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2.xml" ContentType="application/vnd.openxmlformats-officedocument.spreadsheetml.pivotTable+xml"/>
  <Override PartName="/xl/drawings/drawing7.xml" ContentType="application/vnd.openxmlformats-officedocument.drawing+xml"/>
  <Override PartName="/xl/slicers/slicer1.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Ex3.xml" ContentType="application/vnd.ms-office.chartex+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Ex4.xml" ContentType="application/vnd.ms-office.chartex+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mc:AlternateContent xmlns:mc="http://schemas.openxmlformats.org/markup-compatibility/2006">
    <mc:Choice Requires="x15">
      <x15ac:absPath xmlns:x15ac="http://schemas.microsoft.com/office/spreadsheetml/2010/11/ac" url="C:\git\Excel_Projects\"/>
    </mc:Choice>
  </mc:AlternateContent>
  <xr:revisionPtr revIDLastSave="0" documentId="13_ncr:1_{FBA97E53-E2F1-4A5D-A1D6-A147DFAA4174}" xr6:coauthVersionLast="47" xr6:coauthVersionMax="47" xr10:uidLastSave="{00000000-0000-0000-0000-000000000000}"/>
  <bookViews>
    <workbookView xWindow="-108" yWindow="-108" windowWidth="23256" windowHeight="12456" firstSheet="1" activeTab="8" xr2:uid="{00000000-000D-0000-FFFF-FFFF00000000}"/>
  </bookViews>
  <sheets>
    <sheet name="Data" sheetId="1" r:id="rId1"/>
    <sheet name="Combo" sheetId="3" r:id="rId2"/>
    <sheet name="Waterfall" sheetId="4" r:id="rId3"/>
    <sheet name="Donut" sheetId="5" r:id="rId4"/>
    <sheet name="Map" sheetId="6" r:id="rId5"/>
    <sheet name="Bar" sheetId="7" r:id="rId6"/>
    <sheet name="KPI" sheetId="8" r:id="rId7"/>
    <sheet name="KPI YOY" sheetId="9" r:id="rId8"/>
    <sheet name="layout" sheetId="2" r:id="rId9"/>
  </sheets>
  <definedNames>
    <definedName name="_xlchart.v1.0" hidden="1">Waterfall!$D$2:$D$5</definedName>
    <definedName name="_xlchart.v1.1" hidden="1">Waterfall!$E$1</definedName>
    <definedName name="_xlchart.v1.11" hidden="1">Waterfall!$D$2:$D$5</definedName>
    <definedName name="_xlchart.v1.12" hidden="1">Waterfall!$E$1</definedName>
    <definedName name="_xlchart.v1.13" hidden="1">Waterfall!$E$2:$E$5</definedName>
    <definedName name="_xlchart.v1.2" hidden="1">Waterfall!$E$2:$E$5</definedName>
    <definedName name="_xlchart.v5.10" hidden="1">Map!$E$2:$E$51</definedName>
    <definedName name="_xlchart.v5.14" hidden="1">Map!$D$1</definedName>
    <definedName name="_xlchart.v5.15" hidden="1">Map!$D$2:$D$51</definedName>
    <definedName name="_xlchart.v5.16" hidden="1">Map!$E$1</definedName>
    <definedName name="_xlchart.v5.17" hidden="1">Map!$E$2:$E$51</definedName>
    <definedName name="_xlchart.v5.3" hidden="1">Map!$D$1</definedName>
    <definedName name="_xlchart.v5.4" hidden="1">Map!$D$2:$D$51</definedName>
    <definedName name="_xlchart.v5.5" hidden="1">Map!$E$1</definedName>
    <definedName name="_xlchart.v5.6" hidden="1">Map!$E$2:$E$51</definedName>
    <definedName name="_xlchart.v5.7" hidden="1">Map!$D$1</definedName>
    <definedName name="_xlchart.v5.8" hidden="1">Map!$D$2:$D$51</definedName>
    <definedName name="_xlchart.v5.9" hidden="1">Map!$E$1</definedName>
    <definedName name="_xlnm.Print_Area" localSheetId="8">layout!$A$1:$U$23</definedName>
    <definedName name="Slicer_Region">#N/A</definedName>
    <definedName name="Slicer_Segment">#N/A</definedName>
    <definedName name="Slicer_Year1">#N/A</definedName>
  </definedNames>
  <calcPr calcId="191029"/>
  <pivotCaches>
    <pivotCache cacheId="1"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0" i="6" l="1"/>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7" i="6"/>
  <c r="D8" i="6"/>
  <c r="D9" i="6"/>
  <c r="D4" i="6"/>
  <c r="D5" i="6"/>
  <c r="D6" i="6"/>
  <c r="D3" i="6"/>
  <c r="D2" i="6"/>
  <c r="D3" i="4"/>
  <c r="D4" i="4"/>
  <c r="D5" i="4"/>
  <c r="D2" i="4"/>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E29" i="6"/>
  <c r="E32" i="6"/>
  <c r="E23" i="6"/>
  <c r="E49" i="6"/>
  <c r="E36" i="6"/>
  <c r="E41" i="6"/>
  <c r="E44" i="6"/>
  <c r="E35" i="6"/>
  <c r="E14" i="6"/>
  <c r="E2" i="6"/>
  <c r="E3" i="6"/>
  <c r="E6" i="6"/>
  <c r="E9" i="6"/>
  <c r="E47" i="6"/>
  <c r="E42" i="6"/>
  <c r="E15" i="6"/>
  <c r="E18" i="6"/>
  <c r="E21" i="6"/>
  <c r="E50" i="6"/>
  <c r="E4" i="4"/>
  <c r="E2" i="4"/>
  <c r="E27" i="6"/>
  <c r="E30" i="6"/>
  <c r="E33" i="6"/>
  <c r="E12" i="6"/>
  <c r="E3" i="4"/>
  <c r="E16" i="6"/>
  <c r="E19" i="6"/>
  <c r="E10" i="6"/>
  <c r="E48" i="6"/>
  <c r="E25" i="6"/>
  <c r="E4" i="6"/>
  <c r="E28" i="6"/>
  <c r="E31" i="6"/>
  <c r="E22" i="6"/>
  <c r="E26" i="6"/>
  <c r="E8" i="6"/>
  <c r="E39" i="6"/>
  <c r="E7" i="6"/>
  <c r="E40" i="6"/>
  <c r="E43" i="6"/>
  <c r="E34" i="6"/>
  <c r="E13" i="6"/>
  <c r="E46" i="6"/>
  <c r="E45" i="6"/>
  <c r="E5" i="6"/>
  <c r="E24" i="6"/>
  <c r="E38" i="6"/>
  <c r="E17" i="6"/>
  <c r="E20" i="6"/>
  <c r="E11" i="6"/>
  <c r="E37" i="6"/>
  <c r="V5" i="2"/>
  <c r="V4" i="2"/>
  <c r="V3" i="2"/>
  <c r="V2" i="2"/>
  <c r="V1" i="2"/>
  <c r="B11" i="9"/>
  <c r="F11" i="9"/>
  <c r="E11" i="9"/>
  <c r="D11" i="9"/>
  <c r="C11" i="9"/>
  <c r="C12" i="9" l="1"/>
  <c r="W1" i="2" s="1"/>
  <c r="D12" i="9"/>
  <c r="W3" i="2" s="1"/>
  <c r="E12" i="9"/>
  <c r="W4" i="2" s="1"/>
  <c r="F12" i="9"/>
  <c r="W5" i="2" s="1"/>
  <c r="B12" i="9"/>
  <c r="W2" i="2" s="1"/>
  <c r="E5" i="4"/>
  <c r="E51" i="6"/>
</calcChain>
</file>

<file path=xl/sharedStrings.xml><?xml version="1.0" encoding="utf-8"?>
<sst xmlns="http://schemas.openxmlformats.org/spreadsheetml/2006/main" count="130151" uniqueCount="10953">
  <si>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</si>
  <si>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</si>
  <si>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</si>
  <si>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</si>
  <si>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</si>
  <si>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</si>
  <si>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</si>
  <si>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</si>
  <si>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</si>
  <si>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</si>
  <si>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</si>
  <si>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</si>
  <si>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</si>
  <si>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</si>
  <si>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</si>
  <si>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</si>
  <si>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</si>
  <si>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</si>
  <si>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</si>
  <si>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</si>
  <si>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</si>
  <si>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</si>
  <si>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</si>
  <si>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</si>
  <si>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</si>
  <si>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</si>
  <si>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</si>
  <si>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</si>
  <si>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</si>
  <si>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</si>
  <si>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</si>
  <si>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</si>
  <si>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</si>
  <si>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</si>
  <si>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</si>
  <si>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</si>
  <si>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</si>
  <si>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</si>
  <si>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</si>
  <si>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</si>
  <si>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</si>
  <si>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</si>
  <si>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</si>
  <si>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</si>
  <si>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</si>
  <si>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</si>
  <si>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</si>
  <si>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</si>
  <si>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</si>
  <si>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</si>
  <si>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</si>
  <si>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</si>
  <si>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</si>
  <si>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</si>
  <si>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</si>
  <si>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</si>
  <si>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</si>
  <si>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</si>
  <si>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</si>
  <si>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</si>
  <si>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</si>
  <si>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</si>
  <si>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</si>
  <si>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</si>
  <si>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</si>
  <si>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</si>
  <si>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</si>
  <si>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</si>
  <si>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</si>
  <si>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</si>
  <si>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</si>
  <si>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</si>
  <si>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</si>
  <si>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</si>
  <si>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</si>
  <si>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</si>
  <si>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</si>
  <si>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</si>
  <si>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</si>
  <si>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</si>
  <si>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</si>
  <si>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</si>
  <si>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</si>
  <si>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</si>
  <si>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</si>
  <si>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</si>
  <si>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</si>
  <si>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</si>
  <si>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</si>
  <si>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</si>
  <si>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</si>
  <si>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</si>
  <si>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</si>
  <si>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</si>
  <si>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</si>
  <si>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</si>
  <si>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</si>
  <si>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</si>
  <si>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</si>
  <si>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</si>
  <si>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</si>
  <si>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</si>
  <si>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</si>
  <si>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</si>
  <si>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</si>
  <si>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</si>
  <si>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</si>
  <si>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</si>
  <si>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</si>
  <si>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</si>
  <si>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</si>
  <si>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</si>
  <si>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</si>
  <si>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</si>
  <si>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</si>
  <si>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</si>
  <si>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</si>
  <si>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</si>
  <si>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</si>
  <si>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</si>
  <si>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</si>
  <si>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</si>
  <si>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</si>
  <si>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</si>
  <si>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</si>
  <si>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</si>
  <si>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</si>
  <si>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</si>
  <si>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</si>
  <si>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</si>
  <si>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</si>
  <si>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</si>
  <si>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</si>
  <si>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</si>
  <si>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</si>
  <si>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</si>
  <si>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</si>
  <si>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</si>
  <si>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</si>
  <si>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</si>
  <si>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</si>
  <si>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</si>
  <si>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</si>
  <si>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</si>
  <si>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</si>
  <si>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</si>
  <si>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</si>
  <si>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</si>
  <si>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</si>
  <si>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</si>
  <si>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</si>
  <si>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</si>
  <si>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</si>
  <si>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</si>
  <si>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</si>
  <si>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</si>
  <si>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</si>
  <si>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</si>
  <si>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</si>
  <si>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</si>
  <si>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</si>
  <si>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</si>
  <si>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</si>
  <si>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</si>
  <si>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</si>
  <si>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</si>
  <si>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</si>
  <si>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</si>
  <si>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</si>
  <si>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</si>
  <si>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</si>
  <si>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</si>
  <si>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</si>
  <si>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</si>
  <si>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</si>
  <si>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</si>
  <si>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</si>
  <si>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</si>
  <si>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</si>
  <si>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</si>
  <si>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</si>
  <si>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</si>
  <si>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</si>
  <si>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</si>
  <si>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</si>
  <si>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</si>
  <si>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</si>
  <si>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</si>
  <si>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</si>
  <si>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</si>
  <si>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</si>
  <si>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</si>
  <si>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</si>
  <si>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</si>
  <si>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</si>
  <si>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</si>
  <si>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</si>
  <si>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</si>
  <si>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</si>
  <si>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</si>
  <si>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</si>
  <si>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</si>
  <si>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</si>
  <si>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</si>
  <si>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</si>
  <si>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</si>
  <si>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</si>
  <si>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</si>
  <si>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</si>
  <si>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</si>
  <si>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</si>
  <si>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</si>
  <si>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</si>
  <si>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</si>
  <si>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</si>
  <si>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</si>
  <si>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</si>
  <si>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</si>
  <si>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</si>
  <si>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</si>
  <si>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</si>
  <si>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</si>
  <si>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</si>
  <si>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</si>
  <si>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</si>
  <si>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</si>
  <si>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</si>
  <si>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</si>
  <si>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</si>
  <si>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</si>
  <si>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</si>
  <si>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</si>
  <si>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</si>
  <si>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</si>
  <si>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</si>
  <si>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</si>
  <si>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</si>
  <si>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</si>
  <si>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</si>
  <si>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</si>
  <si>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</si>
  <si>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</si>
  <si>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</si>
  <si>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</si>
  <si>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</si>
  <si>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</si>
  <si>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</si>
  <si>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</si>
  <si>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</si>
  <si>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</si>
  <si>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</si>
  <si>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</si>
  <si>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</si>
  <si>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</si>
  <si>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</si>
  <si>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</si>
  <si>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</si>
  <si>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</si>
  <si>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</si>
  <si>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</si>
  <si>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</si>
  <si>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</si>
  <si>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</si>
  <si>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</si>
  <si>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</si>
  <si>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</si>
  <si>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</si>
  <si>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</si>
  <si>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</si>
  <si>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</si>
  <si>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</si>
  <si>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</si>
  <si>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</si>
  <si>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</si>
  <si>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</si>
  <si>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</si>
  <si>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</si>
  <si>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</si>
  <si>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</si>
  <si>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</si>
  <si>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</si>
  <si>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</si>
  <si>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</si>
  <si>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</si>
  <si>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</si>
  <si>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</si>
  <si>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</si>
  <si>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</si>
  <si>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</si>
  <si>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</si>
  <si>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</si>
  <si>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</si>
  <si>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</si>
  <si>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</si>
  <si>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</si>
  <si>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</si>
  <si>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</si>
  <si>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</si>
  <si>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</si>
  <si>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</si>
  <si>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</si>
  <si>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</si>
  <si>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</si>
  <si>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</si>
  <si>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</si>
  <si>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</si>
  <si>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</si>
  <si>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</si>
  <si>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</si>
  <si>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</si>
  <si>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</si>
  <si>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</si>
  <si>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</si>
  <si>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</si>
  <si>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</si>
  <si>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</si>
  <si>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</si>
  <si>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</si>
  <si>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</si>
  <si>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</si>
  <si>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</si>
  <si>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</si>
  <si>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</si>
  <si>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</si>
  <si>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</si>
  <si>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</si>
  <si>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</si>
  <si>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</si>
  <si>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</si>
  <si>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</si>
  <si>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</si>
  <si>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</si>
  <si>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</si>
  <si>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</si>
  <si>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</si>
  <si>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</si>
  <si>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</si>
  <si>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</si>
  <si>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</si>
  <si>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</si>
  <si>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</si>
  <si>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</si>
  <si>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</si>
  <si>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</si>
  <si>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</si>
  <si>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</si>
  <si>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</si>
  <si>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</si>
  <si>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</si>
  <si>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</si>
  <si>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</si>
  <si>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</si>
  <si>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</si>
  <si>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</si>
  <si>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</si>
  <si>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</si>
  <si>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</si>
  <si>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</si>
  <si>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</si>
  <si>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</si>
  <si>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</si>
  <si>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</si>
  <si>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</si>
  <si>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</si>
  <si>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</si>
  <si>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</si>
  <si>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</si>
  <si>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</si>
  <si>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</si>
  <si>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</si>
  <si>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</si>
  <si>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</si>
  <si>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</si>
  <si>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</si>
  <si>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</si>
  <si>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</si>
  <si>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</si>
  <si>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</si>
  <si>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</si>
  <si>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</si>
  <si>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</si>
  <si>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</si>
  <si>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</si>
  <si>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</si>
  <si>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</si>
  <si>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</si>
  <si>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</si>
  <si>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</si>
  <si>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</si>
  <si>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</si>
  <si>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</si>
  <si>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</si>
  <si>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</si>
  <si>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</si>
  <si>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</si>
  <si>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</si>
  <si>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</si>
  <si>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</si>
  <si>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</si>
  <si>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</si>
  <si>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</si>
  <si>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</si>
  <si>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</si>
  <si>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</si>
  <si>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</si>
  <si>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</si>
  <si>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</si>
  <si>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</si>
  <si>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</si>
  <si>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</si>
  <si>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</si>
  <si>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</si>
  <si>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</si>
  <si>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</si>
  <si>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</si>
  <si>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</si>
  <si>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</si>
  <si>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</si>
  <si>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</si>
  <si>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</si>
  <si>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</si>
  <si>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</si>
  <si>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</si>
  <si>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</si>
  <si>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</si>
  <si>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</si>
  <si>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</si>
  <si>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</si>
  <si>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</si>
  <si>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</si>
  <si>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</si>
  <si>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</si>
  <si>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</si>
  <si>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</si>
  <si>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</si>
  <si>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</si>
  <si>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</si>
  <si>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</si>
  <si>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</si>
  <si>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</si>
  <si>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</si>
  <si>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</si>
  <si>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</si>
  <si>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</si>
  <si>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</si>
  <si>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</si>
  <si>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</si>
  <si>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</si>
  <si>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</si>
  <si>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</si>
  <si>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</si>
  <si>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</si>
  <si>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</si>
  <si>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</si>
  <si>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</si>
  <si>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</si>
  <si>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</si>
  <si>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</si>
  <si>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</si>
  <si>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</si>
  <si>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</si>
  <si>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</si>
  <si>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</si>
  <si>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</si>
  <si>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</si>
  <si>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</si>
  <si>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</si>
  <si>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</si>
  <si>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</si>
  <si>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</si>
  <si>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</si>
  <si>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</si>
  <si>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</si>
  <si>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</si>
  <si>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</si>
  <si>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</si>
  <si>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</si>
  <si>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</si>
  <si>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</si>
  <si>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</si>
  <si>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</si>
  <si>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</si>
  <si>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</si>
  <si>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</si>
  <si>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</si>
  <si>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</si>
  <si>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</si>
  <si>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</si>
  <si>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</si>
  <si>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</si>
  <si>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</si>
  <si>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</si>
  <si>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</si>
  <si>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</si>
  <si>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</si>
  <si>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</si>
  <si>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</si>
  <si>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</si>
  <si>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</si>
  <si>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</si>
  <si>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</si>
  <si>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</si>
  <si>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</si>
  <si>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</si>
  <si>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</si>
  <si>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</si>
  <si>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</si>
  <si>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</si>
  <si>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</si>
  <si>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</si>
  <si>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</si>
  <si>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</si>
  <si>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</si>
  <si>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</si>
  <si>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</si>
  <si>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</si>
  <si>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</si>
  <si>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</si>
  <si>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</si>
  <si>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</si>
  <si>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</si>
  <si>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</si>
  <si>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</si>
  <si>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</si>
  <si>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</si>
  <si>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</si>
  <si>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</si>
  <si>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</si>
  <si>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</si>
  <si>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</si>
  <si>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</si>
  <si>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</si>
  <si>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</si>
  <si>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</si>
  <si>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</si>
  <si>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</si>
  <si>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</si>
  <si>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</si>
  <si>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</si>
  <si>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</si>
  <si>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</si>
  <si>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</si>
  <si>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</si>
  <si>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</si>
  <si>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</si>
  <si>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</si>
  <si>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</si>
  <si>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</si>
  <si>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</si>
  <si>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</si>
  <si>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</si>
  <si>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</si>
  <si>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</si>
  <si>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</si>
  <si>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</si>
  <si>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</si>
  <si>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</si>
  <si>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</si>
  <si>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</si>
  <si>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</si>
  <si>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</si>
  <si>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</si>
  <si>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</si>
  <si>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</si>
  <si>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</si>
  <si>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</si>
  <si>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</si>
  <si>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</si>
  <si>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</si>
  <si>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</si>
  <si>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</si>
  <si>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</si>
  <si>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</si>
  <si>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</si>
  <si>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</si>
  <si>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</si>
  <si>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</si>
  <si>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</si>
  <si>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</si>
  <si>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</si>
  <si>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</si>
  <si>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</si>
  <si>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</si>
  <si>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</si>
  <si>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</si>
  <si>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</si>
  <si>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</si>
  <si>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</si>
  <si>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</si>
  <si>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</si>
  <si>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</si>
  <si>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</si>
  <si>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</si>
  <si>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</si>
  <si>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</si>
  <si>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</si>
  <si>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</si>
  <si>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</si>
  <si>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</si>
  <si>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</si>
  <si>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</si>
  <si>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</si>
  <si>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</si>
  <si>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</si>
  <si>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</si>
  <si>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</si>
  <si>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</si>
  <si>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</si>
  <si>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</si>
  <si>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</si>
  <si>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</si>
  <si>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</si>
  <si>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</si>
  <si>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</si>
  <si>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</si>
  <si>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</si>
  <si>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</si>
  <si>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</si>
  <si>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</si>
  <si>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</si>
  <si>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</si>
  <si>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</si>
  <si>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</si>
  <si>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</si>
  <si>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</si>
  <si>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</si>
  <si>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</si>
  <si>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</si>
  <si>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</si>
  <si>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</si>
  <si>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</si>
  <si>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</si>
  <si>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</si>
  <si>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</si>
  <si>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</si>
  <si>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</si>
  <si>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</si>
  <si>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</si>
  <si>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</si>
  <si>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</si>
  <si>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</si>
  <si>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</si>
  <si>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</si>
  <si>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</si>
  <si>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</si>
  <si>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</si>
  <si>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</si>
  <si>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</si>
  <si>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</si>
  <si>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</si>
  <si>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</si>
  <si>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</si>
  <si>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</si>
  <si>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</si>
  <si>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</si>
  <si>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</si>
  <si>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</si>
  <si>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</si>
  <si>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</si>
  <si>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</si>
  <si>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</si>
  <si>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</si>
  <si>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</si>
  <si>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</si>
  <si>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</si>
  <si>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</si>
  <si>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</si>
  <si>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</si>
  <si>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</si>
  <si>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</si>
  <si>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</si>
  <si>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</si>
  <si>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</si>
  <si>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</si>
  <si>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</si>
  <si>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</si>
  <si>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</si>
  <si>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</si>
  <si>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</si>
  <si>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</si>
  <si>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</si>
  <si>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</si>
  <si>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</si>
  <si>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</si>
  <si>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</si>
  <si>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</si>
  <si>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</si>
  <si>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</si>
  <si>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</si>
  <si>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</si>
  <si>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</si>
  <si>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</si>
  <si>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</si>
  <si>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</si>
  <si>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</si>
  <si>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</si>
  <si>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</si>
  <si>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</si>
  <si>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</si>
  <si>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</si>
  <si>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</si>
  <si>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</si>
  <si>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</si>
  <si>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</si>
  <si>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</si>
  <si>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</si>
  <si>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</si>
  <si>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</si>
  <si>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</si>
  <si>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</si>
  <si>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</si>
  <si>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</si>
  <si>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</si>
  <si>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</si>
  <si>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</si>
  <si>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</si>
  <si>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</si>
  <si>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</si>
  <si>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</si>
  <si>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</si>
  <si>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</si>
  <si>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</si>
  <si>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</si>
  <si>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</si>
  <si>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</si>
  <si>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</si>
  <si>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</si>
  <si>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</si>
  <si>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</si>
  <si>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</si>
  <si>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</si>
  <si>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</si>
  <si>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</si>
  <si>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</si>
  <si>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</si>
  <si>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</si>
  <si>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</si>
  <si>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</si>
  <si>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</si>
  <si>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</si>
  <si>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</si>
  <si>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</si>
  <si>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</si>
  <si>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</si>
  <si>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</si>
  <si>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</si>
  <si>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</si>
  <si>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</si>
  <si>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</si>
  <si>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</si>
  <si>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</si>
  <si>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</si>
  <si>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</si>
  <si>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</si>
  <si>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</si>
  <si>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</si>
  <si>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</si>
  <si>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</si>
  <si>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</si>
  <si>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</si>
  <si>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</si>
  <si>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</si>
  <si>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</si>
  <si>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</si>
  <si>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</si>
  <si>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</si>
  <si>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</si>
  <si>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</si>
  <si>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</si>
  <si>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</si>
  <si>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</si>
  <si>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</si>
  <si>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</si>
  <si>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</si>
  <si>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</si>
  <si>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</si>
  <si>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</si>
  <si>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</si>
  <si>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</si>
  <si>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</si>
  <si>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</si>
  <si>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</si>
  <si>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</si>
  <si>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</si>
  <si>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</si>
  <si>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</si>
  <si>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</si>
  <si>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</si>
  <si>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</si>
  <si>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</si>
  <si>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</si>
  <si>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</si>
  <si>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</si>
  <si>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</si>
  <si>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</si>
  <si>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</si>
  <si>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</si>
  <si>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</si>
  <si>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</si>
  <si>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</si>
  <si>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</si>
  <si>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</si>
  <si>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</si>
  <si>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</si>
  <si>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</si>
  <si>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</si>
  <si>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</si>
  <si>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</si>
  <si>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</si>
  <si>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</si>
  <si>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</si>
  <si>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</si>
  <si>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</si>
  <si>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</si>
  <si>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</si>
  <si>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</si>
  <si>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</si>
  <si>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</si>
  <si>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</si>
  <si>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</si>
  <si>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</si>
  <si>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</si>
  <si>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</si>
  <si>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</si>
  <si>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</si>
  <si>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</si>
  <si>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</si>
  <si>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</si>
  <si>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</si>
  <si>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</si>
  <si>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</si>
  <si>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</si>
  <si>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</si>
  <si>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</si>
  <si>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</si>
  <si>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</si>
  <si>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</si>
  <si>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</si>
  <si>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</si>
  <si>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</si>
  <si>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</si>
  <si>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</si>
  <si>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</si>
  <si>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</si>
  <si>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</si>
  <si>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</si>
  <si>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</si>
  <si>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</si>
  <si>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</si>
  <si>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</si>
  <si>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</si>
  <si>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</si>
  <si>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</si>
  <si>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</si>
  <si>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</si>
  <si>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</si>
  <si>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</si>
  <si>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</si>
  <si>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</si>
  <si>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</si>
  <si>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</si>
  <si>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</si>
  <si>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</si>
  <si>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</si>
  <si>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</si>
  <si>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</si>
  <si>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</si>
  <si>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</si>
  <si>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</si>
  <si>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</si>
  <si>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</si>
  <si>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</si>
  <si>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</si>
  <si>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</si>
  <si>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</si>
  <si>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</si>
  <si>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</si>
  <si>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</si>
  <si>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</si>
  <si>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</si>
  <si>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</si>
  <si>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</si>
  <si>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</si>
  <si>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</si>
  <si>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</si>
  <si>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</si>
  <si>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</si>
  <si>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</si>
  <si>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</si>
  <si>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</si>
  <si>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</si>
  <si>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</si>
  <si>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</si>
  <si>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</si>
  <si>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</si>
  <si>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</si>
  <si>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</si>
  <si>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</si>
  <si>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</si>
  <si>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</si>
  <si>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</si>
  <si>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</si>
  <si>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</si>
  <si>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</si>
  <si>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</si>
  <si>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</si>
  <si>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</si>
  <si>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</si>
  <si>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</si>
  <si>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</si>
  <si>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</si>
  <si>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</si>
  <si>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</si>
  <si>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</si>
  <si>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</si>
  <si>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</si>
  <si>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</si>
  <si>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</si>
  <si>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</si>
  <si>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</si>
  <si>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</si>
  <si>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</si>
  <si>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</si>
  <si>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</si>
  <si>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</si>
  <si>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</si>
  <si>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</si>
  <si>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</si>
  <si>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</si>
  <si>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</si>
  <si>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</si>
  <si>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</si>
  <si>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</si>
  <si>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</si>
  <si>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</si>
  <si>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</si>
  <si>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</si>
  <si>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</si>
  <si>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</si>
  <si>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</si>
  <si>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</si>
  <si>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</si>
  <si>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</si>
  <si>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</si>
  <si>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</si>
  <si>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</si>
  <si>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</si>
  <si>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</si>
  <si>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</si>
  <si>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</si>
  <si>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</si>
  <si>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</si>
  <si>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</si>
  <si>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</si>
  <si>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</si>
  <si>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</si>
  <si>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</si>
  <si>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</si>
  <si>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</si>
  <si>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</si>
  <si>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</si>
  <si>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</si>
  <si>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</si>
  <si>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</si>
  <si>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</si>
  <si>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</si>
  <si>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</si>
  <si>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</si>
  <si>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</si>
  <si>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</si>
  <si>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</si>
  <si>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</si>
  <si>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</si>
  <si>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</si>
  <si>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</si>
  <si>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</si>
  <si>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</si>
  <si>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</si>
  <si>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</si>
  <si>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</si>
  <si>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</si>
  <si>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</si>
  <si>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</si>
  <si>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</si>
  <si>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</si>
  <si>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</si>
  <si>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</si>
  <si>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</si>
  <si>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</si>
  <si>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</si>
  <si>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</si>
  <si>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</si>
  <si>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</si>
  <si>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</si>
  <si>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</si>
  <si>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</si>
  <si>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</si>
  <si>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</si>
  <si>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</si>
  <si>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</si>
  <si>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</si>
  <si>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</si>
  <si>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</si>
  <si>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</si>
  <si>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</si>
  <si>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</si>
  <si>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</si>
  <si>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</si>
  <si>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</si>
  <si>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</si>
  <si>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</si>
  <si>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</si>
  <si>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</si>
  <si>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</si>
  <si>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</si>
  <si>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</si>
  <si>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</si>
  <si>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</si>
  <si>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</si>
  <si>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</si>
  <si>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</si>
  <si>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</si>
  <si>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</si>
  <si>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</si>
  <si>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</si>
  <si>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</si>
  <si>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</si>
  <si>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</si>
  <si>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</si>
  <si>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</si>
  <si>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</si>
  <si>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</si>
  <si>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</si>
  <si>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</si>
  <si>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</si>
  <si>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</si>
  <si>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</si>
  <si>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</si>
  <si>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</si>
  <si>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</si>
  <si>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</si>
  <si>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</si>
  <si>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</si>
  <si>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</si>
  <si>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</si>
  <si>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</si>
  <si>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</si>
  <si>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</si>
  <si>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</si>
  <si>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</si>
  <si>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</si>
  <si>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</si>
  <si>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</si>
  <si>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</si>
  <si>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</si>
  <si>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</si>
  <si>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</si>
  <si>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</si>
  <si>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</si>
  <si>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</si>
  <si>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</si>
  <si>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</si>
  <si>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</si>
  <si>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</si>
  <si>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</si>
  <si>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</si>
  <si>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</si>
  <si>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</si>
  <si>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</si>
  <si>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</si>
  <si>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</si>
  <si>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</si>
  <si>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</si>
  <si>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</si>
  <si>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</si>
  <si>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</si>
  <si>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</si>
  <si>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</si>
  <si>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</si>
  <si>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</si>
  <si>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</si>
  <si>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</si>
  <si>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</si>
  <si>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</si>
  <si>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</si>
  <si>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</si>
  <si>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</si>
  <si>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</si>
  <si>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</si>
  <si>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</si>
  <si>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</si>
  <si>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</si>
  <si>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</si>
  <si>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</si>
  <si>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</si>
  <si>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</si>
  <si>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</si>
  <si>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</si>
  <si>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</si>
  <si>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</si>
  <si>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</si>
  <si>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</si>
  <si>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</si>
  <si>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</si>
  <si>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</si>
  <si>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</si>
  <si>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</si>
  <si>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</si>
  <si>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</si>
  <si>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</si>
  <si>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</si>
  <si>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</si>
  <si>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</si>
  <si>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</si>
  <si>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</si>
  <si>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</si>
  <si>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</si>
  <si>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</si>
  <si>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</si>
  <si>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</si>
  <si>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</si>
  <si>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</si>
  <si>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</si>
  <si>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</si>
  <si>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</si>
  <si>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</si>
  <si>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</si>
  <si>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</si>
  <si>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</si>
  <si>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</si>
  <si>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</si>
  <si>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</si>
  <si>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</si>
  <si>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</si>
  <si>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</si>
  <si>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</si>
  <si>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</si>
  <si>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</si>
  <si>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</si>
  <si>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</si>
  <si>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</si>
  <si>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</si>
  <si>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</si>
  <si>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</si>
  <si>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</si>
  <si>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</si>
  <si>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</si>
  <si>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</si>
  <si>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</si>
  <si>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</si>
  <si>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</si>
  <si>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</si>
  <si>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</si>
  <si>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</si>
  <si>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</si>
  <si>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</si>
  <si>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</si>
  <si>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</si>
  <si>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</si>
  <si>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</si>
  <si>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</si>
  <si>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</si>
  <si>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</si>
  <si>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</si>
  <si>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</si>
  <si>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</si>
  <si>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</si>
  <si>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</si>
  <si>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</si>
  <si>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</si>
  <si>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</si>
  <si>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</si>
  <si>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</si>
  <si>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</si>
  <si>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</si>
  <si>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</si>
  <si>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</si>
  <si>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</si>
  <si>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</si>
  <si>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</si>
  <si>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</si>
  <si>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</si>
  <si>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</si>
  <si>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</si>
  <si>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</si>
  <si>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</si>
  <si>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</si>
  <si>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</si>
  <si>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</si>
  <si>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</si>
  <si>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</si>
  <si>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</si>
  <si>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</si>
  <si>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</si>
  <si>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</si>
  <si>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</si>
  <si>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</si>
  <si>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</si>
  <si>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</si>
  <si>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</si>
  <si>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</si>
  <si>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</si>
  <si>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</si>
  <si>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</si>
  <si>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</si>
  <si>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</si>
  <si>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</si>
  <si>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</si>
  <si>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</si>
  <si>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</si>
  <si>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</si>
  <si>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</si>
  <si>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</si>
  <si>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</si>
  <si>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</si>
  <si>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</si>
  <si>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</si>
  <si>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</si>
  <si>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</si>
  <si>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</si>
  <si>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</si>
  <si>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</si>
  <si>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</si>
  <si>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</si>
  <si>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</si>
  <si>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</si>
  <si>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</si>
  <si>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</si>
  <si>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</si>
  <si>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</si>
  <si>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</si>
  <si>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</si>
  <si>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</si>
  <si>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</si>
  <si>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</si>
  <si>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</si>
  <si>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</si>
  <si>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</si>
  <si>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</si>
  <si>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</si>
  <si>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</si>
  <si>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</si>
  <si>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</si>
  <si>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</si>
  <si>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</si>
  <si>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</si>
  <si>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</si>
  <si>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</si>
  <si>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</si>
  <si>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</si>
  <si>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</si>
  <si>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</si>
  <si>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</si>
  <si>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</si>
  <si>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</si>
  <si>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</si>
  <si>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</si>
  <si>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</si>
  <si>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</si>
  <si>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</si>
  <si>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</si>
  <si>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</si>
  <si>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</si>
  <si>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</si>
  <si>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</si>
  <si>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</si>
  <si>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</si>
  <si>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</si>
  <si>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</si>
  <si>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</si>
  <si>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</si>
  <si>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</si>
  <si>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</si>
  <si>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</si>
  <si>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</si>
  <si>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</si>
  <si>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</si>
  <si>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</si>
  <si>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</si>
  <si>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</si>
  <si>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</si>
  <si>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</si>
  <si>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</si>
  <si>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</si>
  <si>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</si>
  <si>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</si>
  <si>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</si>
  <si>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</si>
  <si>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</si>
  <si>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</si>
  <si>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</si>
  <si>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</si>
  <si>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</si>
  <si>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</si>
  <si>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</si>
  <si>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</si>
  <si>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</si>
  <si>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</si>
  <si>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</si>
  <si>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</si>
  <si>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</si>
  <si>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</si>
  <si>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</si>
  <si>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</si>
  <si>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</si>
  <si>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</si>
  <si>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</si>
  <si>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</si>
  <si>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</si>
  <si>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</si>
  <si>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</si>
  <si>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</si>
  <si>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</si>
  <si>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</si>
  <si>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</si>
  <si>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</si>
  <si>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</si>
  <si>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</si>
  <si>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</si>
  <si>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</si>
  <si>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</si>
  <si>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</si>
  <si>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</si>
  <si>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</si>
  <si>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</si>
  <si>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</si>
  <si>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</si>
  <si>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</si>
  <si>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</si>
  <si>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</si>
  <si>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</si>
  <si>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</si>
  <si>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</si>
  <si>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</si>
  <si>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</si>
  <si>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</si>
  <si>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</si>
  <si>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</si>
  <si>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</si>
  <si>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</si>
  <si>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</si>
  <si>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</si>
  <si>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</si>
  <si>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</si>
  <si>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</si>
  <si>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</si>
  <si>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</si>
  <si>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</si>
  <si>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</si>
  <si>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</si>
  <si>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</si>
  <si>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</si>
  <si>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</si>
  <si>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</si>
  <si>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</si>
  <si>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</si>
  <si>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</si>
  <si>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</si>
  <si>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</si>
  <si>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</si>
  <si>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</si>
  <si>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</si>
  <si>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</si>
  <si>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</si>
  <si>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</si>
  <si>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</si>
  <si>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</si>
  <si>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</si>
  <si>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</si>
  <si>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</si>
  <si>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</si>
  <si>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</si>
  <si>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</si>
  <si>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</si>
  <si>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</si>
  <si>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</si>
  <si>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</si>
  <si>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</si>
  <si>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</si>
  <si>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</si>
  <si>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</si>
  <si>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</si>
  <si>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</si>
  <si>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</si>
  <si>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</si>
  <si>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</si>
  <si>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</si>
  <si>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</si>
  <si>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</si>
  <si>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</si>
  <si>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</si>
  <si>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</si>
  <si>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</si>
  <si>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</si>
  <si>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</si>
  <si>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</si>
  <si>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</si>
  <si>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</si>
  <si>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</si>
  <si>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</si>
  <si>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</si>
  <si>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</si>
  <si>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</si>
  <si>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</si>
  <si>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</si>
  <si>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</si>
  <si>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</si>
  <si>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</si>
  <si>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</si>
  <si>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</si>
  <si>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</si>
  <si>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</si>
  <si>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</si>
  <si>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</si>
  <si>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</si>
  <si>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</si>
  <si>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</si>
  <si>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</si>
  <si>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</si>
  <si>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</si>
  <si>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</si>
  <si>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</si>
  <si>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</si>
  <si>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</si>
  <si>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</si>
  <si>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</si>
  <si>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</si>
  <si>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</si>
  <si>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</si>
  <si>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</si>
  <si>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</si>
  <si>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</si>
  <si>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</si>
  <si>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</si>
  <si>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</si>
  <si>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</si>
  <si>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</si>
  <si>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</si>
  <si>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</si>
  <si>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</si>
  <si>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</si>
  <si>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</si>
  <si>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</si>
  <si>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</si>
  <si>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</si>
  <si>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</si>
  <si>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</si>
  <si>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</si>
  <si>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</si>
  <si>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</si>
  <si>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</si>
  <si>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</si>
  <si>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</si>
  <si>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</si>
  <si>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</si>
  <si>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</si>
  <si>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</si>
  <si>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</si>
  <si>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</si>
  <si>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</si>
  <si>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</si>
  <si>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</si>
  <si>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</si>
  <si>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</si>
  <si>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</si>
  <si>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</si>
  <si>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</si>
  <si>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</si>
  <si>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</si>
  <si>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</si>
  <si>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</si>
  <si>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</si>
  <si>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</si>
  <si>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</si>
  <si>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</si>
  <si>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</si>
  <si>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</si>
  <si>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</si>
  <si>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</si>
  <si>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</si>
  <si>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</si>
  <si>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</si>
  <si>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</si>
  <si>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</si>
  <si>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</si>
  <si>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</si>
  <si>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</si>
  <si>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</si>
  <si>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</si>
  <si>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</si>
  <si>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</si>
  <si>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</si>
  <si>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</si>
  <si>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</si>
  <si>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</si>
  <si>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</si>
  <si>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</si>
  <si>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</si>
  <si>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</si>
  <si>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</si>
  <si>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</si>
  <si>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</si>
  <si>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</si>
  <si>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</si>
  <si>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</si>
  <si>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</si>
  <si>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</si>
  <si>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</si>
  <si>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</si>
  <si>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</si>
  <si>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</si>
  <si>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</si>
  <si>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</si>
  <si>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</si>
  <si>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</si>
  <si>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</si>
  <si>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</si>
  <si>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</si>
  <si>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</si>
  <si>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</si>
  <si>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</si>
  <si>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</si>
  <si>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</si>
  <si>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</si>
  <si>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</si>
  <si>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</si>
  <si>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</si>
  <si>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</si>
  <si>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</si>
  <si>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</si>
  <si>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</si>
  <si>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</si>
  <si>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</si>
  <si>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</si>
  <si>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</si>
  <si>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</si>
  <si>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</si>
  <si>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</si>
  <si>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</si>
  <si>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</si>
  <si>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</si>
  <si>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</si>
  <si>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</si>
  <si>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</si>
  <si>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</si>
  <si>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</si>
  <si>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</si>
  <si>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</si>
  <si>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</si>
  <si>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</si>
  <si>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</si>
  <si>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</si>
  <si>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</si>
  <si>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</si>
  <si>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</si>
  <si>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</si>
  <si>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</si>
  <si>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</si>
  <si>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</si>
  <si>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</si>
  <si>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</si>
  <si>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</si>
  <si>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</si>
  <si>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</si>
  <si>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</si>
  <si>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</si>
  <si>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</si>
  <si>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</si>
  <si>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</si>
  <si>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</si>
  <si>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</si>
  <si>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</si>
  <si>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</si>
  <si>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</si>
  <si>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</si>
  <si>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</si>
  <si>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</si>
  <si>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</si>
  <si>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</si>
  <si>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</si>
  <si>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</si>
  <si>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</si>
  <si>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</si>
  <si>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</si>
  <si>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</si>
  <si>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</si>
  <si>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</si>
  <si>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</si>
  <si>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</si>
  <si>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</si>
  <si>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</si>
  <si>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</si>
  <si>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</si>
  <si>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</si>
  <si>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</si>
  <si>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</si>
  <si>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</si>
  <si>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</si>
  <si>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</si>
  <si>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</si>
  <si>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</si>
  <si>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</si>
  <si>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</si>
  <si>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</si>
  <si>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</si>
  <si>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</si>
  <si>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</si>
  <si>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</si>
  <si>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</si>
  <si>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</si>
  <si>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</si>
  <si>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</si>
  <si>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</si>
  <si>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</si>
  <si>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</si>
  <si>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</si>
  <si>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</si>
  <si>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</si>
  <si>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</si>
  <si>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</si>
  <si>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</si>
  <si>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</si>
  <si>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</si>
  <si>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</si>
  <si>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</si>
  <si>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</si>
  <si>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</si>
  <si>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</si>
  <si>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</si>
  <si>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</si>
  <si>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</si>
  <si>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</si>
  <si>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</si>
  <si>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</si>
  <si>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</si>
  <si>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</si>
  <si>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</si>
  <si>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</si>
  <si>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</si>
  <si>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</si>
  <si>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</si>
  <si>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</si>
  <si>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</si>
  <si>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</si>
  <si>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</si>
  <si>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</si>
  <si>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</si>
  <si>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</si>
  <si>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</si>
  <si>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</si>
  <si>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</si>
  <si>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</si>
  <si>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</si>
  <si>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</si>
  <si>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</si>
  <si>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</si>
  <si>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</si>
  <si>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</si>
  <si>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</si>
  <si>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</si>
  <si>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</si>
  <si>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</si>
  <si>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</si>
  <si>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</si>
  <si>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</si>
  <si>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</si>
  <si>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</si>
  <si>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</si>
  <si>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</si>
  <si>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</si>
  <si>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</si>
  <si>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</si>
  <si>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</si>
  <si>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</si>
  <si>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</si>
  <si>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</si>
  <si>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</si>
  <si>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</si>
  <si>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</si>
  <si>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</si>
  <si>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</si>
  <si>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</si>
  <si>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</si>
  <si>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</si>
  <si>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</si>
  <si>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</si>
  <si>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</si>
  <si>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</si>
  <si>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</si>
  <si>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</si>
  <si>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</si>
  <si>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</si>
  <si>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</si>
  <si>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</si>
  <si>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</si>
  <si>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</si>
  <si>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</si>
  <si>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</si>
  <si>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</si>
  <si>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</si>
  <si>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</si>
  <si>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</si>
  <si>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</si>
  <si>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</si>
  <si>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</si>
  <si>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</si>
  <si>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</si>
  <si>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</si>
  <si>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</si>
  <si>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</si>
  <si>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</si>
  <si>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</si>
  <si>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</si>
  <si>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</si>
  <si>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</si>
  <si>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</si>
  <si>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</si>
  <si>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</si>
  <si>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</si>
  <si>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</si>
  <si>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</si>
  <si>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</si>
  <si>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</si>
  <si>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</si>
  <si>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</si>
  <si>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</si>
  <si>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</si>
  <si>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</si>
  <si>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</si>
  <si>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</si>
  <si>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</si>
  <si>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</si>
  <si>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</si>
  <si>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</si>
  <si>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</si>
  <si>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</si>
  <si>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</si>
  <si>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</si>
  <si>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</si>
  <si>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</si>
  <si>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</si>
  <si>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</si>
  <si>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</si>
  <si>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</si>
  <si>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</si>
  <si>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</si>
  <si>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</si>
  <si>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</si>
  <si>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</si>
  <si>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</si>
  <si>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</si>
  <si>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</si>
  <si>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</si>
  <si>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</si>
  <si>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</si>
  <si>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</si>
  <si>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</si>
  <si>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</si>
  <si>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</si>
  <si>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</si>
  <si>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</si>
  <si>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</si>
  <si>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</si>
  <si>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</si>
  <si>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</si>
  <si>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</si>
  <si>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</si>
  <si>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</si>
  <si>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</si>
  <si>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</si>
  <si>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</si>
  <si>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</si>
  <si>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</si>
  <si>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</si>
  <si>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</si>
  <si>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</si>
  <si>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</si>
  <si>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</si>
  <si>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</si>
  <si>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</si>
  <si>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</si>
  <si>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</si>
  <si>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</si>
  <si>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</si>
  <si>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</si>
  <si>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</si>
  <si>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</si>
  <si>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</si>
  <si>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</si>
  <si>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</si>
  <si>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</si>
  <si>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</si>
  <si>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</si>
  <si>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</si>
  <si>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</si>
  <si>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</si>
  <si>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</si>
  <si>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</si>
  <si>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</si>
  <si>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</si>
  <si>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</si>
  <si>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</si>
  <si>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</si>
  <si>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</si>
  <si>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</si>
  <si>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</si>
  <si>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</si>
  <si>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</si>
  <si>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</si>
  <si>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</si>
  <si>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</si>
  <si>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</si>
  <si>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</si>
  <si>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</si>
  <si>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</si>
  <si>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</si>
  <si>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</si>
  <si>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</si>
  <si>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</si>
  <si>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</si>
  <si>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</si>
  <si>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</si>
  <si>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</si>
  <si>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</si>
  <si>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</si>
  <si>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</si>
  <si>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</si>
  <si>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</si>
  <si>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</si>
  <si>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</si>
  <si>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</si>
  <si>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</si>
  <si>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</si>
  <si>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</si>
  <si>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</si>
  <si>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</si>
  <si>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</si>
  <si>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</si>
  <si>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</si>
  <si>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</si>
  <si>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</si>
  <si>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</si>
  <si>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</si>
  <si>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</si>
  <si>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</si>
  <si>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</si>
  <si>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</si>
  <si>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</si>
  <si>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</si>
  <si>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</si>
  <si>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</si>
  <si>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</si>
  <si>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</si>
  <si>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</si>
  <si>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</si>
  <si>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</si>
  <si>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</si>
  <si>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</si>
  <si>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</si>
  <si>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</si>
  <si>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</si>
  <si>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</si>
  <si>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</si>
  <si>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</si>
  <si>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</si>
  <si>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</si>
  <si>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</si>
  <si>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</si>
  <si>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</si>
  <si>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</si>
  <si>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</si>
  <si>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</si>
  <si>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</si>
  <si>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</si>
  <si>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</si>
  <si>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</si>
  <si>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</si>
  <si>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</si>
  <si>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</si>
  <si>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</si>
  <si>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</si>
  <si>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</si>
  <si>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</si>
  <si>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</si>
  <si>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</si>
  <si>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</si>
  <si>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</si>
  <si>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</si>
  <si>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</si>
  <si>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</si>
  <si>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</si>
  <si>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</si>
  <si>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</si>
  <si>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</si>
  <si>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</si>
  <si>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</si>
  <si>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</si>
  <si>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</si>
  <si>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</si>
  <si>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</si>
  <si>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</si>
  <si>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</si>
  <si>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</si>
  <si>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</si>
  <si>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</si>
  <si>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</si>
  <si>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</si>
  <si>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</si>
  <si>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</si>
  <si>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</si>
  <si>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</si>
  <si>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</si>
  <si>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</si>
  <si>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</si>
  <si>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</si>
  <si>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</si>
  <si>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</si>
  <si>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</si>
  <si>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</si>
  <si>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</si>
  <si>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</si>
  <si>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</si>
  <si>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</si>
  <si>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</si>
  <si>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</si>
  <si>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</si>
  <si>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</si>
  <si>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</si>
  <si>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</si>
  <si>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</si>
  <si>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</si>
  <si>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</si>
  <si>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</si>
  <si>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</si>
  <si>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</si>
  <si>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</si>
  <si>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</si>
  <si>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</si>
  <si>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</si>
  <si>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</si>
  <si>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</si>
  <si>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</si>
  <si>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</si>
  <si>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</si>
  <si>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</si>
  <si>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</si>
  <si>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</si>
  <si>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</si>
  <si>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</si>
  <si>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</si>
  <si>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</si>
  <si>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</si>
  <si>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</si>
  <si>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</si>
  <si>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</si>
  <si>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</si>
  <si>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</si>
  <si>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</si>
  <si>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</si>
  <si>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</si>
  <si>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</si>
  <si>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</si>
  <si>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</si>
  <si>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</si>
  <si>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</si>
  <si>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</si>
  <si>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</si>
  <si>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</si>
  <si>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</si>
  <si>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</si>
  <si>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</si>
  <si>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</si>
  <si>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</si>
  <si>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</si>
  <si>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</si>
  <si>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</si>
  <si>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</si>
  <si>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</si>
  <si>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</si>
  <si>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</si>
  <si>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</si>
  <si>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</si>
  <si>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</si>
  <si>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</si>
  <si>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</si>
  <si>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</si>
  <si>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</si>
  <si>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</si>
  <si>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</si>
  <si>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</si>
  <si>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</si>
  <si>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</si>
  <si>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</si>
  <si>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</si>
  <si>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</si>
  <si>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</si>
  <si>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</si>
  <si>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</si>
  <si>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</si>
  <si>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</si>
  <si>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</si>
  <si>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</si>
  <si>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</si>
  <si>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</si>
  <si>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</si>
  <si>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</si>
  <si>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</si>
  <si>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</si>
  <si>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</si>
  <si>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</si>
  <si>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</si>
  <si>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</si>
  <si>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</si>
  <si>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</si>
  <si>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</si>
  <si>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</si>
  <si>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</si>
  <si>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</si>
  <si>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</si>
  <si>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</si>
  <si>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</si>
  <si>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</si>
  <si>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</si>
  <si>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</si>
  <si>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</si>
  <si>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</si>
  <si>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</si>
  <si>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</si>
  <si>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</si>
  <si>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</si>
  <si>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</si>
  <si>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</si>
  <si>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</si>
  <si>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</si>
  <si>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</si>
  <si>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</si>
  <si>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</si>
  <si>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</si>
  <si>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</si>
  <si>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</si>
  <si>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</si>
  <si>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</si>
  <si>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</si>
  <si>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</si>
  <si>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</si>
  <si>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</si>
  <si>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</si>
  <si>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</si>
  <si>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</si>
  <si>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</si>
  <si>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</si>
  <si>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</si>
  <si>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</si>
  <si>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</si>
  <si>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</si>
  <si>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</si>
  <si>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</si>
  <si>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</si>
  <si>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</si>
  <si>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</si>
  <si>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</si>
  <si>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</si>
  <si>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</si>
  <si>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</si>
  <si>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</si>
  <si>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</si>
  <si>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</si>
  <si>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</si>
  <si>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</si>
  <si>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</si>
  <si>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</si>
  <si>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</si>
  <si>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</si>
  <si>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</si>
  <si>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</si>
  <si>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</si>
  <si>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</si>
  <si>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</si>
  <si>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</si>
  <si>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</si>
  <si>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</si>
  <si>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</si>
  <si>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</si>
  <si>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</si>
  <si>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</si>
  <si>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</si>
  <si>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</si>
  <si>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</si>
  <si>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</si>
  <si>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</si>
  <si>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</si>
  <si>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</si>
  <si>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</si>
  <si>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</si>
  <si>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</si>
  <si>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</si>
  <si>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</si>
  <si>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</si>
  <si>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</si>
  <si>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</si>
  <si>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</si>
  <si>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</si>
  <si>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</si>
  <si>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</si>
  <si>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</si>
  <si>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</si>
  <si>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</si>
  <si>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</si>
  <si>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</si>
  <si>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</si>
  <si>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</si>
  <si>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</si>
  <si>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</si>
  <si>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</si>
  <si>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</si>
  <si>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</si>
  <si>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</si>
  <si>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</si>
  <si>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</si>
  <si>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</si>
  <si>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</si>
  <si>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</si>
  <si>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</si>
  <si>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</si>
  <si>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</si>
  <si>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</si>
  <si>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</si>
  <si>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</si>
  <si>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</si>
  <si>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</si>
  <si>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</si>
  <si>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</si>
  <si>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</si>
  <si>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</si>
  <si>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</si>
  <si>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</si>
  <si>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</si>
  <si>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</si>
  <si>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</si>
  <si>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</si>
  <si>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</si>
  <si>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</si>
  <si>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</si>
  <si>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</si>
  <si>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</si>
  <si>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</si>
  <si>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</si>
  <si>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</si>
  <si>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</si>
  <si>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</si>
  <si>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</si>
  <si>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</si>
  <si>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</si>
  <si>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</si>
  <si>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</si>
  <si>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</si>
  <si>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</si>
  <si>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</si>
  <si>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</si>
  <si>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</si>
  <si>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</si>
  <si>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</si>
  <si>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</si>
  <si>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</si>
  <si>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</si>
  <si>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</si>
  <si>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</si>
  <si>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</si>
  <si>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</si>
  <si>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</si>
  <si>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</si>
  <si>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</si>
  <si>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</si>
  <si>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</si>
  <si>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</si>
  <si>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</si>
  <si>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</si>
  <si>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</si>
  <si>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</si>
  <si>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</si>
  <si>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</si>
  <si>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</si>
  <si>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</si>
  <si>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</si>
  <si>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</si>
  <si>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</si>
  <si>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</si>
  <si>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</si>
  <si>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</si>
  <si>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</si>
  <si>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</si>
  <si>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</si>
  <si>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</si>
  <si>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</si>
  <si>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</si>
  <si>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</si>
  <si>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</si>
  <si>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</si>
  <si>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</si>
  <si>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</si>
  <si>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</si>
  <si>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</si>
  <si>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</si>
  <si>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</si>
  <si>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</si>
  <si>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</si>
  <si>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</si>
  <si>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</si>
  <si>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</si>
  <si>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</si>
  <si>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</si>
  <si>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</si>
  <si>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</si>
  <si>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</si>
  <si>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</si>
  <si>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</si>
  <si>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</si>
  <si>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</si>
  <si>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</si>
  <si>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</si>
  <si>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</si>
  <si>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</si>
  <si>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</si>
  <si>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</si>
  <si>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</si>
  <si>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</si>
  <si>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</si>
  <si>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</si>
  <si>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</si>
  <si>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</si>
  <si>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</si>
  <si>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</si>
  <si>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</si>
  <si>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</si>
  <si>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</si>
  <si>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</si>
  <si>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</si>
  <si>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</si>
  <si>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</si>
  <si>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</si>
  <si>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</si>
  <si>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</si>
  <si>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</si>
  <si>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</si>
  <si>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</si>
  <si>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</si>
  <si>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</si>
  <si>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</si>
  <si>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</si>
  <si>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</si>
  <si>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</si>
  <si>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</si>
  <si>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</si>
  <si>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</si>
  <si>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</si>
  <si>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</si>
  <si>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</si>
  <si>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</si>
  <si>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</si>
  <si>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</si>
  <si>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</si>
  <si>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</si>
  <si>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</si>
  <si>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</si>
  <si>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</si>
  <si>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</si>
  <si>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</si>
  <si>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</si>
  <si>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</si>
  <si>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</si>
  <si>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</si>
  <si>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</si>
  <si>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</si>
  <si>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</si>
  <si>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</si>
  <si>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</si>
  <si>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</si>
  <si>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</si>
  <si>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</si>
  <si>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</si>
  <si>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</si>
  <si>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</si>
  <si>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</si>
  <si>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</si>
  <si>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</si>
  <si>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</si>
  <si>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</si>
  <si>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</si>
  <si>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</si>
  <si>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</si>
  <si>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</si>
  <si>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</si>
  <si>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</si>
  <si>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</si>
  <si>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</si>
  <si>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</si>
  <si>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</si>
  <si>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</si>
  <si>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</si>
  <si>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</si>
  <si>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</si>
  <si>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</si>
  <si>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</si>
  <si>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</si>
  <si>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</si>
  <si>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</si>
  <si>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</si>
  <si>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</si>
  <si>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</si>
  <si>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</si>
  <si>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</si>
  <si>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</si>
  <si>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</si>
  <si>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</si>
  <si>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</si>
  <si>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</si>
  <si>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</si>
  <si>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</si>
  <si>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</si>
  <si>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</si>
  <si>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</si>
  <si>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</si>
  <si>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</si>
  <si>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</si>
  <si>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</si>
  <si>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</si>
  <si>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</si>
  <si>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</si>
  <si>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</si>
  <si>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</si>
  <si>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</si>
  <si>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</si>
  <si>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</si>
  <si>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</si>
  <si>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</si>
  <si>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</si>
  <si>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</si>
  <si>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</si>
  <si>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</si>
  <si>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</si>
  <si>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</si>
  <si>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</si>
  <si>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</si>
  <si>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</si>
  <si>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</si>
  <si>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</si>
  <si>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</si>
  <si>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</si>
  <si>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</si>
  <si>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</si>
  <si>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</si>
  <si>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</si>
  <si>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</si>
  <si>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</si>
  <si>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</si>
  <si>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</si>
  <si>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</si>
  <si>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</si>
  <si>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</si>
  <si>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</si>
  <si>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</si>
  <si>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</si>
  <si>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</si>
  <si>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</si>
  <si>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</si>
  <si>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</si>
  <si>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</si>
  <si>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</si>
  <si>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</si>
  <si>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</si>
  <si>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</si>
  <si>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</si>
  <si>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</si>
  <si>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</si>
  <si>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</si>
  <si>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</si>
  <si>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</si>
  <si>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</si>
  <si>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</si>
  <si>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</si>
  <si>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</si>
  <si>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</si>
  <si>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</si>
  <si>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</si>
  <si>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</si>
  <si>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</si>
  <si>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</si>
  <si>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</si>
  <si>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</si>
  <si>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</si>
  <si>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</si>
  <si>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</si>
  <si>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</si>
  <si>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</si>
  <si>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</si>
  <si>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</si>
  <si>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</si>
  <si>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</si>
  <si>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</si>
  <si>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</si>
  <si>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</si>
  <si>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</si>
  <si>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</si>
  <si>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</si>
  <si>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</si>
  <si>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</si>
  <si>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</si>
  <si>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</si>
  <si>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</si>
  <si>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</si>
  <si>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</si>
  <si>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</si>
  <si>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</si>
  <si>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</si>
  <si>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</si>
  <si>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</si>
  <si>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</si>
  <si>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</si>
  <si>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</si>
  <si>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</si>
  <si>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</si>
  <si>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</si>
  <si>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</si>
  <si>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</si>
  <si>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</si>
  <si>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</si>
  <si>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</si>
  <si>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</si>
  <si>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</si>
  <si>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</si>
  <si>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</si>
  <si>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</si>
  <si>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</si>
  <si>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</si>
  <si>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</si>
  <si>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</si>
  <si>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</si>
  <si>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</si>
  <si>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</si>
  <si>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</si>
  <si>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</si>
  <si>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</si>
  <si>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</si>
  <si>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</si>
  <si>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</si>
  <si>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</si>
  <si>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</si>
  <si>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</si>
  <si>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</si>
  <si>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</si>
  <si>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</si>
  <si>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</si>
  <si>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</si>
  <si>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</si>
  <si>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</si>
  <si>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</si>
  <si>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</si>
  <si>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</si>
  <si>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</si>
  <si>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</si>
  <si>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</si>
  <si>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</si>
  <si>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</si>
  <si>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</si>
  <si>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</si>
  <si>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</si>
  <si>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</si>
  <si>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</si>
  <si>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</si>
  <si>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</si>
  <si>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</si>
  <si>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</si>
  <si>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</si>
  <si>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</si>
  <si>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</si>
  <si>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</si>
  <si>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</si>
  <si>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</si>
  <si>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</si>
  <si>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</si>
  <si>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</si>
  <si>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</si>
  <si>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</si>
  <si>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</si>
  <si>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</si>
  <si>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</si>
  <si>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</si>
  <si>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</si>
  <si>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</si>
  <si>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</si>
  <si>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</si>
  <si>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</si>
  <si>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</si>
  <si>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</si>
  <si>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</si>
  <si>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</si>
  <si>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</si>
  <si>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</si>
  <si>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</si>
  <si>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</si>
  <si>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</si>
  <si>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</si>
  <si>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</si>
  <si>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</si>
  <si>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</si>
  <si>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</si>
  <si>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</si>
  <si>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</si>
  <si>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</si>
  <si>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</si>
  <si>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</si>
  <si>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</si>
  <si>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</si>
  <si>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</si>
  <si>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</si>
  <si>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</si>
  <si>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</si>
  <si>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</si>
  <si>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</si>
  <si>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</si>
  <si>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</si>
  <si>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</si>
  <si>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</si>
  <si>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</si>
  <si>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</si>
  <si>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</si>
  <si>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</si>
  <si>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</si>
  <si>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</si>
  <si>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</si>
  <si>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</si>
  <si>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</si>
  <si>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</si>
  <si>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</si>
  <si>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</si>
  <si>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</si>
  <si>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</si>
  <si>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</si>
  <si>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</si>
  <si>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</si>
  <si>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</si>
  <si>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</si>
  <si>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</si>
  <si>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</si>
  <si>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</si>
  <si>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</si>
  <si>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</si>
  <si>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</si>
  <si>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</si>
  <si>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</si>
  <si>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</si>
  <si>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</si>
  <si>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</si>
  <si>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</si>
  <si>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</si>
  <si>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</si>
  <si>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</si>
  <si>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</si>
  <si>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</si>
  <si>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</si>
  <si>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</si>
  <si>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</si>
  <si>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</si>
  <si>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</si>
  <si>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</si>
  <si>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</si>
  <si>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</si>
  <si>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</si>
  <si>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</si>
  <si>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</si>
  <si>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</si>
  <si>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</si>
  <si>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</si>
  <si>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</si>
  <si>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</si>
  <si>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</si>
  <si>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</si>
  <si>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</si>
  <si>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</si>
  <si>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</si>
  <si>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</si>
  <si>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</si>
  <si>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</si>
  <si>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</si>
  <si>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</si>
  <si>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</si>
  <si>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</si>
  <si>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</si>
  <si>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</si>
  <si>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</si>
  <si>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</si>
  <si>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</si>
  <si>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</si>
  <si>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</si>
  <si>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</si>
  <si>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</si>
  <si>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</si>
  <si>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</si>
  <si>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</si>
  <si>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</si>
  <si>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</si>
  <si>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</si>
  <si>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</si>
  <si>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</si>
  <si>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</si>
  <si>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</si>
  <si>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</si>
  <si>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</si>
  <si>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</si>
  <si>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</si>
  <si>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</si>
  <si>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</si>
  <si>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</si>
  <si>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</si>
  <si>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</si>
  <si>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</si>
  <si>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</si>
  <si>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</si>
  <si>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</si>
  <si>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</si>
  <si>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</si>
  <si>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</si>
  <si>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</si>
  <si>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</si>
  <si>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</si>
  <si>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</si>
  <si>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</si>
  <si>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</si>
  <si>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</si>
  <si>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</si>
  <si>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</si>
  <si>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</si>
  <si>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</si>
  <si>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</si>
  <si>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</si>
  <si>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</si>
  <si>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</si>
  <si>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</si>
  <si>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</si>
  <si>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</si>
  <si>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</si>
  <si>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</si>
  <si>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</si>
  <si>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</si>
  <si>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</si>
  <si>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</si>
  <si>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</si>
  <si>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</si>
  <si>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</si>
  <si>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</si>
  <si>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</si>
  <si>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</si>
  <si>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</si>
  <si>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</si>
  <si>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</si>
  <si>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</si>
  <si>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</si>
  <si>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</si>
  <si>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</si>
  <si>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</si>
  <si>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</si>
  <si>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</si>
  <si>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</si>
  <si>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</si>
  <si>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</si>
  <si>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</si>
  <si>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</si>
  <si>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</si>
  <si>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</si>
  <si>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</si>
  <si>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</si>
  <si>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</si>
  <si>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</si>
  <si>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</si>
  <si>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</si>
  <si>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</si>
  <si>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</si>
  <si>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</si>
  <si>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</si>
  <si>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</si>
  <si>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</si>
  <si>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</si>
  <si>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</si>
  <si>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</si>
  <si>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</si>
  <si>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</si>
  <si>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</si>
  <si>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</si>
  <si>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</si>
  <si>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</si>
  <si>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</si>
  <si>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</si>
  <si>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</si>
  <si>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</si>
  <si>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</si>
  <si>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</si>
  <si>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</si>
  <si>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</si>
  <si>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</si>
  <si>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</si>
  <si>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</si>
  <si>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</si>
  <si>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</si>
  <si>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</si>
  <si>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</si>
  <si>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</si>
  <si>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</si>
  <si>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</si>
  <si>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</si>
  <si>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</si>
  <si>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</si>
  <si>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</si>
  <si>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</si>
  <si>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</si>
  <si>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</si>
  <si>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</si>
  <si>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</si>
  <si>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</si>
  <si>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</si>
  <si>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</si>
  <si>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</si>
  <si>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</si>
  <si>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</si>
  <si>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</si>
  <si>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</si>
  <si>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</si>
  <si>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</si>
  <si>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</si>
  <si>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</si>
  <si>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</si>
  <si>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</si>
  <si>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</si>
  <si>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</si>
  <si>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</si>
  <si>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</si>
  <si>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</si>
  <si>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</si>
  <si>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</si>
  <si>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</si>
  <si>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</si>
  <si>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</si>
  <si>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</si>
  <si>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</si>
  <si>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</si>
  <si>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</si>
  <si>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</si>
  <si>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</si>
  <si>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</si>
  <si>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</si>
  <si>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</si>
  <si>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</si>
  <si>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</si>
  <si>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</si>
  <si>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</si>
  <si>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</si>
  <si>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</si>
  <si>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</si>
  <si>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</si>
  <si>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</si>
  <si>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</si>
  <si>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</si>
  <si>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</si>
  <si>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</si>
  <si>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</si>
  <si>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</si>
  <si>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</si>
  <si>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</si>
  <si>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</si>
  <si>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</si>
  <si>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</si>
  <si>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</si>
  <si>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</si>
  <si>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</si>
  <si>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</si>
  <si>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</si>
  <si>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</si>
  <si>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</si>
  <si>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</si>
  <si>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</si>
  <si>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</si>
  <si>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</si>
  <si>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</si>
  <si>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</si>
  <si>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</si>
  <si>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</si>
  <si>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</si>
  <si>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</si>
  <si>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</si>
  <si>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</si>
  <si>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</si>
  <si>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</si>
  <si>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</si>
  <si>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</si>
  <si>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</si>
  <si>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</si>
  <si>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</si>
  <si>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</si>
  <si>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</si>
  <si>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</si>
  <si>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</si>
  <si>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</si>
  <si>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</si>
  <si>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</si>
  <si>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</si>
  <si>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</si>
  <si>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</si>
  <si>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</si>
  <si>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</si>
  <si>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</si>
  <si>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</si>
  <si>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</si>
  <si>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</si>
  <si>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</si>
  <si>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</si>
  <si>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</si>
  <si>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</si>
  <si>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</si>
  <si>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</si>
  <si>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</si>
  <si>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</si>
  <si>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</si>
  <si>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</si>
  <si>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</si>
  <si>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</si>
  <si>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</si>
  <si>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</si>
  <si>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</si>
  <si>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</si>
  <si>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</si>
  <si>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</si>
  <si>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</si>
  <si>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</si>
  <si>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</si>
  <si>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</si>
  <si>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</si>
  <si>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</si>
  <si>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</si>
  <si>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</si>
  <si>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</si>
  <si>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</si>
  <si>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</si>
  <si>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</si>
  <si>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</si>
  <si>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</si>
  <si>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</si>
  <si>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</si>
  <si>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</si>
  <si>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</si>
  <si>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</si>
  <si>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</si>
  <si>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</si>
  <si>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</si>
  <si>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</si>
  <si>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</si>
  <si>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</si>
  <si>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</si>
  <si>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</si>
  <si>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</si>
  <si>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</si>
  <si>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</si>
  <si>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</si>
  <si>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</si>
  <si>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</si>
  <si>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</si>
  <si>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</si>
  <si>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</si>
  <si>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</si>
  <si>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</si>
  <si>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</si>
  <si>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</si>
  <si>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</si>
  <si>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</si>
  <si>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</si>
  <si>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</si>
  <si>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</si>
  <si>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</si>
  <si>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</si>
  <si>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</si>
  <si>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</si>
  <si>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</si>
  <si>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</si>
  <si>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</si>
  <si>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</si>
  <si>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</si>
  <si>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</si>
  <si>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</si>
  <si>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</si>
  <si>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</si>
  <si>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</si>
  <si>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</si>
  <si>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</si>
  <si>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</si>
  <si>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</si>
  <si>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</si>
  <si>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</si>
  <si>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</si>
  <si>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</si>
  <si>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</si>
  <si>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</si>
  <si>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</si>
  <si>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</si>
  <si>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</si>
  <si>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</si>
  <si>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</si>
  <si>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</si>
  <si>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</si>
  <si>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</si>
  <si>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</si>
  <si>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</si>
  <si>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</si>
  <si>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</si>
  <si>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</si>
  <si>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</si>
  <si>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</si>
  <si>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</si>
  <si>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</si>
  <si>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</si>
  <si>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</si>
  <si>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</si>
  <si>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</si>
  <si>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</si>
  <si>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</si>
  <si>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</si>
  <si>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</si>
  <si>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</si>
  <si>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</si>
  <si>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</si>
  <si>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</si>
  <si>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</si>
  <si>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</si>
  <si>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</si>
  <si>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</si>
  <si>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</si>
  <si>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</si>
  <si>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</si>
  <si>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</si>
  <si>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</si>
  <si>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</si>
  <si>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</si>
  <si>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</si>
  <si>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</si>
  <si>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</si>
  <si>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</si>
  <si>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</si>
  <si>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</si>
  <si>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</si>
  <si>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</si>
  <si>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</si>
  <si>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</si>
  <si>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</si>
  <si>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</si>
  <si>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</si>
  <si>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</si>
  <si>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</si>
  <si>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</si>
  <si>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</si>
  <si>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</si>
  <si>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</si>
  <si>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</si>
  <si>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</si>
  <si>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</si>
  <si>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</si>
  <si>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</si>
  <si>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</si>
  <si>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</si>
  <si>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</si>
  <si>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</si>
  <si>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</si>
  <si>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</si>
  <si>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</si>
  <si>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</si>
  <si>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</si>
  <si>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</si>
  <si>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</si>
  <si>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</si>
  <si>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</si>
  <si>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</si>
  <si>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</si>
  <si>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</si>
  <si>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</si>
  <si>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</si>
  <si>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</si>
  <si>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</si>
  <si>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</si>
  <si>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</si>
  <si>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</si>
  <si>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</si>
  <si>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</si>
  <si>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</si>
  <si>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</si>
  <si>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</si>
  <si>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</si>
  <si>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</si>
  <si>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</si>
  <si>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</si>
  <si>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</si>
  <si>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</si>
  <si>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</si>
  <si>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</si>
  <si>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</si>
  <si>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</si>
  <si>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</si>
  <si>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</si>
  <si>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</si>
  <si>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</si>
  <si>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</si>
  <si>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</si>
  <si>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</si>
  <si>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</si>
  <si>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</si>
  <si>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</si>
  <si>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</si>
  <si>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</si>
  <si>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</si>
  <si>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</si>
  <si>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</si>
  <si>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</si>
  <si>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</si>
  <si>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</si>
  <si>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</si>
  <si>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</si>
  <si>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</si>
  <si>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</si>
  <si>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</si>
  <si>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</si>
  <si>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</si>
  <si>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</si>
  <si>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</si>
  <si>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</si>
  <si>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</si>
  <si>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</si>
  <si>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</si>
  <si>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</si>
  <si>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</si>
  <si>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</si>
  <si>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</si>
  <si>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</si>
  <si>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</si>
  <si>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</si>
  <si>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</si>
  <si>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</si>
  <si>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</si>
  <si>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</si>
  <si>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</si>
  <si>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</si>
  <si>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</si>
  <si>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</si>
  <si>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</si>
  <si>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</si>
  <si>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</si>
  <si>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</si>
  <si>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</si>
  <si>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</si>
  <si>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</si>
  <si>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</si>
  <si>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</si>
  <si>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</si>
  <si>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</si>
  <si>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</si>
  <si>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</si>
  <si>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</si>
  <si>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</si>
  <si>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</si>
  <si>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</si>
  <si>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</si>
  <si>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</si>
  <si>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</si>
  <si>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</si>
  <si>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</si>
  <si>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</si>
  <si>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</si>
  <si>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</si>
  <si>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</si>
  <si>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</si>
  <si>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</si>
  <si>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</si>
  <si>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</si>
  <si>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</si>
  <si>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</si>
  <si>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</si>
  <si>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</si>
  <si>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</si>
  <si>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</si>
  <si>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</si>
  <si>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</si>
  <si>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</si>
  <si>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</si>
  <si>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</si>
  <si>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</si>
  <si>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</si>
  <si>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</si>
  <si>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</si>
  <si>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</si>
  <si>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</si>
  <si>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</si>
  <si>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</si>
  <si>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</si>
  <si>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</si>
  <si>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</si>
  <si>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</si>
  <si>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</si>
  <si>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</si>
  <si>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</si>
  <si>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</si>
  <si>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</si>
  <si>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</si>
  <si>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</si>
  <si>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</si>
  <si>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</si>
  <si>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</si>
  <si>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</si>
  <si>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</si>
  <si>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</si>
  <si>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</si>
  <si>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</si>
  <si>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</si>
  <si>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</si>
  <si>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</si>
  <si>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</si>
  <si>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</si>
  <si>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</si>
  <si>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</si>
  <si>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</si>
  <si>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</si>
  <si>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</si>
  <si>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</si>
  <si>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</si>
  <si>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</si>
  <si>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</si>
  <si>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</si>
  <si>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</si>
  <si>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</si>
  <si>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</si>
  <si>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</si>
  <si>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</si>
  <si>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</si>
  <si>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</si>
  <si>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</si>
  <si>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</si>
  <si>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</si>
  <si>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</si>
  <si>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</si>
  <si>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</si>
  <si>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</si>
  <si>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</si>
  <si>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</si>
  <si>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</si>
  <si>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</si>
  <si>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</si>
  <si>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</si>
  <si>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</si>
  <si>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</si>
  <si>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</si>
  <si>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</si>
  <si>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</si>
  <si>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</si>
  <si>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</si>
  <si>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</si>
  <si>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</si>
  <si>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</si>
  <si>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</si>
  <si>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</si>
  <si>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</si>
  <si>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</si>
  <si>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</si>
  <si>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</si>
  <si>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</si>
  <si>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</si>
  <si>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</si>
  <si>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</si>
  <si>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</si>
  <si>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</si>
  <si>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</si>
  <si>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</si>
  <si>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</si>
  <si>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</si>
  <si>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</si>
  <si>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</si>
  <si>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</si>
  <si>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</si>
  <si>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</si>
  <si>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</si>
  <si>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</si>
  <si>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</si>
  <si>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</si>
  <si>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</si>
  <si>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</si>
  <si>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</si>
  <si>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</si>
  <si>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</si>
  <si>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</si>
  <si>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</si>
  <si>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</si>
  <si>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</si>
  <si>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</si>
  <si>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</si>
  <si>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</si>
  <si>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</si>
  <si>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</si>
  <si>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</si>
  <si>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</si>
  <si>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</si>
  <si>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</si>
  <si>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</si>
  <si>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</si>
  <si>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</si>
  <si>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</si>
  <si>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</si>
  <si>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</si>
  <si>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</si>
  <si>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</si>
  <si>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</si>
  <si>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</si>
  <si>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</si>
  <si>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</si>
  <si>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</si>
  <si>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</si>
  <si>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</si>
  <si>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</si>
  <si>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</si>
  <si>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</si>
  <si>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</si>
  <si>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</si>
  <si>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</si>
  <si>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</si>
  <si>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</si>
  <si>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</si>
  <si>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</si>
  <si>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</si>
  <si>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</si>
  <si>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</si>
  <si>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</si>
  <si>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</si>
  <si>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</si>
  <si>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</si>
  <si>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</si>
  <si>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</si>
  <si>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</si>
  <si>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</si>
  <si>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</si>
  <si>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</si>
  <si>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</si>
  <si>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</si>
  <si>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</si>
  <si>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</si>
  <si>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</si>
  <si>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</si>
  <si>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</si>
  <si>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</si>
  <si>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</si>
  <si>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</si>
  <si>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</si>
  <si>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</si>
  <si>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</si>
  <si>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</si>
  <si>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</si>
  <si>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</si>
  <si>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</si>
  <si>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</si>
  <si>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</si>
  <si>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</si>
  <si>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</si>
  <si>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</si>
  <si>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</si>
  <si>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</si>
  <si>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</si>
  <si>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</si>
  <si>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</si>
  <si>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</si>
  <si>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</si>
  <si>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</si>
  <si>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</si>
  <si>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</si>
  <si>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</si>
  <si>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</si>
  <si>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</si>
  <si>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</si>
  <si>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</si>
  <si>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</si>
  <si>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</si>
  <si>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</si>
  <si>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</si>
  <si>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</si>
  <si>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</si>
  <si>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</si>
  <si>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</si>
  <si>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</si>
  <si>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</si>
  <si>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</si>
  <si>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</si>
  <si>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</si>
  <si>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</si>
  <si>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</si>
  <si>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</si>
  <si>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</si>
  <si>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</si>
  <si>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</si>
  <si>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</si>
  <si>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</si>
  <si>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</si>
  <si>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</si>
  <si>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</si>
  <si>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</si>
  <si>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</si>
  <si>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</si>
  <si>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</si>
  <si>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</si>
  <si>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</si>
  <si>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</si>
  <si>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</si>
  <si>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</si>
  <si>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</si>
  <si>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</si>
  <si>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</si>
  <si>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</si>
  <si>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</si>
  <si>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</si>
  <si>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</si>
  <si>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</si>
  <si>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</si>
  <si>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</si>
  <si>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</si>
  <si>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</si>
  <si>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</si>
  <si>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</si>
  <si>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</si>
  <si>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</si>
  <si>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</si>
  <si>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</si>
  <si>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</si>
  <si>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</si>
  <si>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</si>
  <si>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</si>
  <si>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</si>
  <si>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</si>
  <si>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</si>
  <si>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</si>
  <si>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</si>
  <si>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</si>
  <si>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</si>
  <si>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</si>
  <si>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</si>
  <si>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</si>
  <si>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</si>
  <si>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</si>
  <si>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</si>
  <si>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</si>
  <si>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</si>
  <si>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</si>
  <si>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</si>
  <si>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</si>
  <si>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</si>
  <si>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</si>
  <si>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</si>
  <si>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</si>
  <si>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</si>
  <si>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</si>
  <si>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</si>
  <si>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</si>
  <si>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</si>
  <si>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</si>
  <si>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</si>
  <si>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</si>
  <si>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</si>
  <si>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</si>
  <si>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</si>
  <si>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</si>
  <si>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</si>
  <si>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</si>
  <si>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</si>
  <si>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</si>
  <si>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</si>
  <si>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</si>
  <si>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</si>
  <si>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</si>
  <si>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</si>
  <si>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</si>
  <si>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</si>
  <si>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</si>
  <si>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</si>
  <si>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</si>
  <si>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</si>
  <si>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</si>
  <si>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</si>
  <si>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</si>
  <si>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</si>
  <si>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</si>
  <si>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</si>
  <si>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</si>
  <si>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</si>
  <si>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</si>
  <si>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</si>
  <si>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</si>
  <si>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</si>
  <si>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</si>
  <si>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</si>
  <si>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</si>
  <si>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</si>
  <si>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</si>
  <si>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</si>
  <si>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</si>
  <si>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</si>
  <si>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</si>
  <si>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</si>
  <si>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</si>
  <si>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</si>
  <si>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</si>
  <si>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</si>
  <si>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</si>
  <si>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</si>
  <si>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</si>
  <si>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</si>
  <si>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</si>
  <si>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</si>
  <si>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</si>
  <si>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</si>
  <si>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</si>
  <si>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</si>
  <si>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</si>
  <si>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</si>
  <si>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</si>
  <si>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</si>
  <si>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</si>
  <si>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</si>
  <si>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</si>
  <si>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</si>
  <si>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</si>
  <si>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</si>
  <si>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</si>
  <si>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</si>
  <si>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</si>
  <si>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</si>
  <si>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</si>
  <si>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</si>
  <si>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</si>
  <si>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</si>
  <si>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</si>
  <si>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</si>
  <si>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</si>
  <si>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</si>
  <si>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</si>
  <si>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</si>
  <si>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</si>
  <si>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</si>
  <si>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</si>
  <si>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</si>
  <si>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</si>
  <si>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</si>
  <si>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</si>
  <si>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</si>
  <si>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</si>
  <si>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</si>
  <si>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</si>
  <si>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</si>
  <si>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</si>
  <si>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</si>
  <si>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</si>
  <si>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</si>
  <si>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</si>
  <si>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</si>
  <si>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</si>
  <si>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</si>
  <si>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</si>
  <si>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</si>
  <si>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</si>
  <si>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</si>
  <si>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</si>
  <si>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</si>
  <si>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</si>
  <si>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</si>
  <si>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</si>
  <si>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</si>
  <si>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</si>
  <si>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</si>
  <si>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</si>
  <si>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</si>
  <si>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</si>
  <si>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</si>
  <si>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</si>
  <si>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</si>
  <si>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</si>
  <si>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</si>
  <si>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</si>
  <si>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</si>
  <si>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</si>
  <si>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</si>
  <si>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</si>
  <si>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</si>
  <si>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</si>
  <si>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</si>
  <si>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</si>
  <si>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</si>
  <si>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</si>
  <si>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</si>
  <si>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</si>
  <si>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</si>
  <si>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</si>
  <si>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</si>
  <si>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</si>
  <si>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</si>
  <si>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</si>
  <si>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</si>
  <si>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</si>
  <si>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</si>
  <si>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</si>
  <si>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</si>
  <si>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</si>
  <si>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</si>
  <si>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</si>
  <si>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</si>
  <si>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</si>
  <si>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</si>
  <si>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</si>
  <si>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</si>
  <si>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</si>
  <si>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</si>
  <si>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</si>
  <si>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</si>
  <si>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</si>
  <si>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</si>
  <si>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</si>
  <si>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</si>
  <si>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</si>
  <si>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</si>
  <si>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</si>
  <si>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</si>
  <si>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</si>
  <si>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</si>
  <si>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</si>
  <si>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</si>
  <si>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</si>
  <si>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</si>
  <si>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</si>
  <si>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</si>
  <si>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</si>
  <si>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</si>
  <si>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</si>
  <si>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</si>
  <si>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</si>
  <si>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</si>
  <si>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</si>
  <si>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</si>
  <si>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</si>
  <si>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</si>
  <si>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</si>
  <si>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</si>
  <si>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</si>
  <si>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</si>
  <si>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</si>
  <si>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</si>
  <si>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</si>
  <si>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</si>
  <si>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</si>
  <si>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</si>
  <si>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</si>
  <si>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</si>
  <si>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</si>
  <si>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</si>
  <si>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</si>
  <si>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</si>
  <si>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</si>
  <si>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</si>
  <si>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</si>
  <si>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</si>
  <si>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</si>
  <si>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</si>
  <si>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</si>
  <si>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</si>
  <si>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</si>
  <si>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</si>
  <si>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</si>
  <si>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</si>
  <si>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</si>
  <si>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</si>
  <si>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</si>
  <si>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</si>
  <si>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</si>
  <si>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</si>
  <si>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</si>
  <si>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</si>
  <si>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</si>
  <si>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</si>
  <si>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</si>
  <si>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</si>
  <si>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</si>
  <si>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</si>
  <si>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</si>
  <si>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</si>
  <si>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</si>
  <si>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</si>
  <si>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</si>
  <si>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</si>
  <si>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</si>
  <si>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</si>
  <si>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</si>
  <si>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</si>
  <si>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</si>
  <si>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</si>
  <si>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</si>
  <si>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</si>
  <si>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</si>
  <si>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</si>
  <si>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</si>
  <si>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</si>
  <si>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</si>
  <si>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</si>
  <si>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</si>
  <si>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</si>
  <si>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</si>
  <si>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</si>
  <si>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</si>
  <si>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</si>
  <si>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</si>
  <si>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</si>
  <si>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</si>
  <si>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</si>
  <si>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</si>
  <si>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</si>
  <si>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</si>
  <si>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</si>
  <si>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</si>
  <si>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</si>
  <si>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</si>
  <si>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</si>
  <si>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</si>
  <si>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</si>
  <si>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</si>
  <si>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</si>
  <si>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</si>
  <si>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</si>
  <si>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</si>
  <si>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</si>
  <si>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</si>
  <si>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</si>
  <si>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</si>
  <si>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</si>
  <si>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</si>
  <si>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</si>
  <si>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</si>
  <si>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</si>
  <si>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</si>
  <si>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</si>
  <si>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</si>
  <si>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</si>
  <si>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</si>
  <si>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</si>
  <si>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</si>
  <si>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</si>
  <si>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</si>
  <si>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</si>
  <si>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</si>
  <si>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</si>
  <si>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</si>
  <si>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</si>
  <si>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</si>
  <si>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</si>
  <si>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</si>
  <si>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</si>
  <si>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</si>
  <si>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</si>
  <si>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</si>
  <si>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</si>
  <si>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</si>
  <si>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</si>
  <si>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</si>
  <si>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</si>
  <si>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</si>
  <si>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</si>
  <si>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</si>
  <si>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</si>
  <si>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</si>
  <si>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</si>
  <si>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</si>
  <si>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</si>
  <si>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</si>
  <si>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</si>
  <si>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</si>
  <si>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</si>
  <si>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</si>
  <si>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</si>
  <si>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</si>
  <si>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</si>
  <si>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</si>
  <si>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</si>
  <si>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</si>
  <si>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</si>
  <si>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</si>
  <si>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</si>
  <si>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</si>
  <si>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</si>
  <si>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</si>
  <si>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</si>
  <si>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</si>
  <si>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</si>
  <si>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</si>
  <si>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</si>
  <si>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</si>
  <si>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</si>
  <si>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</si>
  <si>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</si>
  <si>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</si>
  <si>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</si>
  <si>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</si>
  <si>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</si>
  <si>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</si>
  <si>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</si>
  <si>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</si>
  <si>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</si>
  <si>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</si>
  <si>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</si>
  <si>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</si>
  <si>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</si>
  <si>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</si>
  <si>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</si>
  <si>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</si>
  <si>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</si>
  <si>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</si>
  <si>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</si>
  <si>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</si>
  <si>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</si>
  <si>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</si>
  <si>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</si>
  <si>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</si>
  <si>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</si>
  <si>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</si>
  <si>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</si>
  <si>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</si>
  <si>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</si>
  <si>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</si>
  <si>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</si>
  <si>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</si>
  <si>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</si>
  <si>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</si>
  <si>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</si>
  <si>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</si>
  <si>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</si>
  <si>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</si>
  <si>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</si>
  <si>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</si>
  <si>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</si>
  <si>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</si>
  <si>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</si>
  <si>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</si>
  <si>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</si>
  <si>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</si>
  <si>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</si>
  <si>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</si>
  <si>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</si>
  <si>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</si>
  <si>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</si>
  <si>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</si>
  <si>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</si>
  <si>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</si>
  <si>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</si>
  <si>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</si>
  <si>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</si>
  <si>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</si>
  <si>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</si>
  <si>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</si>
  <si>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</si>
  <si>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</si>
  <si>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</si>
  <si>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</si>
  <si>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</si>
  <si>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</si>
  <si>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</si>
  <si>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</si>
  <si>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</si>
  <si>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</si>
  <si>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</si>
  <si>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</si>
  <si>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</si>
  <si>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</si>
  <si>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</si>
  <si>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</si>
  <si>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</si>
  <si>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</si>
  <si>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</si>
  <si>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</si>
  <si>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</si>
  <si>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</si>
  <si>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</si>
  <si>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</si>
  <si>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</si>
  <si>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</si>
  <si>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</si>
  <si>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</si>
  <si>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</si>
  <si>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</si>
  <si>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</si>
  <si>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</si>
  <si>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</si>
  <si>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</si>
  <si>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</si>
  <si>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</si>
  <si>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</si>
  <si>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</si>
  <si>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</si>
  <si>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</si>
  <si>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</si>
  <si>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</si>
  <si>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</si>
  <si>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</si>
  <si>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</si>
  <si>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</si>
  <si>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</si>
  <si>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</si>
  <si>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</si>
  <si>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</si>
  <si>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</si>
  <si>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</si>
  <si>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</si>
  <si>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</si>
  <si>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</si>
  <si>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</si>
  <si>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</si>
  <si>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</si>
  <si>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</si>
  <si>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</si>
  <si>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</si>
  <si>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</si>
  <si>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</si>
  <si>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</si>
  <si>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</si>
  <si>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</si>
  <si>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</si>
  <si>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</si>
  <si>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</si>
  <si>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</si>
  <si>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</si>
  <si>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</si>
  <si>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</si>
  <si>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</si>
  <si>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</si>
  <si>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</si>
  <si>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</si>
  <si>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</si>
  <si>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</si>
  <si>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</si>
  <si>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</si>
  <si>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</si>
  <si>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</si>
  <si>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</si>
  <si>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</si>
  <si>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</si>
  <si>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</si>
  <si>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</si>
  <si>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</si>
  <si>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</si>
  <si>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</si>
  <si>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</si>
  <si>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</si>
  <si>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</si>
  <si>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</si>
  <si>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</si>
  <si>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</si>
  <si>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</si>
  <si>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</si>
  <si>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</si>
  <si>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</si>
  <si>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</si>
  <si>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</si>
  <si>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</si>
  <si>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</si>
  <si>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</si>
  <si>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</si>
  <si>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</si>
  <si>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</si>
  <si>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</si>
  <si>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</si>
  <si>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</si>
  <si>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</si>
  <si>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</si>
  <si>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</si>
  <si>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</si>
  <si>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</si>
  <si>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</si>
  <si>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</si>
  <si>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</si>
  <si>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</si>
  <si>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</si>
  <si>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</si>
  <si>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</si>
  <si>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</si>
  <si>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</si>
  <si>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</si>
  <si>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</si>
  <si>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</si>
  <si>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</si>
  <si>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</si>
  <si>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</si>
  <si>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</si>
  <si>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</si>
  <si>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</si>
  <si>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</si>
  <si>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</si>
  <si>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</si>
  <si>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</si>
  <si>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</si>
  <si>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</si>
  <si>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</si>
  <si>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</si>
  <si>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</si>
  <si>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</si>
  <si>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</si>
  <si>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</si>
  <si>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</si>
  <si>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</si>
  <si>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</si>
  <si>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</si>
  <si>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</si>
  <si>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</si>
  <si>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</si>
  <si>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</si>
  <si>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</si>
  <si>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</si>
  <si>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</si>
  <si>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</si>
  <si>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</si>
  <si>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</si>
  <si>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</si>
  <si>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</si>
  <si>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</si>
  <si>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</si>
  <si>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</si>
  <si>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</si>
  <si>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</si>
  <si>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</si>
  <si>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</si>
  <si>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</si>
  <si>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</si>
  <si>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</si>
  <si>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</si>
  <si>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</si>
  <si>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</si>
  <si>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</si>
  <si>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</si>
  <si>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</si>
  <si>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</si>
  <si>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</si>
  <si>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</si>
  <si>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</si>
  <si>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</si>
  <si>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</si>
  <si>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</si>
  <si>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</si>
  <si>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</si>
  <si>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</si>
  <si>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</si>
  <si>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</si>
  <si>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</si>
  <si>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</si>
  <si>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</si>
  <si>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</si>
  <si>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</si>
  <si>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</si>
  <si>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</si>
  <si>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</si>
  <si>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</si>
  <si>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</si>
  <si>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</si>
  <si>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</si>
  <si>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</si>
  <si>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</si>
  <si>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</si>
  <si>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</si>
  <si>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</si>
  <si>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</si>
  <si>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</si>
  <si>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</si>
  <si>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</si>
  <si>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</si>
  <si>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</si>
  <si>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</si>
  <si>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</si>
  <si>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</si>
  <si>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</si>
  <si>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</si>
  <si>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</si>
  <si>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</si>
  <si>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</si>
  <si>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</si>
  <si>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</si>
  <si>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</si>
  <si>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</si>
  <si>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</si>
  <si>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</si>
  <si>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</si>
  <si>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</si>
  <si>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</si>
  <si>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</si>
  <si>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</si>
  <si>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</si>
  <si>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</si>
  <si>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</si>
  <si>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</si>
  <si>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</si>
  <si>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</si>
  <si>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</si>
  <si>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</si>
  <si>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</si>
  <si>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</si>
  <si>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</si>
  <si>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</si>
  <si>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</si>
  <si>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</si>
  <si>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</si>
  <si>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</si>
  <si>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</si>
  <si>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</si>
  <si>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</si>
  <si>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</si>
  <si>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</si>
  <si>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</si>
  <si>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</si>
  <si>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</si>
  <si>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</si>
  <si>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</si>
  <si>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</si>
  <si>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</si>
  <si>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</si>
  <si>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</si>
  <si>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</si>
  <si>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</si>
  <si>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</si>
  <si>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</si>
  <si>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</si>
  <si>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</si>
  <si>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</si>
  <si>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</si>
  <si>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</si>
  <si>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</si>
  <si>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</si>
  <si>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</si>
  <si>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</si>
  <si>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</si>
  <si>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</si>
  <si>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</si>
  <si>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</si>
  <si>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</si>
  <si>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</si>
  <si>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</si>
  <si>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</si>
  <si>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</si>
  <si>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</si>
  <si>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</si>
  <si>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</si>
  <si>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</si>
  <si>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</si>
  <si>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</si>
  <si>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</si>
  <si>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</si>
  <si>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</si>
  <si>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</si>
  <si>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</si>
  <si>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</si>
  <si>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</si>
  <si>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</si>
  <si>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</si>
  <si>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</si>
  <si>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</si>
  <si>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</si>
  <si>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</si>
  <si>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</si>
  <si>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</si>
  <si>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</si>
  <si>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</si>
  <si>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</si>
  <si>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</si>
  <si>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</si>
  <si>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</si>
  <si>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</si>
  <si>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</si>
  <si>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</si>
  <si>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</si>
  <si>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</si>
  <si>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</si>
  <si>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</si>
  <si>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</si>
  <si>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</si>
  <si>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</si>
  <si>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</si>
  <si>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</si>
  <si>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</si>
  <si>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</si>
  <si>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</si>
  <si>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</si>
  <si>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</si>
  <si>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</si>
  <si>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</si>
  <si>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</si>
  <si>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</si>
  <si>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</si>
  <si>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</si>
  <si>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</si>
  <si>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</si>
  <si>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</si>
  <si>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</si>
  <si>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</si>
  <si>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</si>
  <si>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</si>
  <si>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</si>
  <si>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</si>
  <si>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</si>
  <si>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</si>
  <si>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</si>
  <si>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</si>
  <si>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</si>
  <si>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</si>
  <si>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</si>
  <si>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</si>
  <si>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</si>
  <si>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</si>
  <si>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</si>
  <si>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</si>
  <si>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</si>
  <si>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</si>
  <si>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</si>
  <si>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</si>
  <si>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</si>
  <si>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</si>
  <si>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</si>
  <si>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</si>
  <si>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</si>
  <si>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</si>
  <si>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</si>
  <si>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</si>
  <si>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</si>
  <si>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</si>
  <si>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</si>
  <si>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</si>
  <si>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</si>
  <si>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</si>
  <si>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</si>
  <si>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</si>
  <si>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</si>
  <si>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</si>
  <si>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</si>
  <si>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</si>
  <si>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</si>
  <si>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</si>
  <si>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</si>
  <si>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</si>
  <si>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</si>
  <si>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</si>
  <si>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</si>
  <si>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</si>
  <si>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</si>
  <si>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</si>
  <si>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</si>
  <si>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</si>
  <si>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</si>
  <si>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</si>
  <si>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</si>
  <si>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</si>
  <si>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</si>
  <si>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</si>
  <si>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</si>
  <si>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</si>
  <si>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</si>
  <si>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</si>
  <si>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</si>
  <si>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</si>
  <si>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</si>
  <si>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</si>
  <si>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</si>
  <si>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</si>
  <si>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</si>
  <si>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</si>
  <si>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</si>
  <si>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</si>
  <si>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</si>
  <si>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</si>
  <si>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</si>
  <si>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</si>
  <si>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</si>
  <si>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</si>
  <si>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</si>
  <si>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</si>
  <si>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</si>
  <si>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</si>
  <si>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</si>
  <si>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</si>
  <si>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</si>
  <si>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</si>
  <si>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</si>
  <si>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</si>
  <si>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</si>
  <si>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</si>
  <si>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</si>
  <si>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</si>
  <si>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</si>
  <si>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</si>
  <si>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</si>
  <si>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</si>
  <si>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</si>
  <si>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</si>
  <si>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</si>
  <si>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</si>
  <si>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</si>
  <si>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</si>
  <si>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</si>
  <si>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</si>
  <si>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</si>
  <si>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</si>
  <si>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</si>
  <si>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</si>
  <si>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</si>
  <si>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</si>
  <si>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</si>
  <si>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</si>
  <si>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</si>
  <si>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</si>
  <si>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</si>
  <si>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</si>
  <si>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</si>
  <si>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</si>
  <si>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</si>
  <si>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</si>
  <si>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</si>
  <si>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</si>
  <si>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</si>
  <si>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</si>
  <si>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</si>
  <si>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</si>
  <si>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</si>
  <si>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</si>
  <si>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</si>
  <si>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</si>
  <si>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</si>
  <si>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</si>
  <si>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</si>
  <si>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</si>
  <si>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</si>
  <si>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</si>
  <si>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</si>
  <si>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</si>
  <si>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</si>
  <si>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</si>
  <si>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</si>
  <si>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</si>
  <si>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</si>
  <si>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</si>
  <si>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</si>
  <si>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</si>
  <si>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</si>
  <si>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</si>
  <si>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</si>
  <si>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</si>
  <si>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</si>
  <si>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</si>
  <si>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</si>
  <si>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</si>
  <si>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</si>
  <si>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</si>
  <si>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</si>
  <si>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</si>
  <si>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</si>
  <si>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</si>
  <si>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</si>
  <si>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</si>
  <si>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</si>
  <si>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</si>
  <si>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</si>
  <si>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</si>
  <si>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</si>
  <si>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</si>
  <si>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</si>
  <si>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</si>
  <si>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</si>
  <si>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</si>
  <si>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</si>
  <si>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</si>
  <si>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</si>
  <si>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</si>
  <si>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</si>
  <si>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</si>
  <si>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</si>
  <si>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</si>
  <si>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</si>
  <si>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</si>
  <si>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</si>
  <si>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</si>
  <si>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</si>
  <si>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</si>
  <si>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</si>
  <si>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</si>
  <si>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</si>
  <si>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</si>
  <si>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</si>
  <si>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</si>
  <si>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</si>
  <si>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</si>
  <si>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</si>
  <si>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</si>
  <si>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</si>
  <si>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</si>
  <si>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</si>
  <si>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</si>
  <si>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</si>
  <si>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</si>
  <si>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</si>
  <si>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</si>
  <si>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</si>
  <si>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</si>
  <si>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</si>
  <si>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</si>
  <si>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</si>
  <si>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</si>
  <si>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</si>
  <si>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</si>
  <si>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</si>
  <si>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</si>
  <si>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</si>
  <si>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</si>
  <si>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</si>
  <si>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</si>
  <si>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</si>
  <si>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</si>
  <si>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</si>
  <si>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</si>
  <si>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</si>
  <si>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</si>
  <si>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</si>
  <si>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</si>
  <si>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</si>
  <si>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</si>
  <si>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</si>
  <si>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</si>
  <si>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</si>
  <si>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</si>
  <si>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</si>
  <si>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</si>
  <si>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</si>
  <si>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</si>
  <si>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</si>
  <si>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</si>
  <si>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</si>
  <si>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</si>
  <si>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</si>
  <si>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</si>
  <si>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</si>
  <si>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</si>
  <si>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</si>
  <si>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</si>
  <si>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</si>
  <si>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</si>
  <si>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</si>
  <si>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</si>
  <si>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</si>
  <si>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</si>
  <si>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</si>
  <si>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</si>
  <si>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</si>
  <si>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</si>
  <si>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</si>
  <si>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</si>
  <si>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</si>
  <si>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</si>
  <si>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</si>
  <si>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</si>
  <si>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</si>
  <si>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</si>
  <si>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</si>
  <si>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</si>
  <si>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</si>
  <si>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</si>
  <si>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</si>
  <si>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</si>
  <si>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</si>
  <si>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</si>
  <si>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</si>
  <si>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</si>
  <si>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</si>
  <si>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</si>
  <si>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</si>
  <si>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</si>
  <si>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</si>
  <si>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</si>
  <si>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</si>
  <si>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</si>
  <si>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</si>
  <si>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</si>
  <si>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</si>
  <si>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</si>
  <si>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</si>
  <si>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</si>
  <si>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</si>
  <si>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</si>
  <si>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</si>
  <si>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</si>
  <si>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</si>
  <si>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</si>
  <si>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</si>
  <si>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</si>
  <si>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</si>
  <si>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</si>
  <si>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</si>
  <si>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</si>
  <si>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</si>
  <si>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</si>
  <si>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</si>
  <si>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</si>
  <si>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</si>
  <si>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</si>
  <si>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</si>
  <si>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</si>
  <si>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</si>
  <si>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</si>
  <si>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</si>
  <si>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</si>
  <si>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</si>
  <si>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</si>
  <si>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</si>
  <si>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</si>
  <si>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</si>
  <si>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</si>
  <si>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</si>
  <si>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</si>
  <si>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</si>
  <si>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</si>
  <si>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</si>
  <si>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</si>
  <si>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</si>
  <si>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</si>
  <si>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</si>
  <si>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</si>
  <si>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</si>
  <si>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</si>
  <si>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</si>
  <si>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</si>
  <si>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</si>
  <si>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</si>
  <si>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</si>
  <si>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</si>
  <si>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</si>
  <si>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</si>
  <si>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</si>
  <si>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</si>
  <si>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</si>
  <si>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</si>
  <si>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</si>
  <si>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</si>
  <si>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</si>
  <si>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</si>
  <si>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</si>
  <si>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</si>
  <si>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</si>
  <si>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</si>
  <si>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</si>
  <si>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</si>
  <si>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</si>
  <si>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</si>
  <si>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</si>
  <si>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</si>
  <si>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</si>
  <si>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</si>
  <si>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</si>
  <si>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</si>
  <si>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</si>
  <si>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</si>
  <si>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</si>
  <si>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</si>
  <si>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</si>
  <si>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</si>
  <si>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</si>
  <si>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</si>
  <si>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</si>
  <si>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</si>
  <si>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</si>
  <si>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</si>
  <si>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</si>
  <si>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</si>
  <si>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</si>
  <si>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</si>
  <si>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</si>
  <si>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</si>
  <si>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</si>
  <si>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</si>
  <si>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</si>
  <si>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</si>
  <si>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</si>
  <si>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</si>
  <si>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</si>
  <si>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</si>
  <si>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</si>
  <si>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</si>
  <si>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</si>
  <si>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</si>
  <si>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</si>
  <si>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</si>
  <si>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</si>
  <si>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</si>
  <si>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</si>
  <si>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</si>
  <si>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</si>
  <si>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</si>
  <si>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</si>
  <si>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</si>
  <si>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</si>
  <si>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</si>
  <si>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</si>
  <si>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</si>
  <si>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</si>
  <si>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</si>
  <si>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</si>
  <si>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</si>
  <si>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</si>
  <si>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</si>
  <si>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</si>
  <si>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</si>
  <si>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</si>
  <si>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</si>
  <si>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</si>
  <si>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</si>
  <si>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</si>
  <si>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</si>
  <si>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</si>
  <si>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</si>
  <si>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</si>
  <si>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</si>
  <si>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</si>
  <si>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</si>
  <si>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</si>
  <si>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</si>
  <si>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</si>
  <si>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</si>
  <si>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</si>
  <si>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</si>
  <si>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</si>
  <si>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</si>
  <si>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</si>
  <si>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</si>
  <si>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</si>
  <si>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</si>
  <si>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</si>
  <si>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</si>
  <si>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</si>
  <si>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</si>
  <si>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</si>
  <si>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</si>
  <si>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</si>
  <si>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</si>
  <si>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</si>
  <si>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</si>
  <si>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</si>
  <si>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</si>
  <si>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</si>
  <si>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</si>
  <si>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</si>
  <si>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</si>
  <si>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</si>
  <si>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</si>
  <si>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</si>
  <si>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</si>
  <si>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</si>
  <si>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</si>
  <si>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</si>
  <si>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</si>
  <si>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</si>
  <si>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</si>
  <si>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</si>
  <si>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</si>
  <si>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</si>
  <si>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</si>
  <si>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</si>
  <si>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</si>
  <si>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</si>
  <si>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</si>
  <si>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</si>
  <si>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</si>
  <si>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</si>
  <si>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</si>
  <si>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</si>
  <si>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</si>
  <si>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</si>
  <si>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</si>
  <si>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</si>
  <si>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</si>
  <si>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</si>
  <si>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</si>
  <si>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</si>
  <si>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</si>
  <si>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</si>
  <si>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</si>
  <si>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</si>
  <si>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</si>
  <si>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</si>
  <si>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</si>
  <si>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</si>
  <si>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</si>
  <si>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</si>
  <si>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</si>
  <si>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</si>
  <si>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</si>
  <si>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</si>
  <si>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</si>
  <si>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</si>
  <si>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</si>
  <si>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</si>
  <si>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</si>
  <si>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</si>
  <si>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</si>
  <si>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</si>
  <si>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</si>
  <si>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</si>
  <si>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</si>
  <si>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</si>
  <si>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</si>
  <si>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</si>
  <si>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</si>
  <si>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</si>
  <si>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</si>
  <si>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</si>
  <si>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</si>
  <si>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</si>
  <si>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</si>
  <si>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</si>
  <si>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</si>
  <si>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</si>
  <si>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</si>
  <si>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</si>
  <si>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</si>
  <si>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</si>
  <si>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</si>
  <si>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</si>
  <si>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</si>
  <si>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</si>
  <si>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</si>
  <si>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</si>
  <si>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</si>
  <si>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</si>
  <si>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</si>
  <si>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</si>
  <si>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</si>
  <si>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</si>
  <si>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</si>
  <si>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</si>
  <si>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</si>
  <si>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</si>
  <si>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</si>
  <si>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</si>
  <si>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</si>
  <si>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</si>
  <si>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</si>
  <si>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</si>
  <si>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</si>
  <si>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</si>
  <si>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</si>
  <si>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</si>
  <si>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</si>
  <si>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</si>
  <si>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</si>
  <si>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</si>
  <si>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</si>
  <si>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</si>
  <si>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</si>
  <si>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</si>
  <si>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</si>
  <si>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</si>
  <si>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</si>
  <si>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</si>
  <si>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</si>
  <si>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</si>
  <si>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</si>
  <si>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</si>
  <si>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</si>
  <si>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</si>
  <si>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</si>
  <si>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</si>
  <si>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</si>
  <si>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</si>
  <si>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</si>
  <si>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</si>
  <si>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</si>
  <si>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</si>
  <si>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</si>
  <si>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</si>
  <si>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</si>
  <si>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</si>
  <si>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</si>
  <si>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</si>
  <si>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</si>
  <si>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</si>
  <si>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</si>
  <si>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</si>
  <si>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</si>
  <si>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</si>
  <si>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</si>
  <si>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</si>
  <si>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</si>
  <si>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</si>
  <si>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</si>
  <si>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</si>
  <si>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</si>
  <si>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</si>
  <si>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</si>
  <si>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</si>
  <si>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</si>
  <si>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</si>
  <si>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</si>
  <si>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</si>
  <si>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</si>
  <si>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</si>
  <si>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</si>
  <si>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</si>
  <si>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</si>
  <si>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</si>
  <si>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</si>
  <si>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</si>
  <si>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</si>
  <si>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</si>
  <si>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</si>
  <si>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</si>
  <si>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</si>
  <si>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</si>
  <si>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</si>
  <si>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</si>
  <si>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</si>
  <si>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</si>
  <si>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</si>
  <si>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</si>
  <si>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</si>
  <si>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</si>
  <si>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</si>
  <si>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</si>
  <si>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</si>
  <si>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</si>
  <si>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</si>
  <si>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</si>
  <si>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</si>
  <si>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</si>
  <si>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</si>
  <si>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</si>
  <si>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</si>
  <si>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</si>
  <si>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</si>
  <si>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</si>
  <si>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</si>
  <si>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</si>
  <si>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</si>
  <si>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</si>
  <si>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</si>
  <si>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</si>
  <si>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</si>
  <si>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</si>
  <si>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</si>
  <si>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</si>
  <si>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</si>
  <si>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</si>
  <si>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</si>
  <si>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</si>
  <si>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</si>
  <si>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</si>
  <si>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</si>
  <si>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</si>
  <si>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</si>
  <si>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</si>
  <si>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</si>
  <si>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</si>
  <si>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</si>
  <si>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</si>
  <si>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</si>
  <si>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</si>
  <si>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</si>
  <si>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</si>
  <si>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</si>
  <si>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</si>
  <si>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</si>
  <si>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</si>
  <si>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</si>
  <si>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</si>
  <si>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</si>
  <si>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</si>
  <si>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</si>
  <si>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</si>
  <si>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</si>
  <si>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</si>
  <si>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</si>
  <si>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</si>
  <si>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</si>
  <si>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</si>
  <si>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</si>
  <si>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</si>
  <si>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</si>
  <si>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</si>
  <si>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</si>
  <si>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</si>
  <si>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</si>
  <si>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</si>
  <si>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</si>
  <si>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</si>
  <si>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</si>
  <si>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</si>
  <si>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</si>
  <si>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</si>
  <si>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</si>
  <si>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</si>
  <si>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</si>
  <si>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</si>
  <si>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</si>
  <si>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</si>
  <si>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</si>
  <si>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</si>
  <si>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</si>
  <si>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</si>
  <si>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</si>
  <si>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</si>
  <si>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</si>
  <si>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</si>
  <si>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</si>
  <si>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</si>
  <si>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</si>
  <si>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</si>
  <si>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</si>
  <si>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</si>
  <si>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</si>
  <si>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</si>
  <si>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</si>
  <si>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</si>
  <si>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</si>
  <si>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</si>
  <si>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</si>
  <si>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</si>
  <si>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</si>
  <si>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</si>
  <si>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</si>
  <si>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</si>
  <si>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</si>
  <si>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</si>
  <si>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</si>
  <si>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</si>
  <si>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</si>
  <si>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</si>
  <si>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</si>
  <si>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</si>
  <si>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</si>
  <si>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</si>
  <si>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</si>
  <si>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</si>
  <si>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</si>
  <si>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</si>
  <si>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</si>
  <si>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</si>
  <si>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</si>
  <si>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</si>
  <si>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</si>
  <si>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</si>
  <si>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</si>
  <si>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</si>
  <si>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</si>
  <si>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</si>
  <si>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</si>
  <si>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</si>
  <si>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</si>
  <si>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</si>
  <si>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</si>
  <si>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</si>
  <si>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</si>
  <si>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</si>
  <si>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</si>
  <si>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</si>
  <si>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</si>
  <si>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</si>
  <si>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</si>
  <si>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</si>
  <si>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</si>
  <si>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</si>
  <si>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</si>
  <si>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</si>
  <si>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</si>
  <si>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</si>
  <si>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</si>
  <si>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</si>
  <si>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</si>
  <si>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</si>
  <si>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</si>
  <si>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</si>
  <si>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</si>
  <si>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</si>
  <si>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</si>
  <si>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</si>
  <si>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</si>
  <si>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</si>
  <si>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</si>
  <si>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</si>
  <si>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</si>
  <si>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</si>
  <si>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</si>
  <si>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</si>
  <si>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</si>
  <si>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</si>
  <si>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</si>
  <si>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</si>
  <si>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</si>
  <si>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</si>
  <si>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</si>
  <si>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</si>
  <si>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</si>
  <si>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</si>
  <si>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</si>
  <si>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</si>
  <si>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</si>
  <si>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</si>
  <si>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</si>
  <si>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</si>
  <si>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</si>
  <si>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</si>
  <si>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</si>
  <si>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</si>
  <si>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</si>
  <si>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</si>
  <si>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</si>
  <si>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</si>
  <si>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</si>
  <si>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</si>
  <si>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</si>
  <si>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</si>
  <si>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</si>
  <si>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</si>
  <si>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</si>
  <si>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</si>
  <si>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</si>
  <si>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</si>
  <si>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</si>
  <si>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</si>
  <si>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</si>
  <si>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</si>
  <si>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</si>
  <si>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</si>
  <si>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</si>
  <si>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</si>
  <si>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</si>
  <si>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</si>
  <si>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</si>
  <si>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</si>
  <si>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</si>
  <si>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</si>
  <si>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</si>
  <si>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</si>
  <si>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</si>
  <si>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</si>
  <si>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</si>
  <si>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</si>
  <si>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</si>
  <si>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</si>
  <si>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</si>
  <si>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</si>
  <si>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</si>
  <si>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</si>
  <si>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</si>
  <si>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</si>
  <si>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</si>
  <si>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</si>
  <si>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</si>
  <si>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</si>
  <si>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</si>
  <si>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</si>
  <si>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</si>
  <si>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</si>
  <si>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</si>
  <si>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</si>
  <si>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</si>
  <si>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</si>
  <si>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</si>
  <si>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</si>
  <si>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</si>
  <si>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</si>
  <si>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</si>
  <si>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</si>
  <si>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</si>
  <si>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</si>
  <si>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</si>
  <si>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</si>
  <si>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</si>
  <si>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</si>
  <si>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</si>
  <si>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</si>
  <si>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</si>
  <si>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</si>
  <si>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</si>
  <si>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</si>
  <si>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</si>
  <si>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</si>
  <si>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</si>
  <si>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</si>
  <si>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</si>
  <si>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</si>
  <si>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</si>
  <si>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</si>
  <si>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</si>
  <si>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</si>
  <si>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</si>
  <si>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</si>
  <si>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</si>
  <si>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</si>
  <si>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</si>
  <si>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</si>
  <si>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</si>
  <si>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</si>
  <si>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</si>
  <si>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</si>
  <si>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</si>
  <si>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</si>
  <si>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</si>
  <si>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</si>
  <si>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</si>
  <si>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</si>
  <si>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</si>
  <si>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</si>
  <si>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</si>
  <si>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</si>
  <si>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</si>
  <si>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</si>
  <si>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</si>
  <si>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</si>
  <si>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</si>
  <si>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</si>
  <si>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</si>
  <si>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</si>
  <si>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</si>
  <si>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</si>
  <si>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</si>
  <si>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</si>
  <si>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</si>
  <si>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</si>
  <si>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</si>
  <si>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</si>
  <si>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</si>
  <si>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</si>
  <si>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</si>
  <si>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</si>
  <si>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</si>
  <si>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</si>
  <si>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</si>
  <si>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</si>
  <si>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</si>
  <si>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</si>
  <si>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</si>
  <si>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</si>
  <si>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</si>
  <si>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</si>
  <si>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</si>
  <si>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</si>
  <si>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</si>
  <si>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</si>
  <si>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</si>
  <si>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</si>
  <si>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</si>
  <si>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</si>
  <si>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</si>
  <si>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</si>
  <si>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</si>
  <si>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</si>
  <si>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</si>
  <si>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</si>
  <si>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</si>
  <si>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</si>
  <si>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</si>
  <si>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</si>
  <si>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</si>
  <si>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</si>
  <si>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</si>
  <si>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</si>
  <si>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</si>
  <si>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</si>
  <si>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</si>
  <si>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</si>
  <si>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</si>
  <si>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</si>
  <si>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</si>
  <si>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</si>
  <si>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</si>
  <si>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</si>
  <si>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</si>
  <si>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</si>
  <si>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</si>
  <si>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</si>
  <si>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</si>
  <si>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</si>
  <si>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</si>
  <si>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</si>
  <si>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</si>
  <si>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</si>
  <si>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</si>
  <si>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</si>
  <si>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</si>
  <si>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</si>
  <si>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</si>
  <si>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</si>
  <si>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</si>
  <si>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</si>
  <si>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</si>
  <si>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</si>
  <si>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</si>
  <si>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</si>
  <si>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</si>
  <si>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</si>
  <si>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</si>
  <si>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</si>
  <si>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</si>
  <si>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</si>
  <si>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</si>
  <si>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</si>
  <si>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</si>
  <si>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</si>
  <si>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</si>
  <si>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</si>
  <si>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</si>
  <si>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</si>
  <si>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</si>
  <si>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</si>
  <si>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</si>
  <si>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</si>
  <si>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</si>
  <si>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</si>
  <si>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</si>
  <si>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</si>
  <si>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</si>
  <si>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</si>
  <si>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</si>
  <si>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</si>
  <si>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</si>
  <si>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</si>
  <si>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</si>
  <si>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</si>
  <si>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</si>
  <si>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</si>
  <si>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</si>
  <si>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</si>
  <si>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</si>
  <si>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</si>
  <si>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</si>
  <si>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</si>
  <si>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</si>
  <si>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</si>
  <si>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</si>
  <si>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</si>
  <si>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</si>
  <si>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</si>
  <si>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</si>
  <si>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</si>
  <si>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</si>
  <si>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</si>
  <si>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</si>
  <si>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</si>
  <si>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</si>
  <si>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</si>
  <si>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</si>
  <si>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</si>
  <si>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</si>
  <si>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</si>
  <si>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</si>
  <si>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</si>
  <si>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</si>
  <si>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</si>
  <si>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</si>
  <si>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</si>
  <si>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</si>
  <si>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</si>
  <si>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</si>
  <si>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</si>
  <si>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</si>
  <si>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</si>
  <si>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</si>
  <si>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</si>
  <si>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</si>
  <si>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</si>
  <si>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</si>
  <si>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</si>
  <si>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</si>
  <si>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</si>
  <si>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</si>
  <si>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</si>
  <si>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</si>
  <si>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</si>
  <si>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</si>
  <si>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</si>
  <si>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</si>
  <si>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</si>
  <si>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</si>
  <si>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</si>
  <si>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</si>
  <si>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</si>
  <si>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</si>
  <si>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</si>
  <si>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</si>
  <si>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</si>
  <si>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</si>
  <si>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</si>
  <si>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</si>
  <si>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</si>
  <si>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</si>
  <si>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</si>
  <si>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</si>
  <si>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</si>
  <si>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</si>
  <si>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</si>
  <si>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</si>
  <si>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</si>
  <si>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</si>
  <si>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</si>
  <si>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</si>
  <si>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</si>
  <si>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</si>
  <si>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</si>
  <si>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</si>
  <si>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</si>
  <si>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</si>
  <si>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</si>
  <si>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</si>
  <si>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</si>
  <si>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</si>
  <si>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</si>
  <si>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</si>
  <si>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</si>
  <si>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</si>
  <si>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</si>
  <si>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</si>
  <si>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</si>
  <si>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</si>
  <si>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</si>
  <si>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</si>
  <si>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</si>
  <si>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</si>
  <si>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</si>
  <si>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</si>
  <si>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</si>
  <si>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</si>
  <si>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</si>
  <si>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</si>
  <si>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</si>
  <si>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</si>
  <si>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</si>
  <si>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</si>
  <si>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</si>
  <si>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</si>
  <si>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</si>
  <si>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</si>
  <si>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</si>
  <si>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</si>
  <si>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</si>
  <si>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</si>
  <si>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</si>
  <si>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</si>
  <si>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</si>
  <si>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</si>
  <si>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</si>
  <si>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</si>
  <si>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</si>
  <si>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</si>
  <si>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</si>
  <si>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</si>
  <si>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</si>
  <si>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</si>
  <si>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</si>
  <si>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</si>
  <si>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</si>
  <si>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</si>
  <si>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</si>
  <si>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</si>
  <si>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</si>
  <si>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</si>
  <si>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</si>
  <si>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</si>
  <si>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</si>
  <si>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</si>
  <si>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</si>
  <si>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</si>
  <si>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</si>
  <si>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</si>
  <si>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</si>
  <si>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</si>
  <si>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</si>
  <si>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</si>
  <si>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</si>
  <si>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</si>
  <si>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</si>
  <si>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</si>
  <si>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</si>
  <si>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</si>
  <si>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</si>
  <si>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</si>
  <si>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</si>
  <si>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</si>
  <si>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</si>
  <si>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</si>
  <si>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</si>
  <si>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</si>
  <si>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</si>
  <si>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</si>
  <si>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</si>
  <si>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</si>
  <si>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</si>
  <si>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</si>
  <si>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</si>
  <si>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</si>
  <si>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</si>
  <si>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</si>
  <si>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</si>
  <si>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</si>
  <si>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</si>
  <si>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</si>
  <si>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</si>
  <si>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</si>
  <si>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</si>
  <si>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</si>
  <si>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</si>
  <si>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</si>
  <si>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</si>
  <si>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</si>
  <si>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</si>
  <si>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</si>
  <si>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</si>
  <si>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</si>
  <si>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</si>
  <si>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</si>
  <si>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</si>
  <si>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</si>
  <si>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</si>
  <si>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</si>
  <si>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</si>
  <si>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</si>
  <si>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</si>
  <si>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</si>
  <si>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</si>
  <si>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</si>
  <si>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</si>
  <si>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</si>
  <si>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</si>
  <si>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</si>
  <si>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</si>
  <si>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</si>
  <si>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</si>
  <si>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</si>
  <si>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</si>
  <si>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</si>
  <si>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</si>
  <si>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</si>
  <si>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</si>
  <si>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</si>
  <si>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</si>
  <si>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</si>
  <si>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</si>
  <si>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</si>
  <si>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</si>
  <si>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</si>
  <si>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</si>
  <si>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</si>
  <si>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</si>
  <si>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</si>
  <si>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</si>
  <si>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</si>
  <si>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</si>
  <si>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</si>
  <si>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</si>
  <si>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</si>
  <si>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</si>
  <si>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</si>
  <si>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</si>
  <si>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</si>
  <si>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</si>
  <si>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</si>
  <si>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</si>
  <si>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</si>
  <si>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</si>
  <si>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</si>
  <si>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</si>
  <si>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</si>
  <si>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</si>
  <si>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</si>
  <si>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</si>
  <si>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</si>
  <si>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</si>
  <si>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</si>
  <si>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</si>
  <si>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</si>
  <si>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</si>
  <si>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</si>
  <si>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</si>
  <si>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</si>
  <si>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</si>
  <si>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</si>
  <si>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</si>
  <si>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</si>
  <si>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</si>
  <si>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</si>
  <si>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</si>
  <si>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</si>
  <si>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</si>
  <si>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</si>
  <si>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</si>
  <si>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</si>
  <si>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</si>
  <si>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</si>
  <si>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</si>
  <si>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</si>
  <si>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</si>
  <si>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</si>
  <si>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</si>
  <si>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</si>
  <si>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</si>
  <si>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</si>
  <si>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</si>
  <si>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</si>
  <si>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</si>
  <si>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</si>
  <si>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</si>
  <si>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</si>
  <si>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</si>
  <si>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</si>
  <si>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</si>
  <si>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</si>
  <si>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</si>
  <si>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</si>
  <si>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</si>
  <si>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</si>
  <si>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</si>
  <si>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</si>
  <si>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</si>
  <si>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</si>
  <si>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</si>
  <si>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</si>
  <si>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</si>
  <si>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</si>
  <si>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</si>
  <si>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</si>
  <si>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</si>
  <si>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</si>
  <si>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</si>
  <si>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</si>
  <si>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</si>
  <si>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</si>
  <si>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</si>
  <si>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</si>
  <si>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</si>
  <si>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</si>
  <si>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</si>
  <si>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</si>
  <si>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</si>
  <si>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</si>
  <si>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</si>
  <si>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</si>
  <si>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</si>
  <si>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</si>
  <si>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</si>
  <si>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</si>
  <si>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</si>
  <si>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</si>
  <si>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</si>
  <si>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</si>
  <si>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</si>
  <si>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</si>
  <si>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</si>
  <si>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</si>
  <si>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</si>
  <si>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</si>
  <si>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</si>
  <si>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</si>
  <si>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</si>
  <si>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</si>
  <si>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</si>
  <si>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</si>
  <si>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</si>
  <si>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</si>
  <si>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</si>
  <si>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</si>
  <si>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</si>
  <si>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</si>
  <si>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</si>
  <si>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</si>
  <si>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</si>
  <si>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</si>
  <si>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</si>
  <si>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</si>
  <si>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</si>
  <si>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</si>
  <si>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</si>
  <si>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</si>
  <si>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</si>
  <si>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</si>
  <si>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</si>
  <si>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</si>
  <si>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</si>
  <si>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</si>
  <si>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</si>
  <si>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</si>
  <si>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</si>
  <si>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</si>
  <si>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</si>
  <si>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</si>
  <si>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</si>
  <si>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</si>
  <si>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</si>
  <si>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</si>
  <si>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</si>
  <si>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</si>
  <si>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</si>
  <si>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</si>
  <si>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</si>
  <si>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</si>
  <si>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</si>
  <si>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</si>
  <si>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</si>
  <si>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</si>
  <si>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</si>
  <si>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</si>
  <si>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</si>
  <si>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</si>
  <si>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</si>
  <si>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</si>
  <si>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</si>
  <si>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</si>
  <si>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</si>
  <si>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</si>
  <si>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</si>
  <si>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</si>
  <si>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</si>
  <si>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</si>
  <si>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</si>
  <si>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</si>
  <si>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</si>
  <si>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</si>
  <si>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</si>
  <si>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</si>
  <si>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</si>
  <si>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</si>
  <si>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</si>
  <si>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</si>
  <si>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</si>
  <si>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</si>
  <si>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</si>
  <si>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</si>
  <si>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</si>
  <si>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</si>
  <si>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</si>
  <si>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</si>
  <si>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</si>
  <si>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</si>
  <si>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</si>
  <si>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</si>
  <si>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</si>
  <si>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</si>
  <si>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</si>
  <si>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</si>
  <si>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</si>
  <si>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</si>
  <si>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</si>
  <si>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</si>
  <si>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</si>
  <si>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</si>
  <si>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</si>
  <si>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</si>
  <si>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</si>
  <si>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</si>
  <si>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</si>
  <si>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</si>
  <si>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</si>
  <si>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</si>
  <si>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</si>
  <si>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</si>
  <si>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</si>
  <si>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</si>
  <si>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</si>
  <si>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</si>
  <si>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</si>
  <si>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</si>
  <si>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</si>
  <si>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</si>
  <si>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</si>
  <si>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</si>
  <si>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</si>
  <si>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</si>
  <si>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</si>
  <si>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</si>
  <si>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</si>
  <si>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</si>
  <si>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</si>
  <si>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</si>
  <si>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</si>
  <si>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</si>
  <si>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</si>
  <si>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</si>
  <si>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</si>
  <si>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</si>
  <si>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</si>
  <si>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</si>
  <si>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</si>
  <si>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</si>
  <si>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</si>
  <si>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</si>
  <si>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</si>
  <si>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</si>
  <si>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</si>
  <si>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</si>
  <si>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</si>
  <si>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</si>
  <si>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</si>
  <si>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</si>
  <si>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</si>
  <si>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</si>
  <si>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</si>
  <si>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</si>
  <si>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</si>
  <si>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</si>
  <si>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</si>
  <si>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</si>
  <si>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</si>
  <si>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</si>
  <si>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</si>
  <si>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</si>
  <si>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</si>
  <si>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</si>
  <si>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</si>
  <si>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</si>
  <si>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</si>
  <si>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</si>
  <si>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</si>
  <si>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</si>
  <si>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</si>
  <si>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</si>
  <si>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</si>
  <si>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</si>
  <si>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</si>
  <si>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</si>
  <si>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</si>
  <si>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</si>
  <si>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</si>
  <si>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</si>
  <si>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</si>
  <si>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</si>
  <si>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</si>
  <si>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</si>
  <si>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</si>
  <si>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</si>
  <si>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</si>
  <si>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</si>
  <si>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</si>
  <si>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</si>
  <si>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</si>
  <si>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</si>
  <si>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</si>
  <si>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</si>
  <si>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</si>
  <si>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</si>
  <si>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</si>
  <si>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</si>
  <si>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</si>
  <si>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</si>
  <si>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</si>
  <si>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</si>
  <si>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</si>
  <si>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</si>
  <si>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</si>
  <si>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</si>
  <si>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</si>
  <si>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</si>
  <si>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</si>
  <si>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</si>
  <si>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</si>
  <si>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</si>
  <si>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</si>
  <si>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</si>
  <si>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</si>
  <si>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</si>
  <si>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</si>
  <si>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</si>
  <si>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</si>
  <si>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</si>
  <si>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</si>
  <si>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</si>
  <si>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</si>
  <si>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</si>
  <si>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</si>
  <si>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</si>
  <si>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</si>
  <si>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</si>
  <si>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</si>
  <si>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</si>
  <si>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</si>
  <si>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</si>
  <si>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</si>
  <si>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</si>
  <si>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</si>
  <si>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</si>
  <si>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</si>
  <si>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</si>
  <si>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</si>
  <si>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</si>
  <si>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</si>
  <si>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</si>
  <si>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</si>
  <si>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</si>
  <si>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</si>
  <si>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</si>
  <si>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</si>
  <si>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</si>
  <si>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</si>
  <si>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</si>
  <si>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</si>
  <si>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</si>
  <si>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</si>
  <si>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</si>
  <si>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</si>
  <si>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</si>
  <si>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</si>
  <si>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</si>
  <si>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</si>
  <si>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</si>
  <si>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</si>
  <si>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</si>
  <si>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</si>
  <si>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</si>
  <si>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</si>
  <si>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</si>
  <si>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</si>
  <si>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</si>
  <si>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</si>
  <si>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</si>
  <si>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</si>
  <si>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</si>
  <si>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</si>
  <si>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</si>
  <si>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</si>
  <si>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</si>
  <si>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</si>
  <si>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</si>
  <si>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</si>
  <si>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</si>
  <si>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</si>
  <si>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</si>
  <si>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</si>
  <si>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</si>
  <si>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</si>
  <si>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</si>
  <si>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</si>
  <si>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</si>
  <si>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</si>
  <si>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</si>
  <si>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</si>
  <si>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</si>
  <si>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</si>
  <si>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</si>
  <si>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</si>
  <si>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</si>
  <si>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</si>
  <si>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</si>
  <si>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</si>
  <si>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</si>
  <si>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</si>
  <si>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</si>
  <si>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</si>
  <si>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</si>
  <si>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</si>
  <si>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</si>
  <si>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</si>
  <si>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</si>
  <si>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</si>
  <si>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</si>
  <si>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</si>
  <si>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</si>
  <si>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</si>
  <si>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</si>
  <si>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</si>
  <si>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</si>
  <si>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</si>
  <si>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</si>
  <si>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</si>
  <si>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</si>
  <si>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</si>
  <si>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</si>
  <si>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</si>
  <si>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</si>
  <si>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</si>
  <si>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</si>
  <si>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</si>
  <si>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</si>
  <si>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</si>
  <si>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</si>
  <si>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</si>
  <si>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</si>
  <si>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</si>
  <si>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</si>
  <si>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</si>
  <si>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</si>
  <si>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</si>
  <si>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</si>
  <si>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</si>
  <si>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</si>
  <si>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</si>
  <si>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</si>
  <si>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</si>
  <si>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</si>
  <si>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</si>
  <si>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</si>
  <si>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</si>
  <si>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</si>
  <si>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</si>
  <si>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</si>
  <si>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</si>
  <si>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</si>
  <si>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</si>
  <si>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</si>
  <si>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</si>
  <si>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</si>
  <si>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</si>
  <si>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</si>
  <si>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</si>
  <si>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</si>
  <si>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</si>
  <si>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</si>
  <si>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</si>
  <si>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</si>
  <si>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</si>
  <si>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</si>
  <si>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</si>
  <si>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</si>
  <si>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</si>
  <si>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</si>
  <si>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</si>
  <si>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</si>
  <si>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</si>
  <si>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</si>
  <si>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</si>
  <si>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</si>
  <si>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</si>
  <si>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</si>
  <si>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</si>
  <si>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</si>
  <si>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</si>
  <si>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</si>
  <si>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</si>
  <si>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</si>
  <si>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</si>
  <si>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</si>
  <si>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</si>
  <si>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</si>
  <si>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</si>
  <si>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</si>
  <si>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</si>
  <si>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</si>
  <si>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</si>
  <si>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</si>
  <si>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</si>
  <si>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</si>
  <si>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</si>
  <si>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</si>
  <si>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</si>
  <si>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</si>
  <si>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</si>
  <si>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</si>
  <si>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</si>
  <si>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</si>
  <si>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</si>
  <si>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</si>
  <si>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</si>
  <si>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</si>
  <si>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</si>
  <si>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</si>
  <si>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</si>
  <si>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</si>
  <si>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</si>
  <si>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</si>
  <si>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</si>
  <si>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</si>
  <si>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</si>
  <si>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</si>
  <si>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</si>
  <si>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</si>
  <si>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</si>
  <si>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</si>
  <si>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</si>
  <si>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</si>
  <si>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</si>
  <si>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</si>
  <si>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</si>
  <si>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</si>
  <si>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</si>
  <si>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</si>
  <si>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</si>
  <si>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</si>
  <si>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</si>
  <si>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</si>
  <si>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</si>
  <si>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</si>
  <si>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</si>
  <si>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</si>
  <si>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</si>
  <si>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</si>
  <si>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</si>
  <si>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</si>
  <si>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</si>
  <si>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</si>
  <si>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</si>
  <si>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</si>
  <si>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</si>
  <si>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</si>
  <si>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</si>
  <si>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</si>
  <si>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</si>
  <si>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</si>
  <si>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</si>
  <si>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</si>
  <si>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</si>
  <si>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</si>
  <si>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</si>
  <si>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</si>
  <si>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</si>
  <si>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</si>
  <si>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</si>
  <si>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</si>
  <si>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</si>
  <si>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</si>
  <si>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</si>
  <si>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</si>
  <si>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</si>
  <si>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</si>
  <si>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</si>
  <si>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</si>
  <si>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</si>
  <si>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</si>
  <si>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</si>
  <si>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</si>
  <si>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</si>
  <si>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</si>
  <si>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</si>
  <si>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</si>
  <si>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</si>
  <si>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</si>
  <si>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</si>
  <si>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</si>
  <si>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</si>
  <si>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</si>
  <si>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</si>
  <si>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</si>
  <si>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</si>
  <si>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</si>
  <si>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</si>
  <si>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</si>
  <si>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</si>
  <si>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</si>
  <si>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</si>
  <si>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</si>
  <si>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</si>
  <si>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</si>
  <si>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</si>
  <si>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</si>
  <si>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</si>
  <si>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</si>
  <si>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</si>
  <si>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</si>
  <si>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</si>
  <si>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</si>
  <si>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</si>
  <si>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</si>
  <si>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</si>
  <si>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</si>
  <si>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</si>
  <si>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</si>
  <si>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</si>
  <si>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</si>
  <si>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</si>
  <si>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</si>
  <si>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</si>
  <si>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</si>
  <si>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</si>
  <si>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</si>
  <si>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</si>
  <si>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</si>
  <si>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</si>
  <si>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</si>
  <si>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</si>
  <si>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</si>
  <si>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</si>
  <si>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</si>
  <si>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</si>
  <si>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</si>
  <si>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</si>
  <si>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</si>
  <si>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</si>
  <si>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</si>
  <si>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</si>
  <si>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</si>
  <si>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</si>
  <si>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</si>
  <si>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</si>
  <si>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</si>
  <si>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</si>
  <si>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</si>
  <si>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</si>
  <si>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</si>
  <si>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</si>
  <si>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</si>
  <si>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</si>
  <si>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</si>
  <si>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</si>
  <si>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</si>
  <si>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</si>
  <si>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</si>
  <si>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</si>
  <si>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</si>
  <si>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</si>
  <si>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</si>
  <si>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</si>
  <si>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</si>
  <si>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</si>
  <si>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</si>
  <si>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</si>
  <si>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</si>
  <si>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</si>
  <si>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</si>
  <si>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</si>
  <si>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</si>
  <si>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</si>
  <si>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</si>
  <si>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</si>
  <si>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</si>
  <si>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</si>
  <si>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</si>
  <si>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</si>
  <si>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</si>
  <si>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</si>
  <si>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</si>
  <si>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</si>
  <si>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</si>
  <si>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</si>
  <si>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</si>
  <si>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</si>
  <si>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</si>
  <si>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</si>
  <si>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</si>
  <si>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</si>
  <si>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</si>
  <si>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</si>
  <si>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</si>
  <si>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</si>
  <si>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</si>
  <si>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</si>
  <si>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</si>
  <si>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</si>
  <si>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</si>
  <si>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</si>
  <si>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</si>
  <si>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</si>
  <si>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</si>
  <si>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</si>
  <si>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</si>
  <si>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</si>
  <si>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</si>
  <si>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</si>
  <si>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</si>
  <si>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</si>
  <si>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</si>
  <si>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</si>
  <si>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</si>
  <si>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</si>
  <si>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</si>
  <si>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</si>
  <si>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</si>
  <si>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</si>
  <si>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</si>
  <si>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</si>
  <si>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</si>
  <si>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</si>
  <si>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</si>
  <si>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</si>
  <si>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</si>
  <si>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</si>
  <si>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</si>
  <si>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</si>
  <si>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</si>
  <si>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</si>
  <si>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</si>
  <si>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</si>
  <si>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</si>
  <si>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</si>
  <si>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</si>
  <si>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</si>
  <si>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</si>
  <si>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</si>
  <si>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</si>
  <si>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</si>
  <si>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</si>
  <si>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</si>
  <si>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</si>
  <si>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</si>
  <si>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</si>
  <si>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</si>
  <si>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</si>
  <si>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</si>
  <si>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</si>
  <si>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</si>
  <si>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</si>
  <si>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</si>
  <si>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</si>
  <si>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</si>
  <si>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</si>
  <si>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</si>
  <si>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</si>
  <si>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</si>
  <si>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</si>
  <si>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</si>
  <si>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</si>
  <si>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</si>
  <si>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</si>
  <si>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</si>
  <si>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</si>
  <si>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</si>
  <si>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</si>
  <si>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</si>
  <si>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</si>
  <si>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</si>
  <si>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</si>
  <si>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</si>
  <si>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</si>
  <si>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</si>
  <si>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</si>
  <si>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</si>
  <si>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</si>
  <si>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</si>
  <si>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</si>
  <si>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</si>
  <si>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</si>
  <si>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</si>
  <si>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</si>
  <si>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</si>
  <si>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</si>
  <si>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</si>
  <si>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</si>
  <si>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</si>
  <si>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</si>
  <si>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</si>
  <si>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</si>
  <si>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</si>
  <si>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</si>
  <si>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</si>
  <si>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</si>
  <si>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</si>
  <si>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</si>
  <si>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</si>
  <si>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</si>
  <si>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</si>
  <si>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</si>
  <si>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</si>
  <si>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</si>
  <si>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</si>
  <si>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</si>
  <si>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</si>
  <si>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</si>
  <si>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</si>
  <si>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</si>
  <si>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</si>
  <si>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</si>
  <si>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</si>
  <si>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</si>
  <si>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</si>
  <si>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</si>
  <si>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</si>
  <si>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</si>
  <si>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</si>
  <si>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</si>
  <si>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</si>
  <si>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</si>
  <si>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</si>
  <si>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</si>
  <si>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</si>
  <si>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</si>
  <si>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</si>
  <si>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</si>
  <si>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</si>
  <si>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</si>
  <si>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</si>
  <si>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</si>
  <si>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</si>
  <si>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</si>
  <si>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</si>
  <si>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</si>
  <si>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</si>
  <si>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</si>
  <si>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</si>
  <si>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</si>
  <si>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</si>
  <si>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</si>
  <si>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</si>
  <si>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</si>
  <si>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</si>
  <si>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</si>
  <si>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</si>
  <si>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</si>
  <si>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</si>
  <si>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</si>
  <si>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</si>
  <si>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</si>
  <si>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</si>
  <si>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</si>
  <si>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</si>
  <si>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</si>
  <si>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</si>
  <si>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</si>
  <si>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</si>
  <si>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</si>
  <si>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</si>
  <si>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</si>
  <si>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</si>
  <si>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</si>
  <si>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</si>
  <si>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</si>
  <si>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</si>
  <si>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</si>
  <si>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</si>
  <si>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</si>
  <si>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</si>
  <si>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</si>
  <si>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</si>
  <si>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</si>
  <si>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</si>
  <si>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</si>
  <si>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</si>
  <si>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</si>
  <si>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</si>
  <si>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</si>
  <si>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</si>
  <si>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</si>
  <si>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</si>
  <si>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</si>
  <si>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</si>
  <si>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</si>
  <si>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</si>
  <si>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</si>
  <si>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</si>
  <si>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</si>
  <si>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</si>
  <si>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</si>
  <si>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</si>
  <si>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</si>
  <si>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</si>
  <si>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</si>
  <si>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</si>
  <si>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</si>
  <si>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</si>
  <si>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</si>
  <si>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</si>
  <si>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</si>
  <si>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</si>
  <si>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</si>
  <si>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</si>
  <si>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</si>
  <si>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</si>
  <si>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</si>
  <si>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</si>
  <si>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</si>
  <si>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</si>
  <si>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</si>
  <si>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</si>
  <si>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</si>
  <si>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</si>
  <si>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</si>
  <si>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</si>
  <si>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</si>
  <si>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</si>
  <si>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</si>
  <si>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</si>
  <si>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</si>
  <si>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</si>
  <si>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</si>
  <si>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</si>
  <si>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</si>
  <si>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</si>
  <si>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</si>
  <si>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</si>
  <si>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</si>
  <si>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</si>
  <si>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</si>
  <si>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</si>
  <si>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</si>
  <si>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</si>
  <si>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</si>
  <si>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</si>
  <si>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</si>
  <si>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</si>
  <si>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</si>
  <si>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</si>
  <si>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</si>
  <si>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</si>
  <si>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</si>
  <si>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</si>
  <si>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</si>
  <si>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</si>
  <si>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</si>
  <si>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</si>
  <si>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</si>
  <si>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</si>
  <si>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</si>
  <si>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</si>
  <si>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</si>
  <si>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</si>
  <si>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</si>
  <si>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</si>
  <si>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</si>
  <si>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</si>
  <si>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</si>
  <si>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</si>
  <si>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</si>
  <si>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</si>
  <si>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</si>
  <si>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</si>
  <si>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</si>
  <si>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</si>
  <si>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</si>
  <si>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</si>
  <si>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</si>
  <si>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</si>
  <si>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</si>
  <si>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</si>
  <si>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</si>
  <si>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</si>
  <si>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</si>
  <si>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</si>
  <si>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</si>
  <si>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</si>
  <si>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</si>
  <si>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</si>
  <si>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</si>
  <si>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</si>
  <si>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</si>
  <si>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</si>
  <si>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</si>
  <si>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</si>
  <si>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</si>
  <si>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</si>
  <si>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</si>
  <si>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</si>
  <si>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</si>
  <si>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</si>
  <si>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</si>
  <si>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</si>
  <si>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</si>
  <si>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</si>
  <si>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</si>
  <si>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</si>
  <si>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</si>
  <si>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</si>
  <si>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</si>
  <si>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</si>
  <si>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</si>
  <si>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</si>
  <si>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</si>
  <si>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</si>
  <si>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</si>
  <si>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</si>
  <si>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</si>
  <si>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</si>
  <si>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</si>
  <si>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</si>
  <si>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</si>
  <si>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</si>
  <si>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</si>
  <si>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</si>
  <si>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</si>
  <si>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</si>
  <si>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</si>
  <si>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</si>
  <si>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</si>
  <si>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</si>
  <si>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</si>
  <si>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</si>
  <si>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</si>
  <si>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</si>
  <si>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</si>
  <si>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</si>
  <si>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</si>
  <si>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</si>
  <si>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</si>
  <si>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</si>
  <si>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</si>
  <si>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</si>
  <si>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</si>
  <si>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</si>
  <si>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</si>
  <si>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</si>
  <si>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</si>
  <si>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</si>
  <si>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</si>
  <si>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</si>
  <si>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</si>
  <si>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</si>
  <si>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</si>
  <si>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</si>
  <si>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</si>
  <si>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</si>
  <si>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</si>
  <si>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</si>
  <si>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</si>
  <si>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</si>
  <si>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</si>
  <si>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</si>
  <si>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</si>
  <si>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</si>
  <si>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</si>
  <si>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</si>
  <si>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</si>
  <si>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</si>
  <si>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</si>
  <si>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</si>
  <si>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</si>
  <si>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</si>
  <si>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</si>
  <si>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</si>
  <si>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</si>
  <si>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</si>
  <si>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</si>
  <si>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</si>
  <si>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</si>
  <si>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</si>
  <si>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</si>
  <si>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</si>
  <si>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</si>
  <si>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</si>
  <si>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</si>
  <si>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</si>
  <si>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</si>
  <si>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</si>
  <si>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</si>
  <si>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</si>
  <si>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</si>
  <si>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</si>
  <si>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</si>
  <si>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</si>
  <si>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</si>
  <si>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</si>
  <si>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</si>
  <si>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</si>
  <si>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</si>
  <si>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</si>
  <si>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</si>
  <si>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</si>
  <si>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</si>
  <si>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</si>
  <si>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</si>
  <si>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</si>
  <si>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</si>
  <si>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</si>
  <si>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</si>
  <si>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</si>
  <si>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</si>
  <si>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</si>
  <si>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</si>
  <si>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</si>
  <si>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</si>
  <si>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</si>
  <si>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</si>
  <si>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</si>
  <si>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</si>
  <si>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</si>
  <si>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</si>
  <si>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</si>
  <si>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</si>
  <si>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</si>
  <si>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</si>
  <si>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</si>
  <si>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</si>
  <si>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</si>
  <si>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</si>
  <si>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</si>
  <si>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</si>
  <si>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</si>
  <si>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</si>
  <si>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</si>
  <si>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</si>
  <si>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</si>
  <si>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</si>
  <si>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</si>
  <si>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</si>
  <si>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</si>
  <si>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</si>
  <si>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</si>
  <si>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</si>
  <si>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</si>
  <si>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</si>
  <si>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</si>
  <si>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</si>
  <si>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</si>
  <si>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</si>
  <si>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</si>
  <si>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</si>
  <si>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</si>
  <si>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</si>
  <si>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</si>
  <si>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</si>
  <si>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</si>
  <si>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</si>
  <si>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</si>
  <si>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</si>
  <si>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</si>
  <si>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</si>
  <si>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</si>
  <si>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</si>
  <si>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</si>
  <si>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</si>
  <si>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</si>
  <si>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</si>
  <si>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</si>
  <si>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</si>
  <si>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</si>
  <si>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</si>
  <si>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</si>
  <si>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</si>
  <si>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</si>
  <si>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</si>
  <si>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</si>
  <si>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</si>
  <si>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</si>
  <si>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</si>
  <si>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</si>
  <si>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</si>
  <si>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</si>
  <si>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</si>
  <si>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</si>
  <si>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</si>
  <si>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</si>
  <si>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</si>
  <si>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</si>
  <si>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</si>
  <si>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</si>
  <si>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</si>
  <si>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</si>
  <si>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</si>
  <si>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</si>
  <si>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</si>
  <si>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</si>
  <si>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</si>
  <si>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</si>
  <si>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</si>
  <si>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</si>
  <si>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</si>
  <si>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</si>
  <si>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</si>
  <si>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</si>
  <si>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</si>
  <si>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</si>
  <si>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</si>
  <si>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</si>
  <si>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</si>
  <si>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</si>
  <si>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</si>
  <si>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</si>
  <si>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</si>
  <si>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</si>
  <si>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</si>
  <si>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</si>
  <si>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</si>
  <si>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</si>
  <si>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</si>
  <si>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</si>
  <si>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</si>
  <si>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</si>
  <si>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</si>
  <si>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</si>
  <si>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</si>
  <si>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</si>
  <si>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</si>
  <si>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</si>
  <si>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</si>
  <si>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</si>
  <si>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</si>
  <si>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</si>
  <si>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</si>
  <si>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</si>
  <si>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</si>
  <si>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</si>
  <si>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</si>
  <si>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</si>
  <si>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</si>
  <si>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</si>
  <si>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</si>
  <si>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</si>
  <si>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</si>
  <si>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</si>
  <si>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</si>
  <si>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</si>
  <si>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</si>
  <si>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</si>
  <si>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</si>
  <si>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</si>
  <si>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</si>
  <si>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</si>
  <si>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</si>
  <si>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</si>
  <si>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</si>
  <si>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</si>
  <si>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</si>
  <si>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</si>
  <si>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</si>
  <si>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</si>
  <si>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</si>
  <si>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</si>
  <si>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</si>
  <si>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</si>
  <si>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</si>
  <si>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</si>
  <si>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</si>
  <si>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</si>
  <si>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</si>
  <si>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</si>
  <si>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</si>
  <si>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</si>
  <si>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</si>
  <si>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</si>
  <si>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</si>
  <si>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</si>
  <si>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</si>
  <si>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</si>
  <si>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</si>
  <si>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</si>
  <si>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</si>
  <si>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</si>
  <si>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</si>
  <si>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</si>
  <si>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</si>
  <si>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</si>
  <si>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</si>
  <si>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</si>
  <si>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</si>
  <si>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</si>
  <si>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</si>
  <si>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</si>
  <si>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</si>
  <si>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</si>
  <si>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</si>
  <si>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</si>
  <si>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</si>
  <si>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</si>
  <si>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</si>
  <si>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</si>
  <si>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</si>
  <si>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</si>
  <si>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</si>
  <si>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</si>
  <si>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</si>
  <si>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</si>
  <si>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</si>
  <si>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</si>
  <si>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</si>
  <si>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</si>
  <si>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</si>
  <si>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</si>
  <si>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</si>
  <si>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</si>
  <si>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</si>
  <si>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</si>
  <si>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</si>
  <si>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</si>
  <si>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</si>
  <si>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</si>
  <si>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</si>
  <si>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</si>
  <si>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</si>
  <si>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</si>
  <si>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</si>
  <si>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</si>
  <si>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</si>
  <si>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</si>
  <si>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</si>
  <si>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</si>
  <si>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</si>
  <si>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</si>
  <si>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</si>
  <si>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</si>
  <si>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</si>
  <si>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</si>
  <si>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</si>
  <si>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</si>
  <si>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</si>
  <si>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</si>
  <si>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</si>
  <si>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</si>
  <si>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</si>
  <si>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</si>
  <si>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</si>
  <si>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</si>
  <si>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</si>
  <si>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</si>
  <si>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</si>
  <si>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</si>
  <si>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</si>
  <si>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</si>
  <si>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</si>
  <si>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</si>
  <si>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</si>
  <si>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</si>
  <si>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</si>
  <si>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</si>
  <si>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</si>
  <si>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</si>
  <si>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</si>
  <si>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</si>
  <si>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</si>
  <si>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</si>
  <si>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</si>
  <si>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</si>
  <si>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</si>
  <si>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</si>
  <si>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</si>
  <si>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</si>
  <si>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</si>
  <si>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</si>
  <si>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</si>
  <si>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</si>
  <si>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</si>
  <si>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</si>
  <si>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</si>
  <si>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</si>
  <si>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</si>
  <si>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</si>
  <si>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</si>
  <si>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</si>
  <si>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</si>
  <si>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</si>
  <si>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</si>
  <si>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</si>
  <si>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</si>
  <si>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</si>
  <si>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</si>
  <si>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</si>
  <si>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</si>
  <si>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</si>
  <si>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</si>
  <si>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</si>
  <si>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</si>
  <si>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</si>
  <si>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</si>
  <si>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</si>
  <si>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</si>
  <si>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</si>
  <si>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</si>
  <si>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</si>
  <si>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</si>
  <si>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</si>
  <si>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</si>
  <si>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</si>
  <si>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</si>
  <si>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</si>
  <si>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</si>
  <si>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</si>
  <si>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</si>
  <si>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</si>
  <si>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</si>
  <si>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</si>
  <si>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</si>
  <si>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</si>
  <si>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</si>
  <si>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</si>
  <si>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</si>
  <si>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</si>
  <si>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</si>
  <si>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</si>
  <si>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</si>
  <si>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</si>
  <si>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</si>
  <si>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</si>
  <si>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</si>
  <si>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</si>
  <si>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</si>
  <si>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</si>
  <si>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</si>
  <si>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</si>
  <si>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</si>
  <si>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</si>
  <si>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</si>
  <si>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</si>
  <si>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</si>
  <si>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</si>
  <si>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</si>
  <si>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</si>
  <si>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</si>
  <si>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</si>
  <si>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</si>
  <si>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</si>
  <si>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</si>
  <si>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</si>
  <si>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</si>
  <si>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</si>
  <si>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</si>
  <si>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</si>
  <si>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</si>
  <si>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</si>
  <si>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</si>
  <si>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</si>
  <si>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</si>
  <si>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</si>
  <si>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</si>
  <si>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</si>
  <si>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</si>
  <si>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</si>
  <si>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</si>
  <si>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</si>
  <si>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</si>
  <si>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</si>
  <si>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</si>
  <si>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</si>
  <si>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</si>
  <si>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</si>
  <si>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</si>
  <si>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</si>
  <si>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</si>
  <si>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</si>
  <si>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</si>
  <si>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</si>
  <si>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</si>
  <si>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</si>
  <si>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</si>
  <si>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</si>
  <si>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</si>
  <si>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</si>
  <si>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</si>
  <si>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</si>
  <si>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</si>
  <si>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</si>
  <si>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</si>
  <si>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</si>
  <si>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</si>
  <si>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</si>
  <si>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</si>
  <si>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</si>
  <si>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</si>
  <si>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</si>
  <si>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</si>
  <si>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</si>
  <si>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</si>
  <si>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</si>
  <si>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</si>
  <si>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</si>
  <si>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</si>
  <si>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</si>
  <si>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</si>
  <si>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</si>
  <si>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</si>
  <si>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</si>
  <si>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</si>
  <si>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</si>
  <si>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</si>
  <si>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</si>
  <si>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</si>
  <si>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</si>
  <si>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</si>
  <si>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</si>
  <si>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</si>
  <si>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</si>
  <si>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</si>
  <si>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</si>
  <si>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</si>
  <si>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</si>
  <si>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</si>
  <si>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</si>
  <si>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</si>
  <si>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</si>
  <si>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</si>
  <si>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</si>
  <si>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</si>
  <si>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</si>
  <si>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</si>
  <si>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</si>
  <si>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</si>
  <si>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</si>
  <si>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</si>
  <si>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</si>
  <si>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</si>
  <si>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</si>
  <si>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</si>
  <si>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</si>
  <si>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</si>
  <si>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</si>
  <si>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</si>
  <si>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</si>
  <si>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</si>
  <si>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</si>
  <si>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</si>
  <si>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</si>
  <si>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</si>
  <si>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</si>
  <si>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</si>
  <si>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</si>
  <si>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</si>
  <si>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</si>
  <si>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</si>
  <si>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</si>
  <si>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</si>
  <si>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</si>
  <si>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</si>
  <si>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</si>
  <si>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</si>
  <si>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</si>
  <si>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</si>
  <si>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</si>
  <si>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</si>
  <si>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</si>
  <si>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</si>
  <si>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</si>
  <si>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</si>
  <si>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</si>
  <si>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</si>
  <si>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</si>
  <si>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</si>
  <si>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</si>
  <si>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</si>
  <si>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</si>
  <si>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</si>
  <si>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</si>
  <si>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</si>
  <si>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</si>
  <si>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</si>
  <si>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</si>
  <si>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</si>
  <si>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</si>
  <si>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</si>
  <si>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</si>
  <si>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</si>
  <si>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</si>
  <si>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</si>
  <si>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</si>
  <si>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</si>
  <si>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</si>
  <si>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</si>
  <si>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</si>
  <si>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</si>
  <si>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</si>
  <si>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</si>
  <si>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</si>
  <si>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</si>
  <si>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</si>
  <si>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</si>
  <si>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</si>
  <si>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</si>
  <si>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</si>
  <si>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</si>
  <si>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</si>
  <si>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</si>
  <si>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</si>
  <si>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</si>
  <si>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</si>
  <si>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</si>
  <si>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</si>
  <si>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</si>
  <si>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</si>
  <si>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</si>
  <si>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</si>
  <si>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</si>
  <si>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</si>
  <si>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</si>
  <si>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</si>
  <si>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</si>
  <si>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</si>
  <si>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</si>
  <si>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</si>
  <si>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</si>
  <si>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</si>
  <si>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</si>
  <si>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</si>
  <si>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</si>
  <si>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</si>
  <si>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</si>
  <si>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</si>
  <si>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</si>
  <si>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</si>
  <si>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</si>
  <si>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</si>
  <si>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</si>
  <si>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</si>
  <si>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</si>
  <si>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</si>
  <si>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</si>
  <si>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</si>
  <si>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</si>
  <si>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</si>
  <si>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</si>
  <si>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</si>
  <si>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</si>
  <si>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</si>
  <si>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</si>
  <si>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</si>
  <si>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</si>
  <si>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</si>
  <si>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</si>
  <si>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</si>
  <si>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</si>
  <si>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</si>
  <si>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</si>
  <si>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</si>
  <si>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</si>
  <si>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</si>
  <si>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</si>
  <si>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</si>
  <si>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</si>
  <si>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</si>
  <si>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</si>
  <si>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</si>
  <si>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</si>
  <si>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</si>
  <si>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</si>
  <si>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</si>
  <si>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</si>
  <si>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</si>
  <si>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</si>
  <si>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</si>
  <si>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</si>
  <si>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</si>
  <si>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</si>
  <si>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</si>
  <si>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</si>
  <si>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</si>
  <si>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</si>
  <si>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</si>
  <si>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</si>
  <si>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</si>
  <si>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</si>
  <si>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</si>
  <si>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</si>
  <si>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</si>
  <si>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</si>
  <si>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</si>
  <si>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</si>
  <si>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</si>
  <si>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</si>
  <si>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</si>
  <si>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</si>
  <si>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</si>
  <si>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</si>
  <si>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</si>
  <si>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</si>
  <si>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</si>
  <si>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</si>
  <si>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</si>
  <si>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</si>
  <si>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</si>
  <si>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</si>
  <si>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</si>
  <si>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</si>
  <si>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</si>
  <si>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</si>
  <si>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</si>
  <si>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</si>
  <si>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</si>
  <si>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</si>
  <si>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</si>
  <si>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</si>
  <si>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</si>
  <si>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</si>
  <si>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</si>
  <si>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</si>
  <si>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</si>
  <si>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</si>
  <si>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</si>
  <si>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</si>
  <si>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</si>
  <si>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</si>
  <si>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</si>
  <si>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</si>
  <si>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</si>
  <si>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</si>
  <si>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</si>
  <si>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</si>
  <si>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</si>
  <si>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</si>
  <si>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</si>
  <si>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</si>
  <si>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</si>
  <si>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</si>
  <si>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</si>
  <si>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</si>
  <si>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</si>
  <si>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</si>
  <si>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</si>
  <si>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</si>
  <si>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</si>
  <si>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</si>
  <si>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</si>
  <si>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</si>
  <si>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</si>
  <si>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</si>
  <si>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</si>
  <si>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</si>
  <si>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</si>
  <si>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</si>
  <si>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</si>
  <si>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</si>
  <si>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</si>
  <si>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</si>
  <si>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</si>
  <si>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</si>
  <si>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</si>
  <si>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</si>
  <si>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</si>
  <si>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</si>
  <si>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</si>
  <si>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</si>
  <si>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</si>
  <si>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</si>
  <si>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</si>
  <si>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</si>
  <si>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</si>
  <si>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</si>
  <si>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</si>
  <si>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</si>
  <si>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</si>
  <si>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</si>
  <si>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</si>
  <si>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</si>
  <si>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</si>
  <si>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</si>
  <si>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</si>
  <si>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</si>
  <si>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</si>
  <si>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</si>
  <si>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</si>
  <si>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</si>
  <si>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</si>
  <si>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</si>
  <si>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</si>
  <si>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</si>
  <si>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</si>
  <si>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</si>
  <si>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</si>
  <si>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</si>
  <si>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</si>
  <si>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</si>
  <si>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</si>
  <si>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</si>
  <si>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</si>
  <si>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</si>
  <si>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</si>
  <si>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</si>
  <si>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</si>
  <si>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</si>
  <si>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</si>
  <si>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</si>
  <si>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</si>
  <si>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</si>
  <si>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</si>
  <si>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</si>
  <si>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</si>
  <si>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</si>
  <si>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</si>
  <si>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</si>
  <si>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</si>
  <si>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</si>
  <si>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</si>
  <si>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</si>
  <si>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</si>
  <si>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</si>
  <si>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</si>
  <si>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</si>
  <si>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</si>
  <si>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</si>
  <si>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</si>
  <si>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</si>
  <si>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</si>
  <si>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</si>
  <si>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</si>
  <si>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</si>
  <si>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</si>
  <si>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</si>
  <si>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</si>
  <si>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</si>
  <si>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</si>
  <si>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</si>
  <si>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</si>
  <si>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</si>
  <si>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</si>
  <si>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</si>
  <si>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</si>
  <si>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</si>
  <si>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</si>
  <si>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</si>
  <si>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</si>
  <si>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</si>
  <si>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</si>
  <si>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</si>
  <si>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</si>
  <si>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</si>
  <si>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</si>
  <si>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</si>
  <si>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</si>
  <si>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</si>
  <si>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</si>
  <si>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</si>
  <si>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</si>
  <si>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</si>
  <si>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</si>
  <si>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</si>
  <si>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</si>
  <si>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</si>
  <si>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</si>
  <si>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</si>
  <si>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</si>
  <si>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</si>
  <si>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</si>
  <si>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</si>
  <si>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</si>
  <si>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</si>
  <si>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</si>
  <si>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</si>
  <si>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</si>
  <si>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</si>
  <si>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</si>
  <si>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</si>
  <si>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</si>
  <si>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</si>
  <si>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</si>
  <si>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</si>
  <si>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</si>
  <si>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</si>
  <si>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</si>
  <si>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</si>
  <si>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</si>
  <si>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</si>
  <si>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</si>
  <si>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</si>
  <si>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</si>
  <si>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</si>
  <si>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</si>
  <si>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</si>
  <si>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</si>
  <si>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</si>
  <si>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</si>
  <si>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</si>
  <si>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</si>
  <si>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</si>
  <si>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</si>
  <si>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</si>
  <si>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</si>
  <si>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</si>
  <si>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</si>
  <si>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</si>
  <si>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</si>
  <si>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</si>
  <si>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</si>
  <si>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</si>
  <si>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</si>
  <si>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</si>
  <si>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</si>
  <si>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</si>
  <si>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</si>
  <si>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</si>
  <si>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</si>
  <si>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</si>
  <si>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</si>
  <si>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</si>
  <si>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</si>
  <si>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</si>
  <si>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</si>
  <si>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</si>
  <si>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</si>
  <si>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</si>
  <si>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</si>
  <si>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</si>
  <si>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</si>
  <si>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</si>
  <si>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</si>
  <si>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</si>
  <si>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</si>
  <si>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</si>
  <si>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</si>
  <si>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</si>
  <si>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</si>
  <si>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</si>
  <si>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</si>
  <si>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</si>
  <si>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</si>
  <si>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</si>
  <si>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</si>
  <si>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</si>
  <si>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</si>
  <si>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</si>
  <si>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</si>
  <si>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</si>
  <si>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</si>
  <si>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</si>
  <si>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</si>
  <si>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</si>
  <si>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</si>
  <si>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</si>
  <si>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</si>
  <si>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</si>
  <si>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</si>
  <si>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</si>
  <si>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</si>
  <si>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</si>
  <si>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</si>
  <si>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</si>
  <si>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</si>
  <si>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</si>
  <si>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</si>
  <si>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</si>
  <si>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</si>
  <si>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</si>
  <si>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</si>
  <si>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</si>
  <si>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</si>
  <si>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</si>
  <si>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</si>
  <si>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</si>
  <si>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</si>
  <si>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</si>
  <si>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</si>
  <si>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</si>
  <si>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</si>
  <si>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</si>
  <si>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</si>
  <si>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</si>
  <si>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</si>
  <si>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</si>
  <si>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</si>
  <si>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</si>
  <si>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</si>
  <si>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</si>
  <si>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</si>
  <si>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</si>
  <si>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</si>
  <si>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</si>
  <si>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</si>
  <si>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</si>
  <si>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</si>
  <si>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</si>
  <si>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</si>
  <si>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</si>
  <si>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</si>
  <si>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</si>
  <si>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</si>
  <si>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</si>
  <si>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</si>
  <si>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</si>
  <si>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</si>
  <si>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</si>
  <si>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</si>
  <si>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</si>
  <si>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</si>
  <si>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</si>
  <si>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</si>
  <si>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</si>
  <si>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</si>
  <si>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</si>
  <si>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</si>
  <si>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</si>
  <si>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</si>
  <si>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</si>
  <si>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</si>
  <si>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</si>
  <si>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</si>
  <si>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</si>
  <si>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</si>
  <si>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</si>
  <si>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</si>
  <si>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</si>
  <si>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</si>
  <si>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</si>
  <si>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</si>
  <si>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</si>
  <si>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</si>
  <si>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</si>
  <si>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</si>
  <si>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</si>
  <si>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</si>
  <si>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</si>
  <si>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</si>
  <si>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</si>
  <si>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</si>
  <si>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</si>
  <si>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</si>
  <si>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</si>
  <si>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</si>
  <si>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</si>
  <si>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</si>
  <si>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</si>
  <si>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</si>
  <si>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</si>
  <si>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</si>
  <si>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</si>
  <si>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</si>
  <si>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</si>
  <si>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</si>
  <si>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</si>
  <si>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</si>
  <si>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</si>
  <si>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</si>
  <si>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</si>
  <si>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</si>
  <si>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</si>
  <si>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</si>
  <si>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</si>
  <si>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</si>
  <si>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</si>
  <si>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</si>
  <si>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</si>
  <si>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</si>
  <si>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</si>
  <si>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</si>
  <si>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</si>
  <si>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</si>
  <si>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</si>
  <si>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</si>
  <si>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</si>
  <si>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</si>
  <si>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</si>
  <si>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</si>
  <si>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</si>
  <si>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</si>
  <si>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</si>
  <si>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</si>
  <si>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</si>
  <si>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</si>
  <si>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</si>
  <si>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</si>
  <si>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</si>
  <si>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</si>
  <si>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</si>
  <si>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</si>
  <si>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</si>
  <si>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</si>
  <si>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</si>
  <si>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</si>
  <si>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</si>
  <si>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</si>
  <si>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</si>
  <si>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</si>
  <si>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</si>
  <si>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</si>
  <si>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</si>
  <si>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</si>
  <si>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</si>
  <si>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</si>
  <si>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</si>
  <si>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</si>
  <si>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</si>
  <si>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</si>
  <si>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</si>
  <si>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</si>
  <si>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</si>
  <si>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</si>
  <si>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</si>
  <si>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</si>
  <si>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</si>
  <si>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</si>
  <si>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</si>
  <si>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</si>
  <si>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</si>
  <si>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</si>
  <si>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</si>
  <si>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</si>
  <si>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</si>
  <si>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</si>
  <si>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</si>
  <si>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</si>
  <si>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</si>
  <si>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</si>
  <si>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</si>
  <si>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</si>
  <si>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</si>
  <si>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</si>
  <si>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</si>
  <si>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</si>
  <si>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</si>
  <si>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</si>
  <si>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</si>
  <si>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</si>
  <si>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</si>
  <si>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</si>
  <si>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</si>
  <si>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</si>
  <si>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</si>
  <si>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</si>
  <si>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</si>
  <si>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</si>
  <si>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</si>
  <si>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</si>
  <si>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</si>
  <si>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</si>
  <si>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</si>
  <si>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</si>
  <si>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</si>
  <si>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</si>
  <si>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</si>
  <si>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</si>
  <si>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</si>
  <si>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</si>
  <si>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</si>
  <si>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</si>
  <si>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</si>
  <si>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</si>
  <si>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</si>
  <si>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</si>
  <si>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</si>
  <si>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</si>
  <si>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</si>
  <si>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</si>
  <si>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</si>
  <si>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</si>
  <si>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</si>
  <si>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</si>
  <si>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</si>
  <si>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</si>
  <si>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</si>
  <si>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</si>
  <si>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</si>
  <si>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</si>
  <si>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</si>
  <si>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</si>
  <si>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</si>
  <si>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</si>
  <si>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</si>
  <si>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</si>
  <si>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</si>
  <si>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</si>
  <si>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</si>
  <si>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</si>
  <si>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</si>
  <si>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</si>
  <si>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</si>
  <si>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</si>
  <si>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</si>
  <si>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</si>
  <si>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</si>
  <si>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</si>
  <si>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</si>
  <si>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</si>
  <si>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</si>
  <si>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</si>
  <si>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</si>
  <si>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</si>
  <si>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</si>
  <si>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</si>
  <si>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</si>
  <si>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</si>
  <si>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</si>
  <si>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</si>
  <si>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</si>
  <si>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</si>
  <si>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</si>
  <si>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</si>
  <si>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</si>
  <si>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</si>
  <si>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</si>
  <si>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</si>
  <si>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</si>
  <si>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</si>
  <si>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</si>
  <si>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</si>
  <si>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</si>
  <si>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</si>
  <si>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</si>
  <si>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</si>
  <si>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</si>
  <si>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</si>
  <si>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</si>
  <si>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</si>
  <si>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</si>
  <si>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</si>
  <si>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</si>
  <si>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</si>
  <si>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</si>
  <si>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</si>
  <si>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</si>
  <si>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</si>
  <si>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</si>
  <si>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</si>
  <si>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</si>
  <si>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</si>
  <si>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</si>
  <si>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</si>
  <si>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</si>
  <si>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</si>
  <si>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</si>
  <si>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</si>
  <si>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</si>
  <si>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</si>
  <si>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</si>
  <si>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</si>
  <si>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</si>
  <si>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</si>
  <si>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</si>
  <si>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</si>
  <si>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</si>
  <si>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</si>
  <si>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</si>
  <si>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</si>
  <si>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</si>
  <si>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</si>
  <si>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</si>
  <si>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</si>
  <si>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</si>
  <si>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</si>
  <si>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</si>
  <si>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</si>
  <si>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</si>
  <si>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</si>
  <si>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</si>
  <si>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</si>
  <si>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</si>
  <si>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</si>
  <si>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</si>
  <si>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</si>
  <si>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</si>
  <si>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</si>
  <si>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</si>
  <si>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</si>
  <si>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</si>
  <si>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</si>
  <si>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</si>
  <si>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</si>
  <si>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</si>
  <si>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</si>
  <si>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</si>
  <si>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</si>
  <si>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</si>
  <si>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</si>
  <si>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</si>
  <si>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</si>
  <si>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</si>
  <si>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</si>
  <si>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</si>
  <si>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</si>
  <si>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</si>
  <si>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</si>
  <si>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</si>
  <si>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</si>
  <si>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</si>
  <si>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</si>
  <si>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</si>
  <si>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</si>
  <si>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</si>
  <si>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</si>
  <si>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</si>
  <si>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</si>
  <si>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</si>
  <si>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</si>
  <si>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</si>
  <si>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</si>
  <si>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</si>
  <si>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</si>
  <si>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</si>
  <si>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</si>
  <si>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</si>
  <si>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</si>
  <si>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</si>
  <si>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</si>
  <si>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</si>
  <si>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</si>
  <si>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</si>
  <si>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</si>
  <si>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</si>
  <si>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</si>
  <si>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</si>
  <si>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</si>
  <si>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</si>
  <si>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</si>
  <si>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</si>
  <si>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</si>
  <si>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</si>
  <si>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</si>
  <si>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</si>
  <si>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</si>
  <si>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</si>
  <si>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</si>
  <si>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</si>
  <si>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</si>
  <si>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</si>
  <si>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</si>
  <si>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</si>
  <si>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</si>
  <si>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</si>
  <si>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</si>
  <si>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</si>
  <si>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</si>
  <si>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</si>
  <si>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</si>
  <si>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</si>
  <si>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</si>
  <si>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</si>
  <si>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</si>
  <si>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</si>
  <si>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</si>
  <si>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</si>
  <si>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</si>
  <si>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</si>
  <si>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</si>
  <si>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</si>
  <si>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</si>
  <si>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</si>
  <si>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</si>
  <si>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</si>
  <si>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</si>
  <si>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</si>
  <si>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</si>
  <si>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</si>
  <si>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</si>
  <si>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</si>
  <si>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</si>
  <si>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</si>
  <si>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</si>
  <si>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</si>
  <si>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</si>
  <si>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</si>
  <si>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</si>
  <si>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</si>
  <si>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</si>
  <si>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</si>
  <si>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</si>
  <si>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</si>
  <si>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</si>
  <si>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</si>
  <si>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</si>
  <si>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</si>
  <si>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</si>
  <si>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</si>
  <si>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</si>
  <si>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</si>
  <si>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</si>
  <si>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</si>
  <si>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</si>
  <si>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</si>
  <si>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</si>
  <si>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</si>
  <si>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</si>
  <si>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</si>
  <si>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</si>
  <si>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</si>
  <si>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</si>
  <si>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</si>
  <si>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</si>
  <si>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</si>
  <si>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</si>
  <si>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</si>
  <si>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</si>
  <si>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</si>
  <si>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</si>
  <si>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</si>
  <si>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</si>
  <si>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</si>
  <si>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</si>
  <si>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</si>
  <si>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</si>
  <si>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</si>
  <si>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</si>
  <si>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</si>
  <si>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</si>
  <si>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</si>
  <si>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</si>
  <si>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</si>
  <si>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</si>
  <si>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</si>
  <si>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</si>
  <si>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</si>
  <si>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</si>
  <si>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</si>
  <si>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</si>
  <si>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</si>
  <si>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</si>
  <si>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</si>
  <si>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</si>
  <si>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</si>
  <si>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</si>
  <si>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</si>
  <si>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</si>
  <si>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</si>
  <si>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</si>
  <si>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</si>
  <si>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</si>
  <si>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</si>
  <si>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</si>
  <si>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</si>
  <si>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</si>
  <si>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</si>
  <si>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</si>
  <si>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</si>
  <si>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</si>
  <si>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</si>
  <si>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</si>
  <si>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</si>
  <si>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</si>
  <si>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</si>
  <si>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</si>
  <si>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</si>
  <si>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</si>
  <si>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</si>
  <si>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</si>
  <si>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</si>
  <si>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</si>
  <si>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</si>
  <si>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</si>
  <si>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</si>
  <si>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</si>
  <si>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</si>
  <si>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</si>
  <si>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</si>
  <si>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</si>
  <si>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</si>
  <si>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</si>
  <si>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</si>
  <si>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</si>
  <si>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</si>
  <si>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</si>
  <si>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</si>
  <si>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</si>
  <si>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</si>
  <si>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</si>
  <si>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</si>
  <si>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</si>
  <si>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</si>
  <si>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</si>
  <si>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</si>
  <si>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</si>
  <si>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</si>
  <si>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</si>
  <si>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</si>
  <si>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</si>
  <si>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</si>
  <si>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</si>
  <si>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</si>
  <si>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</si>
  <si>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</si>
  <si>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</si>
  <si>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</si>
  <si>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</si>
  <si>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</si>
  <si>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</si>
  <si>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</si>
  <si>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</si>
  <si>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</si>
  <si>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</si>
  <si>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</si>
  <si>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</si>
  <si>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</si>
  <si>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</si>
  <si>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</si>
  <si>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</si>
  <si>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</si>
  <si>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</si>
  <si>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</si>
  <si>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</si>
  <si>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</si>
  <si>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</si>
  <si>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</si>
  <si>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</si>
  <si>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</si>
  <si>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</si>
  <si>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</si>
  <si>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</si>
  <si>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</si>
  <si>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</si>
  <si>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</si>
  <si>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</si>
  <si>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</si>
  <si>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</si>
  <si>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</si>
  <si>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</si>
  <si>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</si>
  <si>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</si>
  <si>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</si>
  <si>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</si>
  <si>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</si>
  <si>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</si>
  <si>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</si>
  <si>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</si>
  <si>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</si>
  <si>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</si>
  <si>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</si>
  <si>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</si>
  <si>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</si>
  <si>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</si>
  <si>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</si>
  <si>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</si>
  <si>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</si>
  <si>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</si>
  <si>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</si>
  <si>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</si>
  <si>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</si>
  <si>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</si>
  <si>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</si>
  <si>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</si>
  <si>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</si>
  <si>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</si>
  <si>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</si>
  <si>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</si>
  <si>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</si>
  <si>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</si>
  <si>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</si>
  <si>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</si>
  <si>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</si>
  <si>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</si>
  <si>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</si>
  <si>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</si>
  <si>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</si>
  <si>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</si>
  <si>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</si>
  <si>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</si>
  <si>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</si>
  <si>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</si>
  <si>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</si>
  <si>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</si>
  <si>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</si>
  <si>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</si>
  <si>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</si>
  <si>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</si>
  <si>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</si>
  <si>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</si>
  <si>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</si>
  <si>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</si>
  <si>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</si>
  <si>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</si>
  <si>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</si>
  <si>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</si>
  <si>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</si>
  <si>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</si>
  <si>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</si>
  <si>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</si>
  <si>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</si>
  <si>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</si>
  <si>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</si>
  <si>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</si>
  <si>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</si>
  <si>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</si>
  <si>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</si>
  <si>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</si>
  <si>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</si>
  <si>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</si>
  <si>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</si>
  <si>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</si>
  <si>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</si>
  <si>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</si>
  <si>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</si>
  <si>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</si>
  <si>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</si>
  <si>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</si>
  <si>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</si>
  <si>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</si>
  <si>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</si>
  <si>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</si>
  <si>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</si>
  <si>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</si>
  <si>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</si>
  <si>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</si>
  <si>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</si>
  <si>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</si>
  <si>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</si>
  <si>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</si>
  <si>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</si>
  <si>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</si>
  <si>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</si>
  <si>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</si>
  <si>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</si>
  <si>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</si>
  <si>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</si>
  <si>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</si>
  <si>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</si>
  <si>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</si>
  <si>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</si>
  <si>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</si>
  <si>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</si>
  <si>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</si>
  <si>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</si>
  <si>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</si>
  <si>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</si>
  <si>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</si>
  <si>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</si>
  <si>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</si>
  <si>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</si>
  <si>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</si>
  <si>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</si>
  <si>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</si>
  <si>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</si>
  <si>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</si>
  <si>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</si>
  <si>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</si>
  <si>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</si>
  <si>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</si>
  <si>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</si>
  <si>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</si>
  <si>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</si>
  <si>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</si>
  <si>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</si>
  <si>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</si>
  <si>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</si>
  <si>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</si>
  <si>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</si>
  <si>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</si>
  <si>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</si>
  <si>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</si>
  <si>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</si>
  <si>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</si>
  <si>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</si>
  <si>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</si>
  <si>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</si>
  <si>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</si>
  <si>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</si>
  <si>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</si>
  <si>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</si>
  <si>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</si>
  <si>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</si>
  <si>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</si>
  <si>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</si>
  <si>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</si>
  <si>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</si>
  <si>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</si>
  <si>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</si>
  <si>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</si>
  <si>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</si>
  <si>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</si>
  <si>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</si>
  <si>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</si>
  <si>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</si>
  <si>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</si>
  <si>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</si>
  <si>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</si>
  <si>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</si>
  <si>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</si>
  <si>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</si>
  <si>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</si>
  <si>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</si>
  <si>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</si>
  <si>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</si>
  <si>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</si>
  <si>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</si>
  <si>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</si>
  <si>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</si>
  <si>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</si>
  <si>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</si>
  <si>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</si>
  <si>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</si>
  <si>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</si>
  <si>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</si>
  <si>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</si>
  <si>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</si>
  <si>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</si>
  <si>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</si>
  <si>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</si>
  <si>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</si>
  <si>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</si>
  <si>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</si>
  <si>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</si>
  <si>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</si>
  <si>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</si>
  <si>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</si>
  <si>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</si>
  <si>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</si>
  <si>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</si>
  <si>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</si>
  <si>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</si>
  <si>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</si>
  <si>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</si>
  <si>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</si>
  <si>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</si>
  <si>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</si>
  <si>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</si>
  <si>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</si>
  <si>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</si>
  <si>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</si>
  <si>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</si>
  <si>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</si>
  <si>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</si>
  <si>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</si>
  <si>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</si>
  <si>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</si>
  <si>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</si>
  <si>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</si>
  <si>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</si>
  <si>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</si>
  <si>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</si>
  <si>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</si>
  <si>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</si>
  <si>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</si>
  <si>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</si>
  <si>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</si>
  <si>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</si>
  <si>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</si>
  <si>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</si>
  <si>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</si>
  <si>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</si>
  <si>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</si>
  <si>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</si>
  <si>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</si>
  <si>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</si>
  <si>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</si>
  <si>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</si>
  <si>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</si>
  <si>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</si>
  <si>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</si>
  <si>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</si>
  <si>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</si>
  <si>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</si>
  <si>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</si>
  <si>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</si>
  <si>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</si>
  <si>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</si>
  <si>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</si>
  <si>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</si>
  <si>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</si>
  <si>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</si>
  <si>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</si>
  <si>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</si>
  <si>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</si>
  <si>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</si>
  <si>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</si>
  <si>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</si>
  <si>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</si>
  <si>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</si>
  <si>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</si>
  <si>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</si>
  <si>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</si>
  <si>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</si>
  <si>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</si>
  <si>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</si>
  <si>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</si>
  <si>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</si>
  <si>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</si>
  <si>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</si>
  <si>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</si>
  <si>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</si>
  <si>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</si>
  <si>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</si>
  <si>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</si>
  <si>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</si>
  <si>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</si>
  <si>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</si>
  <si>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</si>
  <si>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</si>
  <si>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</si>
  <si>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</si>
  <si>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</si>
  <si>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</si>
  <si>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</si>
  <si>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</si>
  <si>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</si>
  <si>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</si>
  <si>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</si>
  <si>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</si>
  <si>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</si>
  <si>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</si>
  <si>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</si>
  <si>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</si>
  <si>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</si>
  <si>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</si>
  <si>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</si>
  <si>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</si>
  <si>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</si>
  <si>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</si>
  <si>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</si>
  <si>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</si>
  <si>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</si>
  <si>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</si>
  <si>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</si>
  <si>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</si>
  <si>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</si>
  <si>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</si>
  <si>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</si>
  <si>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</si>
  <si>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</si>
  <si>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</si>
  <si>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</si>
  <si>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</si>
  <si>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</si>
  <si>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</si>
  <si>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</si>
  <si>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</si>
  <si>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</si>
  <si>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</si>
  <si>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</si>
  <si>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</si>
  <si>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</si>
  <si>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</si>
  <si>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</si>
  <si>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</si>
  <si>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</si>
  <si>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</si>
  <si>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</si>
  <si>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</si>
  <si>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</si>
  <si>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</si>
  <si>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</si>
  <si>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</si>
  <si>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</si>
  <si>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</si>
  <si>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</si>
  <si>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</si>
  <si>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</si>
  <si>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</si>
  <si>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</si>
  <si>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</si>
  <si>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</si>
  <si>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</si>
  <si>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</si>
  <si>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</si>
  <si>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</si>
  <si>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</si>
  <si>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</si>
  <si>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</si>
  <si>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</si>
  <si>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</si>
  <si>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</si>
  <si>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</si>
  <si>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</si>
  <si>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</si>
  <si>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</si>
  <si>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</si>
  <si>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</si>
  <si>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</si>
  <si>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</si>
  <si>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</si>
  <si>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</si>
  <si>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</si>
  <si>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</si>
  <si>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</si>
  <si>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</si>
  <si>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</si>
  <si>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</si>
  <si>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</si>
  <si>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</si>
  <si>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</si>
  <si>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</si>
  <si>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</si>
  <si>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</si>
  <si>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</si>
  <si>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</si>
  <si>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</si>
  <si>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</si>
  <si>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</si>
  <si>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</si>
  <si>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</si>
  <si>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</si>
  <si>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</si>
  <si>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</si>
  <si>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</si>
  <si>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</si>
  <si>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</si>
  <si>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</si>
  <si>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</si>
  <si>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</si>
  <si>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</si>
  <si>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</si>
  <si>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</si>
  <si>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</si>
  <si>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</si>
  <si>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</si>
  <si>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</si>
  <si>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</si>
  <si>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</si>
  <si>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</si>
  <si>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</si>
  <si>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</si>
  <si>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</si>
  <si>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</si>
  <si>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</si>
  <si>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</si>
  <si>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</si>
  <si>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</si>
  <si>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</si>
  <si>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</si>
  <si>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</si>
  <si>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</si>
  <si>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</si>
  <si>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</si>
  <si>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</si>
  <si>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</si>
  <si>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</si>
  <si>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</si>
  <si>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</si>
  <si>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</si>
  <si>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</si>
  <si>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</si>
  <si>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</si>
  <si>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</si>
  <si>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</si>
  <si>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</si>
  <si>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</si>
  <si>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</si>
  <si>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</si>
  <si>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</si>
  <si>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</si>
  <si>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</si>
  <si>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</si>
  <si>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</si>
  <si>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</si>
  <si>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</si>
  <si>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</si>
  <si>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</si>
  <si>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</si>
  <si>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</si>
  <si>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</si>
  <si>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</si>
  <si>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</si>
  <si>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</si>
  <si>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</si>
  <si>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</si>
  <si>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</si>
  <si>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</si>
  <si>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</si>
  <si>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</si>
  <si>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</si>
  <si>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</si>
  <si>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</si>
  <si>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</si>
  <si>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</si>
  <si>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</si>
  <si>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</si>
  <si>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</si>
  <si>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</si>
  <si>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</si>
  <si>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</si>
  <si>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</si>
  <si>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</si>
  <si>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</si>
  <si>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</si>
  <si>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</si>
  <si>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</si>
  <si>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</si>
  <si>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</si>
  <si>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</si>
  <si>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</si>
  <si>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</si>
  <si>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</si>
  <si>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</si>
  <si>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</si>
  <si>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</si>
  <si>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</si>
  <si>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</si>
  <si>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</si>
  <si>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</si>
  <si>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</si>
  <si>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</si>
  <si>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</si>
  <si>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</si>
  <si>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</si>
  <si>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</si>
  <si>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</si>
  <si>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</si>
  <si>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</si>
  <si>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</si>
  <si>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</si>
  <si>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</si>
  <si>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</si>
  <si>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</si>
  <si>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</si>
  <si>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</si>
  <si>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</si>
  <si>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</si>
  <si>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</si>
  <si>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</si>
  <si>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</si>
  <si>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</si>
  <si>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</si>
  <si>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</si>
  <si>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</si>
  <si>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</si>
  <si>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</si>
  <si>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</si>
  <si>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</si>
  <si>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</si>
  <si>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</si>
  <si>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</si>
  <si>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</si>
  <si>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</si>
  <si>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</si>
  <si>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</si>
  <si>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</si>
  <si>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</si>
  <si>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</si>
  <si>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</si>
  <si>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</si>
  <si>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</si>
  <si>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</si>
  <si>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</si>
  <si>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</si>
  <si>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</si>
  <si>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</si>
  <si>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</si>
  <si>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</si>
  <si>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</si>
  <si>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</si>
  <si>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</si>
  <si>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</si>
  <si>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</si>
  <si>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</si>
  <si>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</si>
  <si>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</si>
  <si>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</si>
  <si>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</si>
  <si>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</si>
  <si>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</si>
  <si>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</si>
  <si>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</si>
  <si>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</si>
  <si>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</si>
  <si>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</si>
  <si>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</si>
  <si>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</si>
  <si>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</si>
  <si>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</si>
  <si>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</si>
  <si>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</si>
  <si>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</si>
  <si>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</si>
  <si>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</si>
  <si>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</si>
  <si>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</si>
  <si>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</si>
  <si>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</si>
  <si>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</si>
  <si>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</si>
  <si>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</si>
  <si>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</si>
  <si>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</si>
  <si>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</si>
  <si>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</si>
  <si>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</si>
  <si>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</si>
  <si>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</si>
  <si>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</si>
  <si>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</si>
  <si>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</si>
  <si>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</si>
  <si>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</si>
  <si>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</si>
  <si>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</si>
  <si>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</si>
  <si>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</si>
  <si>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</si>
  <si>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</si>
  <si>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</si>
  <si>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</si>
  <si>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</si>
  <si>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</si>
  <si>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</si>
  <si>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</si>
  <si>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</si>
  <si>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</si>
  <si>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</si>
  <si>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</si>
  <si>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</si>
  <si>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</si>
  <si>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</si>
  <si>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</si>
  <si>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</si>
  <si>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</si>
  <si>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</si>
  <si>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</si>
  <si>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</si>
  <si>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</si>
  <si>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</si>
  <si>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</si>
  <si>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</si>
  <si>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</si>
  <si>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</si>
  <si>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</si>
  <si>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</si>
  <si>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</si>
  <si>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</si>
  <si>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</si>
  <si>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</si>
  <si>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</si>
  <si>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</si>
  <si>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</si>
  <si>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</si>
  <si>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</si>
  <si>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</si>
  <si>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</si>
  <si>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</si>
  <si>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</si>
  <si>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</si>
  <si>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</si>
  <si>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</si>
  <si>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</si>
  <si>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</si>
  <si>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</si>
  <si>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</si>
  <si>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</si>
  <si>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</si>
  <si>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</si>
  <si>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</si>
  <si>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</si>
  <si>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</si>
  <si>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</si>
  <si>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</si>
  <si>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</si>
  <si>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</si>
  <si>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</si>
  <si>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</si>
  <si>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</si>
  <si>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</si>
  <si>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</si>
  <si>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</si>
  <si>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</si>
  <si>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</si>
  <si>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</si>
  <si>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</si>
  <si>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</si>
  <si>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</si>
  <si>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</si>
  <si>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</si>
  <si>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</si>
  <si>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</si>
  <si>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</si>
  <si>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</si>
  <si>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</si>
  <si>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</si>
  <si>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</si>
  <si>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</si>
  <si>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</si>
  <si>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</si>
  <si>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</si>
  <si>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</si>
  <si>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</si>
  <si>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</si>
  <si>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</si>
  <si>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</si>
  <si>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</si>
  <si>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</si>
  <si>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</si>
  <si>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</si>
  <si>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</si>
  <si>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</si>
  <si>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</si>
  <si>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</si>
  <si>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</si>
  <si>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</si>
  <si>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</si>
  <si>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</si>
  <si>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</si>
  <si>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</si>
  <si>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</si>
  <si>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</si>
  <si>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</si>
  <si>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</si>
  <si>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</si>
  <si>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</si>
  <si>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</si>
  <si>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</si>
  <si>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</si>
  <si>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</si>
  <si>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</si>
  <si>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</si>
  <si>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</si>
  <si>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</si>
  <si>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</si>
  <si>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</si>
  <si>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</si>
  <si>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</si>
  <si>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</si>
  <si>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</si>
  <si>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</si>
  <si>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</si>
  <si>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</si>
  <si>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</si>
  <si>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</si>
  <si>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</si>
  <si>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</si>
  <si>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</si>
  <si>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</si>
  <si>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</si>
  <si>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</si>
  <si>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</si>
  <si>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</si>
  <si>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</si>
  <si>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</si>
  <si>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</si>
  <si>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</si>
  <si>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</si>
  <si>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</si>
  <si>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</si>
  <si>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</si>
  <si>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</si>
  <si>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</si>
  <si>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</si>
  <si>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</si>
  <si>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</si>
  <si>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</si>
  <si>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</si>
  <si>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</si>
  <si>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</si>
  <si>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</si>
  <si>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</si>
  <si>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</si>
  <si>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</si>
  <si>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</si>
  <si>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</si>
  <si>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</si>
  <si>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</si>
  <si>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</si>
  <si>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</si>
  <si>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</si>
  <si>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</si>
  <si>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</si>
  <si>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</si>
  <si>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</si>
  <si>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</si>
  <si>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</si>
  <si>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</si>
  <si>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</si>
  <si>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</si>
  <si>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</si>
  <si>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</si>
  <si>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</si>
  <si>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</si>
  <si>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</si>
  <si>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</si>
  <si>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</si>
  <si>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</si>
  <si>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</si>
  <si>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</si>
  <si>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</si>
  <si>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</si>
  <si>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</si>
  <si>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</si>
  <si>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</si>
  <si>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</si>
  <si>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</si>
  <si>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</si>
  <si>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</si>
  <si>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</si>
  <si>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</si>
  <si>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</si>
  <si>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</si>
  <si>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</si>
  <si>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</si>
  <si>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</si>
  <si>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</si>
  <si>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</si>
  <si>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</si>
  <si>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</si>
  <si>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</si>
  <si>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</si>
  <si>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</si>
  <si>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</si>
  <si>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</si>
  <si>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</si>
  <si>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</si>
  <si>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</si>
  <si>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</si>
  <si>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</si>
  <si>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</si>
  <si>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</si>
  <si>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</si>
  <si>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</si>
  <si>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</si>
  <si>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</si>
  <si>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</si>
  <si>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</si>
  <si>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</si>
  <si>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</si>
  <si>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</si>
  <si>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</si>
  <si>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</si>
  <si>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</si>
  <si>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</si>
  <si>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</si>
  <si>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</si>
  <si>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</si>
  <si>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</si>
  <si>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</si>
  <si>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</si>
  <si>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</si>
  <si>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</si>
  <si>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</si>
  <si>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</si>
  <si>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</si>
  <si>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</si>
  <si>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</si>
  <si>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</si>
  <si>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</si>
  <si>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</si>
  <si>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</si>
  <si>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</si>
  <si>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</si>
  <si>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</si>
  <si>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</si>
  <si>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</si>
  <si>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</si>
  <si>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</si>
  <si>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</si>
  <si>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</si>
  <si>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</si>
  <si>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</si>
  <si>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</si>
  <si>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</si>
  <si>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</si>
  <si>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</si>
  <si>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</si>
  <si>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</si>
  <si>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</si>
  <si>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</si>
  <si>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</si>
  <si>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</si>
  <si>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</si>
  <si>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</si>
  <si>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</si>
  <si>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</si>
  <si>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</si>
  <si>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</si>
  <si>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</si>
  <si>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</si>
  <si>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</si>
  <si>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</si>
  <si>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</si>
  <si>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</si>
  <si>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</si>
  <si>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</si>
  <si>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</si>
  <si>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</si>
  <si>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</si>
  <si>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</si>
  <si>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</si>
  <si>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</si>
  <si>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</si>
  <si>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</si>
  <si>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</si>
  <si>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</si>
  <si>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</si>
  <si>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</si>
  <si>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</si>
  <si>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</si>
  <si>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</si>
  <si>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</si>
  <si>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</si>
  <si>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</si>
  <si>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</si>
  <si>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</si>
  <si>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</si>
  <si>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</si>
  <si>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</si>
  <si>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</si>
  <si>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</si>
  <si>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</si>
  <si>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</si>
  <si>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</si>
  <si>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</si>
  <si>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</si>
  <si>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</si>
  <si>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</si>
  <si>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</si>
  <si>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</si>
  <si>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</si>
  <si>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</si>
  <si>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</si>
  <si>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</si>
  <si>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</si>
  <si>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</si>
  <si>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</si>
  <si>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</si>
  <si>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</si>
  <si>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</si>
  <si>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</si>
  <si>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</si>
  <si>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</si>
  <si>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</si>
  <si>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</si>
  <si>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</si>
  <si>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</si>
  <si>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</si>
  <si>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</si>
  <si>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</si>
  <si>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</si>
  <si>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</si>
  <si>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</si>
  <si>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</si>
  <si>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</si>
  <si>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</si>
  <si>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</si>
  <si>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</si>
  <si>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</si>
  <si>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</si>
  <si>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</si>
  <si>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</si>
  <si>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</si>
  <si>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</si>
  <si>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</si>
  <si>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</si>
  <si>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</si>
  <si>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</si>
  <si>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</si>
  <si>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</si>
  <si>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</si>
  <si>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</si>
  <si>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</si>
  <si>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</si>
  <si>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</si>
  <si>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</si>
  <si>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</si>
  <si>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</si>
  <si>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</si>
  <si>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</si>
  <si>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</si>
  <si>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</si>
  <si>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</si>
  <si>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</si>
  <si>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</si>
  <si>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</si>
  <si>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</si>
  <si>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</si>
  <si>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</si>
  <si>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</si>
  <si>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</si>
  <si>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</si>
  <si>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</si>
  <si>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</si>
  <si>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</si>
  <si>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</si>
  <si>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</si>
  <si>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</si>
  <si>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</si>
  <si>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</si>
  <si>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</si>
  <si>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</si>
  <si>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</si>
  <si>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</si>
  <si>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</si>
  <si>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</si>
  <si>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</si>
  <si>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</si>
  <si>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</si>
  <si>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</si>
  <si>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</si>
  <si>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</si>
  <si>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</si>
  <si>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</si>
  <si>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</si>
  <si>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</si>
  <si>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</si>
  <si>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</si>
  <si>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</si>
  <si>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</si>
  <si>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</si>
  <si>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</si>
  <si>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</si>
  <si>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</si>
  <si>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</si>
  <si>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</si>
  <si>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</si>
  <si>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</si>
  <si>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</si>
  <si>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</si>
  <si>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</si>
  <si>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</si>
  <si>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</si>
  <si>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</si>
  <si>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</si>
  <si>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</si>
  <si>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</si>
  <si>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</si>
  <si>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</si>
  <si>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</si>
  <si>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</si>
  <si>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</si>
  <si>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</si>
  <si>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</si>
  <si>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</si>
  <si>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</si>
  <si>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</si>
  <si>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</si>
  <si>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</si>
  <si>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</si>
  <si>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</si>
  <si>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</si>
  <si>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</si>
  <si>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</si>
  <si>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</si>
  <si>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</si>
  <si>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</si>
  <si>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</si>
  <si>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</si>
  <si>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</si>
  <si>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</si>
  <si>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</si>
  <si>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</si>
  <si>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</si>
  <si>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</si>
  <si>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</si>
  <si>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</si>
  <si>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</si>
  <si>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</si>
  <si>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</si>
  <si>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</si>
  <si>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</si>
  <si>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</si>
  <si>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</si>
  <si>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</si>
  <si>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</si>
  <si>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</si>
  <si>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</si>
  <si>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</si>
  <si>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</si>
  <si>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</si>
  <si>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</si>
  <si>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</si>
  <si>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</si>
  <si>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</si>
  <si>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</si>
  <si>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</si>
  <si>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</si>
  <si>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</si>
  <si>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</si>
  <si>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</si>
  <si>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</si>
  <si>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</si>
  <si>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</si>
  <si>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</si>
  <si>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</si>
  <si>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</si>
  <si>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</si>
  <si>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</si>
  <si>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</si>
  <si>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</si>
  <si>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</si>
  <si>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</si>
  <si>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</si>
  <si>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</si>
  <si>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</si>
  <si>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</si>
  <si>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</si>
  <si>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</si>
  <si>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</si>
  <si>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</si>
  <si>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</si>
  <si>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</si>
  <si>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</si>
  <si>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</si>
  <si>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</si>
  <si>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</si>
  <si>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</si>
  <si>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</si>
  <si>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</si>
  <si>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</si>
  <si>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</si>
  <si>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</si>
  <si>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</si>
  <si>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</si>
  <si>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</si>
  <si>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</si>
  <si>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</si>
  <si>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</si>
  <si>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</si>
  <si>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</si>
  <si>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</si>
  <si>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</si>
  <si>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</si>
  <si>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</si>
  <si>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</si>
  <si>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</si>
  <si>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</si>
  <si>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</si>
  <si>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</si>
  <si>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</si>
  <si>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</si>
  <si>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</si>
  <si>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</si>
  <si>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</si>
  <si>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</si>
  <si>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</si>
  <si>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</si>
  <si>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</si>
  <si>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</si>
  <si>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</si>
  <si>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</si>
  <si>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</si>
  <si>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</si>
  <si>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</si>
  <si>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</si>
  <si>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</si>
  <si>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</si>
  <si>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</si>
  <si>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</si>
  <si>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</si>
  <si>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</si>
  <si>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</si>
  <si>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</si>
  <si>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</si>
  <si>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</si>
  <si>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</si>
  <si>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</si>
  <si>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</si>
  <si>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</si>
  <si>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</si>
  <si>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</si>
  <si>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</si>
  <si>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</si>
  <si>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</si>
  <si>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</si>
  <si>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</si>
  <si>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</si>
  <si>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</si>
  <si>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</si>
  <si>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</si>
  <si>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</si>
  <si>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</si>
  <si>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</si>
  <si>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</si>
  <si>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</si>
  <si>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</si>
  <si>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</si>
  <si>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</si>
  <si>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</si>
  <si>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</si>
  <si>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</si>
  <si>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</si>
  <si>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</si>
  <si>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</si>
  <si>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</si>
  <si>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</si>
  <si>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</si>
  <si>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</si>
  <si>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</si>
  <si>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</si>
  <si>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</si>
  <si>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</si>
  <si>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</si>
  <si>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</si>
  <si>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</si>
  <si>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</si>
  <si>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</si>
  <si>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</si>
  <si>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</si>
  <si>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</si>
  <si>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</si>
  <si>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</si>
  <si>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</si>
  <si>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</si>
  <si>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</si>
  <si>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</si>
  <si>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</si>
  <si>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</si>
  <si>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</si>
  <si>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</si>
  <si>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</si>
  <si>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</si>
  <si>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</si>
  <si>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</si>
  <si>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</si>
  <si>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</si>
  <si>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</si>
  <si>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</si>
  <si>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</si>
  <si>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</si>
  <si>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</si>
  <si>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</si>
  <si>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</si>
  <si>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</si>
  <si>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</si>
  <si>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</si>
  <si>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</si>
  <si>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</si>
  <si>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</si>
  <si>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</si>
  <si>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</si>
  <si>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</si>
  <si>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</si>
  <si>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</si>
  <si>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</si>
  <si>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</si>
  <si>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</si>
  <si>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</si>
  <si>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</si>
  <si>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</si>
  <si>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</si>
  <si>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</si>
  <si>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</si>
  <si>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</si>
  <si>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</si>
  <si>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</si>
  <si>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</si>
  <si>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</si>
  <si>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</si>
  <si>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</si>
  <si>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</si>
  <si>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</si>
  <si>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</si>
  <si>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</si>
  <si>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</si>
  <si>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</si>
  <si>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</si>
  <si>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</si>
  <si>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</si>
  <si>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</si>
  <si>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</si>
  <si>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</si>
  <si>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</si>
  <si>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</si>
  <si>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</si>
  <si>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</si>
  <si>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</si>
  <si>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</si>
  <si>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</si>
  <si>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</si>
  <si>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</si>
  <si>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</si>
  <si>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</si>
  <si>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</si>
  <si>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</si>
  <si>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</si>
  <si>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</si>
  <si>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</si>
  <si>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</si>
  <si>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</si>
  <si>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</si>
  <si>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</si>
  <si>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</si>
  <si>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</si>
  <si>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</si>
  <si>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</si>
  <si>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</si>
  <si>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</si>
  <si>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</si>
  <si>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</si>
  <si>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</si>
  <si>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</si>
  <si>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</si>
  <si>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</si>
  <si>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</si>
  <si>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</si>
  <si>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</si>
  <si>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</si>
  <si>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</si>
  <si>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</si>
  <si>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</si>
  <si>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</si>
  <si>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</si>
  <si>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</si>
  <si>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</si>
  <si>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</si>
  <si>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</si>
  <si>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</si>
  <si>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</si>
  <si>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</si>
  <si>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</si>
  <si>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</si>
  <si>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</si>
  <si>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</si>
  <si>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</si>
  <si>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</si>
  <si>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</si>
  <si>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</si>
  <si>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</si>
  <si>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</si>
  <si>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</si>
  <si>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</si>
  <si>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</si>
  <si>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</si>
  <si>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</si>
  <si>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</si>
  <si>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</si>
  <si>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</si>
  <si>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</si>
  <si>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</si>
  <si>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</si>
  <si>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</si>
  <si>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</si>
  <si>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</si>
  <si>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</si>
  <si>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</si>
  <si>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</si>
  <si>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</si>
  <si>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</si>
  <si>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</si>
  <si>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</si>
  <si>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</si>
  <si>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</si>
  <si>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</si>
  <si>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</si>
  <si>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</si>
  <si>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</si>
  <si>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</si>
  <si>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</si>
  <si>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</si>
  <si>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</si>
  <si>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</si>
  <si>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</si>
  <si>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</si>
  <si>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</si>
  <si>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</si>
  <si>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</si>
  <si>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</si>
  <si>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</si>
  <si>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</si>
  <si>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</si>
  <si>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</si>
  <si>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</si>
  <si>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</si>
  <si>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</si>
  <si>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</si>
  <si>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</si>
  <si>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</si>
  <si>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</si>
  <si>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</si>
  <si>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</si>
  <si>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</si>
  <si>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</si>
  <si>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</si>
  <si>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</si>
  <si>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</si>
  <si>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</si>
  <si>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</si>
  <si>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</si>
  <si>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</si>
  <si>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</si>
  <si>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</si>
  <si>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</si>
  <si>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</si>
  <si>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</si>
  <si>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</si>
  <si>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</si>
  <si>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</si>
  <si>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</si>
  <si>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</si>
  <si>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</si>
  <si>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</si>
  <si>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</si>
  <si>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</si>
  <si>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</si>
  <si>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</si>
  <si>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</si>
  <si>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</si>
  <si>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</si>
  <si>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</si>
  <si>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</si>
  <si>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</si>
  <si>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</si>
  <si>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</si>
  <si>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</si>
  <si>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</si>
  <si>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</si>
  <si>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</si>
  <si>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</si>
  <si>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</si>
  <si>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</si>
  <si>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</si>
  <si>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</si>
  <si>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</si>
  <si>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</si>
  <si>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</si>
  <si>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</si>
  <si>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</si>
  <si>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</si>
  <si>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</si>
  <si>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</si>
  <si>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</si>
  <si>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</si>
  <si>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</si>
  <si>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</si>
  <si>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</si>
  <si>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</si>
  <si>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</si>
  <si>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</si>
  <si>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</si>
  <si>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</si>
  <si>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</si>
  <si>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</si>
  <si>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</si>
  <si>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</si>
  <si>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</si>
  <si>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</si>
  <si>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</si>
  <si>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</si>
  <si>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</si>
  <si>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</si>
  <si>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</si>
  <si>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</si>
  <si>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</si>
  <si>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</si>
  <si>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</si>
  <si>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</si>
  <si>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</si>
  <si>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</si>
  <si>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</si>
  <si>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</si>
  <si>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</si>
  <si>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</si>
  <si>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</si>
  <si>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</si>
  <si>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</si>
  <si>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</si>
  <si>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</si>
  <si>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</si>
  <si>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</si>
  <si>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</si>
  <si>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</si>
  <si>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</si>
  <si>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</si>
  <si>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</si>
  <si>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</si>
  <si>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</si>
  <si>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</si>
  <si>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</si>
  <si>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</si>
  <si>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</si>
  <si>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</si>
  <si>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</si>
  <si>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</si>
  <si>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</si>
  <si>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</si>
  <si>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</si>
  <si>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</si>
  <si>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</si>
  <si>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</si>
  <si>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</si>
  <si>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</si>
  <si>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</si>
  <si>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</si>
  <si>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</si>
  <si>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</si>
  <si>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</si>
  <si>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</si>
  <si>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</si>
  <si>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</si>
  <si>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</si>
  <si>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</si>
  <si>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</si>
  <si>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</si>
  <si>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</si>
  <si>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</si>
  <si>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</si>
  <si>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</si>
  <si>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</si>
  <si>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</si>
  <si>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</si>
  <si>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</si>
  <si>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</si>
  <si>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</si>
  <si>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</si>
  <si>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</si>
  <si>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</si>
  <si>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</si>
  <si>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</si>
  <si>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</si>
  <si>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</si>
  <si>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</si>
  <si>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</si>
  <si>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</si>
  <si>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</si>
  <si>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</si>
  <si>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</si>
  <si>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</si>
  <si>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</si>
  <si>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</si>
  <si>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</si>
  <si>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</si>
  <si>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</si>
  <si>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</si>
  <si>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</si>
  <si>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</si>
  <si>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</si>
  <si>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</si>
  <si>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</si>
  <si>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</si>
  <si>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</si>
  <si>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</si>
  <si>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</si>
  <si>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</si>
  <si>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</si>
  <si>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</si>
  <si>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</si>
  <si>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</si>
  <si>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</si>
  <si>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</si>
  <si>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</si>
  <si>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</si>
  <si>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</si>
  <si>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</si>
  <si>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</si>
  <si>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</si>
  <si>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</si>
  <si>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</si>
  <si>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</si>
  <si>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</si>
  <si>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</si>
  <si>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</si>
  <si>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</si>
  <si>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</si>
  <si>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</si>
  <si>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</si>
  <si>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</si>
  <si>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</si>
  <si>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</si>
  <si>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</si>
  <si>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</si>
  <si>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</si>
  <si>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</si>
  <si>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</si>
  <si>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</si>
  <si>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</si>
  <si>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</si>
  <si>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</si>
  <si>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</si>
  <si>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</si>
  <si>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</si>
  <si>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</si>
  <si>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</si>
  <si>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</si>
  <si>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</si>
  <si>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</si>
  <si>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</si>
  <si>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</si>
  <si>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</si>
  <si>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</si>
  <si>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</si>
  <si>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</si>
  <si>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</si>
  <si>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</si>
  <si>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</si>
  <si>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</si>
  <si>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</si>
  <si>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</si>
  <si>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</si>
  <si>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</si>
  <si>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</si>
  <si>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</si>
  <si>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</si>
  <si>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</si>
  <si>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</si>
  <si>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</si>
  <si>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</si>
  <si>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</si>
  <si>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</si>
  <si>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</si>
  <si>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</si>
  <si>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</si>
  <si>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</si>
  <si>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</si>
  <si>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</si>
  <si>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</si>
  <si>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</si>
  <si>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</si>
  <si>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</si>
  <si>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</si>
  <si>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</si>
  <si>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</si>
  <si>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</si>
  <si>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</si>
  <si>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</si>
  <si>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</si>
  <si>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</si>
  <si>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</si>
  <si>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</si>
  <si>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</si>
  <si>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</si>
  <si>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</si>
  <si>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</si>
  <si>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</si>
  <si>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</si>
  <si>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</si>
  <si>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</si>
  <si>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</si>
  <si>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</si>
  <si>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</si>
  <si>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</si>
  <si>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</si>
  <si>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</si>
  <si>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</si>
  <si>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</si>
  <si>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</si>
  <si>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</si>
  <si>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</si>
  <si>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</si>
  <si>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</si>
  <si>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</si>
  <si>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</si>
  <si>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</si>
  <si>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</si>
  <si>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</si>
  <si>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</si>
  <si>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</si>
  <si>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</si>
  <si>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</si>
  <si>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</si>
  <si>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</si>
  <si>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</si>
  <si>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</si>
  <si>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</si>
  <si>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</si>
  <si>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</si>
  <si>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</si>
  <si>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</si>
  <si>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</si>
  <si>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</si>
  <si>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</si>
  <si>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</si>
  <si>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</si>
  <si>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</si>
  <si>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</si>
  <si>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</si>
  <si>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</si>
  <si>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</si>
  <si>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</si>
  <si>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</si>
  <si>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</si>
  <si>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</si>
  <si>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</si>
  <si>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</si>
  <si>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</si>
  <si>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</si>
  <si>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</si>
  <si>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</si>
  <si>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</si>
  <si>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</si>
  <si>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</si>
  <si>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</si>
  <si>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</si>
  <si>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</si>
  <si>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</si>
  <si>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</si>
  <si>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</si>
  <si>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</si>
  <si>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</si>
  <si>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</si>
  <si>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</si>
  <si>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</si>
  <si>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</si>
  <si>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</si>
  <si>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</si>
  <si>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</si>
  <si>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</si>
  <si>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</si>
  <si>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</si>
  <si>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</si>
  <si>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</si>
  <si>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</si>
  <si>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</si>
  <si>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</si>
  <si>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</si>
  <si>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</si>
  <si>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</si>
  <si>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</si>
  <si>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</si>
  <si>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</si>
  <si>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</si>
  <si>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</si>
  <si>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</si>
  <si>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</si>
  <si>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</si>
  <si>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</si>
  <si>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</si>
  <si>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</si>
  <si>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</si>
  <si>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</si>
  <si>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</si>
  <si>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</si>
  <si>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</si>
  <si>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</si>
  <si>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</si>
  <si>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</si>
  <si>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</si>
  <si>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</si>
  <si>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</si>
  <si>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</si>
  <si>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</si>
  <si>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</si>
  <si>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</si>
  <si>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</si>
  <si>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</si>
  <si>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</si>
  <si>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</si>
  <si>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</si>
  <si>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</si>
  <si>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</si>
  <si>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</si>
  <si>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</si>
  <si>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</si>
  <si>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</si>
  <si>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</si>
  <si>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</si>
  <si>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</si>
  <si>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</si>
  <si>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</si>
  <si>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</si>
  <si>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</si>
  <si>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</si>
  <si>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</si>
  <si>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</si>
  <si>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</si>
  <si>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</si>
  <si>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</si>
  <si>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</si>
  <si>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</si>
  <si>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</si>
  <si>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</si>
  <si>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</si>
  <si>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</si>
  <si>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</si>
  <si>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</si>
  <si>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</si>
  <si>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</si>
  <si>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</si>
  <si>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</si>
  <si>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</si>
  <si>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</si>
  <si>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</si>
  <si>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</si>
  <si>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</si>
  <si>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</si>
  <si>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</si>
  <si>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</si>
  <si>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</si>
  <si>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</si>
  <si>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</si>
  <si>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</si>
  <si>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</si>
  <si>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</si>
  <si>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</si>
  <si>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</si>
  <si>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</si>
  <si>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</si>
  <si>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</si>
  <si>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</si>
  <si>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</si>
  <si>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</si>
  <si>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</si>
  <si>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</si>
  <si>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</si>
  <si>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</si>
  <si>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</si>
  <si>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</si>
  <si>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</si>
  <si>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</si>
  <si>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</si>
  <si>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</si>
  <si>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</si>
  <si>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</si>
  <si>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</si>
  <si>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</si>
  <si>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</si>
  <si>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</si>
  <si>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</si>
  <si>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</si>
  <si>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</si>
  <si>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</si>
  <si>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</si>
  <si>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</si>
  <si>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</si>
  <si>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</si>
  <si>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</si>
  <si>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</si>
  <si>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</si>
  <si>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</si>
  <si>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</si>
  <si>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</si>
  <si>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</si>
  <si>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</si>
  <si>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</si>
  <si>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</si>
  <si>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</si>
  <si>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</si>
  <si>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</si>
  <si>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</si>
  <si>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</si>
  <si>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</si>
  <si>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</si>
  <si>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</si>
  <si>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</si>
  <si>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</si>
  <si>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</si>
  <si>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</si>
  <si>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</si>
  <si>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</si>
  <si>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</si>
  <si>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</si>
  <si>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</si>
  <si>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</si>
  <si>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</si>
  <si>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</si>
  <si>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</si>
  <si>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</si>
  <si>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</si>
  <si>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</si>
  <si>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</si>
  <si>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</si>
  <si>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</si>
  <si>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</si>
  <si>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</si>
  <si>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</si>
  <si>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</si>
  <si>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</si>
  <si>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</si>
  <si>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</si>
  <si>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</si>
  <si>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</si>
  <si>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</si>
  <si>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</si>
  <si>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</si>
  <si>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</si>
  <si>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</si>
  <si>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</si>
  <si>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</si>
  <si>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</si>
  <si>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</si>
  <si>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</si>
  <si>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</si>
  <si>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</si>
  <si>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</si>
  <si>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</si>
  <si>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</si>
  <si>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</si>
  <si>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</si>
  <si>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</si>
  <si>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</si>
  <si>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</si>
  <si>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</si>
  <si>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</si>
  <si>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</si>
  <si>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</si>
  <si>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</si>
  <si>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</si>
  <si>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</si>
  <si>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</si>
  <si>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</si>
  <si>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</si>
  <si>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</si>
  <si>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</si>
  <si>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</si>
  <si>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</si>
  <si>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</si>
  <si>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</si>
  <si>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</si>
  <si>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</si>
  <si>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</si>
  <si>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</si>
  <si>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</si>
  <si>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</si>
  <si>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</si>
  <si>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</si>
  <si>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</si>
  <si>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</si>
  <si>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</si>
  <si>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</si>
  <si>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</si>
  <si>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</si>
  <si>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</si>
  <si>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</si>
  <si>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</si>
  <si>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</si>
  <si>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</si>
  <si>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</si>
  <si>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</si>
  <si>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</si>
  <si>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</si>
  <si>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</si>
  <si>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</si>
  <si>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</si>
  <si>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</si>
  <si>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</si>
  <si>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</si>
  <si>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</si>
  <si>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</si>
  <si>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</si>
  <si>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</si>
  <si>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</si>
  <si>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</si>
  <si>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</si>
  <si>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</si>
  <si>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</si>
  <si>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</si>
  <si>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</si>
  <si>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</si>
  <si>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</si>
  <si>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</si>
  <si>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</si>
  <si>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</si>
  <si>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</si>
  <si>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</si>
  <si>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</si>
  <si>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</si>
  <si>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</si>
  <si>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</si>
  <si>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</si>
  <si>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</si>
  <si>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</si>
  <si>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</si>
  <si>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</si>
  <si>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</si>
  <si>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</si>
  <si>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</si>
  <si>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</si>
  <si>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</si>
  <si>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</si>
  <si>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</si>
  <si>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</si>
  <si>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</si>
  <si>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</si>
  <si>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</si>
  <si>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</si>
  <si>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</si>
  <si>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</si>
  <si>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</si>
  <si>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</si>
  <si>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</si>
  <si>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</si>
  <si>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</si>
  <si>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</si>
  <si>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</si>
  <si>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</si>
  <si>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</si>
  <si>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</si>
  <si>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</si>
  <si>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</si>
  <si>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</si>
  <si>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</si>
  <si>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</si>
  <si>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</si>
  <si>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</si>
  <si>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</si>
  <si>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</si>
  <si>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</si>
  <si>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</si>
  <si>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</si>
  <si>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</si>
  <si>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</si>
  <si>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</si>
  <si>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</si>
  <si>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</si>
  <si>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</si>
  <si>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</si>
  <si>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</si>
  <si>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</si>
  <si>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</si>
  <si>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</si>
  <si>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</si>
  <si>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</si>
  <si>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</si>
  <si>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</si>
  <si>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</si>
  <si>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</si>
  <si>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</si>
  <si>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</si>
  <si>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</si>
  <si>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</si>
  <si>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</si>
  <si>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</si>
  <si>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</si>
  <si>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</si>
  <si>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</si>
  <si>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</si>
  <si>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</si>
  <si>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</si>
  <si>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</si>
  <si>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</si>
  <si>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</si>
  <si>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</si>
  <si>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</si>
  <si>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</si>
  <si>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</si>
  <si>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</si>
  <si>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</si>
  <si>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</si>
  <si>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</si>
  <si>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</si>
  <si>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</si>
  <si>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</si>
  <si>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</si>
  <si>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</si>
  <si>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</si>
  <si>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</si>
  <si>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</si>
  <si>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</si>
  <si>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</si>
  <si>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</si>
  <si>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</si>
  <si>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</si>
  <si>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</si>
  <si>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</si>
  <si>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</si>
  <si>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</si>
  <si>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</si>
  <si>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</si>
  <si>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</si>
  <si>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</si>
  <si>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</si>
  <si>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</si>
  <si>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</si>
  <si>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</si>
  <si>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</si>
  <si>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</si>
  <si>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</si>
  <si>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</si>
  <si>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</si>
  <si>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</si>
  <si>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</si>
  <si>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</si>
  <si>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</si>
  <si>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</si>
  <si>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</si>
  <si>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</si>
  <si>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</si>
  <si>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</si>
  <si>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</si>
  <si>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</si>
  <si>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</si>
  <si>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</si>
  <si>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</si>
  <si>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</si>
  <si>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</si>
  <si>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</si>
  <si>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</si>
  <si>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</si>
  <si>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</si>
  <si>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</si>
  <si>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</si>
  <si>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</si>
  <si>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</si>
  <si>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</si>
  <si>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</si>
  <si>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</si>
  <si>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</si>
  <si>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</si>
  <si>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</si>
  <si>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</si>
  <si>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</si>
  <si>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</si>
  <si>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</si>
  <si>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</si>
  <si>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</si>
  <si>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</si>
  <si>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</si>
  <si>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</si>
  <si>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</si>
  <si>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</si>
  <si>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</si>
  <si>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</si>
  <si>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</si>
  <si>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</si>
  <si>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</si>
  <si>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</si>
  <si>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</si>
  <si>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</si>
  <si>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</si>
  <si>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</si>
  <si>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</si>
  <si>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</si>
  <si>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</si>
  <si>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</si>
  <si>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</si>
  <si>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</si>
  <si>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</si>
  <si>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</si>
  <si>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</si>
  <si>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</si>
  <si>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</si>
  <si>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</si>
  <si>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</si>
  <si>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</si>
  <si>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</si>
  <si>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</si>
  <si>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</si>
  <si>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</si>
  <si>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</si>
  <si>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</si>
  <si>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</si>
  <si>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</si>
  <si>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</si>
  <si>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</si>
  <si>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</si>
  <si>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</si>
  <si>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</si>
  <si>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</si>
  <si>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</si>
  <si>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</si>
  <si>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</si>
  <si>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</si>
  <si>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</si>
  <si>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</si>
  <si>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</si>
  <si>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</si>
  <si>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</si>
  <si>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</si>
  <si>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</si>
  <si>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</si>
  <si>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</si>
  <si>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</si>
  <si>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</si>
  <si>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</si>
  <si>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</si>
  <si>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</si>
  <si>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</si>
  <si>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</si>
  <si>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</si>
  <si>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</si>
  <si>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</si>
  <si>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</si>
  <si>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</si>
  <si>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</si>
  <si>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</si>
  <si>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</si>
  <si>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</si>
  <si>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</si>
  <si>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</si>
  <si>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</si>
  <si>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</si>
  <si>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</si>
  <si>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</si>
  <si>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</si>
  <si>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</si>
  <si>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</si>
  <si>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</si>
  <si>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</si>
  <si>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</si>
  <si>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</si>
  <si>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</si>
  <si>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</si>
  <si>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</si>
  <si>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</si>
  <si>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</si>
  <si>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</si>
  <si>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</si>
  <si>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</si>
  <si>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</si>
  <si>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</si>
  <si>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</si>
  <si>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</si>
  <si>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</si>
  <si>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</si>
  <si>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</si>
  <si>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</si>
  <si>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</si>
  <si>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</si>
  <si>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</si>
  <si>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</si>
  <si>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</si>
  <si>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</si>
  <si>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</si>
  <si>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</si>
  <si>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</si>
  <si>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</si>
  <si>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</si>
  <si>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</si>
  <si>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</si>
  <si>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</si>
  <si>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</si>
  <si>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</si>
  <si>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</si>
  <si>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</si>
  <si>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</si>
  <si>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</si>
  <si>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</si>
  <si>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</si>
  <si>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</si>
  <si>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</si>
  <si>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</si>
  <si>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</si>
  <si>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</si>
  <si>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</si>
  <si>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</si>
  <si>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</si>
  <si>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</si>
  <si>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</si>
  <si>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</si>
  <si>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</si>
  <si>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</si>
  <si>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</si>
  <si>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</si>
  <si>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</si>
  <si>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</si>
  <si>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</si>
  <si>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</si>
  <si>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</si>
  <si>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</si>
  <si>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</si>
  <si>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</si>
  <si>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</si>
  <si>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</si>
  <si>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</si>
  <si>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</si>
  <si>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</si>
  <si>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</si>
  <si>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</si>
  <si>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</si>
  <si>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</si>
  <si>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</si>
  <si>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</si>
  <si>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</si>
  <si>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</si>
  <si>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</si>
  <si>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</si>
  <si>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</si>
  <si>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</si>
  <si>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</si>
  <si>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</si>
  <si>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</si>
  <si>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</si>
  <si>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</si>
  <si>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</si>
  <si>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</si>
  <si>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</si>
  <si>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</si>
  <si>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</si>
  <si>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</si>
  <si>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</si>
  <si>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</si>
  <si>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</si>
  <si>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</si>
  <si>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</si>
  <si>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</si>
  <si>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</si>
  <si>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</si>
  <si>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</si>
  <si>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</si>
  <si>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</si>
  <si>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</si>
  <si>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</si>
  <si>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</si>
  <si>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</si>
  <si>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</si>
  <si>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</si>
  <si>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</si>
  <si>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</si>
  <si>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</si>
  <si>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</si>
  <si>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</si>
  <si>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</si>
  <si>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</si>
  <si>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</si>
  <si>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</si>
  <si>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</si>
  <si>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</si>
  <si>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</si>
  <si>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</si>
  <si>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</si>
  <si>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</si>
  <si>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</si>
  <si>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</si>
  <si>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</si>
  <si>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</si>
  <si>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</si>
  <si>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</si>
  <si>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</si>
  <si>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</si>
  <si>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</si>
  <si>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</si>
  <si>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</si>
  <si>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</si>
  <si>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</si>
  <si>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</si>
  <si>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</si>
  <si>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</si>
  <si>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</si>
  <si>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</si>
  <si>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</si>
  <si>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</si>
  <si>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</si>
  <si>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</si>
  <si>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</si>
  <si>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</si>
  <si>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</si>
  <si>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</si>
  <si>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</si>
  <si>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</si>
  <si>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</si>
  <si>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</si>
  <si>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</si>
  <si>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</si>
  <si>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</si>
  <si>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</si>
  <si>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</si>
  <si>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</si>
  <si>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</si>
  <si>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</si>
  <si>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</si>
  <si>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</si>
  <si>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</si>
  <si>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</si>
  <si>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</si>
  <si>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</si>
  <si>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</si>
  <si>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</si>
  <si>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</si>
  <si>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</si>
  <si>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</si>
  <si>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</si>
  <si>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</si>
  <si>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</si>
  <si>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</si>
  <si>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</si>
  <si>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</si>
  <si>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</si>
  <si>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</si>
  <si>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</si>
  <si>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</si>
  <si>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</si>
  <si>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</si>
  <si>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</si>
  <si>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</si>
  <si>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</si>
  <si>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</si>
  <si>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</si>
  <si>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</si>
  <si>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</si>
  <si>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</si>
  <si>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</si>
  <si>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</si>
  <si>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</si>
  <si>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</si>
  <si>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</si>
  <si>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</si>
  <si>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</si>
  <si>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</si>
  <si>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</si>
  <si>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</si>
  <si>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</si>
  <si>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</si>
  <si>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</si>
  <si>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</si>
  <si>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</si>
  <si>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</si>
  <si>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</si>
  <si>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</si>
  <si>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</si>
  <si>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</si>
  <si>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</si>
  <si>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</si>
  <si>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</si>
  <si>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</si>
  <si>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</si>
  <si>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</si>
  <si>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</si>
  <si>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</si>
  <si>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</si>
  <si>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</si>
  <si>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</si>
  <si>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</si>
  <si>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</si>
  <si>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</si>
  <si>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</si>
  <si>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</si>
  <si>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</si>
  <si>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</si>
  <si>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</si>
  <si>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</si>
  <si>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</si>
  <si>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</si>
  <si>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</si>
  <si>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</si>
  <si>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</si>
  <si>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</si>
  <si>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</si>
  <si>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</si>
  <si>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</si>
  <si>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</si>
  <si>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</si>
  <si>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</si>
  <si>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</si>
  <si>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</si>
  <si>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</si>
  <si>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</si>
  <si>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</si>
  <si>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</si>
  <si>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</si>
  <si>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</si>
  <si>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</si>
  <si>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</si>
  <si>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</si>
  <si>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</si>
  <si>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</si>
  <si>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</si>
  <si>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</si>
  <si>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</si>
  <si>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</si>
  <si>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</si>
  <si>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</si>
  <si>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</si>
  <si>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</si>
  <si>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</si>
  <si>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</si>
  <si>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</si>
  <si>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</si>
  <si>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</si>
  <si>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</si>
  <si>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</si>
  <si>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</si>
  <si>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</si>
  <si>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</si>
  <si>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</si>
  <si>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</si>
  <si>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</si>
  <si>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</si>
  <si>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</si>
  <si>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</si>
  <si>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</si>
  <si>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</si>
  <si>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</si>
  <si>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</si>
  <si>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</si>
  <si>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</si>
  <si>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</si>
  <si>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</si>
  <si>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</si>
  <si>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</si>
  <si>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</si>
  <si>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</si>
  <si>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</si>
  <si>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</si>
  <si>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</si>
  <si>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</si>
  <si>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</si>
  <si>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</si>
  <si>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</si>
  <si>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</si>
  <si>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</si>
  <si>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</si>
  <si>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</si>
  <si>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</si>
  <si>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</si>
  <si>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</si>
  <si>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</si>
  <si>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</si>
  <si>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</si>
  <si>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</si>
  <si>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</si>
  <si>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</si>
  <si>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</si>
  <si>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</si>
  <si>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</si>
  <si>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</si>
  <si>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</si>
  <si>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</si>
  <si>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</si>
  <si>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</si>
  <si>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</si>
  <si>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</si>
  <si>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</si>
  <si>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</si>
  <si>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</si>
  <si>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</si>
  <si>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</si>
  <si>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</si>
  <si>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</si>
  <si>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</si>
  <si>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</si>
  <si>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</si>
  <si>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</si>
  <si>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</si>
  <si>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</si>
  <si>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</si>
  <si>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</si>
  <si>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</si>
  <si>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</si>
  <si>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</si>
  <si>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</si>
  <si>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</si>
  <si>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</si>
  <si>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</si>
  <si>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</si>
  <si>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</si>
  <si>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</si>
  <si>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</si>
  <si>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</si>
  <si>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</si>
  <si>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</si>
  <si>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</si>
  <si>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</si>
  <si>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</si>
  <si>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</si>
  <si>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</si>
  <si>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</si>
  <si>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</si>
  <si>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</si>
  <si>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</si>
  <si>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</si>
  <si>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</si>
  <si>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</si>
  <si>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</si>
  <si>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</si>
  <si>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</si>
  <si>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</si>
  <si>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</si>
  <si>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</si>
  <si>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</si>
  <si>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</si>
  <si>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</si>
  <si>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</si>
  <si>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</si>
  <si>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</si>
  <si>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</si>
  <si>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</si>
  <si>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</si>
  <si>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</si>
  <si>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</si>
  <si>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</si>
  <si>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</si>
  <si>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</si>
  <si>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</si>
  <si>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</si>
  <si>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</si>
  <si>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</si>
  <si>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</si>
  <si>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</si>
  <si>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</si>
  <si>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</si>
  <si>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</si>
  <si>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</si>
  <si>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</si>
  <si>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</si>
  <si>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</si>
  <si>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</si>
  <si>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</si>
  <si>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</si>
  <si>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</si>
  <si>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</si>
  <si>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</si>
  <si>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</si>
  <si>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</si>
  <si>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</si>
  <si>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</si>
  <si>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</si>
  <si>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</si>
  <si>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</si>
  <si>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</si>
  <si>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</si>
  <si>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</si>
  <si>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</si>
  <si>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</si>
  <si>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</si>
  <si>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</si>
  <si>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</si>
  <si>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</si>
  <si>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</si>
  <si>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</si>
  <si>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</si>
  <si>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</si>
  <si>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</si>
  <si>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</si>
  <si>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</si>
  <si>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</si>
  <si>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</si>
  <si>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</si>
  <si>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</si>
  <si>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</si>
  <si>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</si>
  <si>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</si>
  <si>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</si>
  <si>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</si>
  <si>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</si>
  <si>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</si>
  <si>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</si>
  <si>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</si>
  <si>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</si>
  <si>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</si>
  <si>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</si>
  <si>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</si>
  <si>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</si>
  <si>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</si>
  <si>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</si>
  <si>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</si>
  <si>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</si>
  <si>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</si>
  <si>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</si>
  <si>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</si>
  <si>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</si>
  <si>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</si>
  <si>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</si>
  <si>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</si>
  <si>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</si>
  <si>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</si>
  <si>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</si>
  <si>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</si>
  <si>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</si>
  <si>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</si>
  <si>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</si>
  <si>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</si>
  <si>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</si>
  <si>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</si>
  <si>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</si>
  <si>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</si>
  <si>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</si>
  <si>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</si>
  <si>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</si>
  <si>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</si>
  <si>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</si>
  <si>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</si>
  <si>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</si>
  <si>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</si>
  <si>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</si>
  <si>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</si>
  <si>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</si>
  <si>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</si>
  <si>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</si>
  <si>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</si>
  <si>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</si>
  <si>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</si>
  <si>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</si>
  <si>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</si>
  <si>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</si>
  <si>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</si>
  <si>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</si>
  <si>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</si>
  <si>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</si>
  <si>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</si>
  <si>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</si>
  <si>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</si>
  <si>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</si>
  <si>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</si>
  <si>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</si>
  <si>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</si>
  <si>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</si>
  <si>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</si>
  <si>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</si>
  <si>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</si>
  <si>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</si>
  <si>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</si>
  <si>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</si>
  <si>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</si>
  <si>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</si>
  <si>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</si>
  <si>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</si>
  <si>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</si>
  <si>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</si>
  <si>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</si>
  <si>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</si>
  <si>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</si>
  <si>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</si>
  <si>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</si>
  <si>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</si>
  <si>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</si>
  <si>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</si>
  <si>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</si>
  <si>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</si>
  <si>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</si>
  <si>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</si>
  <si>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</si>
  <si>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</si>
  <si>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</si>
  <si>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</si>
  <si>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</si>
  <si>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</si>
  <si>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</si>
  <si>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</si>
  <si>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</si>
  <si>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</si>
  <si>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</si>
  <si>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</si>
  <si>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</si>
  <si>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</si>
  <si>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</si>
  <si>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</si>
  <si>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</si>
  <si>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</si>
  <si>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</si>
  <si>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</si>
  <si>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</si>
  <si>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</si>
  <si>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</si>
  <si>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</si>
  <si>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</si>
  <si>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</si>
  <si>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</si>
  <si>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</si>
  <si>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</si>
  <si>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</si>
  <si>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</si>
  <si>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</si>
  <si>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</si>
  <si>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</si>
  <si>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</si>
  <si>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</si>
  <si>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</si>
  <si>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</si>
  <si>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</si>
  <si>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</si>
  <si>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</si>
  <si>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</si>
  <si>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</si>
  <si>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</si>
  <si>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</si>
  <si>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</si>
  <si>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</si>
  <si>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</si>
  <si>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</si>
  <si>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</si>
  <si>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</si>
  <si>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</si>
  <si>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</si>
  <si>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</si>
  <si>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</si>
  <si>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</si>
  <si>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</si>
  <si>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</si>
  <si>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</si>
  <si>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</si>
  <si>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</si>
  <si>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</si>
  <si>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</si>
  <si>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</si>
  <si>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</si>
  <si>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</si>
  <si>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</si>
  <si>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</si>
  <si>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</si>
  <si>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</si>
  <si>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</si>
  <si>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</si>
  <si>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</si>
  <si>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</si>
  <si>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</si>
  <si>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</si>
  <si>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</si>
  <si>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</si>
  <si>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</si>
  <si>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</si>
  <si>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</si>
  <si>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</si>
  <si>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</si>
  <si>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</si>
  <si>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</si>
  <si>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</si>
  <si>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</si>
  <si>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</si>
  <si>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</si>
  <si>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</si>
  <si>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</si>
  <si>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</si>
  <si>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</si>
  <si>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</si>
  <si>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</si>
  <si>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</si>
  <si>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</si>
  <si>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</si>
  <si>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</si>
  <si>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</si>
  <si>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</si>
  <si>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</si>
  <si>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</si>
  <si>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</si>
  <si>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</si>
  <si>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</si>
  <si>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</si>
  <si>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</si>
  <si>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</si>
  <si>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</si>
  <si>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</si>
  <si>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</si>
  <si>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</si>
  <si>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</si>
  <si>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</si>
  <si>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</si>
  <si>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</si>
  <si>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</si>
  <si>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</si>
  <si>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</si>
  <si>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</si>
  <si>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</si>
  <si>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</si>
  <si>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</si>
  <si>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</si>
  <si>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</si>
  <si>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</si>
  <si>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</si>
  <si>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</si>
  <si>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</si>
  <si>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</si>
  <si>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</si>
  <si>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</si>
  <si>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</si>
  <si>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</si>
  <si>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</si>
  <si>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</si>
  <si>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</si>
  <si>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</si>
  <si>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</si>
  <si>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</si>
  <si>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</si>
  <si>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</si>
  <si>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</si>
  <si>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</si>
  <si>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</si>
  <si>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</si>
  <si>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</si>
  <si>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</si>
  <si>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</si>
  <si>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</si>
  <si>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</si>
  <si>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</si>
  <si>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</si>
  <si>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</si>
  <si>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</si>
  <si>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</si>
  <si>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</si>
  <si>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</si>
  <si>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</si>
  <si>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</si>
  <si>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</si>
  <si>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</si>
  <si>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</si>
  <si>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</si>
  <si>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</si>
  <si>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</si>
  <si>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</si>
  <si>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</si>
  <si>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</si>
  <si>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</si>
  <si>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</si>
  <si>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</si>
  <si>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</si>
  <si>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</si>
  <si>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</si>
  <si>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</si>
  <si>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</si>
  <si>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</si>
  <si>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</si>
  <si>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</si>
  <si>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</si>
  <si>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</si>
  <si>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</si>
  <si>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</si>
  <si>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</si>
  <si>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</si>
  <si>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</si>
  <si>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</si>
  <si>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</si>
  <si>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</si>
  <si>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</si>
  <si>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</si>
  <si>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</si>
  <si>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</si>
  <si>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</si>
  <si>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</si>
  <si>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</si>
  <si>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</si>
  <si>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</si>
  <si>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</si>
  <si>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</si>
  <si>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</si>
  <si>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</si>
  <si>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</si>
  <si>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</si>
  <si>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</si>
  <si>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</si>
  <si>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</si>
  <si>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</si>
  <si>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</si>
  <si>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</si>
  <si>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</si>
  <si>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</si>
  <si>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</si>
  <si>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</si>
  <si>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</si>
  <si>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</si>
  <si>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</si>
  <si>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</si>
  <si>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</si>
  <si>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</si>
  <si>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</si>
  <si>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</si>
  <si>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</si>
  <si>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</si>
  <si>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</si>
  <si>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</si>
  <si>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</si>
  <si>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</si>
  <si>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</si>
  <si>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</si>
  <si>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</si>
  <si>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</si>
  <si>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</si>
  <si>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</si>
  <si>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</si>
  <si>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</si>
  <si>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</si>
  <si>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</si>
  <si>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</si>
  <si>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</si>
  <si>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</si>
  <si>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</si>
  <si>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</si>
  <si>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</si>
  <si>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</si>
  <si>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</si>
  <si>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</si>
  <si>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</si>
  <si>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</si>
  <si>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</si>
  <si>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</si>
  <si>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</si>
  <si>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</si>
  <si>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</si>
  <si>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</si>
  <si>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</si>
  <si>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</si>
  <si>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</si>
  <si>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</si>
  <si>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</si>
  <si>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</si>
  <si>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</si>
  <si>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</si>
  <si>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</si>
  <si>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</si>
  <si>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</si>
  <si>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</si>
  <si>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</si>
  <si>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</si>
  <si>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</si>
  <si>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</si>
  <si>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</si>
  <si>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</si>
  <si>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</si>
  <si>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</si>
  <si>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</si>
  <si>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</si>
  <si>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</si>
  <si>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</si>
  <si>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</si>
  <si>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</si>
  <si>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</si>
  <si>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</si>
  <si>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</si>
  <si>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</si>
  <si>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</si>
  <si>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</si>
  <si>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</si>
  <si>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</si>
  <si>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</si>
  <si>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</si>
  <si>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</si>
  <si>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</si>
  <si>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</si>
  <si>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</si>
  <si>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</si>
  <si>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</si>
  <si>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</si>
  <si>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</si>
  <si>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</si>
  <si>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</si>
  <si>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</si>
  <si>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</si>
  <si>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</si>
  <si>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</si>
  <si>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</si>
  <si>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</si>
  <si>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</si>
  <si>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</si>
  <si>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</si>
  <si>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</si>
  <si>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</si>
  <si>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</si>
  <si>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</si>
  <si>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</si>
  <si>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</si>
  <si>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</si>
  <si>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</si>
  <si>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</si>
  <si>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</si>
  <si>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</si>
  <si>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</si>
  <si>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</si>
  <si>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</si>
  <si>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</si>
  <si>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</si>
  <si>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</si>
  <si>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</si>
  <si>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</si>
  <si>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</si>
  <si>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</si>
  <si>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</si>
  <si>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</si>
  <si>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</si>
  <si>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</si>
  <si>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</si>
  <si>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</si>
  <si>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</si>
  <si>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</si>
  <si>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</si>
  <si>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</si>
  <si>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</si>
  <si>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</si>
  <si>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</si>
  <si>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</si>
  <si>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</si>
  <si>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</si>
  <si>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</si>
  <si>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</si>
  <si>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</si>
  <si>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</si>
  <si>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</si>
  <si>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</si>
  <si>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</si>
  <si>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</si>
  <si>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</si>
  <si>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</si>
  <si>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</si>
  <si>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</si>
  <si>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</si>
  <si>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</si>
  <si>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</si>
  <si>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</si>
  <si>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</si>
  <si>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</si>
  <si>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</si>
  <si>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</si>
  <si>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</si>
  <si>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</si>
  <si>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</si>
  <si>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</si>
  <si>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</si>
  <si>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</si>
  <si>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</si>
  <si>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</si>
  <si>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</si>
  <si>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</si>
  <si>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</si>
  <si>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</si>
  <si>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</si>
  <si>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</si>
  <si>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</si>
  <si>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</si>
  <si>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</si>
  <si>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</si>
  <si>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</si>
  <si>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</si>
  <si>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</si>
  <si>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</si>
  <si>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</si>
  <si>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</si>
  <si>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</si>
  <si>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</si>
  <si>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</si>
  <si>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</si>
  <si>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</si>
  <si>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</si>
  <si>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</si>
  <si>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</si>
  <si>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</si>
  <si>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</si>
  <si>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</si>
  <si>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</si>
  <si>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</si>
  <si>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</si>
  <si>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</si>
  <si>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</si>
  <si>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</si>
  <si>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</si>
  <si>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</si>
  <si>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</si>
  <si>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</si>
  <si>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</si>
  <si>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</si>
  <si>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</si>
  <si>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Jan</t>
  </si>
  <si>
    <t>Feb</t>
  </si>
  <si>
    <t>Mar</t>
  </si>
  <si>
    <t>Apr</t>
  </si>
  <si>
    <t>May</t>
  </si>
  <si>
    <t>Jun</t>
  </si>
  <si>
    <t>Jul</t>
  </si>
  <si>
    <t>Aug</t>
  </si>
  <si>
    <t>Sep</t>
  </si>
  <si>
    <t>Oct</t>
  </si>
  <si>
    <t>Nov</t>
  </si>
  <si>
    <t>Dec</t>
  </si>
  <si>
    <t>Sum of Profit</t>
  </si>
  <si>
    <t>Sum of Sales</t>
  </si>
  <si>
    <t>Sum of Quantity</t>
  </si>
  <si>
    <t>Count of Order ID</t>
  </si>
  <si>
    <t>Sum of Profit Margin</t>
  </si>
  <si>
    <t>2014 YOY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</si>
</sst>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Green]\▲0.00%;[Red]\ \▼0.00%"/>
    <numFmt numFmtId="165" formatCode="&quot;$&quot;\ 00.00,\K"/>
    <numFmt numFmtId="166" formatCode="&quot;$&quot;\ 00,\K"/>
    <numFmt numFmtId="169" formatCode="00,\K"/>
    <numFmt numFmtId="177" formatCode="0.0000"/>
  </numFmts>
  <fonts count="11" x14ac:knownFonts="1">
    <font>
      <sz val="11"/>
      <color theme="1"/>
      <name val="Calibri"/>
      <scheme val="minor"/>
    </font>
    <font>
      <sz val="11"/>
      <color theme="1"/>
      <name val="Calibri"/>
      <family val="2"/>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b/>
      <sz val="14"/>
      <color theme="0"/>
      <name val="Lato"/>
      <family val="2"/>
    </font>
    <font>
      <b/>
      <sz val="11"/>
      <color theme="7"/>
      <name val="Lato"/>
      <family val="2"/>
    </font>
    <font>
      <b/>
      <sz val="11"/>
      <color theme="1"/>
      <name val="Lato"/>
      <family val="2"/>
    </font>
    <font>
      <b/>
      <sz val="11"/>
      <color rgb="FF21CC90"/>
      <name val="Lato"/>
      <family val="2"/>
    </font>
  </fonts>
  <fills count="3">
    <fill>
      <patternFill patternType="none"/>
    </fill>
    <fill>
      <patternFill patternType="gray125"/>
    </fill>
    <fill>
      <patternFill patternType="solid">
        <fgColor theme="3"/>
        <bgColor indexed="64"/>
      </patternFill>
    </fill>
  </fills>
  <borders count="8">
    <border>
      <left/>
      <right/>
      <top/>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top style="thin">
        <color rgb="FFABABAB"/>
      </top>
      <bottom style="thin">
        <color rgb="FFABABAB"/>
      </bottom>
      <diagonal/>
    </border>
    <border>
      <left/>
      <right style="thin">
        <color rgb="FFABABAB"/>
      </right>
      <top style="thin">
        <color rgb="FFABABAB"/>
      </top>
      <bottom/>
      <diagonal/>
    </border>
    <border>
      <left/>
      <right style="thin">
        <color rgb="FFABABAB"/>
      </right>
      <top style="thin">
        <color indexed="65"/>
      </top>
      <bottom/>
      <diagonal/>
    </border>
    <border>
      <left/>
      <right style="thin">
        <color rgb="FFABABAB"/>
      </right>
      <top style="thin">
        <color rgb="FFABABAB"/>
      </top>
      <bottom style="thin">
        <color rgb="FFABABAB"/>
      </bottom>
      <diagonal/>
    </border>
    <border>
      <left style="thin">
        <color rgb="FF00FFCC"/>
      </left>
      <right style="thin">
        <color rgb="FF00FFCC"/>
      </right>
      <top style="thin">
        <color rgb="FF00FFCC"/>
      </top>
      <bottom style="thin">
        <color rgb="FF00FFCC"/>
      </bottom>
      <diagonal/>
    </border>
  </borders>
  <cellStyleXfs count="2">
    <xf numFmtId="0" fontId="0" fillId="0" borderId="0"/>
    <xf numFmtId="9" fontId="4" fillId="0" borderId="0" applyFont="0" applyFill="0" applyBorder="0" applyAlignment="0" applyProtection="0"/>
  </cellStyleXfs>
  <cellXfs count="39">
    <xf numFmtId="0" fontId="0" fillId="0" borderId="0" xfId="0"/>
    <xf numFmtId="0" fontId="3" fillId="0" borderId="0" xfId="0" applyFont="1"/>
    <xf numFmtId="0" fontId="4" fillId="0" borderId="0" xfId="0" applyFont="1"/>
    <xf numFmtId="14" fontId="5" fillId="0" borderId="0" xfId="0" applyNumberFormat="1" applyFont="1"/>
    <xf numFmtId="0" fontId="0" fillId="0" borderId="1" xfId="0" applyBorder="1"/>
    <xf numFmtId="0" fontId="0" fillId="0" borderId="1" xfId="0" pivotButton="1" applyBorder="1"/>
    <xf numFmtId="0" fontId="0" fillId="0" borderId="1" xfId="0" applyBorder="1" applyAlignment="1">
      <alignment horizontal="left"/>
    </xf>
    <xf numFmtId="0" fontId="0" fillId="0" borderId="3" xfId="0" applyBorder="1" applyAlignment="1">
      <alignment horizontal="left"/>
    </xf>
    <xf numFmtId="0" fontId="0" fillId="0" borderId="2" xfId="0" applyBorder="1" applyAlignment="1">
      <alignment horizontal="left"/>
    </xf>
    <xf numFmtId="0" fontId="0" fillId="0" borderId="4" xfId="0" applyBorder="1"/>
    <xf numFmtId="0" fontId="0" fillId="0" borderId="0" xfId="0" pivotButton="1"/>
    <xf numFmtId="0" fontId="0" fillId="0" borderId="0" xfId="0" applyAlignment="1">
      <alignment horizontal="left"/>
    </xf>
    <xf numFmtId="165" fontId="0" fillId="0" borderId="0" xfId="0" applyNumberFormat="1"/>
    <xf numFmtId="0" fontId="2" fillId="0" borderId="0" xfId="0" applyFont="1"/>
    <xf numFmtId="165" fontId="2" fillId="0" borderId="0" xfId="0" applyNumberFormat="1" applyFont="1"/>
    <xf numFmtId="2" fontId="0" fillId="0" borderId="0" xfId="0" applyNumberFormat="1"/>
    <xf numFmtId="0" fontId="0" fillId="2" borderId="0" xfId="0" applyFill="1"/>
    <xf numFmtId="164" fontId="6" fillId="2" borderId="0" xfId="0" applyNumberFormat="1" applyFont="1" applyFill="1"/>
    <xf numFmtId="0" fontId="4" fillId="2" borderId="0" xfId="0" applyFont="1" applyFill="1"/>
    <xf numFmtId="166" fontId="0" fillId="0" borderId="1" xfId="0" applyNumberFormat="1" applyBorder="1"/>
    <xf numFmtId="166" fontId="0" fillId="0" borderId="2" xfId="0" applyNumberFormat="1" applyBorder="1"/>
    <xf numFmtId="166" fontId="0" fillId="0" borderId="3" xfId="0" applyNumberFormat="1" applyBorder="1"/>
    <xf numFmtId="166" fontId="0" fillId="0" borderId="4" xfId="0" applyNumberFormat="1" applyBorder="1"/>
    <xf numFmtId="166" fontId="0" fillId="0" borderId="5" xfId="0" applyNumberFormat="1" applyBorder="1"/>
    <xf numFmtId="166" fontId="0" fillId="0" borderId="6" xfId="0" applyNumberFormat="1" applyBorder="1"/>
    <xf numFmtId="0" fontId="0" fillId="0" borderId="0" xfId="0" applyNumberFormat="1"/>
    <xf numFmtId="0" fontId="1" fillId="0" borderId="0" xfId="0" applyFont="1"/>
    <xf numFmtId="164" fontId="0" fillId="0" borderId="0" xfId="0" applyNumberFormat="1"/>
    <xf numFmtId="166" fontId="0" fillId="0" borderId="0" xfId="0" applyNumberFormat="1"/>
    <xf numFmtId="166" fontId="0" fillId="0" borderId="0" xfId="0" applyNumberFormat="1" applyAlignment="1">
      <alignment horizontal="left"/>
    </xf>
    <xf numFmtId="169" fontId="0" fillId="0" borderId="0" xfId="0" applyNumberFormat="1"/>
    <xf numFmtId="166" fontId="7" fillId="2" borderId="7" xfId="0" applyNumberFormat="1" applyFont="1" applyFill="1" applyBorder="1"/>
    <xf numFmtId="169" fontId="7" fillId="2" borderId="7" xfId="0" applyNumberFormat="1" applyFont="1" applyFill="1" applyBorder="1"/>
    <xf numFmtId="0" fontId="7" fillId="2" borderId="0" xfId="0" applyFont="1" applyFill="1"/>
    <xf numFmtId="164" fontId="8" fillId="2" borderId="7" xfId="0" applyNumberFormat="1" applyFont="1" applyFill="1" applyBorder="1"/>
    <xf numFmtId="0" fontId="9" fillId="2" borderId="0" xfId="0" applyFont="1" applyFill="1"/>
    <xf numFmtId="164" fontId="10" fillId="2" borderId="7" xfId="0" applyNumberFormat="1" applyFont="1" applyFill="1" applyBorder="1"/>
    <xf numFmtId="10" fontId="7" fillId="2" borderId="7" xfId="1" applyNumberFormat="1" applyFont="1" applyFill="1" applyBorder="1"/>
    <xf numFmtId="177" fontId="0" fillId="0" borderId="0" xfId="0" applyNumberFormat="1"/>
  </cellXfs>
  <cellStyles count="2">
    <cellStyle name="Normal" xfId="0" builtinId="0"/>
    <cellStyle name="Percent" xfId="1" builtinId="5"/>
  </cellStyles>
  <dxfs count="643">
    <dxf>
      <numFmt numFmtId="2" formatCode="0.00"/>
    </dxf>
    <dxf>
      <numFmt numFmtId="169" formatCode="00,\K"/>
    </dxf>
    <dxf>
      <numFmt numFmtId="169" formatCode="00,\K"/>
    </dxf>
    <dxf>
      <numFmt numFmtId="166" formatCode="&quot;$&quot;\ 00,\K"/>
    </dxf>
    <dxf>
      <numFmt numFmtId="166" formatCode="&quot;$&quot;\ 00,\K"/>
    </dxf>
    <dxf>
      <numFmt numFmtId="166" formatCode="&quot;$&quot;\ 00,\K"/>
    </dxf>
    <dxf>
      <numFmt numFmtId="165" formatCode="&quot;$&quot;\ 00.00,\K"/>
    </dxf>
    <dxf>
      <numFmt numFmtId="166" formatCode="&quot;$&quot;\ 00,\K"/>
    </dxf>
    <dxf>
      <numFmt numFmtId="166" formatCode="&quot;$&quot;\ 00,\K"/>
    </dxf>
    <dxf>
      <numFmt numFmtId="2" formatCode="0.00"/>
    </dxf>
    <dxf>
      <numFmt numFmtId="177" formatCode="0.0000"/>
    </dxf>
    <dxf>
      <numFmt numFmtId="177" formatCode="0.0000"/>
    </dxf>
    <dxf>
      <numFmt numFmtId="2" formatCode="0.00"/>
    </dxf>
    <dxf>
      <numFmt numFmtId="169" formatCode="00,\K"/>
    </dxf>
    <dxf>
      <numFmt numFmtId="169" formatCode="00,\K"/>
    </dxf>
    <dxf>
      <numFmt numFmtId="166" formatCode="&quot;$&quot;\ 00,\K"/>
    </dxf>
    <dxf>
      <numFmt numFmtId="166" formatCode="&quot;$&quot;\ 00,\K"/>
    </dxf>
    <dxf>
      <numFmt numFmtId="166" formatCode="&quot;$&quot;\ 00,\K"/>
    </dxf>
    <dxf>
      <numFmt numFmtId="165" formatCode="&quot;$&quot;\ 00.00,\K"/>
    </dxf>
    <dxf>
      <numFmt numFmtId="166" formatCode="&quot;$&quot;\ 00,\K"/>
    </dxf>
    <dxf>
      <numFmt numFmtId="166" formatCode="&quot;$&quot;\ 00,\K"/>
    </dxf>
    <dxf>
      <numFmt numFmtId="2" formatCode="0.00"/>
    </dxf>
    <dxf>
      <numFmt numFmtId="177" formatCode="0.0000"/>
    </dxf>
    <dxf>
      <numFmt numFmtId="177" formatCode="0.0000"/>
    </dxf>
    <dxf>
      <numFmt numFmtId="2" formatCode="0.00"/>
    </dxf>
    <dxf>
      <numFmt numFmtId="169" formatCode="00,\K"/>
    </dxf>
    <dxf>
      <numFmt numFmtId="169" formatCode="00,\K"/>
    </dxf>
    <dxf>
      <numFmt numFmtId="166" formatCode="&quot;$&quot;\ 00,\K"/>
    </dxf>
    <dxf>
      <numFmt numFmtId="166" formatCode="&quot;$&quot;\ 00,\K"/>
    </dxf>
    <dxf>
      <numFmt numFmtId="166" formatCode="&quot;$&quot;\ 00,\K"/>
    </dxf>
    <dxf>
      <numFmt numFmtId="165" formatCode="&quot;$&quot;\ 00.00,\K"/>
    </dxf>
    <dxf>
      <numFmt numFmtId="166" formatCode="&quot;$&quot;\ 00,\K"/>
    </dxf>
    <dxf>
      <numFmt numFmtId="166" formatCode="&quot;$&quot;\ 00,\K"/>
    </dxf>
    <dxf>
      <numFmt numFmtId="2" formatCode="0.00"/>
    </dxf>
    <dxf>
      <numFmt numFmtId="177" formatCode="0.0000"/>
    </dxf>
    <dxf>
      <numFmt numFmtId="177" formatCode="0.0000"/>
    </dxf>
    <dxf>
      <numFmt numFmtId="2" formatCode="0.00"/>
    </dxf>
    <dxf>
      <numFmt numFmtId="169" formatCode="00,\K"/>
    </dxf>
    <dxf>
      <numFmt numFmtId="169" formatCode="00,\K"/>
    </dxf>
    <dxf>
      <numFmt numFmtId="166" formatCode="&quot;$&quot;\ 00,\K"/>
    </dxf>
    <dxf>
      <numFmt numFmtId="166" formatCode="&quot;$&quot;\ 00,\K"/>
    </dxf>
    <dxf>
      <numFmt numFmtId="166" formatCode="&quot;$&quot;\ 00,\K"/>
    </dxf>
    <dxf>
      <numFmt numFmtId="165" formatCode="&quot;$&quot;\ 00.00,\K"/>
    </dxf>
    <dxf>
      <numFmt numFmtId="166" formatCode="&quot;$&quot;\ 00,\K"/>
    </dxf>
    <dxf>
      <numFmt numFmtId="166" formatCode="&quot;$&quot;\ 00,\K"/>
    </dxf>
    <dxf>
      <numFmt numFmtId="2" formatCode="0.00"/>
    </dxf>
    <dxf>
      <numFmt numFmtId="177" formatCode="0.0000"/>
    </dxf>
    <dxf>
      <numFmt numFmtId="177" formatCode="0.0000"/>
    </dxf>
    <dxf>
      <numFmt numFmtId="2" formatCode="0.00"/>
    </dxf>
    <dxf>
      <numFmt numFmtId="169" formatCode="00,\K"/>
    </dxf>
    <dxf>
      <numFmt numFmtId="169" formatCode="00,\K"/>
    </dxf>
    <dxf>
      <numFmt numFmtId="166" formatCode="&quot;$&quot;\ 00,\K"/>
    </dxf>
    <dxf>
      <numFmt numFmtId="166" formatCode="&quot;$&quot;\ 00,\K"/>
    </dxf>
    <dxf>
      <numFmt numFmtId="166" formatCode="&quot;$&quot;\ 00,\K"/>
    </dxf>
    <dxf>
      <numFmt numFmtId="165" formatCode="&quot;$&quot;\ 00.00,\K"/>
    </dxf>
    <dxf>
      <numFmt numFmtId="166" formatCode="&quot;$&quot;\ 00,\K"/>
    </dxf>
    <dxf>
      <numFmt numFmtId="166" formatCode="&quot;$&quot;\ 00,\K"/>
    </dxf>
    <dxf>
      <numFmt numFmtId="2" formatCode="0.00"/>
    </dxf>
    <dxf>
      <numFmt numFmtId="177" formatCode="0.0000"/>
    </dxf>
    <dxf>
      <numFmt numFmtId="177" formatCode="0.0000"/>
    </dxf>
    <dxf>
      <numFmt numFmtId="2" formatCode="0.00"/>
    </dxf>
    <dxf>
      <numFmt numFmtId="169" formatCode="00,\K"/>
    </dxf>
    <dxf>
      <numFmt numFmtId="169" formatCode="00,\K"/>
    </dxf>
    <dxf>
      <numFmt numFmtId="166" formatCode="&quot;$&quot;\ 00,\K"/>
    </dxf>
    <dxf>
      <numFmt numFmtId="166" formatCode="&quot;$&quot;\ 00,\K"/>
    </dxf>
    <dxf>
      <numFmt numFmtId="166" formatCode="&quot;$&quot;\ 00,\K"/>
    </dxf>
    <dxf>
      <numFmt numFmtId="165" formatCode="&quot;$&quot;\ 00.00,\K"/>
    </dxf>
    <dxf>
      <numFmt numFmtId="166" formatCode="&quot;$&quot;\ 00,\K"/>
    </dxf>
    <dxf>
      <numFmt numFmtId="166" formatCode="&quot;$&quot;\ 00,\K"/>
    </dxf>
    <dxf>
      <numFmt numFmtId="2" formatCode="0.00"/>
    </dxf>
    <dxf>
      <numFmt numFmtId="177" formatCode="0.0000"/>
    </dxf>
    <dxf>
      <numFmt numFmtId="177" formatCode="0.0000"/>
    </dxf>
    <dxf>
      <numFmt numFmtId="2" formatCode="0.00"/>
    </dxf>
    <dxf>
      <numFmt numFmtId="169" formatCode="00,\K"/>
    </dxf>
    <dxf>
      <numFmt numFmtId="169" formatCode="00,\K"/>
    </dxf>
    <dxf>
      <numFmt numFmtId="166" formatCode="&quot;$&quot;\ 00,\K"/>
    </dxf>
    <dxf>
      <numFmt numFmtId="166" formatCode="&quot;$&quot;\ 00,\K"/>
    </dxf>
    <dxf>
      <numFmt numFmtId="166" formatCode="&quot;$&quot;\ 00,\K"/>
    </dxf>
    <dxf>
      <numFmt numFmtId="165" formatCode="&quot;$&quot;\ 00.00,\K"/>
    </dxf>
    <dxf>
      <numFmt numFmtId="166" formatCode="&quot;$&quot;\ 00,\K"/>
    </dxf>
    <dxf>
      <numFmt numFmtId="166" formatCode="&quot;$&quot;\ 00,\K"/>
    </dxf>
    <dxf>
      <numFmt numFmtId="2" formatCode="0.00"/>
    </dxf>
    <dxf>
      <numFmt numFmtId="177" formatCode="0.0000"/>
    </dxf>
    <dxf>
      <numFmt numFmtId="177" formatCode="0.0000"/>
    </dxf>
    <dxf>
      <numFmt numFmtId="2" formatCode="0.00"/>
    </dxf>
    <dxf>
      <numFmt numFmtId="169" formatCode="00,\K"/>
    </dxf>
    <dxf>
      <numFmt numFmtId="169" formatCode="00,\K"/>
    </dxf>
    <dxf>
      <numFmt numFmtId="166" formatCode="&quot;$&quot;\ 00,\K"/>
    </dxf>
    <dxf>
      <numFmt numFmtId="166" formatCode="&quot;$&quot;\ 00,\K"/>
    </dxf>
    <dxf>
      <numFmt numFmtId="166" formatCode="&quot;$&quot;\ 00,\K"/>
    </dxf>
    <dxf>
      <numFmt numFmtId="165" formatCode="&quot;$&quot;\ 00.00,\K"/>
    </dxf>
    <dxf>
      <numFmt numFmtId="166" formatCode="&quot;$&quot;\ 00,\K"/>
    </dxf>
    <dxf>
      <numFmt numFmtId="166" formatCode="&quot;$&quot;\ 00,\K"/>
    </dxf>
    <dxf>
      <numFmt numFmtId="2" formatCode="0.00"/>
    </dxf>
    <dxf>
      <numFmt numFmtId="177" formatCode="0.0000"/>
    </dxf>
    <dxf>
      <numFmt numFmtId="177" formatCode="0.0000"/>
    </dxf>
    <dxf>
      <numFmt numFmtId="2" formatCode="0.00"/>
    </dxf>
    <dxf>
      <numFmt numFmtId="169" formatCode="00,\K"/>
    </dxf>
    <dxf>
      <numFmt numFmtId="169" formatCode="00,\K"/>
    </dxf>
    <dxf>
      <numFmt numFmtId="166" formatCode="&quot;$&quot;\ 00,\K"/>
    </dxf>
    <dxf>
      <numFmt numFmtId="166" formatCode="&quot;$&quot;\ 00,\K"/>
    </dxf>
    <dxf>
      <numFmt numFmtId="166" formatCode="&quot;$&quot;\ 00,\K"/>
    </dxf>
    <dxf>
      <numFmt numFmtId="165" formatCode="&quot;$&quot;\ 00.00,\K"/>
    </dxf>
    <dxf>
      <numFmt numFmtId="166" formatCode="&quot;$&quot;\ 00,\K"/>
    </dxf>
    <dxf>
      <numFmt numFmtId="166" formatCode="&quot;$&quot;\ 00,\K"/>
    </dxf>
    <dxf>
      <numFmt numFmtId="2" formatCode="0.00"/>
    </dxf>
    <dxf>
      <numFmt numFmtId="177" formatCode="0.0000"/>
    </dxf>
    <dxf>
      <numFmt numFmtId="177" formatCode="0.0000"/>
    </dxf>
    <dxf>
      <numFmt numFmtId="2" formatCode="0.00"/>
    </dxf>
    <dxf>
      <numFmt numFmtId="169" formatCode="00,\K"/>
    </dxf>
    <dxf>
      <numFmt numFmtId="169" formatCode="00,\K"/>
    </dxf>
    <dxf>
      <numFmt numFmtId="166" formatCode="&quot;$&quot;\ 00,\K"/>
    </dxf>
    <dxf>
      <numFmt numFmtId="166" formatCode="&quot;$&quot;\ 00,\K"/>
    </dxf>
    <dxf>
      <numFmt numFmtId="166" formatCode="&quot;$&quot;\ 00,\K"/>
    </dxf>
    <dxf>
      <numFmt numFmtId="165" formatCode="&quot;$&quot;\ 00.00,\K"/>
    </dxf>
    <dxf>
      <numFmt numFmtId="166" formatCode="&quot;$&quot;\ 00,\K"/>
    </dxf>
    <dxf>
      <numFmt numFmtId="166" formatCode="&quot;$&quot;\ 00,\K"/>
    </dxf>
    <dxf>
      <numFmt numFmtId="2" formatCode="0.00"/>
    </dxf>
    <dxf>
      <numFmt numFmtId="177" formatCode="0.0000"/>
    </dxf>
    <dxf>
      <numFmt numFmtId="177" formatCode="0.0000"/>
    </dxf>
    <dxf>
      <numFmt numFmtId="2" formatCode="0.00"/>
    </dxf>
    <dxf>
      <numFmt numFmtId="169" formatCode="00,\K"/>
    </dxf>
    <dxf>
      <numFmt numFmtId="169" formatCode="00,\K"/>
    </dxf>
    <dxf>
      <numFmt numFmtId="166" formatCode="&quot;$&quot;\ 00,\K"/>
    </dxf>
    <dxf>
      <numFmt numFmtId="166" formatCode="&quot;$&quot;\ 00,\K"/>
    </dxf>
    <dxf>
      <numFmt numFmtId="166" formatCode="&quot;$&quot;\ 00,\K"/>
    </dxf>
    <dxf>
      <numFmt numFmtId="165" formatCode="&quot;$&quot;\ 00.00,\K"/>
    </dxf>
    <dxf>
      <numFmt numFmtId="166" formatCode="&quot;$&quot;\ 00,\K"/>
    </dxf>
    <dxf>
      <numFmt numFmtId="166" formatCode="&quot;$&quot;\ 00,\K"/>
    </dxf>
    <dxf>
      <numFmt numFmtId="2" formatCode="0.00"/>
    </dxf>
    <dxf>
      <numFmt numFmtId="177" formatCode="0.0000"/>
    </dxf>
    <dxf>
      <numFmt numFmtId="177" formatCode="0.0000"/>
    </dxf>
    <dxf>
      <numFmt numFmtId="2" formatCode="0.00"/>
    </dxf>
    <dxf>
      <numFmt numFmtId="169" formatCode="00,\K"/>
    </dxf>
    <dxf>
      <numFmt numFmtId="169" formatCode="00,\K"/>
    </dxf>
    <dxf>
      <numFmt numFmtId="166" formatCode="&quot;$&quot;\ 00,\K"/>
    </dxf>
    <dxf>
      <numFmt numFmtId="166" formatCode="&quot;$&quot;\ 00,\K"/>
    </dxf>
    <dxf>
      <numFmt numFmtId="166" formatCode="&quot;$&quot;\ 00,\K"/>
    </dxf>
    <dxf>
      <numFmt numFmtId="165" formatCode="&quot;$&quot;\ 00.00,\K"/>
    </dxf>
    <dxf>
      <numFmt numFmtId="166" formatCode="&quot;$&quot;\ 00,\K"/>
    </dxf>
    <dxf>
      <numFmt numFmtId="166" formatCode="&quot;$&quot;\ 00,\K"/>
    </dxf>
    <dxf>
      <numFmt numFmtId="2" formatCode="0.00"/>
    </dxf>
    <dxf>
      <numFmt numFmtId="177" formatCode="0.0000"/>
    </dxf>
    <dxf>
      <numFmt numFmtId="177" formatCode="0.0000"/>
    </dxf>
    <dxf>
      <numFmt numFmtId="2" formatCode="0.00"/>
    </dxf>
    <dxf>
      <numFmt numFmtId="169" formatCode="00,\K"/>
    </dxf>
    <dxf>
      <numFmt numFmtId="169" formatCode="00,\K"/>
    </dxf>
    <dxf>
      <numFmt numFmtId="166" formatCode="&quot;$&quot;\ 00,\K"/>
    </dxf>
    <dxf>
      <numFmt numFmtId="166" formatCode="&quot;$&quot;\ 00,\K"/>
    </dxf>
    <dxf>
      <numFmt numFmtId="166" formatCode="&quot;$&quot;\ 00,\K"/>
    </dxf>
    <dxf>
      <numFmt numFmtId="165" formatCode="&quot;$&quot;\ 00.00,\K"/>
    </dxf>
    <dxf>
      <numFmt numFmtId="166" formatCode="&quot;$&quot;\ 00,\K"/>
    </dxf>
    <dxf>
      <numFmt numFmtId="166" formatCode="&quot;$&quot;\ 00,\K"/>
    </dxf>
    <dxf>
      <numFmt numFmtId="2" formatCode="0.00"/>
    </dxf>
    <dxf>
      <numFmt numFmtId="177" formatCode="0.0000"/>
    </dxf>
    <dxf>
      <numFmt numFmtId="177" formatCode="0.0000"/>
    </dxf>
    <dxf>
      <numFmt numFmtId="2" formatCode="0.00"/>
    </dxf>
    <dxf>
      <numFmt numFmtId="169" formatCode="00,\K"/>
    </dxf>
    <dxf>
      <numFmt numFmtId="169" formatCode="00,\K"/>
    </dxf>
    <dxf>
      <numFmt numFmtId="166" formatCode="&quot;$&quot;\ 00,\K"/>
    </dxf>
    <dxf>
      <numFmt numFmtId="166" formatCode="&quot;$&quot;\ 00,\K"/>
    </dxf>
    <dxf>
      <numFmt numFmtId="166" formatCode="&quot;$&quot;\ 00,\K"/>
    </dxf>
    <dxf>
      <numFmt numFmtId="165" formatCode="&quot;$&quot;\ 00.00,\K"/>
    </dxf>
    <dxf>
      <numFmt numFmtId="166" formatCode="&quot;$&quot;\ 00,\K"/>
    </dxf>
    <dxf>
      <numFmt numFmtId="166" formatCode="&quot;$&quot;\ 00,\K"/>
    </dxf>
    <dxf>
      <numFmt numFmtId="2" formatCode="0.00"/>
    </dxf>
    <dxf>
      <numFmt numFmtId="177" formatCode="0.0000"/>
    </dxf>
    <dxf>
      <numFmt numFmtId="177" formatCode="0.0000"/>
    </dxf>
    <dxf>
      <numFmt numFmtId="2" formatCode="0.00"/>
    </dxf>
    <dxf>
      <numFmt numFmtId="169" formatCode="00,\K"/>
    </dxf>
    <dxf>
      <numFmt numFmtId="169" formatCode="00,\K"/>
    </dxf>
    <dxf>
      <numFmt numFmtId="166" formatCode="&quot;$&quot;\ 00,\K"/>
    </dxf>
    <dxf>
      <numFmt numFmtId="166" formatCode="&quot;$&quot;\ 00,\K"/>
    </dxf>
    <dxf>
      <numFmt numFmtId="166" formatCode="&quot;$&quot;\ 00,\K"/>
    </dxf>
    <dxf>
      <numFmt numFmtId="165" formatCode="&quot;$&quot;\ 00.00,\K"/>
    </dxf>
    <dxf>
      <numFmt numFmtId="166" formatCode="&quot;$&quot;\ 00,\K"/>
    </dxf>
    <dxf>
      <numFmt numFmtId="166" formatCode="&quot;$&quot;\ 00,\K"/>
    </dxf>
    <dxf>
      <numFmt numFmtId="2" formatCode="0.00"/>
    </dxf>
    <dxf>
      <numFmt numFmtId="177" formatCode="0.0000"/>
    </dxf>
    <dxf>
      <numFmt numFmtId="177" formatCode="0.0000"/>
    </dxf>
    <dxf>
      <numFmt numFmtId="2" formatCode="0.00"/>
    </dxf>
    <dxf>
      <numFmt numFmtId="169" formatCode="00,\K"/>
    </dxf>
    <dxf>
      <numFmt numFmtId="169" formatCode="00,\K"/>
    </dxf>
    <dxf>
      <numFmt numFmtId="166" formatCode="&quot;$&quot;\ 00,\K"/>
    </dxf>
    <dxf>
      <numFmt numFmtId="166" formatCode="&quot;$&quot;\ 00,\K"/>
    </dxf>
    <dxf>
      <numFmt numFmtId="166" formatCode="&quot;$&quot;\ 00,\K"/>
    </dxf>
    <dxf>
      <numFmt numFmtId="165" formatCode="&quot;$&quot;\ 00.00,\K"/>
    </dxf>
    <dxf>
      <numFmt numFmtId="166" formatCode="&quot;$&quot;\ 00,\K"/>
    </dxf>
    <dxf>
      <numFmt numFmtId="166" formatCode="&quot;$&quot;\ 00,\K"/>
    </dxf>
    <dxf>
      <numFmt numFmtId="2" formatCode="0.00"/>
    </dxf>
    <dxf>
      <numFmt numFmtId="177" formatCode="0.0000"/>
    </dxf>
    <dxf>
      <numFmt numFmtId="177" formatCode="0.0000"/>
    </dxf>
    <dxf>
      <numFmt numFmtId="2" formatCode="0.00"/>
    </dxf>
    <dxf>
      <numFmt numFmtId="169" formatCode="00,\K"/>
    </dxf>
    <dxf>
      <numFmt numFmtId="169" formatCode="00,\K"/>
    </dxf>
    <dxf>
      <numFmt numFmtId="166" formatCode="&quot;$&quot;\ 00,\K"/>
    </dxf>
    <dxf>
      <numFmt numFmtId="166" formatCode="&quot;$&quot;\ 00,\K"/>
    </dxf>
    <dxf>
      <numFmt numFmtId="166" formatCode="&quot;$&quot;\ 00,\K"/>
    </dxf>
    <dxf>
      <numFmt numFmtId="165" formatCode="&quot;$&quot;\ 00.00,\K"/>
    </dxf>
    <dxf>
      <numFmt numFmtId="166" formatCode="&quot;$&quot;\ 00,\K"/>
    </dxf>
    <dxf>
      <numFmt numFmtId="166" formatCode="&quot;$&quot;\ 00,\K"/>
    </dxf>
    <dxf>
      <numFmt numFmtId="2" formatCode="0.00"/>
    </dxf>
    <dxf>
      <numFmt numFmtId="177" formatCode="0.0000"/>
    </dxf>
    <dxf>
      <numFmt numFmtId="177" formatCode="0.0000"/>
    </dxf>
    <dxf>
      <numFmt numFmtId="2" formatCode="0.00"/>
    </dxf>
    <dxf>
      <numFmt numFmtId="169" formatCode="00,\K"/>
    </dxf>
    <dxf>
      <numFmt numFmtId="169" formatCode="00,\K"/>
    </dxf>
    <dxf>
      <numFmt numFmtId="166" formatCode="&quot;$&quot;\ 00,\K"/>
    </dxf>
    <dxf>
      <numFmt numFmtId="166" formatCode="&quot;$&quot;\ 00,\K"/>
    </dxf>
    <dxf>
      <numFmt numFmtId="166" formatCode="&quot;$&quot;\ 00,\K"/>
    </dxf>
    <dxf>
      <numFmt numFmtId="165" formatCode="&quot;$&quot;\ 00.00,\K"/>
    </dxf>
    <dxf>
      <numFmt numFmtId="166" formatCode="&quot;$&quot;\ 00,\K"/>
    </dxf>
    <dxf>
      <numFmt numFmtId="166" formatCode="&quot;$&quot;\ 00,\K"/>
    </dxf>
    <dxf>
      <numFmt numFmtId="2" formatCode="0.00"/>
    </dxf>
    <dxf>
      <numFmt numFmtId="177" formatCode="0.0000"/>
    </dxf>
    <dxf>
      <numFmt numFmtId="177" formatCode="0.0000"/>
    </dxf>
    <dxf>
      <numFmt numFmtId="2" formatCode="0.00"/>
    </dxf>
    <dxf>
      <numFmt numFmtId="169" formatCode="00,\K"/>
    </dxf>
    <dxf>
      <numFmt numFmtId="169" formatCode="00,\K"/>
    </dxf>
    <dxf>
      <numFmt numFmtId="166" formatCode="&quot;$&quot;\ 00,\K"/>
    </dxf>
    <dxf>
      <numFmt numFmtId="166" formatCode="&quot;$&quot;\ 00,\K"/>
    </dxf>
    <dxf>
      <numFmt numFmtId="166" formatCode="&quot;$&quot;\ 00,\K"/>
    </dxf>
    <dxf>
      <numFmt numFmtId="165" formatCode="&quot;$&quot;\ 00.00,\K"/>
    </dxf>
    <dxf>
      <numFmt numFmtId="166" formatCode="&quot;$&quot;\ 00,\K"/>
    </dxf>
    <dxf>
      <numFmt numFmtId="166" formatCode="&quot;$&quot;\ 00,\K"/>
    </dxf>
    <dxf>
      <numFmt numFmtId="2" formatCode="0.00"/>
    </dxf>
    <dxf>
      <numFmt numFmtId="177" formatCode="0.0000"/>
    </dxf>
    <dxf>
      <numFmt numFmtId="177" formatCode="0.0000"/>
    </dxf>
    <dxf>
      <numFmt numFmtId="2" formatCode="0.00"/>
    </dxf>
    <dxf>
      <numFmt numFmtId="169" formatCode="00,\K"/>
    </dxf>
    <dxf>
      <numFmt numFmtId="169" formatCode="00,\K"/>
    </dxf>
    <dxf>
      <numFmt numFmtId="166" formatCode="&quot;$&quot;\ 00,\K"/>
    </dxf>
    <dxf>
      <numFmt numFmtId="166" formatCode="&quot;$&quot;\ 00,\K"/>
    </dxf>
    <dxf>
      <numFmt numFmtId="166" formatCode="&quot;$&quot;\ 00,\K"/>
    </dxf>
    <dxf>
      <numFmt numFmtId="165" formatCode="&quot;$&quot;\ 00.00,\K"/>
    </dxf>
    <dxf>
      <numFmt numFmtId="166" formatCode="&quot;$&quot;\ 00,\K"/>
    </dxf>
    <dxf>
      <numFmt numFmtId="166" formatCode="&quot;$&quot;\ 00,\K"/>
    </dxf>
    <dxf>
      <numFmt numFmtId="2" formatCode="0.00"/>
    </dxf>
    <dxf>
      <numFmt numFmtId="177" formatCode="0.0000"/>
    </dxf>
    <dxf>
      <numFmt numFmtId="177" formatCode="0.0000"/>
    </dxf>
    <dxf>
      <numFmt numFmtId="2" formatCode="0.00"/>
    </dxf>
    <dxf>
      <numFmt numFmtId="169" formatCode="00,\K"/>
    </dxf>
    <dxf>
      <numFmt numFmtId="169" formatCode="00,\K"/>
    </dxf>
    <dxf>
      <numFmt numFmtId="166" formatCode="&quot;$&quot;\ 00,\K"/>
    </dxf>
    <dxf>
      <numFmt numFmtId="166" formatCode="&quot;$&quot;\ 00,\K"/>
    </dxf>
    <dxf>
      <numFmt numFmtId="166" formatCode="&quot;$&quot;\ 00,\K"/>
    </dxf>
    <dxf>
      <numFmt numFmtId="165" formatCode="&quot;$&quot;\ 00.00,\K"/>
    </dxf>
    <dxf>
      <numFmt numFmtId="166" formatCode="&quot;$&quot;\ 00,\K"/>
    </dxf>
    <dxf>
      <numFmt numFmtId="166" formatCode="&quot;$&quot;\ 00,\K"/>
    </dxf>
    <dxf>
      <numFmt numFmtId="2" formatCode="0.00"/>
    </dxf>
    <dxf>
      <numFmt numFmtId="177" formatCode="0.0000"/>
    </dxf>
    <dxf>
      <numFmt numFmtId="177" formatCode="0.0000"/>
    </dxf>
    <dxf>
      <numFmt numFmtId="2" formatCode="0.00"/>
    </dxf>
    <dxf>
      <numFmt numFmtId="169" formatCode="00,\K"/>
    </dxf>
    <dxf>
      <numFmt numFmtId="169" formatCode="00,\K"/>
    </dxf>
    <dxf>
      <numFmt numFmtId="166" formatCode="&quot;$&quot;\ 00,\K"/>
    </dxf>
    <dxf>
      <numFmt numFmtId="166" formatCode="&quot;$&quot;\ 00,\K"/>
    </dxf>
    <dxf>
      <numFmt numFmtId="166" formatCode="&quot;$&quot;\ 00,\K"/>
    </dxf>
    <dxf>
      <numFmt numFmtId="165" formatCode="&quot;$&quot;\ 00.00,\K"/>
    </dxf>
    <dxf>
      <numFmt numFmtId="166" formatCode="&quot;$&quot;\ 00,\K"/>
    </dxf>
    <dxf>
      <numFmt numFmtId="166" formatCode="&quot;$&quot;\ 00,\K"/>
    </dxf>
    <dxf>
      <numFmt numFmtId="2" formatCode="0.00"/>
    </dxf>
    <dxf>
      <numFmt numFmtId="177" formatCode="0.0000"/>
    </dxf>
    <dxf>
      <numFmt numFmtId="177" formatCode="0.0000"/>
    </dxf>
    <dxf>
      <numFmt numFmtId="2" formatCode="0.00"/>
    </dxf>
    <dxf>
      <numFmt numFmtId="169" formatCode="00,\K"/>
    </dxf>
    <dxf>
      <numFmt numFmtId="169" formatCode="00,\K"/>
    </dxf>
    <dxf>
      <numFmt numFmtId="166" formatCode="&quot;$&quot;\ 00,\K"/>
    </dxf>
    <dxf>
      <numFmt numFmtId="166" formatCode="&quot;$&quot;\ 00,\K"/>
    </dxf>
    <dxf>
      <numFmt numFmtId="166" formatCode="&quot;$&quot;\ 00,\K"/>
    </dxf>
    <dxf>
      <numFmt numFmtId="165" formatCode="&quot;$&quot;\ 00.00,\K"/>
    </dxf>
    <dxf>
      <numFmt numFmtId="166" formatCode="&quot;$&quot;\ 00,\K"/>
    </dxf>
    <dxf>
      <numFmt numFmtId="166" formatCode="&quot;$&quot;\ 00,\K"/>
    </dxf>
    <dxf>
      <numFmt numFmtId="2" formatCode="0.00"/>
    </dxf>
    <dxf>
      <numFmt numFmtId="177" formatCode="0.0000"/>
    </dxf>
    <dxf>
      <numFmt numFmtId="177" formatCode="0.0000"/>
    </dxf>
    <dxf>
      <numFmt numFmtId="2" formatCode="0.00"/>
    </dxf>
    <dxf>
      <numFmt numFmtId="169" formatCode="00,\K"/>
    </dxf>
    <dxf>
      <numFmt numFmtId="169" formatCode="00,\K"/>
    </dxf>
    <dxf>
      <numFmt numFmtId="166" formatCode="&quot;$&quot;\ 00,\K"/>
    </dxf>
    <dxf>
      <numFmt numFmtId="166" formatCode="&quot;$&quot;\ 00,\K"/>
    </dxf>
    <dxf>
      <numFmt numFmtId="166" formatCode="&quot;$&quot;\ 00,\K"/>
    </dxf>
    <dxf>
      <numFmt numFmtId="165" formatCode="&quot;$&quot;\ 00.00,\K"/>
    </dxf>
    <dxf>
      <numFmt numFmtId="166" formatCode="&quot;$&quot;\ 00,\K"/>
    </dxf>
    <dxf>
      <numFmt numFmtId="166" formatCode="&quot;$&quot;\ 00,\K"/>
    </dxf>
    <dxf>
      <numFmt numFmtId="2" formatCode="0.00"/>
    </dxf>
    <dxf>
      <numFmt numFmtId="177" formatCode="0.0000"/>
    </dxf>
    <dxf>
      <numFmt numFmtId="177" formatCode="0.0000"/>
    </dxf>
    <dxf>
      <numFmt numFmtId="2" formatCode="0.00"/>
    </dxf>
    <dxf>
      <numFmt numFmtId="169" formatCode="00,\K"/>
    </dxf>
    <dxf>
      <numFmt numFmtId="169" formatCode="00,\K"/>
    </dxf>
    <dxf>
      <numFmt numFmtId="166" formatCode="&quot;$&quot;\ 00,\K"/>
    </dxf>
    <dxf>
      <numFmt numFmtId="166" formatCode="&quot;$&quot;\ 00,\K"/>
    </dxf>
    <dxf>
      <numFmt numFmtId="166" formatCode="&quot;$&quot;\ 00,\K"/>
    </dxf>
    <dxf>
      <numFmt numFmtId="165" formatCode="&quot;$&quot;\ 00.00,\K"/>
    </dxf>
    <dxf>
      <numFmt numFmtId="166" formatCode="&quot;$&quot;\ 00,\K"/>
    </dxf>
    <dxf>
      <numFmt numFmtId="166" formatCode="&quot;$&quot;\ 00,\K"/>
    </dxf>
    <dxf>
      <numFmt numFmtId="2" formatCode="0.00"/>
    </dxf>
    <dxf>
      <numFmt numFmtId="177" formatCode="0.0000"/>
    </dxf>
    <dxf>
      <numFmt numFmtId="177" formatCode="0.0000"/>
    </dxf>
    <dxf>
      <numFmt numFmtId="2" formatCode="0.00"/>
    </dxf>
    <dxf>
      <numFmt numFmtId="169" formatCode="00,\K"/>
    </dxf>
    <dxf>
      <numFmt numFmtId="169" formatCode="00,\K"/>
    </dxf>
    <dxf>
      <numFmt numFmtId="166" formatCode="&quot;$&quot;\ 00,\K"/>
    </dxf>
    <dxf>
      <numFmt numFmtId="166" formatCode="&quot;$&quot;\ 00,\K"/>
    </dxf>
    <dxf>
      <numFmt numFmtId="166" formatCode="&quot;$&quot;\ 00,\K"/>
    </dxf>
    <dxf>
      <numFmt numFmtId="165" formatCode="&quot;$&quot;\ 00.00,\K"/>
    </dxf>
    <dxf>
      <numFmt numFmtId="166" formatCode="&quot;$&quot;\ 00,\K"/>
    </dxf>
    <dxf>
      <numFmt numFmtId="166" formatCode="&quot;$&quot;\ 00,\K"/>
    </dxf>
    <dxf>
      <numFmt numFmtId="2" formatCode="0.00"/>
    </dxf>
    <dxf>
      <numFmt numFmtId="177" formatCode="0.0000"/>
    </dxf>
    <dxf>
      <numFmt numFmtId="177" formatCode="0.0000"/>
    </dxf>
    <dxf>
      <numFmt numFmtId="2" formatCode="0.00"/>
    </dxf>
    <dxf>
      <numFmt numFmtId="169" formatCode="00,\K"/>
    </dxf>
    <dxf>
      <numFmt numFmtId="169" formatCode="00,\K"/>
    </dxf>
    <dxf>
      <numFmt numFmtId="166" formatCode="&quot;$&quot;\ 00,\K"/>
    </dxf>
    <dxf>
      <numFmt numFmtId="166" formatCode="&quot;$&quot;\ 00,\K"/>
    </dxf>
    <dxf>
      <numFmt numFmtId="166" formatCode="&quot;$&quot;\ 00,\K"/>
    </dxf>
    <dxf>
      <numFmt numFmtId="165" formatCode="&quot;$&quot;\ 00.00,\K"/>
    </dxf>
    <dxf>
      <numFmt numFmtId="166" formatCode="&quot;$&quot;\ 00,\K"/>
    </dxf>
    <dxf>
      <numFmt numFmtId="166" formatCode="&quot;$&quot;\ 00,\K"/>
    </dxf>
    <dxf>
      <numFmt numFmtId="2" formatCode="0.00"/>
    </dxf>
    <dxf>
      <numFmt numFmtId="177" formatCode="0.0000"/>
    </dxf>
    <dxf>
      <numFmt numFmtId="177" formatCode="0.0000"/>
    </dxf>
    <dxf>
      <numFmt numFmtId="2" formatCode="0.00"/>
    </dxf>
    <dxf>
      <numFmt numFmtId="169" formatCode="00,\K"/>
    </dxf>
    <dxf>
      <numFmt numFmtId="169" formatCode="00,\K"/>
    </dxf>
    <dxf>
      <numFmt numFmtId="166" formatCode="&quot;$&quot;\ 00,\K"/>
    </dxf>
    <dxf>
      <numFmt numFmtId="166" formatCode="&quot;$&quot;\ 00,\K"/>
    </dxf>
    <dxf>
      <numFmt numFmtId="166" formatCode="&quot;$&quot;\ 00,\K"/>
    </dxf>
    <dxf>
      <numFmt numFmtId="165" formatCode="&quot;$&quot;\ 00.00,\K"/>
    </dxf>
    <dxf>
      <numFmt numFmtId="166" formatCode="&quot;$&quot;\ 00,\K"/>
    </dxf>
    <dxf>
      <numFmt numFmtId="166" formatCode="&quot;$&quot;\ 00,\K"/>
    </dxf>
    <dxf>
      <numFmt numFmtId="2" formatCode="0.00"/>
    </dxf>
    <dxf>
      <numFmt numFmtId="177" formatCode="0.0000"/>
    </dxf>
    <dxf>
      <numFmt numFmtId="177" formatCode="0.0000"/>
    </dxf>
    <dxf>
      <numFmt numFmtId="2" formatCode="0.00"/>
    </dxf>
    <dxf>
      <numFmt numFmtId="169" formatCode="00,\K"/>
    </dxf>
    <dxf>
      <numFmt numFmtId="169" formatCode="00,\K"/>
    </dxf>
    <dxf>
      <numFmt numFmtId="166" formatCode="&quot;$&quot;\ 00,\K"/>
    </dxf>
    <dxf>
      <numFmt numFmtId="166" formatCode="&quot;$&quot;\ 00,\K"/>
    </dxf>
    <dxf>
      <numFmt numFmtId="166" formatCode="&quot;$&quot;\ 00,\K"/>
    </dxf>
    <dxf>
      <numFmt numFmtId="165" formatCode="&quot;$&quot;\ 00.00,\K"/>
    </dxf>
    <dxf>
      <numFmt numFmtId="166" formatCode="&quot;$&quot;\ 00,\K"/>
    </dxf>
    <dxf>
      <numFmt numFmtId="166" formatCode="&quot;$&quot;\ 00,\K"/>
    </dxf>
    <dxf>
      <numFmt numFmtId="2" formatCode="0.00"/>
    </dxf>
    <dxf>
      <numFmt numFmtId="177" formatCode="0.0000"/>
    </dxf>
    <dxf>
      <numFmt numFmtId="177" formatCode="0.0000"/>
    </dxf>
    <dxf>
      <numFmt numFmtId="2" formatCode="0.00"/>
    </dxf>
    <dxf>
      <numFmt numFmtId="169" formatCode="00,\K"/>
    </dxf>
    <dxf>
      <numFmt numFmtId="169" formatCode="00,\K"/>
    </dxf>
    <dxf>
      <numFmt numFmtId="166" formatCode="&quot;$&quot;\ 00,\K"/>
    </dxf>
    <dxf>
      <numFmt numFmtId="166" formatCode="&quot;$&quot;\ 00,\K"/>
    </dxf>
    <dxf>
      <numFmt numFmtId="166" formatCode="&quot;$&quot;\ 00,\K"/>
    </dxf>
    <dxf>
      <numFmt numFmtId="165" formatCode="&quot;$&quot;\ 00.00,\K"/>
    </dxf>
    <dxf>
      <numFmt numFmtId="166" formatCode="&quot;$&quot;\ 00,\K"/>
    </dxf>
    <dxf>
      <numFmt numFmtId="166" formatCode="&quot;$&quot;\ 00,\K"/>
    </dxf>
    <dxf>
      <numFmt numFmtId="2" formatCode="0.00"/>
    </dxf>
    <dxf>
      <numFmt numFmtId="177" formatCode="0.0000"/>
    </dxf>
    <dxf>
      <numFmt numFmtId="177" formatCode="0.0000"/>
    </dxf>
    <dxf>
      <numFmt numFmtId="2" formatCode="0.00"/>
    </dxf>
    <dxf>
      <numFmt numFmtId="169" formatCode="00,\K"/>
    </dxf>
    <dxf>
      <numFmt numFmtId="169" formatCode="00,\K"/>
    </dxf>
    <dxf>
      <numFmt numFmtId="166" formatCode="&quot;$&quot;\ 00,\K"/>
    </dxf>
    <dxf>
      <numFmt numFmtId="166" formatCode="&quot;$&quot;\ 00,\K"/>
    </dxf>
    <dxf>
      <numFmt numFmtId="166" formatCode="&quot;$&quot;\ 00,\K"/>
    </dxf>
    <dxf>
      <numFmt numFmtId="165" formatCode="&quot;$&quot;\ 00.00,\K"/>
    </dxf>
    <dxf>
      <numFmt numFmtId="166" formatCode="&quot;$&quot;\ 00,\K"/>
    </dxf>
    <dxf>
      <numFmt numFmtId="166" formatCode="&quot;$&quot;\ 00,\K"/>
    </dxf>
    <dxf>
      <numFmt numFmtId="2" formatCode="0.00"/>
    </dxf>
    <dxf>
      <numFmt numFmtId="177" formatCode="0.0000"/>
    </dxf>
    <dxf>
      <numFmt numFmtId="177" formatCode="0.0000"/>
    </dxf>
    <dxf>
      <numFmt numFmtId="2" formatCode="0.00"/>
    </dxf>
    <dxf>
      <numFmt numFmtId="169" formatCode="00,\K"/>
    </dxf>
    <dxf>
      <numFmt numFmtId="169" formatCode="00,\K"/>
    </dxf>
    <dxf>
      <numFmt numFmtId="166" formatCode="&quot;$&quot;\ 00,\K"/>
    </dxf>
    <dxf>
      <numFmt numFmtId="166" formatCode="&quot;$&quot;\ 00,\K"/>
    </dxf>
    <dxf>
      <numFmt numFmtId="166" formatCode="&quot;$&quot;\ 00,\K"/>
    </dxf>
    <dxf>
      <numFmt numFmtId="165" formatCode="&quot;$&quot;\ 00.00,\K"/>
    </dxf>
    <dxf>
      <numFmt numFmtId="166" formatCode="&quot;$&quot;\ 00,\K"/>
    </dxf>
    <dxf>
      <numFmt numFmtId="166" formatCode="&quot;$&quot;\ 00,\K"/>
    </dxf>
    <dxf>
      <numFmt numFmtId="2" formatCode="0.00"/>
    </dxf>
    <dxf>
      <numFmt numFmtId="177" formatCode="0.0000"/>
    </dxf>
    <dxf>
      <numFmt numFmtId="177" formatCode="0.0000"/>
    </dxf>
    <dxf>
      <numFmt numFmtId="2" formatCode="0.00"/>
    </dxf>
    <dxf>
      <numFmt numFmtId="169" formatCode="00,\K"/>
    </dxf>
    <dxf>
      <numFmt numFmtId="169" formatCode="00,\K"/>
    </dxf>
    <dxf>
      <numFmt numFmtId="166" formatCode="&quot;$&quot;\ 00,\K"/>
    </dxf>
    <dxf>
      <numFmt numFmtId="166" formatCode="&quot;$&quot;\ 00,\K"/>
    </dxf>
    <dxf>
      <numFmt numFmtId="166" formatCode="&quot;$&quot;\ 00,\K"/>
    </dxf>
    <dxf>
      <numFmt numFmtId="165" formatCode="&quot;$&quot;\ 00.00,\K"/>
    </dxf>
    <dxf>
      <numFmt numFmtId="166" formatCode="&quot;$&quot;\ 00,\K"/>
    </dxf>
    <dxf>
      <numFmt numFmtId="166" formatCode="&quot;$&quot;\ 00,\K"/>
    </dxf>
    <dxf>
      <numFmt numFmtId="2" formatCode="0.00"/>
    </dxf>
    <dxf>
      <numFmt numFmtId="177" formatCode="0.0000"/>
    </dxf>
    <dxf>
      <numFmt numFmtId="177" formatCode="0.0000"/>
    </dxf>
    <dxf>
      <numFmt numFmtId="2" formatCode="0.00"/>
    </dxf>
    <dxf>
      <numFmt numFmtId="169" formatCode="00,\K"/>
    </dxf>
    <dxf>
      <numFmt numFmtId="169" formatCode="00,\K"/>
    </dxf>
    <dxf>
      <numFmt numFmtId="166" formatCode="&quot;$&quot;\ 00,\K"/>
    </dxf>
    <dxf>
      <numFmt numFmtId="166" formatCode="&quot;$&quot;\ 00,\K"/>
    </dxf>
    <dxf>
      <numFmt numFmtId="166" formatCode="&quot;$&quot;\ 00,\K"/>
    </dxf>
    <dxf>
      <numFmt numFmtId="165" formatCode="&quot;$&quot;\ 00.00,\K"/>
    </dxf>
    <dxf>
      <numFmt numFmtId="166" formatCode="&quot;$&quot;\ 00,\K"/>
    </dxf>
    <dxf>
      <numFmt numFmtId="166" formatCode="&quot;$&quot;\ 00,\K"/>
    </dxf>
    <dxf>
      <numFmt numFmtId="2" formatCode="0.00"/>
    </dxf>
    <dxf>
      <numFmt numFmtId="177" formatCode="0.0000"/>
    </dxf>
    <dxf>
      <numFmt numFmtId="177" formatCode="0.0000"/>
    </dxf>
    <dxf>
      <numFmt numFmtId="2" formatCode="0.00"/>
    </dxf>
    <dxf>
      <numFmt numFmtId="169" formatCode="00,\K"/>
    </dxf>
    <dxf>
      <numFmt numFmtId="169" formatCode="00,\K"/>
    </dxf>
    <dxf>
      <numFmt numFmtId="166" formatCode="&quot;$&quot;\ 00,\K"/>
    </dxf>
    <dxf>
      <numFmt numFmtId="166" formatCode="&quot;$&quot;\ 00,\K"/>
    </dxf>
    <dxf>
      <numFmt numFmtId="166" formatCode="&quot;$&quot;\ 00,\K"/>
    </dxf>
    <dxf>
      <numFmt numFmtId="165" formatCode="&quot;$&quot;\ 00.00,\K"/>
    </dxf>
    <dxf>
      <numFmt numFmtId="166" formatCode="&quot;$&quot;\ 00,\K"/>
    </dxf>
    <dxf>
      <numFmt numFmtId="166" formatCode="&quot;$&quot;\ 00,\K"/>
    </dxf>
    <dxf>
      <numFmt numFmtId="2" formatCode="0.00"/>
    </dxf>
    <dxf>
      <numFmt numFmtId="177" formatCode="0.0000"/>
    </dxf>
    <dxf>
      <numFmt numFmtId="177" formatCode="0.0000"/>
    </dxf>
    <dxf>
      <numFmt numFmtId="2" formatCode="0.00"/>
    </dxf>
    <dxf>
      <numFmt numFmtId="169" formatCode="00,\K"/>
    </dxf>
    <dxf>
      <numFmt numFmtId="169" formatCode="00,\K"/>
    </dxf>
    <dxf>
      <numFmt numFmtId="166" formatCode="&quot;$&quot;\ 00,\K"/>
    </dxf>
    <dxf>
      <numFmt numFmtId="166" formatCode="&quot;$&quot;\ 00,\K"/>
    </dxf>
    <dxf>
      <numFmt numFmtId="166" formatCode="&quot;$&quot;\ 00,\K"/>
    </dxf>
    <dxf>
      <numFmt numFmtId="165" formatCode="&quot;$&quot;\ 00.00,\K"/>
    </dxf>
    <dxf>
      <numFmt numFmtId="166" formatCode="&quot;$&quot;\ 00,\K"/>
    </dxf>
    <dxf>
      <numFmt numFmtId="166" formatCode="&quot;$&quot;\ 00,\K"/>
    </dxf>
    <dxf>
      <numFmt numFmtId="2" formatCode="0.00"/>
    </dxf>
    <dxf>
      <numFmt numFmtId="177" formatCode="0.0000"/>
    </dxf>
    <dxf>
      <numFmt numFmtId="177" formatCode="0.0000"/>
    </dxf>
    <dxf>
      <numFmt numFmtId="2" formatCode="0.00"/>
    </dxf>
    <dxf>
      <numFmt numFmtId="169" formatCode="00,\K"/>
    </dxf>
    <dxf>
      <numFmt numFmtId="169" formatCode="00,\K"/>
    </dxf>
    <dxf>
      <numFmt numFmtId="166" formatCode="&quot;$&quot;\ 00,\K"/>
    </dxf>
    <dxf>
      <numFmt numFmtId="166" formatCode="&quot;$&quot;\ 00,\K"/>
    </dxf>
    <dxf>
      <numFmt numFmtId="166" formatCode="&quot;$&quot;\ 00,\K"/>
    </dxf>
    <dxf>
      <numFmt numFmtId="165" formatCode="&quot;$&quot;\ 00.00,\K"/>
    </dxf>
    <dxf>
      <numFmt numFmtId="166" formatCode="&quot;$&quot;\ 00,\K"/>
    </dxf>
    <dxf>
      <numFmt numFmtId="166" formatCode="&quot;$&quot;\ 00,\K"/>
    </dxf>
    <dxf>
      <numFmt numFmtId="2" formatCode="0.00"/>
    </dxf>
    <dxf>
      <numFmt numFmtId="177" formatCode="0.0000"/>
    </dxf>
    <dxf>
      <numFmt numFmtId="177" formatCode="0.0000"/>
    </dxf>
    <dxf>
      <numFmt numFmtId="2" formatCode="0.00"/>
    </dxf>
    <dxf>
      <numFmt numFmtId="169" formatCode="00,\K"/>
    </dxf>
    <dxf>
      <numFmt numFmtId="169" formatCode="00,\K"/>
    </dxf>
    <dxf>
      <numFmt numFmtId="166" formatCode="&quot;$&quot;\ 00,\K"/>
    </dxf>
    <dxf>
      <numFmt numFmtId="166" formatCode="&quot;$&quot;\ 00,\K"/>
    </dxf>
    <dxf>
      <numFmt numFmtId="166" formatCode="&quot;$&quot;\ 00,\K"/>
    </dxf>
    <dxf>
      <numFmt numFmtId="165" formatCode="&quot;$&quot;\ 00.00,\K"/>
    </dxf>
    <dxf>
      <numFmt numFmtId="166" formatCode="&quot;$&quot;\ 00,\K"/>
    </dxf>
    <dxf>
      <numFmt numFmtId="166" formatCode="&quot;$&quot;\ 00,\K"/>
    </dxf>
    <dxf>
      <numFmt numFmtId="2" formatCode="0.00"/>
    </dxf>
    <dxf>
      <numFmt numFmtId="177" formatCode="0.0000"/>
    </dxf>
    <dxf>
      <numFmt numFmtId="177" formatCode="0.0000"/>
    </dxf>
    <dxf>
      <numFmt numFmtId="2" formatCode="0.00"/>
    </dxf>
    <dxf>
      <numFmt numFmtId="169" formatCode="00,\K"/>
    </dxf>
    <dxf>
      <numFmt numFmtId="169" formatCode="00,\K"/>
    </dxf>
    <dxf>
      <numFmt numFmtId="166" formatCode="&quot;$&quot;\ 00,\K"/>
    </dxf>
    <dxf>
      <numFmt numFmtId="166" formatCode="&quot;$&quot;\ 00,\K"/>
    </dxf>
    <dxf>
      <numFmt numFmtId="166" formatCode="&quot;$&quot;\ 00,\K"/>
    </dxf>
    <dxf>
      <numFmt numFmtId="165" formatCode="&quot;$&quot;\ 00.00,\K"/>
    </dxf>
    <dxf>
      <numFmt numFmtId="166" formatCode="&quot;$&quot;\ 00,\K"/>
    </dxf>
    <dxf>
      <numFmt numFmtId="166" formatCode="&quot;$&quot;\ 00,\K"/>
    </dxf>
    <dxf>
      <numFmt numFmtId="2" formatCode="0.00"/>
    </dxf>
    <dxf>
      <numFmt numFmtId="177" formatCode="0.0000"/>
    </dxf>
    <dxf>
      <numFmt numFmtId="177" formatCode="0.0000"/>
    </dxf>
    <dxf>
      <numFmt numFmtId="2" formatCode="0.00"/>
    </dxf>
    <dxf>
      <numFmt numFmtId="169" formatCode="00,\K"/>
    </dxf>
    <dxf>
      <numFmt numFmtId="169" formatCode="00,\K"/>
    </dxf>
    <dxf>
      <numFmt numFmtId="166" formatCode="&quot;$&quot;\ 00,\K"/>
    </dxf>
    <dxf>
      <numFmt numFmtId="166" formatCode="&quot;$&quot;\ 00,\K"/>
    </dxf>
    <dxf>
      <numFmt numFmtId="166" formatCode="&quot;$&quot;\ 00,\K"/>
    </dxf>
    <dxf>
      <numFmt numFmtId="165" formatCode="&quot;$&quot;\ 00.00,\K"/>
    </dxf>
    <dxf>
      <numFmt numFmtId="166" formatCode="&quot;$&quot;\ 00,\K"/>
    </dxf>
    <dxf>
      <numFmt numFmtId="166" formatCode="&quot;$&quot;\ 00,\K"/>
    </dxf>
    <dxf>
      <numFmt numFmtId="2" formatCode="0.00"/>
    </dxf>
    <dxf>
      <numFmt numFmtId="177" formatCode="0.0000"/>
    </dxf>
    <dxf>
      <numFmt numFmtId="177" formatCode="0.0000"/>
    </dxf>
    <dxf>
      <numFmt numFmtId="2" formatCode="0.00"/>
    </dxf>
    <dxf>
      <numFmt numFmtId="169" formatCode="00,\K"/>
    </dxf>
    <dxf>
      <numFmt numFmtId="169" formatCode="00,\K"/>
    </dxf>
    <dxf>
      <numFmt numFmtId="166" formatCode="&quot;$&quot;\ 00,\K"/>
    </dxf>
    <dxf>
      <numFmt numFmtId="166" formatCode="&quot;$&quot;\ 00,\K"/>
    </dxf>
    <dxf>
      <numFmt numFmtId="166" formatCode="&quot;$&quot;\ 00,\K"/>
    </dxf>
    <dxf>
      <numFmt numFmtId="165" formatCode="&quot;$&quot;\ 00.00,\K"/>
    </dxf>
    <dxf>
      <numFmt numFmtId="166" formatCode="&quot;$&quot;\ 00,\K"/>
    </dxf>
    <dxf>
      <numFmt numFmtId="166" formatCode="&quot;$&quot;\ 00,\K"/>
    </dxf>
    <dxf>
      <numFmt numFmtId="2" formatCode="0.00"/>
    </dxf>
    <dxf>
      <numFmt numFmtId="177" formatCode="0.0000"/>
    </dxf>
    <dxf>
      <numFmt numFmtId="177" formatCode="0.0000"/>
    </dxf>
    <dxf>
      <numFmt numFmtId="2" formatCode="0.00"/>
    </dxf>
    <dxf>
      <numFmt numFmtId="169" formatCode="00,\K"/>
    </dxf>
    <dxf>
      <numFmt numFmtId="169" formatCode="00,\K"/>
    </dxf>
    <dxf>
      <numFmt numFmtId="166" formatCode="&quot;$&quot;\ 00,\K"/>
    </dxf>
    <dxf>
      <numFmt numFmtId="166" formatCode="&quot;$&quot;\ 00,\K"/>
    </dxf>
    <dxf>
      <numFmt numFmtId="166" formatCode="&quot;$&quot;\ 00,\K"/>
    </dxf>
    <dxf>
      <numFmt numFmtId="165" formatCode="&quot;$&quot;\ 00.00,\K"/>
    </dxf>
    <dxf>
      <numFmt numFmtId="166" formatCode="&quot;$&quot;\ 00,\K"/>
    </dxf>
    <dxf>
      <numFmt numFmtId="166" formatCode="&quot;$&quot;\ 00,\K"/>
    </dxf>
    <dxf>
      <numFmt numFmtId="2" formatCode="0.00"/>
    </dxf>
    <dxf>
      <numFmt numFmtId="177" formatCode="0.0000"/>
    </dxf>
    <dxf>
      <numFmt numFmtId="177" formatCode="0.0000"/>
    </dxf>
    <dxf>
      <numFmt numFmtId="2" formatCode="0.00"/>
    </dxf>
    <dxf>
      <numFmt numFmtId="169" formatCode="00,\K"/>
    </dxf>
    <dxf>
      <numFmt numFmtId="169" formatCode="00,\K"/>
    </dxf>
    <dxf>
      <numFmt numFmtId="166" formatCode="&quot;$&quot;\ 00,\K"/>
    </dxf>
    <dxf>
      <numFmt numFmtId="166" formatCode="&quot;$&quot;\ 00,\K"/>
    </dxf>
    <dxf>
      <numFmt numFmtId="166" formatCode="&quot;$&quot;\ 00,\K"/>
    </dxf>
    <dxf>
      <numFmt numFmtId="165" formatCode="&quot;$&quot;\ 00.00,\K"/>
    </dxf>
    <dxf>
      <numFmt numFmtId="166" formatCode="&quot;$&quot;\ 00,\K"/>
    </dxf>
    <dxf>
      <numFmt numFmtId="166" formatCode="&quot;$&quot;\ 00,\K"/>
    </dxf>
    <dxf>
      <numFmt numFmtId="2" formatCode="0.00"/>
    </dxf>
    <dxf>
      <numFmt numFmtId="177" formatCode="0.0000"/>
    </dxf>
    <dxf>
      <numFmt numFmtId="177" formatCode="0.0000"/>
    </dxf>
    <dxf>
      <numFmt numFmtId="2" formatCode="0.00"/>
    </dxf>
    <dxf>
      <numFmt numFmtId="169" formatCode="00,\K"/>
    </dxf>
    <dxf>
      <numFmt numFmtId="169" formatCode="00,\K"/>
    </dxf>
    <dxf>
      <numFmt numFmtId="166" formatCode="&quot;$&quot;\ 00,\K"/>
    </dxf>
    <dxf>
      <numFmt numFmtId="166" formatCode="&quot;$&quot;\ 00,\K"/>
    </dxf>
    <dxf>
      <numFmt numFmtId="166" formatCode="&quot;$&quot;\ 00,\K"/>
    </dxf>
    <dxf>
      <numFmt numFmtId="165" formatCode="&quot;$&quot;\ 00.00,\K"/>
    </dxf>
    <dxf>
      <numFmt numFmtId="166" formatCode="&quot;$&quot;\ 00,\K"/>
    </dxf>
    <dxf>
      <numFmt numFmtId="166" formatCode="&quot;$&quot;\ 00,\K"/>
    </dxf>
    <dxf>
      <numFmt numFmtId="2" formatCode="0.00"/>
    </dxf>
    <dxf>
      <numFmt numFmtId="177" formatCode="0.0000"/>
    </dxf>
    <dxf>
      <numFmt numFmtId="177" formatCode="0.0000"/>
    </dxf>
    <dxf>
      <numFmt numFmtId="2" formatCode="0.00"/>
    </dxf>
    <dxf>
      <numFmt numFmtId="169" formatCode="00,\K"/>
    </dxf>
    <dxf>
      <numFmt numFmtId="169" formatCode="00,\K"/>
    </dxf>
    <dxf>
      <numFmt numFmtId="166" formatCode="&quot;$&quot;\ 00,\K"/>
    </dxf>
    <dxf>
      <numFmt numFmtId="166" formatCode="&quot;$&quot;\ 00,\K"/>
    </dxf>
    <dxf>
      <numFmt numFmtId="166" formatCode="&quot;$&quot;\ 00,\K"/>
    </dxf>
    <dxf>
      <numFmt numFmtId="165" formatCode="&quot;$&quot;\ 00.00,\K"/>
    </dxf>
    <dxf>
      <numFmt numFmtId="166" formatCode="&quot;$&quot;\ 00,\K"/>
    </dxf>
    <dxf>
      <numFmt numFmtId="166" formatCode="&quot;$&quot;\ 00,\K"/>
    </dxf>
    <dxf>
      <numFmt numFmtId="2" formatCode="0.00"/>
    </dxf>
    <dxf>
      <numFmt numFmtId="177" formatCode="0.0000"/>
    </dxf>
    <dxf>
      <numFmt numFmtId="177" formatCode="0.0000"/>
    </dxf>
    <dxf>
      <numFmt numFmtId="2" formatCode="0.00"/>
    </dxf>
    <dxf>
      <numFmt numFmtId="169" formatCode="00,\K"/>
    </dxf>
    <dxf>
      <numFmt numFmtId="169" formatCode="00,\K"/>
    </dxf>
    <dxf>
      <numFmt numFmtId="166" formatCode="&quot;$&quot;\ 00,\K"/>
    </dxf>
    <dxf>
      <numFmt numFmtId="166" formatCode="&quot;$&quot;\ 00,\K"/>
    </dxf>
    <dxf>
      <numFmt numFmtId="166" formatCode="&quot;$&quot;\ 00,\K"/>
    </dxf>
    <dxf>
      <numFmt numFmtId="165" formatCode="&quot;$&quot;\ 00.00,\K"/>
    </dxf>
    <dxf>
      <numFmt numFmtId="166" formatCode="&quot;$&quot;\ 00,\K"/>
    </dxf>
    <dxf>
      <numFmt numFmtId="166" formatCode="&quot;$&quot;\ 00,\K"/>
    </dxf>
    <dxf>
      <numFmt numFmtId="2" formatCode="0.00"/>
    </dxf>
    <dxf>
      <numFmt numFmtId="177" formatCode="0.0000"/>
    </dxf>
    <dxf>
      <numFmt numFmtId="177" formatCode="0.0000"/>
    </dxf>
    <dxf>
      <numFmt numFmtId="2" formatCode="0.00"/>
    </dxf>
    <dxf>
      <numFmt numFmtId="169" formatCode="00,\K"/>
    </dxf>
    <dxf>
      <numFmt numFmtId="169" formatCode="00,\K"/>
    </dxf>
    <dxf>
      <numFmt numFmtId="166" formatCode="&quot;$&quot;\ 00,\K"/>
    </dxf>
    <dxf>
      <numFmt numFmtId="166" formatCode="&quot;$&quot;\ 00,\K"/>
    </dxf>
    <dxf>
      <numFmt numFmtId="166" formatCode="&quot;$&quot;\ 00,\K"/>
    </dxf>
    <dxf>
      <numFmt numFmtId="165" formatCode="&quot;$&quot;\ 00.00,\K"/>
    </dxf>
    <dxf>
      <numFmt numFmtId="166" formatCode="&quot;$&quot;\ 00,\K"/>
    </dxf>
    <dxf>
      <numFmt numFmtId="166" formatCode="&quot;$&quot;\ 00,\K"/>
    </dxf>
    <dxf>
      <numFmt numFmtId="2" formatCode="0.00"/>
    </dxf>
    <dxf>
      <numFmt numFmtId="177" formatCode="0.0000"/>
    </dxf>
    <dxf>
      <numFmt numFmtId="177" formatCode="0.0000"/>
    </dxf>
    <dxf>
      <numFmt numFmtId="2" formatCode="0.00"/>
    </dxf>
    <dxf>
      <numFmt numFmtId="169" formatCode="00,\K"/>
    </dxf>
    <dxf>
      <numFmt numFmtId="169" formatCode="00,\K"/>
    </dxf>
    <dxf>
      <numFmt numFmtId="166" formatCode="&quot;$&quot;\ 00,\K"/>
    </dxf>
    <dxf>
      <numFmt numFmtId="166" formatCode="&quot;$&quot;\ 00,\K"/>
    </dxf>
    <dxf>
      <numFmt numFmtId="166" formatCode="&quot;$&quot;\ 00,\K"/>
    </dxf>
    <dxf>
      <numFmt numFmtId="165" formatCode="&quot;$&quot;\ 00.00,\K"/>
    </dxf>
    <dxf>
      <numFmt numFmtId="166" formatCode="&quot;$&quot;\ 00,\K"/>
    </dxf>
    <dxf>
      <numFmt numFmtId="166" formatCode="&quot;$&quot;\ 00,\K"/>
    </dxf>
    <dxf>
      <numFmt numFmtId="2" formatCode="0.00"/>
    </dxf>
    <dxf>
      <numFmt numFmtId="177" formatCode="0.0000"/>
    </dxf>
    <dxf>
      <numFmt numFmtId="177" formatCode="0.0000"/>
    </dxf>
    <dxf>
      <numFmt numFmtId="2" formatCode="0.00"/>
    </dxf>
    <dxf>
      <numFmt numFmtId="169" formatCode="00,\K"/>
    </dxf>
    <dxf>
      <numFmt numFmtId="169" formatCode="00,\K"/>
    </dxf>
    <dxf>
      <numFmt numFmtId="166" formatCode="&quot;$&quot;\ 00,\K"/>
    </dxf>
    <dxf>
      <numFmt numFmtId="166" formatCode="&quot;$&quot;\ 00,\K"/>
    </dxf>
    <dxf>
      <numFmt numFmtId="166" formatCode="&quot;$&quot;\ 00,\K"/>
    </dxf>
    <dxf>
      <numFmt numFmtId="165" formatCode="&quot;$&quot;\ 00.00,\K"/>
    </dxf>
    <dxf>
      <numFmt numFmtId="166" formatCode="&quot;$&quot;\ 00,\K"/>
    </dxf>
    <dxf>
      <numFmt numFmtId="166" formatCode="&quot;$&quot;\ 00,\K"/>
    </dxf>
    <dxf>
      <numFmt numFmtId="2" formatCode="0.00"/>
    </dxf>
    <dxf>
      <numFmt numFmtId="177" formatCode="0.0000"/>
    </dxf>
    <dxf>
      <numFmt numFmtId="177" formatCode="0.0000"/>
    </dxf>
    <dxf>
      <numFmt numFmtId="2" formatCode="0.00"/>
    </dxf>
    <dxf>
      <numFmt numFmtId="169" formatCode="00,\K"/>
    </dxf>
    <dxf>
      <numFmt numFmtId="169" formatCode="00,\K"/>
    </dxf>
    <dxf>
      <numFmt numFmtId="166" formatCode="&quot;$&quot;\ 00,\K"/>
    </dxf>
    <dxf>
      <numFmt numFmtId="166" formatCode="&quot;$&quot;\ 00,\K"/>
    </dxf>
    <dxf>
      <numFmt numFmtId="166" formatCode="&quot;$&quot;\ 00,\K"/>
    </dxf>
    <dxf>
      <numFmt numFmtId="165" formatCode="&quot;$&quot;\ 00.00,\K"/>
    </dxf>
    <dxf>
      <numFmt numFmtId="166" formatCode="&quot;$&quot;\ 00,\K"/>
    </dxf>
    <dxf>
      <numFmt numFmtId="166" formatCode="&quot;$&quot;\ 00,\K"/>
    </dxf>
    <dxf>
      <numFmt numFmtId="2" formatCode="0.00"/>
    </dxf>
    <dxf>
      <numFmt numFmtId="177" formatCode="0.0000"/>
    </dxf>
    <dxf>
      <numFmt numFmtId="177" formatCode="0.0000"/>
    </dxf>
    <dxf>
      <numFmt numFmtId="2" formatCode="0.00"/>
    </dxf>
    <dxf>
      <numFmt numFmtId="169" formatCode="00,\K"/>
    </dxf>
    <dxf>
      <numFmt numFmtId="169" formatCode="00,\K"/>
    </dxf>
    <dxf>
      <numFmt numFmtId="166" formatCode="&quot;$&quot;\ 00,\K"/>
    </dxf>
    <dxf>
      <numFmt numFmtId="166" formatCode="&quot;$&quot;\ 00,\K"/>
    </dxf>
    <dxf>
      <numFmt numFmtId="166" formatCode="&quot;$&quot;\ 00,\K"/>
    </dxf>
    <dxf>
      <numFmt numFmtId="165" formatCode="&quot;$&quot;\ 00.00,\K"/>
    </dxf>
    <dxf>
      <numFmt numFmtId="166" formatCode="&quot;$&quot;\ 00,\K"/>
    </dxf>
    <dxf>
      <numFmt numFmtId="166" formatCode="&quot;$&quot;\ 00,\K"/>
    </dxf>
    <dxf>
      <numFmt numFmtId="2" formatCode="0.00"/>
    </dxf>
    <dxf>
      <numFmt numFmtId="177" formatCode="0.0000"/>
    </dxf>
    <dxf>
      <numFmt numFmtId="177" formatCode="0.0000"/>
    </dxf>
    <dxf>
      <numFmt numFmtId="2" formatCode="0.00"/>
    </dxf>
    <dxf>
      <numFmt numFmtId="169" formatCode="00,\K"/>
    </dxf>
    <dxf>
      <numFmt numFmtId="169" formatCode="00,\K"/>
    </dxf>
    <dxf>
      <numFmt numFmtId="166" formatCode="&quot;$&quot;\ 00,\K"/>
    </dxf>
    <dxf>
      <numFmt numFmtId="166" formatCode="&quot;$&quot;\ 00,\K"/>
    </dxf>
    <dxf>
      <numFmt numFmtId="166" formatCode="&quot;$&quot;\ 00,\K"/>
    </dxf>
    <dxf>
      <numFmt numFmtId="165" formatCode="&quot;$&quot;\ 00.00,\K"/>
    </dxf>
    <dxf>
      <numFmt numFmtId="166" formatCode="&quot;$&quot;\ 00,\K"/>
    </dxf>
    <dxf>
      <numFmt numFmtId="166" formatCode="&quot;$&quot;\ 00,\K"/>
    </dxf>
    <dxf>
      <numFmt numFmtId="2" formatCode="0.00"/>
    </dxf>
    <dxf>
      <numFmt numFmtId="177" formatCode="0.0000"/>
    </dxf>
    <dxf>
      <numFmt numFmtId="177" formatCode="0.0000"/>
    </dxf>
    <dxf>
      <numFmt numFmtId="177" formatCode="0.0000"/>
    </dxf>
    <dxf>
      <numFmt numFmtId="177" formatCode="0.0000"/>
    </dxf>
    <dxf>
      <numFmt numFmtId="169" formatCode="00,\K"/>
    </dxf>
    <dxf>
      <numFmt numFmtId="169" formatCode="00,\K"/>
    </dxf>
    <dxf>
      <numFmt numFmtId="166" formatCode="&quot;$&quot;\ 00,\K"/>
    </dxf>
    <dxf>
      <numFmt numFmtId="166" formatCode="&quot;$&quot;\ 00,\K"/>
    </dxf>
    <dxf>
      <numFmt numFmtId="166" formatCode="&quot;$&quot;\ 00,\K"/>
    </dxf>
    <dxf>
      <numFmt numFmtId="166" formatCode="&quot;$&quot;\ 00,\K"/>
    </dxf>
    <dxf>
      <numFmt numFmtId="166" formatCode="&quot;$&quot;\ 00,\K"/>
    </dxf>
    <dxf>
      <font>
        <color theme="0"/>
      </font>
      <fill>
        <patternFill>
          <bgColor rgb="FF000000"/>
        </patternFill>
      </fill>
    </dxf>
    <dxf>
      <fill>
        <patternFill>
          <bgColor theme="1"/>
        </patternFill>
      </fill>
    </dxf>
    <dxf>
      <numFmt numFmtId="2" formatCode="0.00"/>
    </dxf>
    <dxf>
      <numFmt numFmtId="2" formatCode="0.00"/>
    </dxf>
    <dxf>
      <numFmt numFmtId="165" formatCode="&quot;$&quot;\ 00.00,\K"/>
    </dxf>
    <dxf>
      <font>
        <sz val="8"/>
        <color theme="0"/>
      </font>
      <fill>
        <patternFill>
          <bgColor rgb="FF15192F"/>
        </patternFill>
      </fill>
    </dxf>
    <dxf>
      <fill>
        <patternFill>
          <bgColor rgb="FF002060"/>
        </patternFill>
      </fill>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5" defaultTableStyle="TableStyleMedium2" defaultPivotStyle="PivotStyleLight16">
    <tableStyle name="Data-style" pivot="0" count="3" xr9:uid="{00000000-0011-0000-FFFF-FFFF00000000}">
      <tableStyleElement type="headerRow" dxfId="642"/>
      <tableStyleElement type="firstRowStripe" dxfId="641"/>
      <tableStyleElement type="secondRowStripe" dxfId="640"/>
    </tableStyle>
    <tableStyle name="Slicer Style 1" pivot="0" table="0" count="1" xr9:uid="{A11A7CB5-4256-4850-8F9C-6800D55E31D0}">
      <tableStyleElement type="wholeTable" dxfId="639"/>
    </tableStyle>
    <tableStyle name="Slicer Style 2" pivot="0" table="0" count="1" xr9:uid="{748D2B42-AD58-4C48-AC1F-3286BE54F82E}">
      <tableStyleElement type="wholeTable" dxfId="638"/>
    </tableStyle>
    <tableStyle name="Slicer Style 3" pivot="0" table="0" count="1" xr9:uid="{28ACF2C6-EF99-4B1F-89B4-0CE57CB69DEF}">
      <tableStyleElement type="wholeTable" dxfId="634"/>
    </tableStyle>
    <tableStyle name="Slicer Style 4" pivot="0" table="0" count="1" xr9:uid="{96726EF6-5BB9-4509-9CF7-100B4C25C7D3}">
      <tableStyleElement type="wholeTable" dxfId="633"/>
    </tableStyle>
  </tableStyles>
  <colors>
    <mruColors>
      <color rgb="FF21CC90"/>
      <color rgb="FFFFFF99"/>
      <color rgb="FFCC6065"/>
      <color rgb="FFCE676C"/>
      <color rgb="FF00FFCC"/>
      <color rgb="FF66FFFF"/>
      <color rgb="FF000000"/>
      <color rgb="FF15192F"/>
      <color rgb="FF001B50"/>
    </mruColors>
  </colors>
  <extLst>
    <ext xmlns:x14="http://schemas.microsoft.com/office/spreadsheetml/2009/9/main" uri="{EB79DEF2-80B8-43e5-95BD-54CBDDF9020C}">
      <x14:slicerStyles defaultSlicerStyle="SlicerStyleLight1">
        <x14:slicerStyle name="Slicer Style 1"/>
        <x14:slicerStyle name="Slicer Style 2"/>
        <x14:slicerStyle name="Slicer Style 3"/>
        <x14:slicerStyle name="Slicer Style 4"/>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(version 1).xlsx]Combo!PivotTable1</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Combo!$C$3</c:f>
              <c:strCache>
                <c:ptCount val="1"/>
                <c:pt idx="0">
                  <c:v>Sum of Profit</c:v>
                </c:pt>
              </c:strCache>
            </c:strRef>
          </c:tx>
          <c:spPr>
            <a:solidFill>
              <a:schemeClr val="accent2"/>
            </a:solidFill>
            <a:ln>
              <a:noFill/>
            </a:ln>
            <a:effectLst/>
          </c:spPr>
          <c:cat>
            <c:strRef>
              <c:f>Combo!$A$4:$A$16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Combo!$C$4:$C$16</c:f>
              <c:numCache>
                <c:formatCode>"$"\ 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9C04-4AFB-BD46-FAB7BDB03D6E}"/>
            </c:ext>
          </c:extLst>
        </c:ser>
        <c:dLbls>
          <c:showLegendKey val="0"/>
          <c:showVal val="0"/>
          <c:showCatName val="0"/>
          <c:showSerName val="0"/>
          <c:showPercent val="0"/>
          <c:showBubbleSize val="0"/>
        </c:dLbls>
        <c:axId val="145864575"/>
        <c:axId val="145863615"/>
      </c:areaChart>
      <c:barChart>
        <c:barDir val="col"/>
        <c:grouping val="clustered"/>
        <c:varyColors val="0"/>
        <c:ser>
          <c:idx val="0"/>
          <c:order val="0"/>
          <c:tx>
            <c:strRef>
              <c:f>Combo!$B$3</c:f>
              <c:strCache>
                <c:ptCount val="1"/>
                <c:pt idx="0">
                  <c:v>Sum of Sales</c:v>
                </c:pt>
              </c:strCache>
            </c:strRef>
          </c:tx>
          <c:spPr>
            <a:solidFill>
              <a:schemeClr val="accent1"/>
            </a:solidFill>
            <a:ln>
              <a:noFill/>
            </a:ln>
            <a:effectLst/>
          </c:spPr>
          <c:invertIfNegative val="0"/>
          <c:cat>
            <c:strRef>
              <c:f>Combo!$A$4:$A$16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Combo!$B$4:$B$16</c:f>
              <c:numCache>
                <c:formatCode>"$"\ 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9C04-4AFB-BD46-FAB7BDB03D6E}"/>
            </c:ext>
          </c:extLst>
        </c:ser>
        <c:dLbls>
          <c:showLegendKey val="0"/>
          <c:showVal val="0"/>
          <c:showCatName val="0"/>
          <c:showSerName val="0"/>
          <c:showPercent val="0"/>
          <c:showBubbleSize val="0"/>
        </c:dLbls>
        <c:gapWidth val="219"/>
        <c:overlap val="-27"/>
        <c:axId val="223929647"/>
        <c:axId val="223943087"/>
      </c:barChart>
      <c:catAx>
        <c:axId val="2239296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3943087"/>
        <c:crosses val="autoZero"/>
        <c:auto val="1"/>
        <c:lblAlgn val="ctr"/>
        <c:lblOffset val="100"/>
        <c:noMultiLvlLbl val="0"/>
      </c:catAx>
      <c:valAx>
        <c:axId val="223943087"/>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K"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3929647"/>
        <c:crosses val="autoZero"/>
        <c:crossBetween val="between"/>
      </c:valAx>
      <c:valAx>
        <c:axId val="145863615"/>
        <c:scaling>
          <c:orientation val="minMax"/>
        </c:scaling>
        <c:delete val="0"/>
        <c:axPos val="r"/>
        <c:numFmt formatCode="&quot;$&quot;\ 00,\K"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864575"/>
        <c:crosses val="max"/>
        <c:crossBetween val="between"/>
      </c:valAx>
      <c:catAx>
        <c:axId val="145864575"/>
        <c:scaling>
          <c:orientation val="minMax"/>
        </c:scaling>
        <c:delete val="1"/>
        <c:axPos val="b"/>
        <c:numFmt formatCode="General" sourceLinked="1"/>
        <c:majorTickMark val="out"/>
        <c:minorTickMark val="none"/>
        <c:tickLblPos val="nextTo"/>
        <c:crossAx val="145863615"/>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(version 1).xlsx]Donut!PivotTable4</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s>
    <c:plotArea>
      <c:layout/>
      <c:doughnutChart>
        <c:varyColors val="1"/>
        <c:ser>
          <c:idx val="0"/>
          <c:order val="0"/>
          <c:tx>
            <c:strRef>
              <c:f>Donut!$B$1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EEE-4DA4-86FF-CFA236FBA93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EEE-4DA4-86FF-CFA236FBA93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EEE-4DA4-86FF-CFA236FBA93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Donut!$A$2:$A$5</c:f>
              <c:strCache>
                <c:ptCount val="3"/>
                <c:pt idx="0">
                  <c:v>Furniture</c:v>
                </c:pt>
                <c:pt idx="1">
                  <c:v>Office Supplies</c:v>
                </c:pt>
                <c:pt idx="2">
                  <c:v>Technology</c:v>
                </c:pt>
              </c:strCache>
            </c:strRef>
          </c:cat>
          <c:val>
            <c:numRef>
              <c:f>Donut!$B$2:$B$5</c:f>
              <c:numCache>
                <c:formatCode>General</c:formatCode>
                <c:ptCount val="3"/>
                <c:pt idx="0">
                  <c:v>741999.79529999977</c:v>
                </c:pt>
                <c:pt idx="1">
                  <c:v>719047.03200000292</c:v>
                </c:pt>
                <c:pt idx="2">
                  <c:v>836154.03299999656</c:v>
                </c:pt>
              </c:numCache>
            </c:numRef>
          </c:val>
          <c:extLst>
            <c:ext xmlns:c16="http://schemas.microsoft.com/office/drawing/2014/chart" uri="{C3380CC4-5D6E-409C-BE32-E72D297353CC}">
              <c16:uniqueId val="{00000002-12D2-4EB5-BD45-ACFB622438D0}"/>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(version 1).xlsx]Bar!PivotTable8</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Bar!$B$3</c:f>
              <c:strCache>
                <c:ptCount val="1"/>
                <c:pt idx="0">
                  <c:v>Total</c:v>
                </c:pt>
              </c:strCache>
            </c:strRef>
          </c:tx>
          <c:spPr>
            <a:solidFill>
              <a:schemeClr val="accent1"/>
            </a:solidFill>
            <a:ln>
              <a:noFill/>
            </a:ln>
            <a:effectLst/>
          </c:spPr>
          <c:invertIfNegative val="0"/>
          <c:cat>
            <c:strRef>
              <c:f>Bar!$A$4:$A$9</c:f>
              <c:strCache>
                <c:ptCount val="5"/>
                <c:pt idx="0">
                  <c:v>Binders</c:v>
                </c:pt>
                <c:pt idx="1">
                  <c:v>Tables</c:v>
                </c:pt>
                <c:pt idx="2">
                  <c:v>Storage</c:v>
                </c:pt>
                <c:pt idx="3">
                  <c:v>Chairs</c:v>
                </c:pt>
                <c:pt idx="4">
                  <c:v>Phones</c:v>
                </c:pt>
              </c:strCache>
            </c:strRef>
          </c:cat>
          <c:val>
            <c:numRef>
              <c:f>Bar!$B$4:$B$9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AEAB-4B22-8E87-41AF9EB307CD}"/>
            </c:ext>
          </c:extLst>
        </c:ser>
        <c:dLbls>
          <c:showLegendKey val="0"/>
          <c:showVal val="0"/>
          <c:showCatName val="0"/>
          <c:showSerName val="0"/>
          <c:showPercent val="0"/>
          <c:showBubbleSize val="0"/>
        </c:dLbls>
        <c:gapWidth val="182"/>
        <c:axId val="490333727"/>
        <c:axId val="490334207"/>
      </c:barChart>
      <c:catAx>
        <c:axId val="49033372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0334207"/>
        <c:crosses val="autoZero"/>
        <c:auto val="1"/>
        <c:lblAlgn val="ctr"/>
        <c:lblOffset val="100"/>
        <c:noMultiLvlLbl val="0"/>
      </c:catAx>
      <c:valAx>
        <c:axId val="4903342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03337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(version 1).xlsx]KPI!PivotTable10</c:name>
    <c:fmtId val="1"/>
  </c:pivotSource>
  <c:chart>
    <c:autoTitleDeleted val="1"/>
    <c:pivotFmts>
      <c:pivotFmt>
        <c:idx val="0"/>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s>
    <c:plotArea>
      <c:layout/>
      <c:lineChart>
        <c:grouping val="standard"/>
        <c:varyColors val="0"/>
        <c:ser>
          <c:idx val="0"/>
          <c:order val="0"/>
          <c:tx>
            <c:strRef>
              <c:f>KPI!$B$19</c:f>
              <c:strCache>
                <c:ptCount val="1"/>
                <c:pt idx="0">
                  <c:v>Total</c:v>
                </c:pt>
              </c:strCache>
            </c:strRef>
          </c:tx>
          <c:spPr>
            <a:ln w="28575" cap="rnd">
              <a:solidFill>
                <a:schemeClr val="accent1"/>
              </a:solidFill>
              <a:round/>
            </a:ln>
            <a:effectLst/>
          </c:spPr>
          <c:marker>
            <c:symbol val="none"/>
          </c:marker>
          <c:cat>
            <c:strRef>
              <c:f>KPI!$A$20:$A$32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KPI!$B$20:$B$32</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5-83FB-44B9-980D-B96BD9F50437}"/>
            </c:ext>
          </c:extLst>
        </c:ser>
        <c:dLbls>
          <c:showLegendKey val="0"/>
          <c:showVal val="0"/>
          <c:showCatName val="0"/>
          <c:showSerName val="0"/>
          <c:showPercent val="0"/>
          <c:showBubbleSize val="0"/>
        </c:dLbls>
        <c:smooth val="0"/>
        <c:axId val="490316927"/>
        <c:axId val="490329407"/>
      </c:lineChart>
      <c:catAx>
        <c:axId val="490316927"/>
        <c:scaling>
          <c:orientation val="minMax"/>
        </c:scaling>
        <c:delete val="1"/>
        <c:axPos val="b"/>
        <c:numFmt formatCode="General" sourceLinked="1"/>
        <c:majorTickMark val="none"/>
        <c:minorTickMark val="none"/>
        <c:tickLblPos val="nextTo"/>
        <c:crossAx val="490329407"/>
        <c:crosses val="autoZero"/>
        <c:auto val="1"/>
        <c:lblAlgn val="ctr"/>
        <c:lblOffset val="100"/>
        <c:noMultiLvlLbl val="0"/>
      </c:catAx>
      <c:valAx>
        <c:axId val="490329407"/>
        <c:scaling>
          <c:orientation val="minMax"/>
        </c:scaling>
        <c:delete val="1"/>
        <c:axPos val="l"/>
        <c:numFmt formatCode="General" sourceLinked="1"/>
        <c:majorTickMark val="none"/>
        <c:minorTickMark val="none"/>
        <c:tickLblPos val="nextTo"/>
        <c:crossAx val="490316927"/>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(version 1).xlsx]KPI!PivotTable11</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KPI!$E$19</c:f>
              <c:strCache>
                <c:ptCount val="1"/>
                <c:pt idx="0">
                  <c:v>Total</c:v>
                </c:pt>
              </c:strCache>
            </c:strRef>
          </c:tx>
          <c:spPr>
            <a:ln w="28575" cap="rnd">
              <a:solidFill>
                <a:schemeClr val="accent1"/>
              </a:solidFill>
              <a:round/>
            </a:ln>
            <a:effectLst/>
          </c:spPr>
          <c:marker>
            <c:symbol val="none"/>
          </c:marker>
          <c:cat>
            <c:strRef>
              <c:f>KPI!$D$20:$D$32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KPI!$E$20:$E$32</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6F64-4AA1-BA26-49EBEB005666}"/>
            </c:ext>
          </c:extLst>
        </c:ser>
        <c:dLbls>
          <c:showLegendKey val="0"/>
          <c:showVal val="0"/>
          <c:showCatName val="0"/>
          <c:showSerName val="0"/>
          <c:showPercent val="0"/>
          <c:showBubbleSize val="0"/>
        </c:dLbls>
        <c:smooth val="0"/>
        <c:axId val="223933487"/>
        <c:axId val="223940687"/>
      </c:lineChart>
      <c:catAx>
        <c:axId val="223933487"/>
        <c:scaling>
          <c:orientation val="minMax"/>
        </c:scaling>
        <c:delete val="1"/>
        <c:axPos val="b"/>
        <c:numFmt formatCode="General" sourceLinked="1"/>
        <c:majorTickMark val="none"/>
        <c:minorTickMark val="none"/>
        <c:tickLblPos val="nextTo"/>
        <c:crossAx val="223940687"/>
        <c:crosses val="autoZero"/>
        <c:auto val="1"/>
        <c:lblAlgn val="ctr"/>
        <c:lblOffset val="100"/>
        <c:noMultiLvlLbl val="0"/>
      </c:catAx>
      <c:valAx>
        <c:axId val="223940687"/>
        <c:scaling>
          <c:orientation val="minMax"/>
        </c:scaling>
        <c:delete val="1"/>
        <c:axPos val="l"/>
        <c:numFmt formatCode="General" sourceLinked="1"/>
        <c:majorTickMark val="none"/>
        <c:minorTickMark val="none"/>
        <c:tickLblPos val="nextTo"/>
        <c:crossAx val="2239334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(version 1).xlsx]KPI!PivotTable12</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KPI!$H$19</c:f>
              <c:strCache>
                <c:ptCount val="1"/>
                <c:pt idx="0">
                  <c:v>Total</c:v>
                </c:pt>
              </c:strCache>
            </c:strRef>
          </c:tx>
          <c:spPr>
            <a:ln w="28575" cap="rnd">
              <a:solidFill>
                <a:schemeClr val="accent1"/>
              </a:solidFill>
              <a:round/>
            </a:ln>
            <a:effectLst/>
          </c:spPr>
          <c:marker>
            <c:symbol val="none"/>
          </c:marker>
          <c:cat>
            <c:strRef>
              <c:f>KPI!$G$20:$G$32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KPI!$H$20:$H$32</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95DC-41B0-AD91-65156E0327C7}"/>
            </c:ext>
          </c:extLst>
        </c:ser>
        <c:dLbls>
          <c:showLegendKey val="0"/>
          <c:showVal val="0"/>
          <c:showCatName val="0"/>
          <c:showSerName val="0"/>
          <c:showPercent val="0"/>
          <c:showBubbleSize val="0"/>
        </c:dLbls>
        <c:smooth val="0"/>
        <c:axId val="273350015"/>
        <c:axId val="666061055"/>
      </c:lineChart>
      <c:catAx>
        <c:axId val="273350015"/>
        <c:scaling>
          <c:orientation val="minMax"/>
        </c:scaling>
        <c:delete val="1"/>
        <c:axPos val="b"/>
        <c:numFmt formatCode="General" sourceLinked="1"/>
        <c:majorTickMark val="none"/>
        <c:minorTickMark val="none"/>
        <c:tickLblPos val="nextTo"/>
        <c:crossAx val="666061055"/>
        <c:crosses val="autoZero"/>
        <c:auto val="1"/>
        <c:lblAlgn val="ctr"/>
        <c:lblOffset val="100"/>
        <c:noMultiLvlLbl val="0"/>
      </c:catAx>
      <c:valAx>
        <c:axId val="666061055"/>
        <c:scaling>
          <c:orientation val="minMax"/>
        </c:scaling>
        <c:delete val="1"/>
        <c:axPos val="l"/>
        <c:numFmt formatCode="General" sourceLinked="1"/>
        <c:majorTickMark val="none"/>
        <c:minorTickMark val="none"/>
        <c:tickLblPos val="nextTo"/>
        <c:crossAx val="2733500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(version 1).xlsx]KPI!PivotTable13</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KPI!$K$19</c:f>
              <c:strCache>
                <c:ptCount val="1"/>
                <c:pt idx="0">
                  <c:v>Total</c:v>
                </c:pt>
              </c:strCache>
            </c:strRef>
          </c:tx>
          <c:spPr>
            <a:ln w="28575" cap="rnd">
              <a:solidFill>
                <a:schemeClr val="accent1"/>
              </a:solidFill>
              <a:round/>
            </a:ln>
            <a:effectLst/>
          </c:spPr>
          <c:marker>
            <c:symbol val="none"/>
          </c:marker>
          <c:cat>
            <c:strRef>
              <c:f>KPI!$J$20:$J$32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KPI!$K$20:$K$32</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55BA-42EE-B6DA-EFE012622DC1}"/>
            </c:ext>
          </c:extLst>
        </c:ser>
        <c:dLbls>
          <c:showLegendKey val="0"/>
          <c:showVal val="0"/>
          <c:showCatName val="0"/>
          <c:showSerName val="0"/>
          <c:showPercent val="0"/>
          <c:showBubbleSize val="0"/>
        </c:dLbls>
        <c:smooth val="0"/>
        <c:axId val="223931087"/>
        <c:axId val="449036911"/>
      </c:lineChart>
      <c:catAx>
        <c:axId val="223931087"/>
        <c:scaling>
          <c:orientation val="minMax"/>
        </c:scaling>
        <c:delete val="1"/>
        <c:axPos val="b"/>
        <c:numFmt formatCode="General" sourceLinked="1"/>
        <c:majorTickMark val="none"/>
        <c:minorTickMark val="none"/>
        <c:tickLblPos val="nextTo"/>
        <c:crossAx val="449036911"/>
        <c:crosses val="autoZero"/>
        <c:auto val="1"/>
        <c:lblAlgn val="ctr"/>
        <c:lblOffset val="100"/>
        <c:noMultiLvlLbl val="0"/>
      </c:catAx>
      <c:valAx>
        <c:axId val="449036911"/>
        <c:scaling>
          <c:orientation val="minMax"/>
        </c:scaling>
        <c:delete val="1"/>
        <c:axPos val="l"/>
        <c:numFmt formatCode="General" sourceLinked="1"/>
        <c:majorTickMark val="none"/>
        <c:minorTickMark val="none"/>
        <c:tickLblPos val="nextTo"/>
        <c:crossAx val="2239310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(version 1).xlsx]KPI!PivotTable14</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KPI!$N$19</c:f>
              <c:strCache>
                <c:ptCount val="1"/>
                <c:pt idx="0">
                  <c:v>Total</c:v>
                </c:pt>
              </c:strCache>
            </c:strRef>
          </c:tx>
          <c:spPr>
            <a:ln w="28575" cap="rnd">
              <a:solidFill>
                <a:schemeClr val="accent1"/>
              </a:solidFill>
              <a:round/>
            </a:ln>
            <a:effectLst/>
          </c:spPr>
          <c:marker>
            <c:symbol val="none"/>
          </c:marker>
          <c:cat>
            <c:strRef>
              <c:f>KPI!$M$20:$M$32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KPI!$N$20:$N$32</c:f>
              <c:numCache>
                <c:formatCode>0.0000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AB87-409A-AC3B-7D2FEB40FC7C}"/>
            </c:ext>
          </c:extLst>
        </c:ser>
        <c:dLbls>
          <c:showLegendKey val="0"/>
          <c:showVal val="0"/>
          <c:showCatName val="0"/>
          <c:showSerName val="0"/>
          <c:showPercent val="0"/>
          <c:showBubbleSize val="0"/>
        </c:dLbls>
        <c:smooth val="0"/>
        <c:axId val="223930127"/>
        <c:axId val="223943567"/>
      </c:lineChart>
      <c:catAx>
        <c:axId val="223930127"/>
        <c:scaling>
          <c:orientation val="minMax"/>
        </c:scaling>
        <c:delete val="1"/>
        <c:axPos val="b"/>
        <c:numFmt formatCode="General" sourceLinked="1"/>
        <c:majorTickMark val="none"/>
        <c:minorTickMark val="none"/>
        <c:tickLblPos val="nextTo"/>
        <c:crossAx val="223943567"/>
        <c:crosses val="autoZero"/>
        <c:auto val="1"/>
        <c:lblAlgn val="ctr"/>
        <c:lblOffset val="100"/>
        <c:noMultiLvlLbl val="0"/>
      </c:catAx>
      <c:valAx>
        <c:axId val="223943567"/>
        <c:scaling>
          <c:orientation val="minMax"/>
        </c:scaling>
        <c:delete val="1"/>
        <c:axPos val="l"/>
        <c:numFmt formatCode="0.0000" sourceLinked="1"/>
        <c:majorTickMark val="none"/>
        <c:minorTickMark val="none"/>
        <c:tickLblPos val="nextTo"/>
        <c:crossAx val="2239301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(version 1).xlsx]KPI!PivotTable13</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21CC9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88888888888889"/>
          <c:y val="0.25926063395442062"/>
          <c:w val="0.72222222222222221"/>
          <c:h val="0.74073936604557944"/>
        </c:manualLayout>
      </c:layout>
      <c:lineChart>
        <c:grouping val="standard"/>
        <c:varyColors val="0"/>
        <c:ser>
          <c:idx val="0"/>
          <c:order val="0"/>
          <c:tx>
            <c:strRef>
              <c:f>KPI!$K$19</c:f>
              <c:strCache>
                <c:ptCount val="1"/>
                <c:pt idx="0">
                  <c:v>Total</c:v>
                </c:pt>
              </c:strCache>
            </c:strRef>
          </c:tx>
          <c:spPr>
            <a:ln w="28575" cap="rnd">
              <a:solidFill>
                <a:srgbClr val="21CC90"/>
              </a:solidFill>
              <a:round/>
            </a:ln>
            <a:effectLst/>
          </c:spPr>
          <c:marker>
            <c:symbol val="none"/>
          </c:marker>
          <c:cat>
            <c:strRef>
              <c:f>KPI!$J$20:$J$32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KPI!$K$20:$K$32</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44AA-4C5E-AD2B-26B29C6B4DE1}"/>
            </c:ext>
          </c:extLst>
        </c:ser>
        <c:dLbls>
          <c:showLegendKey val="0"/>
          <c:showVal val="0"/>
          <c:showCatName val="0"/>
          <c:showSerName val="0"/>
          <c:showPercent val="0"/>
          <c:showBubbleSize val="0"/>
        </c:dLbls>
        <c:smooth val="0"/>
        <c:axId val="223931087"/>
        <c:axId val="449036911"/>
      </c:lineChart>
      <c:catAx>
        <c:axId val="223931087"/>
        <c:scaling>
          <c:orientation val="minMax"/>
        </c:scaling>
        <c:delete val="1"/>
        <c:axPos val="b"/>
        <c:numFmt formatCode="General" sourceLinked="1"/>
        <c:majorTickMark val="none"/>
        <c:minorTickMark val="none"/>
        <c:tickLblPos val="nextTo"/>
        <c:crossAx val="449036911"/>
        <c:crosses val="autoZero"/>
        <c:auto val="1"/>
        <c:lblAlgn val="ctr"/>
        <c:lblOffset val="100"/>
        <c:noMultiLvlLbl val="0"/>
      </c:catAx>
      <c:valAx>
        <c:axId val="449036911"/>
        <c:scaling>
          <c:orientation val="minMax"/>
        </c:scaling>
        <c:delete val="1"/>
        <c:axPos val="l"/>
        <c:numFmt formatCode="General" sourceLinked="1"/>
        <c:majorTickMark val="none"/>
        <c:minorTickMark val="none"/>
        <c:tickLblPos val="nextTo"/>
        <c:crossAx val="223931087"/>
        <c:crosses val="autoZero"/>
        <c:crossBetween val="between"/>
      </c:valAx>
      <c:spPr>
        <a:solidFill>
          <a:srgbClr val="15192F"/>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(version 1).xlsx]KPI!PivotTable10</c:name>
    <c:fmtId val="10"/>
  </c:pivotSource>
  <c:chart>
    <c:autoTitleDeleted val="1"/>
    <c:pivotFmts>
      <c:pivotFmt>
        <c:idx val="0"/>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8"/>
        <c:spPr>
          <a:ln w="28575" cap="rnd">
            <a:solidFill>
              <a:srgbClr val="21CC90"/>
            </a:solidFill>
            <a:round/>
          </a:ln>
          <a:effectLst/>
        </c:spPr>
        <c:marker>
          <c:symbol val="none"/>
        </c:marker>
        <c:dLbl>
          <c:idx val="0"/>
          <c:delete val="1"/>
          <c:extLst>
            <c:ext xmlns:c15="http://schemas.microsoft.com/office/drawing/2012/chart" uri="{CE6537A1-D6FC-4f65-9D91-7224C49458BB}"/>
          </c:extLst>
        </c:dLbl>
      </c:pivotFmt>
    </c:pivotFmts>
    <c:plotArea>
      <c:layout>
        <c:manualLayout>
          <c:layoutTarget val="inner"/>
          <c:xMode val="edge"/>
          <c:yMode val="edge"/>
          <c:x val="0.1356264592950725"/>
          <c:y val="0.42857142857142855"/>
          <c:w val="0.728747081409855"/>
          <c:h val="0.47619047619047616"/>
        </c:manualLayout>
      </c:layout>
      <c:lineChart>
        <c:grouping val="standard"/>
        <c:varyColors val="0"/>
        <c:ser>
          <c:idx val="0"/>
          <c:order val="0"/>
          <c:tx>
            <c:strRef>
              <c:f>KPI!$B$19</c:f>
              <c:strCache>
                <c:ptCount val="1"/>
                <c:pt idx="0">
                  <c:v>Total</c:v>
                </c:pt>
              </c:strCache>
            </c:strRef>
          </c:tx>
          <c:spPr>
            <a:ln w="28575" cap="rnd">
              <a:solidFill>
                <a:srgbClr val="21CC90"/>
              </a:solidFill>
              <a:round/>
            </a:ln>
            <a:effectLst/>
          </c:spPr>
          <c:marker>
            <c:symbol val="none"/>
          </c:marker>
          <c:cat>
            <c:strRef>
              <c:f>KPI!$A$20:$A$32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KPI!$B$20:$B$32</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EE06-44F2-B648-6653A45A2CEA}"/>
            </c:ext>
          </c:extLst>
        </c:ser>
        <c:dLbls>
          <c:showLegendKey val="0"/>
          <c:showVal val="0"/>
          <c:showCatName val="0"/>
          <c:showSerName val="0"/>
          <c:showPercent val="0"/>
          <c:showBubbleSize val="0"/>
        </c:dLbls>
        <c:smooth val="0"/>
        <c:axId val="490316927"/>
        <c:axId val="490329407"/>
      </c:lineChart>
      <c:catAx>
        <c:axId val="490316927"/>
        <c:scaling>
          <c:orientation val="minMax"/>
        </c:scaling>
        <c:delete val="1"/>
        <c:axPos val="b"/>
        <c:numFmt formatCode="General" sourceLinked="1"/>
        <c:majorTickMark val="none"/>
        <c:minorTickMark val="none"/>
        <c:tickLblPos val="nextTo"/>
        <c:crossAx val="490329407"/>
        <c:crosses val="autoZero"/>
        <c:auto val="1"/>
        <c:lblAlgn val="ctr"/>
        <c:lblOffset val="100"/>
        <c:noMultiLvlLbl val="0"/>
      </c:catAx>
      <c:valAx>
        <c:axId val="490329407"/>
        <c:scaling>
          <c:orientation val="minMax"/>
        </c:scaling>
        <c:delete val="1"/>
        <c:axPos val="l"/>
        <c:numFmt formatCode="General" sourceLinked="1"/>
        <c:majorTickMark val="none"/>
        <c:minorTickMark val="none"/>
        <c:tickLblPos val="nextTo"/>
        <c:crossAx val="490316927"/>
        <c:crosses val="autoZero"/>
        <c:crossBetween val="between"/>
      </c:valAx>
      <c:spPr>
        <a:solidFill>
          <a:srgbClr val="15192F"/>
        </a:solidFill>
      </c:spPr>
    </c:plotArea>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(version 1).xlsx]KPI!PivotTable11</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21CC9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905149051490515"/>
          <c:y val="0.33125066688797467"/>
          <c:w val="0.70189701897018975"/>
          <c:h val="0.66874933311202533"/>
        </c:manualLayout>
      </c:layout>
      <c:lineChart>
        <c:grouping val="standard"/>
        <c:varyColors val="0"/>
        <c:ser>
          <c:idx val="0"/>
          <c:order val="0"/>
          <c:tx>
            <c:strRef>
              <c:f>KPI!$E$19</c:f>
              <c:strCache>
                <c:ptCount val="1"/>
                <c:pt idx="0">
                  <c:v>Total</c:v>
                </c:pt>
              </c:strCache>
            </c:strRef>
          </c:tx>
          <c:spPr>
            <a:ln w="28575" cap="rnd">
              <a:solidFill>
                <a:srgbClr val="21CC90"/>
              </a:solidFill>
              <a:round/>
            </a:ln>
            <a:effectLst/>
          </c:spPr>
          <c:marker>
            <c:symbol val="none"/>
          </c:marker>
          <c:cat>
            <c:strRef>
              <c:f>KPI!$D$20:$D$32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KPI!$E$20:$E$32</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A851-496F-898E-AF65EE4F84CD}"/>
            </c:ext>
          </c:extLst>
        </c:ser>
        <c:dLbls>
          <c:showLegendKey val="0"/>
          <c:showVal val="0"/>
          <c:showCatName val="0"/>
          <c:showSerName val="0"/>
          <c:showPercent val="0"/>
          <c:showBubbleSize val="0"/>
        </c:dLbls>
        <c:smooth val="0"/>
        <c:axId val="223933487"/>
        <c:axId val="223940687"/>
      </c:lineChart>
      <c:catAx>
        <c:axId val="223933487"/>
        <c:scaling>
          <c:orientation val="minMax"/>
        </c:scaling>
        <c:delete val="1"/>
        <c:axPos val="b"/>
        <c:numFmt formatCode="General" sourceLinked="1"/>
        <c:majorTickMark val="none"/>
        <c:minorTickMark val="none"/>
        <c:tickLblPos val="nextTo"/>
        <c:crossAx val="223940687"/>
        <c:crosses val="autoZero"/>
        <c:auto val="1"/>
        <c:lblAlgn val="ctr"/>
        <c:lblOffset val="100"/>
        <c:noMultiLvlLbl val="0"/>
      </c:catAx>
      <c:valAx>
        <c:axId val="223940687"/>
        <c:scaling>
          <c:orientation val="minMax"/>
        </c:scaling>
        <c:delete val="1"/>
        <c:axPos val="l"/>
        <c:numFmt formatCode="General" sourceLinked="1"/>
        <c:majorTickMark val="none"/>
        <c:minorTickMark val="none"/>
        <c:tickLblPos val="nextTo"/>
        <c:crossAx val="2239334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15192F"/>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(version 1).xlsx]KPI!PivotTable12</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21CC9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176095968134133"/>
          <c:y val="0.22204067619889251"/>
          <c:w val="0.67647808063731729"/>
          <c:h val="0.77795932380110755"/>
        </c:manualLayout>
      </c:layout>
      <c:lineChart>
        <c:grouping val="standard"/>
        <c:varyColors val="0"/>
        <c:ser>
          <c:idx val="0"/>
          <c:order val="0"/>
          <c:tx>
            <c:strRef>
              <c:f>KPI!$H$19</c:f>
              <c:strCache>
                <c:ptCount val="1"/>
                <c:pt idx="0">
                  <c:v>Total</c:v>
                </c:pt>
              </c:strCache>
            </c:strRef>
          </c:tx>
          <c:spPr>
            <a:ln w="28575" cap="rnd">
              <a:solidFill>
                <a:srgbClr val="21CC90"/>
              </a:solidFill>
              <a:round/>
            </a:ln>
            <a:effectLst/>
          </c:spPr>
          <c:marker>
            <c:symbol val="none"/>
          </c:marker>
          <c:cat>
            <c:strRef>
              <c:f>KPI!$G$20:$G$32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KPI!$H$20:$H$32</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8C17-4BD5-99E4-2C20A0FF857A}"/>
            </c:ext>
          </c:extLst>
        </c:ser>
        <c:dLbls>
          <c:showLegendKey val="0"/>
          <c:showVal val="0"/>
          <c:showCatName val="0"/>
          <c:showSerName val="0"/>
          <c:showPercent val="0"/>
          <c:showBubbleSize val="0"/>
        </c:dLbls>
        <c:smooth val="0"/>
        <c:axId val="273350015"/>
        <c:axId val="666061055"/>
      </c:lineChart>
      <c:catAx>
        <c:axId val="273350015"/>
        <c:scaling>
          <c:orientation val="minMax"/>
        </c:scaling>
        <c:delete val="1"/>
        <c:axPos val="b"/>
        <c:numFmt formatCode="General" sourceLinked="1"/>
        <c:majorTickMark val="none"/>
        <c:minorTickMark val="none"/>
        <c:tickLblPos val="nextTo"/>
        <c:crossAx val="666061055"/>
        <c:crosses val="autoZero"/>
        <c:auto val="1"/>
        <c:lblAlgn val="ctr"/>
        <c:lblOffset val="100"/>
        <c:noMultiLvlLbl val="0"/>
      </c:catAx>
      <c:valAx>
        <c:axId val="666061055"/>
        <c:scaling>
          <c:orientation val="minMax"/>
        </c:scaling>
        <c:delete val="1"/>
        <c:axPos val="l"/>
        <c:numFmt formatCode="General" sourceLinked="1"/>
        <c:majorTickMark val="none"/>
        <c:minorTickMark val="none"/>
        <c:tickLblPos val="nextTo"/>
        <c:crossAx val="2733500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15192F"/>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(version 1).xlsx]Bar!PivotTable8</c:name>
    <c:fmtId val="1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FF9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76711485800437"/>
          <c:y val="9.8008401922844865E-2"/>
          <c:w val="0.75542783298975413"/>
          <c:h val="0.69529840296115863"/>
        </c:manualLayout>
      </c:layout>
      <c:barChart>
        <c:barDir val="bar"/>
        <c:grouping val="clustered"/>
        <c:varyColors val="0"/>
        <c:ser>
          <c:idx val="0"/>
          <c:order val="0"/>
          <c:tx>
            <c:strRef>
              <c:f>Bar!$B$3</c:f>
              <c:strCache>
                <c:ptCount val="1"/>
                <c:pt idx="0">
                  <c:v>Total</c:v>
                </c:pt>
              </c:strCache>
            </c:strRef>
          </c:tx>
          <c:spPr>
            <a:solidFill>
              <a:srgbClr val="FFFF99"/>
            </a:solidFill>
            <a:ln>
              <a:noFill/>
            </a:ln>
            <a:effectLst/>
          </c:spPr>
          <c:invertIfNegative val="0"/>
          <c:cat>
            <c:strRef>
              <c:f>Bar!$A$4:$A$9</c:f>
              <c:strCache>
                <c:ptCount val="5"/>
                <c:pt idx="0">
                  <c:v>Binders</c:v>
                </c:pt>
                <c:pt idx="1">
                  <c:v>Tables</c:v>
                </c:pt>
                <c:pt idx="2">
                  <c:v>Storage</c:v>
                </c:pt>
                <c:pt idx="3">
                  <c:v>Chairs</c:v>
                </c:pt>
                <c:pt idx="4">
                  <c:v>Phones</c:v>
                </c:pt>
              </c:strCache>
            </c:strRef>
          </c:cat>
          <c:val>
            <c:numRef>
              <c:f>Bar!$B$4:$B$9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BD56-48D4-9A91-ECED9BA9D7FC}"/>
            </c:ext>
          </c:extLst>
        </c:ser>
        <c:dLbls>
          <c:showLegendKey val="0"/>
          <c:showVal val="0"/>
          <c:showCatName val="0"/>
          <c:showSerName val="0"/>
          <c:showPercent val="0"/>
          <c:showBubbleSize val="0"/>
        </c:dLbls>
        <c:gapWidth val="182"/>
        <c:axId val="490333727"/>
        <c:axId val="490334207"/>
      </c:barChart>
      <c:catAx>
        <c:axId val="49033372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alpha val="70000"/>
                  </a:schemeClr>
                </a:solidFill>
                <a:latin typeface="+mn-lt"/>
                <a:ea typeface="+mn-ea"/>
                <a:cs typeface="+mn-cs"/>
              </a:defRPr>
            </a:pPr>
            <a:endParaRPr lang="en-US"/>
          </a:p>
        </c:txPr>
        <c:crossAx val="490334207"/>
        <c:crosses val="autoZero"/>
        <c:auto val="1"/>
        <c:lblAlgn val="ctr"/>
        <c:lblOffset val="100"/>
        <c:noMultiLvlLbl val="0"/>
      </c:catAx>
      <c:valAx>
        <c:axId val="490334207"/>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alpha val="64000"/>
                  </a:schemeClr>
                </a:solidFill>
                <a:latin typeface="+mn-lt"/>
                <a:ea typeface="+mn-ea"/>
                <a:cs typeface="+mn-cs"/>
              </a:defRPr>
            </a:pPr>
            <a:endParaRPr lang="en-US"/>
          </a:p>
        </c:txPr>
        <c:crossAx val="490333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(version 1).xlsx]Donut!PivotTable4</c:name>
    <c:fmtId val="9"/>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3"/>
        <c:spPr>
          <a:solidFill>
            <a:srgbClr val="66FFFF"/>
          </a:solidFill>
          <a:ln w="19050">
            <a:noFill/>
          </a:ln>
          <a:effectLst/>
        </c:spPr>
      </c:pivotFmt>
      <c:pivotFmt>
        <c:idx val="14"/>
        <c:spPr>
          <a:solidFill>
            <a:srgbClr val="FFFF99"/>
          </a:solidFill>
          <a:ln w="19050">
            <a:noFill/>
          </a:ln>
          <a:effectLst/>
        </c:spPr>
      </c:pivotFmt>
      <c:pivotFmt>
        <c:idx val="15"/>
        <c:spPr>
          <a:solidFill>
            <a:srgbClr val="00FFCC"/>
          </a:solidFill>
          <a:ln w="19050">
            <a:noFill/>
          </a:ln>
          <a:effectLst/>
        </c:spPr>
      </c:pivotFmt>
    </c:pivotFmts>
    <c:plotArea>
      <c:layout>
        <c:manualLayout>
          <c:layoutTarget val="inner"/>
          <c:xMode val="edge"/>
          <c:yMode val="edge"/>
          <c:x val="0.38986829031061726"/>
          <c:y val="0.18749555108397298"/>
          <c:w val="0.54644826428006632"/>
          <c:h val="0.54232416581739396"/>
        </c:manualLayout>
      </c:layout>
      <c:doughnutChart>
        <c:varyColors val="1"/>
        <c:ser>
          <c:idx val="0"/>
          <c:order val="0"/>
          <c:tx>
            <c:strRef>
              <c:f>Donut!$B$1</c:f>
              <c:strCache>
                <c:ptCount val="1"/>
                <c:pt idx="0">
                  <c:v>Total</c:v>
                </c:pt>
              </c:strCache>
            </c:strRef>
          </c:tx>
          <c:spPr>
            <a:ln>
              <a:noFill/>
            </a:ln>
          </c:spPr>
          <c:dPt>
            <c:idx val="0"/>
            <c:bubble3D val="0"/>
            <c:spPr>
              <a:solidFill>
                <a:srgbClr val="66FFFF"/>
              </a:solidFill>
              <a:ln w="19050">
                <a:noFill/>
              </a:ln>
              <a:effectLst/>
            </c:spPr>
            <c:extLst>
              <c:ext xmlns:c16="http://schemas.microsoft.com/office/drawing/2014/chart" uri="{C3380CC4-5D6E-409C-BE32-E72D297353CC}">
                <c16:uniqueId val="{00000001-CA1D-482C-A229-08A024C4F1C3}"/>
              </c:ext>
            </c:extLst>
          </c:dPt>
          <c:dPt>
            <c:idx val="1"/>
            <c:bubble3D val="0"/>
            <c:spPr>
              <a:solidFill>
                <a:srgbClr val="FFFF99"/>
              </a:solidFill>
              <a:ln w="19050">
                <a:noFill/>
              </a:ln>
              <a:effectLst/>
            </c:spPr>
            <c:extLst>
              <c:ext xmlns:c16="http://schemas.microsoft.com/office/drawing/2014/chart" uri="{C3380CC4-5D6E-409C-BE32-E72D297353CC}">
                <c16:uniqueId val="{00000003-CA1D-482C-A229-08A024C4F1C3}"/>
              </c:ext>
            </c:extLst>
          </c:dPt>
          <c:dPt>
            <c:idx val="2"/>
            <c:bubble3D val="0"/>
            <c:spPr>
              <a:solidFill>
                <a:srgbClr val="00FFCC"/>
              </a:solidFill>
              <a:ln w="19050">
                <a:noFill/>
              </a:ln>
              <a:effectLst/>
            </c:spPr>
            <c:extLst>
              <c:ext xmlns:c16="http://schemas.microsoft.com/office/drawing/2014/chart" uri="{C3380CC4-5D6E-409C-BE32-E72D297353CC}">
                <c16:uniqueId val="{00000005-CA1D-482C-A229-08A024C4F1C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Donut!$A$2:$A$5</c:f>
              <c:strCache>
                <c:ptCount val="3"/>
                <c:pt idx="0">
                  <c:v>Furniture</c:v>
                </c:pt>
                <c:pt idx="1">
                  <c:v>Office Supplies</c:v>
                </c:pt>
                <c:pt idx="2">
                  <c:v>Technology</c:v>
                </c:pt>
              </c:strCache>
            </c:strRef>
          </c:cat>
          <c:val>
            <c:numRef>
              <c:f>Donut!$B$2:$B$5</c:f>
              <c:numCache>
                <c:formatCode>General</c:formatCode>
                <c:ptCount val="3"/>
                <c:pt idx="0">
                  <c:v>741999.79529999977</c:v>
                </c:pt>
                <c:pt idx="1">
                  <c:v>719047.03200000292</c:v>
                </c:pt>
                <c:pt idx="2">
                  <c:v>836154.03299999656</c:v>
                </c:pt>
              </c:numCache>
            </c:numRef>
          </c:val>
          <c:extLst>
            <c:ext xmlns:c16="http://schemas.microsoft.com/office/drawing/2014/chart" uri="{C3380CC4-5D6E-409C-BE32-E72D297353CC}">
              <c16:uniqueId val="{00000006-CA1D-482C-A229-08A024C4F1C3}"/>
            </c:ext>
          </c:extLst>
        </c:ser>
        <c:dLbls>
          <c:showLegendKey val="0"/>
          <c:showVal val="1"/>
          <c:showCatName val="0"/>
          <c:showSerName val="0"/>
          <c:showPercent val="0"/>
          <c:showBubbleSize val="0"/>
          <c:showLeaderLines val="1"/>
        </c:dLbls>
        <c:firstSliceAng val="23"/>
        <c:holeSize val="60"/>
      </c:doughnutChart>
      <c:spPr>
        <a:noFill/>
        <a:ln>
          <a:noFill/>
        </a:ln>
        <a:effectLst/>
      </c:spPr>
    </c:plotArea>
    <c:legend>
      <c:legendPos val="r"/>
      <c:layout>
        <c:manualLayout>
          <c:xMode val="edge"/>
          <c:yMode val="edge"/>
          <c:x val="0"/>
          <c:y val="0.5186021115206525"/>
          <c:w val="0.45487906639889725"/>
          <c:h val="0.321096282355555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alpha val="64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(version 1).xlsx]Combo!PivotTable1</c:name>
    <c:fmtId val="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rgbClr val="00FFCC"/>
            </a:solidFill>
            <a:round/>
          </a:ln>
          <a:effectLst/>
        </c:spPr>
        <c:marker>
          <c:symbol val="circle"/>
          <c:size val="5"/>
          <c:spPr>
            <a:solidFill>
              <a:srgbClr val="00FFCC"/>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66FFFF"/>
          </a:solidFill>
          <a:ln>
            <a:solidFill>
              <a:srgbClr val="21CC9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328879855565057"/>
          <c:y val="0.1130296674879355"/>
          <c:w val="0.68796837622208584"/>
          <c:h val="0.65827898292510401"/>
        </c:manualLayout>
      </c:layout>
      <c:barChart>
        <c:barDir val="col"/>
        <c:grouping val="clustered"/>
        <c:varyColors val="0"/>
        <c:ser>
          <c:idx val="0"/>
          <c:order val="0"/>
          <c:tx>
            <c:strRef>
              <c:f>Combo!$B$3</c:f>
              <c:strCache>
                <c:ptCount val="1"/>
                <c:pt idx="0">
                  <c:v>Sum of Sales</c:v>
                </c:pt>
              </c:strCache>
            </c:strRef>
          </c:tx>
          <c:spPr>
            <a:solidFill>
              <a:srgbClr val="66FFFF"/>
            </a:solidFill>
            <a:ln>
              <a:solidFill>
                <a:srgbClr val="21CC90"/>
              </a:solidFill>
            </a:ln>
            <a:effectLst/>
          </c:spPr>
          <c:invertIfNegative val="0"/>
          <c:cat>
            <c:strRef>
              <c:f>Combo!$A$4:$A$16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Combo!$B$4:$B$16</c:f>
              <c:numCache>
                <c:formatCode>"$"\ 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199A-48AE-9C4B-35F6B0447C1D}"/>
            </c:ext>
          </c:extLst>
        </c:ser>
        <c:dLbls>
          <c:showLegendKey val="0"/>
          <c:showVal val="0"/>
          <c:showCatName val="0"/>
          <c:showSerName val="0"/>
          <c:showPercent val="0"/>
          <c:showBubbleSize val="0"/>
        </c:dLbls>
        <c:gapWidth val="219"/>
        <c:overlap val="-27"/>
        <c:axId val="223929647"/>
        <c:axId val="223943087"/>
      </c:barChart>
      <c:lineChart>
        <c:grouping val="stacked"/>
        <c:varyColors val="0"/>
        <c:ser>
          <c:idx val="1"/>
          <c:order val="1"/>
          <c:tx>
            <c:strRef>
              <c:f>Combo!$C$3</c:f>
              <c:strCache>
                <c:ptCount val="1"/>
                <c:pt idx="0">
                  <c:v>Sum of Profit</c:v>
                </c:pt>
              </c:strCache>
            </c:strRef>
          </c:tx>
          <c:spPr>
            <a:ln w="28575" cap="rnd">
              <a:solidFill>
                <a:srgbClr val="00FFCC"/>
              </a:solidFill>
              <a:round/>
            </a:ln>
            <a:effectLst/>
          </c:spPr>
          <c:marker>
            <c:symbol val="circle"/>
            <c:size val="5"/>
            <c:spPr>
              <a:solidFill>
                <a:srgbClr val="00FFCC"/>
              </a:solidFill>
              <a:ln w="9525">
                <a:solidFill>
                  <a:schemeClr val="accent2"/>
                </a:solidFill>
              </a:ln>
              <a:effectLst/>
            </c:spPr>
          </c:marker>
          <c:cat>
            <c:strRef>
              <c:f>Combo!$A$4:$A$16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Combo!$C$4:$C$16</c:f>
              <c:numCache>
                <c:formatCode>"$"\ 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199A-48AE-9C4B-35F6B0447C1D}"/>
            </c:ext>
          </c:extLst>
        </c:ser>
        <c:dLbls>
          <c:showLegendKey val="0"/>
          <c:showVal val="0"/>
          <c:showCatName val="0"/>
          <c:showSerName val="0"/>
          <c:showPercent val="0"/>
          <c:showBubbleSize val="0"/>
        </c:dLbls>
        <c:marker val="1"/>
        <c:smooth val="0"/>
        <c:axId val="145864575"/>
        <c:axId val="145863615"/>
      </c:lineChart>
      <c:catAx>
        <c:axId val="2239296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alpha val="70000"/>
                  </a:schemeClr>
                </a:solidFill>
                <a:latin typeface="+mn-lt"/>
                <a:ea typeface="+mn-ea"/>
                <a:cs typeface="+mn-cs"/>
              </a:defRPr>
            </a:pPr>
            <a:endParaRPr lang="en-US"/>
          </a:p>
        </c:txPr>
        <c:crossAx val="223943087"/>
        <c:crosses val="autoZero"/>
        <c:auto val="1"/>
        <c:lblAlgn val="ctr"/>
        <c:lblOffset val="100"/>
        <c:noMultiLvlLbl val="0"/>
      </c:catAx>
      <c:valAx>
        <c:axId val="223943087"/>
        <c:scaling>
          <c:orientation val="minMax"/>
        </c:scaling>
        <c:delete val="0"/>
        <c:axPos val="l"/>
        <c:majorGridlines>
          <c:spPr>
            <a:ln w="9525" cap="flat" cmpd="sng" algn="ctr">
              <a:solidFill>
                <a:srgbClr val="00FFCC">
                  <a:alpha val="18000"/>
                </a:srgbClr>
              </a:solidFill>
              <a:round/>
            </a:ln>
            <a:effectLst/>
          </c:spPr>
        </c:majorGridlines>
        <c:numFmt formatCode="&quot;$&quot;\ 00,\K"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66FFFF">
                    <a:alpha val="60000"/>
                  </a:srgbClr>
                </a:solidFill>
                <a:latin typeface="+mn-lt"/>
                <a:ea typeface="+mn-ea"/>
                <a:cs typeface="+mn-cs"/>
              </a:defRPr>
            </a:pPr>
            <a:endParaRPr lang="en-US"/>
          </a:p>
        </c:txPr>
        <c:crossAx val="223929647"/>
        <c:crosses val="autoZero"/>
        <c:crossBetween val="between"/>
      </c:valAx>
      <c:valAx>
        <c:axId val="145863615"/>
        <c:scaling>
          <c:orientation val="minMax"/>
        </c:scaling>
        <c:delete val="0"/>
        <c:axPos val="r"/>
        <c:numFmt formatCode="&quot;$&quot;\ 00,\K"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FFCC">
                    <a:alpha val="70000"/>
                  </a:srgbClr>
                </a:solidFill>
                <a:latin typeface="+mn-lt"/>
                <a:ea typeface="+mn-ea"/>
                <a:cs typeface="+mn-cs"/>
              </a:defRPr>
            </a:pPr>
            <a:endParaRPr lang="en-US"/>
          </a:p>
        </c:txPr>
        <c:crossAx val="145864575"/>
        <c:crosses val="max"/>
        <c:crossBetween val="between"/>
      </c:valAx>
      <c:catAx>
        <c:axId val="145864575"/>
        <c:scaling>
          <c:orientation val="minMax"/>
        </c:scaling>
        <c:delete val="1"/>
        <c:axPos val="b"/>
        <c:numFmt formatCode="General" sourceLinked="1"/>
        <c:majorTickMark val="out"/>
        <c:minorTickMark val="none"/>
        <c:tickLblPos val="nextTo"/>
        <c:crossAx val="145863615"/>
        <c:crosses val="autoZero"/>
        <c:auto val="1"/>
        <c:lblAlgn val="ctr"/>
        <c:lblOffset val="100"/>
        <c:noMultiLvlLbl val="0"/>
      </c:catAx>
      <c:spPr>
        <a:noFill/>
        <a:ln>
          <a:noFill/>
        </a:ln>
        <a:effectLst/>
      </c:spPr>
    </c:plotArea>
    <c:legend>
      <c:legendPos val="t"/>
      <c:layout>
        <c:manualLayout>
          <c:xMode val="edge"/>
          <c:yMode val="edge"/>
          <c:x val="0.26816592771996473"/>
          <c:y val="2.5185195467854669E-2"/>
          <c:w val="0.46366793045536647"/>
          <c:h val="8.7361890436467374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alpha val="64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(version 1).xlsx]KPI!PivotTable14</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21CC9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1.650121956442278E-2"/>
          <c:w val="1"/>
          <c:h val="0.98349866306269373"/>
        </c:manualLayout>
      </c:layout>
      <c:lineChart>
        <c:grouping val="standard"/>
        <c:varyColors val="0"/>
        <c:ser>
          <c:idx val="0"/>
          <c:order val="0"/>
          <c:tx>
            <c:strRef>
              <c:f>KPI!$N$19</c:f>
              <c:strCache>
                <c:ptCount val="1"/>
                <c:pt idx="0">
                  <c:v>Total</c:v>
                </c:pt>
              </c:strCache>
            </c:strRef>
          </c:tx>
          <c:spPr>
            <a:ln w="28575" cap="rnd">
              <a:solidFill>
                <a:srgbClr val="21CC90"/>
              </a:solidFill>
              <a:round/>
            </a:ln>
            <a:effectLst/>
          </c:spPr>
          <c:marker>
            <c:symbol val="none"/>
          </c:marker>
          <c:cat>
            <c:strRef>
              <c:f>KPI!$M$20:$M$32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KPI!$N$20:$N$32</c:f>
              <c:numCache>
                <c:formatCode>0.0000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EC9B-4513-B2C7-C63EF87259A1}"/>
            </c:ext>
          </c:extLst>
        </c:ser>
        <c:dLbls>
          <c:showLegendKey val="0"/>
          <c:showVal val="0"/>
          <c:showCatName val="0"/>
          <c:showSerName val="0"/>
          <c:showPercent val="0"/>
          <c:showBubbleSize val="0"/>
        </c:dLbls>
        <c:smooth val="0"/>
        <c:axId val="223930127"/>
        <c:axId val="223943567"/>
      </c:lineChart>
      <c:catAx>
        <c:axId val="223930127"/>
        <c:scaling>
          <c:orientation val="minMax"/>
        </c:scaling>
        <c:delete val="1"/>
        <c:axPos val="b"/>
        <c:numFmt formatCode="General" sourceLinked="1"/>
        <c:majorTickMark val="none"/>
        <c:minorTickMark val="none"/>
        <c:tickLblPos val="nextTo"/>
        <c:crossAx val="223943567"/>
        <c:crosses val="autoZero"/>
        <c:auto val="1"/>
        <c:lblAlgn val="ctr"/>
        <c:lblOffset val="100"/>
        <c:noMultiLvlLbl val="0"/>
      </c:catAx>
      <c:valAx>
        <c:axId val="223943567"/>
        <c:scaling>
          <c:orientation val="minMax"/>
        </c:scaling>
        <c:delete val="1"/>
        <c:axPos val="l"/>
        <c:numFmt formatCode="0.0000" sourceLinked="1"/>
        <c:majorTickMark val="none"/>
        <c:minorTickMark val="none"/>
        <c:tickLblPos val="nextTo"/>
        <c:crossAx val="2239301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series layoutId="waterfall" uniqueId="{267CB5A5-A8F0-4342-AF1B-5F2BE7941D8B}">
          <cx:tx>
            <cx:txData>
              <cx:f>_xlchart.v1.1</cx:f>
              <cx:v>Sum of 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tickLabels/>
      </cx:axis>
    </cx:plotArea>
    <cx:legend pos="t" align="ctr" overlay="0"/>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plotArea>
      <cx:plotAreaRegion>
        <cx:series layoutId="regionMap" uniqueId="{5590F765-65A0-484B-B945-342B02335010}">
          <cx:tx>
            <cx:txData>
              <cx:f>_xlchart.v5.5</cx:f>
              <cx:v>Sum of Sales</cx:v>
            </cx:txData>
          </cx:tx>
          <cx:dataId val="0"/>
          <cx:layoutPr>
            <cx:geography cultureLanguage="en-US" cultureRegion="CA" attribution="Powered by Bing">
              <cx:geoCache provider="{E9337A44-BEBE-4D9F-B70C-5C5E7DAFC167}">
                <cx:binary>1H1Zc9u4tu5fSeX50g2AmLhr96lqkpot2fGUxC8sxXY4ExzA8dffJclObLbT8an2vVVidym2CJAL
+LDmBfi/d91/7pKHbfmhS5Os+s9d9+fHQOv8P3/8Ud0FD+m2OknDu1JV6rs+uVPpH+r79/Du4Y/7
ctuGmf8HQZj+cRdsS/3Qffyf/8LT/Ad1qu62OlTZp/qh7C8eqjrR1T/ce/XWh+19GmZuWOkyvNP4
z4+OyrKHOx3e1frjh4dMh7q/6vOHPz++aPjxwx/jx/3t1R8SoE7X99CX4hMmGGamydD+wh8/JCrz
H28bgpwIUxKJCXt66WabQsc3UrOnZXt/Xz5UFYxo/++o8wvy4d7Vxw93qs70buZ8mMQ/P15noX64
/3Cpt/qh+vghrJRzaOCo3RiuL/eD/uPl3P/Pf0dfwDSMvnkGz3jOfnfrb+hc623wNEP/HhbTOjGJ
KSRCzNpf4iUsGOMTLiQhhPOntx5w+R0drwNy6DVC4vo4kfgr2X7bptunaXkHMIAHOKeEI+vAI+ZL
MCQ/kRSZJkHkAJb19O4DJG8g6HVUfnQcAfPX6VGyyKmqwyrcZu8JDTqxJEZIshEmFj6RFgYGkeiA
CX2JyZtoeR2VZ11HuJz+dZS4/FWGg3pXVOgJsUyYe0x/Lb04ZRZn/EnpHBTaI8P8nqDXofkxkhEw
f90eJTBnQaielu2/F2MUnVDMmEkt8boYAzGHLJNJgl8VY7+j5nVIDr1GeJzNjxIPZ5uE31WZhe8p
wcQJYZRzCz8qF/xSuWBsnXAsiMD0EZanFfFoh72JptexeT6eEULOcYqydVhVu//zPHyapn/POCYw
BkFSyEdbzAL9/txGloAQ4wRRQg6MNTLJ3kjU6xi96DwCaQ2G7xGayn+V8TarttU7IkRB21sSmfgR
IvkSIYucUNMC4cfAot5dI2fmLRS9Ds/PniNs/ro4Smw2D9/KbRW/o4DbeZggvUwhDroekRE21glY
cAJM59exeQtFr2Pzs+cIm83kKLFxVKLK7f07mgSmPIFpZwxE14EvxsoHsRNGhTQ5mNfPLbS3kPI6
KD97jkBxzo4SlM1D+2G+TfMqCMuHp0n69zqHmidcMo7BHjsgM/JvxC5uIzixnnxS4KrnAL2ZrNdR
GnUfQbU5TvPNfUi27fY9UYIwDfieAIP5ZBq8lG2CnVAuOTUxqKfdNdI7b6HodYB+9hxh4x6nbHuK
c35Q3z+AiKjTb+9qZIOcQyDHsAlhgOemmxAnCAMXcfMRoFGY4H9L1i/AegzivhzcGDjnKOXfRQAx
2A+LKtlm908i6B3EH4Q3iSQWe4TFGhl0O/GHpUS7IML+Gumnt1L1Ol4ve49wulgcJU5TsB3C+3e0
64g8YRZjmJhjdwiMbSlMSqT5Q3U9V01voOR1WH50HCEyPc5w6Aompb6L+/fjGlPsTG2TgM55KeYk
OyFSCEQpP7DLSMy9hZTXMfnZcwTK6utRssnsQZX+u6oecsIpJNDkzsPZXaNMjjRPKKWmoOjR/RlJ
sjcQ9DoyPzqOgJkdZ2Rncb8N3tHzofQEVD64nU9RtRHHYEwhqGOZwDMjy/q3hLwOx2O3ERgL9yi5
ZJEkYabC6v1EFwSnMWBBwRc9sMkID4ixYSo5RKd/WtrPlcpbKPoFMD/GMsbmONXK5y24opmvVfaO
6AhIHWCTCSkO6IyEGCbohDGQc4hCMg4uiCM8R+dtNL2Oz/O+I4Q+H6koy+7fOQtqnUD6wBIQDHi8
Ruqfg/rHYC1bj8GEkfpf/J6g17H50XEEzGJznGJNte9oIFNyggTlTFD6ww5+7nta5skODo7R4/1R
2mDxG2p+Acm+1xiP42SU1XunCSR4JhQMMTCF9xeIqReISDAKEDDKUzgHxNxzMfZ7el7H5KnfCJXV
5VFyyS42uHwoq4d39Fx26t8E8cXMg/4YJwkEWGOQf4Niu0cBN5Jgb6PpdXSe9x0htFkeJULrbZi9
ZyyanZiQoabsGVs8ZxtunRDMMQVpd0BnBM5vyXkdl8duI0jWxxnfXG/L/n1DZLvczc7bZ6Pwi+BQ
xoGh/sZ6RGPkUL6Fkl8B8jSGMSbH6cWst1W1vQvq6kHr93RlyAnUa4BHLx7jXyMtA7FLjhjUC8qR
enkzPb+C58VwxhgdpwmwDu+C0N++py8DtQKAjQXZgIO0GnuaDCqeERjTO5N6d43MsrdQ9AuAfoxl
jM3iONVMCAXpldLbJyvpHeL+HFSNhaFY4zEaNuIdi55gC+LKUFz49NJDGdT6LbT8CpYfwxjjcpxu
zK5kSNVl+DRD/x4W0DUmF1A88+jej82zXX2NEFAl8JSv+RvP/J6iX4Hz1HOMzXGWC6xVpt+1AppC
BhM2b2ALIsj7C9T9c+MMI6hOo5Cm4bvc53Nv5g2k/AKTpzGMIbk6SjG2eWi275kY2+3dgFgYiLHX
9T/GHELLzNwlz5680Oe4/J6e12F56jdCZXNzpKi0H9YPXXj3jkF/k55QApVomD6Wov2NV/gJRhIc
UQl65yUmb6HmV7j87DvGZn2U2FyqWgcfnG2pIA3wjtrfNKFMA/wWgh+jACN8JIIyT0iUwe6nV02z
t9P1OlLj/iO0Lp2jRGsX3/iqyvhpRf97cwAim+BeErrb8vSazoGyJyiHRlC+9uiCjsyBt1D0OkI/
e46w2Xw9Smw+P1T6w00IKef33VQgQecTSNdAHGB/jfI1wEgc5CAIup+M9lzcvZms11EadR9B9flI
FZIq/98IPSixNSHRbOFRYbSAlCfsa5OcP2qrMRe9maDXUdqM+o9g2hyptNuPyt3G7+uXQgKUchNU
j3lgqFHQDdgIKj13e96eAtRP0vbgnh7m+vdU/RNST73HOB1n8O0sTqCg41236QIjSRNgekxy7pLQ
zz0hC6qjwLhDSDwmsQHD50LvLRS9js/PniNszlZHqZXOygf/XcsHwK4DOQblG4/lZ2Pu2ZcPgFln
jszu3xPyC0AeBzCG4+Io4Th/yLKqT5rtu9oIkHKTFodUwW7/9O4aGdtQGi1NKXe50oPIgzjpc3Z5
K1WvI/Sy9win87+OEqeD+/Akpg9z9Q7GNjitJljSsN3jVVtup3qIiSDcwEcBnrfS8zpCL3uPELo8
TqVzBZwEB5E8vGNy1GRw+ANY2Qiq0ffXyIqDwyFMasIW319s1HkTSa8j9KzrCJ6r4wxcXz1077or
FINNZkoKiuUAzdgggEAduLAg4R69pJGE+y05v4JlP4oxJF+OUqbdPJQphHufRP+7iDMkGIH/xvoG
CqU54RaH+Nv+Yk8vPZjQb6DkdTx+dBwhcnN1nIi8f7QADGMIFKBdbG1/jZGBaAIwiaRPu0THyLyB
ol9A86PnGJvjtAA+h9WdyqrwfdPVHBiCmXD60OF66dVAYTTs+IBcgvX6bps3kfQ6Os+6juD5vDhK
1vncKzhSzX+SK+8gzCAQCgUChP/i3AHY1w510ZhScEmfwHtuQ7+BoF9A8zSSMTBfjxKYWQm7Bz9c
Qcgm+R0473iE290/njL33H5/0fJ/ecIepAOh2IcJCIe/5FwLNg9jCFjgZ2e8PV8co1Pvfk3P60tk
1P3FEP4/Han3a6x+HEnobvV2sj/L8NmJe/98dz9cOGRx1PXROX2VqQ9zt7j/8yPISQg+/DgicfeM
x46/Ok7nZ6+HbaX//GjstgZhU2IB51dRk8H5CB8/tBDH390i4KxBbRdUD4HHtgvAf/yQ7QKScNAi
VIPDeWRQVYQIHKhAdu52tcuj/fkRzpeB8xehMFmCEwGH/ln4x0GS5yrpIRTzY0Ief/+Q1em5CjNd
/fmRwHjyQ7M9qbCaOIZ6TMmhjAl2YVLQ1vnd9gIEH7TG/0cPpsqLuu42WWtaE6zQNNcdPW1Q3s38
PGiuFe2yRU1D6RYhk65RstLGOsxnoVdfNp5Kr1KU3PmpOm06K5h6ZrYJeeAWgRsxkp2lyDKWHu1v
Q0Pms6BMmkVn0Xll5detlN1ZFvXdmaUlnz4D4pWBMXBnxwMDL4oIAaUOsKWOgzn/fGA06/PYCupm
4xMznbVW5BBN7wZasnmg/exUCRG4OK2jWVYanlPXlTwt2w5v8oA+6GDIV1bXnCmed2uCk2xu1oae
StLwdRnnE9SW9bkIA+pYtI3nuPMbu5Resvakd9/EbThHXXahRI2vRKpKB5OqmXhR3qxCmekZR9l3
rYJ2VXJJ7J7qiZEV7cJvsmhl1m20inVVO52oxKzvY3/CO+ytzKA99wxDupXXmNd1Z0kb6jyCVTBh
meEvsl4al3zIzXlG+8bx/TL8zZxyWKt/m1MuuLTAhBBIEjSa01AEklu93vhDr6dNHYRTq6H1xNfC
v2p85LB86JfGQIHY0AhnWR7datXeS+pXs9AqyKrS+TTxYnTWNLU510rXk4w3xC6iWdmV7DLiSXyB
/dKGiSbXcBxJYZce++Inulk2CW/tJm+yld+hiU/lkNltNNhZiNqrGHZq2gGPLrskyLidxH44S4Ic
24KkakM7HMwK5pUuMB22DSWTs4Z5LqobHbkFFr7dkxZfmQLm0hrOZcDTm95nbiPS1tUsD9YxVmd9
Uy9FHsZO2A96HhB2EYdymEeBTm+I3hSsLk5NM7kMU94uf340Vtgt+z4KnX9e4/jvzCuoiQSscg48
DFt5X+IhesNvjTypNhn7FvuDWsm4NGHqImNeBrVnRx4JVw1lfN01NJzFZTDhXjYpSLDSRRktScY2
taboNNTZxAyMmaVdqyjQzT/TCarrxbIRWAgMm7wtiDztPnbL6pmMYajzaV752QYRo1pGMVtnPGUT
FrShW/fc+s3rCMjNv73PQgQqzCWciQJ5zZfvy2H9D0UZqI1bGTg4M/BDoePeNgzCJrjEdNPrOJuE
5mBdFsBQNqKVy61arSykbb+m6EJcmL3l32gTpQvUmiDOxLeoqO1Eh8aNCpLG9kovnykPZZPK6sVa
DWk5zYkY7Ap5HAo5fiiV84M0fi6k97LquZCG2YPjQhnk0KGyfqdNXg4IiunCwM/ScMOoeSuSIFiJ
ABZ/J3EJ4sovHJ/HaCIEayZVkxunJkiiVTnUZBrx4iIMie82KJhoDJ3MHqRhlePz/UdMrQecabEw
Q2DBHg+x26LBX3VDpp0qKKekLkGyYxidyIZ22tYUVlXRLgtZpk6YNng5GCZeorCg06oUyQYJr7C9
IRKfrVQFThAse+wFGxzVAts6kbWbase3hgpEQF5N/byVtsfibm20iYO1hSYZJt0Si9x0jKr+risU
bIwSaccDherWYYhPpfSwnffxMPd5Uq08lbV2TnUGga5/mnf294UEx7WAeoRMBIGSRbrjv2cLF/Ga
ZYx5xrqXjvY6YmODtZ8kK7+0gQGCt4mI05aydUnQ38dYRg9mil0Swa6rIhbYKWPKzwIjQou4NZqZ
JsK7iHqjs8Nd26ZyOtPo7+s63tDYXHSER7eRkr2dyj44i4O+Py+SNLZLloAkyjjdUuwJ28ovaCGZ
m5SVNembQTik6M+jPG1Ph3ioXUYtY+Fn+LIlMZ32pKDzYJCNMxQomxsMFdOMdnQeZnxiGFk774aw
mFCeJRufabvxyq9N3OVniZmXN1R8KknVfZYV02uEJ/88wRA92y3dF0t7F+80xS7VA/UfTICh83yK
eSlDVAbaXOvUC50CJ3hlyRqvUNWhwvZDPEsGLuf7G/uPTnqe4Ri7NqVh9MX0Zx/sGXf5kJfPvnrW
hIkIF/b+4T+f1lRp5DSiz93Dc/e3vSSCVzxrOXDDcLJQUhdWimnvuxttmS4MkkyfddzfOLxyT2CQ
Im9qUXpz+M7cU/Dz5b0VAxieqNGiCrT76ph+tn58Lr5PfdkvDzTsZmH/0zNid1N4oGl/5/DSOk/P
IuzisqlnTEu0Urtm+wYeLaVxmPn9nf1Hv5/+/Y8UWDYuNgHo+Blu8DDxKv/UML1VCGGiOXNDVdXr
BoPoa6zOnERG7k11U9dOC3bsTcOG70Oi42mvr3uj/d4oihd1bJ5GdPiOOs3dpg+vdBxsk04PbhB3
3/IUMTeqm8hphYydrlvVFsqvvVpsoorEdlJxfzaU2WcSgrmq2LDOajQJS+zP6ixdgcLP7RonzTTK
jIlJPNMOPMXtXJeZ7RdgJsQe2RDSKqfvPrUGqHO/jOwwIbZuee22Xhg6g/YMOxbU9iVNpsQrlS1R
d9lmIEbrBp4RSqEcFD2AdTY4hTGYkzRc0kw4VUv450qSDQ/vi6jZNLGI1qFpLAA2PY15eY4bclb7
Vj+Jo1bYSGe5k3Ldu6I2ZimwgZtZMpwRU10EZg0KiTdTYN9bmtzKtFQu6/PcDhvpMLOis4IGuRPR
2G6UZQFVeQQPk05ulKUdx/mpigs+qcLAsi2KvwzdYNjSXMam2Ph+FawMjVI7Uf0EdtLX85KXkyor
ySkr/AK+jr/EHrKDqokdnHT3EcsvCS1rV3FyEfnl2iq0dAcrvRh8ChNc5bPCqoJZ0iyNzLvyrNxz
/S50FGonWd3cia5zyySLZxonetKpwjwz6W2sc8dTuTnTfW44gdnZsiqdzuDZTPocrxQCyYhdECrh
osznRsFXZcD5EjT2Kq6N0q2DJJxGsnRZjGEeBKAXdXdhkVykIjPWRIKUVNSc56Kb+thAi14UlWt0
sMAyWbaOp0/TWtV21rBFF/i5TQcHQpF6jiMG6j0oTgvWz3jfeIu6iCKQ6hnMtB56G3cRsUkV+O5Q
R2DdpCCKY3GNi0TZA/EzW4d2mnSlY5CqnohBCZh81DllQxalMIidtkbvDKT7Ltp4mXQ3lEX3XNVT
1ZXNhNHoIvNVeSqZWCoU945qCzkt2noSkeabKYLTxGCJY4QXGvS83cT4NCviywbZMsorN6RZbOO2
JzZN5p6BVzphN10UFGdtTp08qEuArDkvC166Gjy9AanLwMyJUyvOJ36ZbwxG6omKwsYOK9yuhW9N
m4L6S8vDkybKrswmnyEZ+m6l8tKuEVWuDpPC7ruM2ZqCaI2G5H6gjbRJrttJp50hR76TZ4KB1d1s
6lTHNm3RqW8Odl4ayQz1fAM7O8spF5aNZUBsK5b+ssX9NIvEt8bwz0BgJUtZxTd9bcTg2eX9PCPm
svf6bMJitEx9whwqEmBS7n+iyuuAtaJJ4G1TbmjXBGNj6ndyCt66XqI+n0ru95vmSkTJmdkGEwQC
0e7bzHOGQcZ2Jet2wrpoU1eUOGlNSzti1VXRgD+IB3xqCNXanQBW7rJ8PoB9aXNLXYOxNY0i67rl
fjTNEnWKUZUuNCm+whoqbDOTcm7GaWGzNPftoh0wKGj21ZAwfx1r4kmex2RKVejZaZ0gu4tPJVfl
RCQptlVNLwlYqDao7WzeIBI6xCgMN7LkQ1sVygEKM9cIxQrcoW8sSR21m+mQ8WFCpXFjhCZIP+5/
bgSdgSvWOfmgLYcOMxZG666QrdP4AoGATNxIBeAo9T1dsQzkZAJe0RDR6FMiw0lD+uq8QpEblXRR
l1EIAJjljPM8dnOvjm1PW9Z0aCq705Fyah3fxk3T2jCRFeexk+jPQRUvuriWdinoYJddXLpWrTc9
O1eFQRadV1V2lPNq0g4ddgP+SQ9ETswenEadWquyz2sbTjtwepT0dpcgc0ZxbYuiMFbNWdtIskpz
R1iaXYYomfkgD52gjH2HeulgkzK9zLwELFBNawf8ormXeNkMs9vaak5J7cV2nJlXjMhT4QHCgw4W
sgmk03tW7FbhcEkKoWBwXeEQhbtpY26BwZpZUofXMQhOpy8rYsekmAVgVQ9xmDl5S7Hbxf4sTSK7
s1Dm9mWd22UEv5YivylidGHnaviaWanNYhXamRVhxzD5l7LoNgGIzjwdZrVH6qkQ+bRQNHDqlEk7
DJJ42satZ9PQmHVRldqe0fUQG5LZBIXWojUxWNCmeYmNJIAAjgIJQIzA7ZW+qg3TAMvGKNzUKMTU
0tZKezmbQWDiXETdZdQMc6WCNWq8hzqLH3BdBTZuujkbhtTBuPuCMpzZOEDAd7Qt7DAPmB119brQ
funStlbgWw2OZtlnXuYgpGGR2w1rXF6C1xSwYhGkp5VVTkHAhLlJ79rQmve9h78QZjQTOLKvXTW+
ZWyySiFn32L/sf81HjL/DPGgW3lsaCb7brv+GCbmTvrw7mYYjAvd1d08bxIx82M/ugo1+r5/RtX2
a0M19ecC9OmUpogsW0sYZ72RZM6we0YmPzVpor/xKA5dxXCw6bSqTpPa9FzTKo2vTVpO9s8SQ9rb
AnT4J2J0agGuWDqr01atoiBD9iCSrTDy8p6keMXhKMAvBsXZRBJDnULYpV0bKOhcC9XprcH96b4p
TH1i17EP4ZGg6cF7a+NFMAzlp5LC0j08rVlHfZXcEWG0TgJ5uzOUSb2UgdFMMYRarr3c+sJ270V1
vG48EXzpa1RNOuQHp22t2dqPQWXk1OpvBz+ZtJgX950olN3XRX0JJs+qA6950nuNNW8ajD+h2qP2
vhmin02a0299ZSDHDLPyrPc7vGSVLqYtKsMbQeTNviUb6CZKA/K59mU3CUVHV6lR+ZvAjQ2audhq
jNssVa4qWHkv/bC0ETejS6ssjRnpezIXmhufaEGwvR8LDYBlUFZ965RFnXKQwVktlLXkvRdPG1Rq
8ODl1X6CcFKcg7oqPiesMifAB+2qiItyw0QbuQqRcqtU5+yb5jysbaoUu8hjL5lzRZt5VofFRWJq
QHY3iRZYuzKQ3tZgoeVIbNCNZfJ4ZRiJMSmkYjeeFVzum/q1f9FGu7BBgeSkzJlapbDuNqWZGmCq
1XSrE+txIqXR2tmQNRfYG6q59IN8jluNLjzVNIcXt03q5LW07NqHZ7Aq5W6N+/y0QgXd6L7rnQCl
6q6ln40hIdvGC5BbNCU6hdOC9YZAdPDQIDNWpUmTbxH8aR/XMErvtDGMYNMDjY7Xm9mdpcC/bPG3
lAe5S2mr1j1tzXWjcODuX5E6XQMLDk4sidxE6mHtcVGt25qnbhH14pts7QMpZQ3RVS2stYS/XbTG
eV25qZKgkyszOfWa+b4VmHzM0fCujeoM83TfAFmR3PbGxZ4e7lXIyfoQbeKE6lOrYqbbDkO1bRqI
++3GnAZD4yhleZs+x9EpKoTlZprJWwFg7VtAHKJ0pEyLMxCebBX0JJpo1evbqqsOo2ZWmzrgdOKz
BNzplbZEPglA4n0NYFXun1FBdb4DExSc+5Klq3QnmnbO/VceKmgKdAwa4CGWV53HvimXQ4LIpKdJ
8DXr6+l+LJ4pmU0Un4eREYJvUAzLJsysCSym/kvU0dn+Odpg2C4Ejz+xviyWPujcKedG9KXxs8X+
OUEHoYQgKrtPFTH8ZS+HYsoiYC8wD5b7FrGvazsElvg0FDldkBR100hxpyZC3SjsO6wbum0oY8tl
qA9XBVPkghXorjXibgvMgyAewL0zGYC1jwIIaYhdB0SSU4hLsuuEmN4ccXBsvIC0t7ha7TsSFnUT
DXGNJejzZGKioJpymV3vb+ZKBhBAzfmmZVJvupylh6dG8XDRtqi+isqKL1iR0ImKw37LWzBuuL/V
XZlOaxSohZWg4ppAgG9PPuK6dSCsZa4z3+vOcBIye09m03S3mon4sq5McxkqGU3232dBDk6kbr/m
vQLrJIv0vO0YuRkEne9JVGbvu63f49NIh+Y58wN9eCKPZQi2XiI/hREnq6YHWb1/JPcslyR18EV2
Gs8yoxxmyOLxFxRSd//Ipgt6Vw4hXhmo9D7pPgtti4OTZsjKOs8zrO2iKvB5XoXm6aBbw9mPvcuD
BYR5hhuVMfDPcCemUWcNX3MEpn3dD+eQ5qhtTr140uUlWYYRTS9raXw9UEVgoXmhas9QyOhaGpAX
2N+ogmET+yK7bgaeL7QVg4/b1fFWI3tPbT20bFJUIVsEifJtRTyIERN1cZidqs6c0s8rkOWe2LCg
Cg5PLXF93UJg9FLgNll2ZtIeAEyMFQFFfyv9op6aZgZLplP8WpYhuKcAsIEN7OyXWO233tl+2fWQ
C70l0QyR4K5rQHX7OO6WsBusnJhgEmhPClvlSW3rOskXZcRvDRzl89RkxVoFPpgmmdnMOFVincec
TaXoB5CEDWjV+sJCTC0iYWq7ReCswh/TmLWIBnZp1YkDlp88i/Rw0euSrpVVTZDMrVkGHiyomG+8
j41zEtJhYracOU3VUtfqeO9C+uVWyBzSMzjE4NlJda2ktQijtrNTrzCXXSPnZQY+YCi0WAsTvGqf
1sSxQki8DaS5NBJ6C2GMeRJJdlOTwHcIaZp5zTWZBgJ4tGJ5Nwmasl4OOi5WXiHyw4efksgWEE/a
gZYthQxFDOsJfuwYS5d1Q1ZlVwQzGXrp8uf343b7xvsPE6ePfbuaBjM/G1b7bvsH7FsMTQnv2P/4
80sQ45ajBKN2TSMDfCcaq2Xc+IlNc+E0RgXhAln1a3iWcjpuJJMmzm4yQSH+EoIHFBh6mCmpb8Lg
SwoZLjCI08QteZMvq5rmy2L3EdcIbN28AZs/i9sl9qp22eoQJhcZLpMDsyVM0TThW6FRvzAsrJeq
TLQ9UJVPmjqpQQl00UQ2Z4LW/NCg6WO9hG0iepnuPvY/xSsEwam52ZHLOGkdVgXVUqMHZRgwoCDM
1XL/0VuFPTArsCEbQ6ZWqydBnfaTsGi+hJWvViIEB8BL7EpU7YSy4iwV5qnwy2q2nx7gsmpC4jay
VVx6NjfAYYiK5no/OIiO5ss0tVOUg+Ro1bDU9Fus4akGeCrTTITXuMnh2ZW+QlHQOVUMHXRbwlxB
nePgRBqfhlgZ0/13+7tZBSY6N3M3qPvYzToI0ouysLNMuGAo+Lk2nT1hgRlZrsrBi1NJCiMeIsMH
0GZgjl1VMXxtVsZ5kHrNRJFmQ6PQTWtwLYVlTnCWVksp62qZ92a1VD4oXpWhxvF47S29OIhdiF6x
w/o4PJ2VWi33701DbDlRx2o7oHqBvWheQcpwPuA6m/ggqiDFghJwluva5QxCDlGYGDYbhOHwJqqc
RpefaprVMxRAIjWqk25GKnHKjb5M7TAWng1ZaEiI5JYxHcr2JqThVKhCzpVvWUtwFqlm4TJAUbmE
v8JTLsumgyBkE3KHyQ7b0S63l+cK5G9E+gn+v5R9V7OkOpPtL2JCIGzEjfsAlDfbu34hdjshJCGE
hP31d9U+fc9nJmZi5qEVRVVXbZxSmcskNY2P3lz9mKz92SSVKtKhF6DX6DUc227X6/hOroaVwTy9
jrcZSW4z0nrmz6sezBkgfm9qt64Ox40T8bpve/q68iy+VPIcp0Ny72lTn9ZAIj9suvQw4EcudhrH
Qtos3PbGQ53eROGmSXhTcp8Puyrp93aIJ5ZXQVwEo1h2kT9mGzr6w9Xja3Ng6/jqomE9uYbKU2vD
7nFdjCj5wuJLFGu6bagni2WoowIkZLKtdEWP4+DTYzW7PFtm5BZzhdIYS0ORLR7dQU3Q3qVDtG0N
AGImkFl3hudkeWbhVN0LnTUbKqXeRESuj14LlBF/pzv2AzBbUTf86C9gOJrIrLmcfH/fKRkc6zC7
LK5LtvFaIZwkUY1yyGi5s1ScGpTIx69BzfQ+s8RHORuc01sAqxuEu38MwvPbYtJZj8PxfjDBX0iW
ugIJWHX09PAa197GihlkAwCRhBh7JB6mfDJ+i1Lhb5c5uK9pYI6JjVCCp82+pih0NgaZP+b1yPOp
FjhBgd/vJqrPyi3B8R+DjqERWPtgzj2lv1e1yvJWL21Rx+lf+z9ZzIB5lDQfurEuO94Mx68BkNNw
5Mlrpsf5YDFBj841d7yV0VYGszt+vdX+/WrMGugwkuh19TAB5TwvMmc+piG/DcFCvQ1J5ncmwIkD
rblXPieYiawr5VA1gINtLdVf93lS0B7R0MuW8Rh5tHBsJYcpFcspUvNZNDrLSVAhOUqwjBqZDX8N
X5sEGhYJhQI+IYDPYz3pw3Q7kq9BUS8qq7a9gV11dVxvQ8dGuVHtIHOf1LRoV33VI3nOekT5usIu
fA0pSf68qv5+hR+jeWvA5YvGTUcX+9Px61U4V/+8+fUB6ZJSNXG3ZybWx6+BZhzrilEvLAyabe1n
/fFrUAZxrELG9tfm13up8MCs1ywsPGP7Y0VHLAaNsnmdJl2OcPAysHgFBUqXPL19VQQIJTVddREp
MxdemMyHdUQl6XfdCQ1sZJfPiqkSrBug0RSxPSATYGhQoMF2nfRrOK4AakLyULmWIpfo9GnyZZ27
BfGC3ThYzznIHfobUYpz9TXEyNZzTbj665QMSmQA8TOglLe74utIBCz7uwrlOvH2LU2H7czFJxmi
5hSNrDSLP+2HW5z6ClsDZmepgRmCCKnuAa8NOVgPuWH1NB+jMJyPELpUYAOmNtdrRo5No9hBWFug
RELQVgmmWtAS9Wc7G5qcVYM8BFPTlgSoWhEqWiiTdcehbzeSVliL6wA3+xBQmcuEtdu6Gp4lC/Rx
uc2Vr3Dw9erf3mMxbsTMGTCuuC8Gp7NNB7XBpVlVs5F1XxdCi/YMrjCzAJl17tVpmq+EzbtEEQd2
F8VYoMNn0QqzJXOT3s1xsB1Q5n6Cg1GlysIIwLRbcTWq6TAZ72zASV+GmQ+AgBnep2wfJ6s4U6h4
jpWxWz7X5lumggsHxfqson4+pSOVpXiqo2x+bO2aXVtoDDT1xmOTgRCkNbilEJR4HjPf7hbOlrvJ
dEsRO68tqzQOABBmsdnYYAJNI8caWGwQnf1I75SI63s1CZUie1eurBUDpNzcypUkukLxMj0EQHg3
c2pIOcppekiiCGWUT6p9HS/bYPXae9W3QIljel+lpi2CDNRNz+s8Afjy7mehy5W5RetmDopIjOLs
QyeW+wvV2ziQ4px0bAU7kwblqFj2LMfmZ0+q7vK1BSweKaBGUJFNJgqbReHb3IbF4iX+tyH04g3E
kFBfBIq/zaHZfL2fdCNYhKD2DzEV/Wuv+p3WTfSYTfqjX1hQZoICUzIu3gcLBDDBGj13JOrfQvD8
h477shxYa9+0v0blzFqQQrdPU0EKE8k5p13Wbq1iS5hLv/YORGNtTsalf0vi6oh0PvtuINFE9rRu
hNJiR4irAeVsuZrmR3cVcWPvvgZqOw7xxJwdGiOglOi0/+m8HuIBFT2zoRpQGCDxsJFc7gfQ7ag9
Xo3z0le6WL5vJ3EBkTJsPF0H9+z2auGr2tR81vs+bDF1IieOVoTLQy17rwiieCmWddEltF8Op9qa
YpbNko8NgcytW6tjsiICyWHpD6SOgr1t5S/VDyQf2q57zUYBboNbgG3h6pUBhegsTcNxi7zB5QRr
5feRPWVi3LOOktc55Uc7i7poYmaek2CWh3Ye+wIKLuDJ5GqtF2EnEiwjfjxDI2dXyP5md6mlnDex
kFUuG4GlMHP2oTdqOM2+rn5R4dTGWkiJNr4dDlNvutceBMfAtLwL1wair5le46x9BDMVPPOauueY
IzQ0bc4X1xz6ebB3LY4iTha1d9S156+ZzuEjOfF2myyguhZ8B1cNS137KFs5XGjQX762/ASiPY8Y
MDeJyT3K6oJWa32392YZviWz3PWrVt+nDDhbNTbsOsr5w8zdcgYtCuw7osnh1pj0AY3Jg4d1XM9R
AxxdkVCgYkkQ/wxusqyR7h7ap2KAtCL3+34qeRUvDzRau8NYg22rqCgrDbFIu4DQDirkntXY0vcA
YGVez6RIOr/+nlqkElWfg9cePqC7isvZ2uhYZUw/Zxlgi9ik39gNSgBU2Z1BEA1ForJ424mIgPpY
lh+pjDfpWq8fWTZCESVrVbKUDmVHtN164eKenDKIoGblP2bGy7RL4l9eY2ax9caJ7ZCepUfduQ0C
Wf0BASTbqrRWx2kg2cOwNKiL5jc/Y/TFRISDQMRCENQkeIkq82fz61MwnCBJI6SK2lbmKZ4RnOcl
fA+pXXemYpCs3DZNP7+PvQ/FXTD9thFZr2PNcjZm8m6BGOCUNhkS3BAIcBQrcQfUUhVxz8CV8gW4
CeBdEv/IFOh7SDzq57ACEQCWZNkzPLfpcfXJjYbRJg/pOj23uyhi4W/ixu8aZPJb2y5jCfGOupMM
WRLPWi9XPQePs4jmfeL9FtrE5iXk8wcRuskxP9LPwKYPJg3MrynWoGaqqs5XvQf4U/HciiSPughh
WUtApJGocrEwe1zwfOnnap3YpkFGsPOSNShZ4vkbOo/THZf+h+RsPYSrdZdwTUo/brrXDpFdNeHL
GMfTk8Kcb2no7rjH2sJbUv+AmyjE1Uj1pidClYMd3HGBO/7Uje5JG/nsG+o2DV2/yUDXNE8D1DXW
8UfrWb/sh9Hbs7Ub3/Cdd9GHc+4MJkYPqrgwyVoViwO+tWQdSrQwTN9WPad5aAthafxOwfCr9jAb
4t9RY3eS1WRrwmoAYFrvKaCkPWAmXkTxFO7bsSW39VVvPCeiTR0Al6GVtHdghVEwjsFchKJyG90G
yVO/hFludRsfpaDg9CKdHJ0Y2AHo0bqjMro0gtQfNWtEvkrve+174OiaGbUrW7xyQUT+Yeef4TyB
g51od6FeqIu2H/2rbYbX2QuqPNUqOjeD/db3fv8kWdcdqxu+Gad99Jl+zLpjO+si/3nyA3nKnPIf
WyyeOaKpRObb0pd1TT6bzi+9Wrs8hq9ts1YBO6ALW1vYpml2dgUwl2rjDiNafORNn6E6c6ncgRbB
IkbYcoZUBrgC18kO7Je+hEO25lHoXRqItDfgi7vHrqf9NnU6KP5cQRfIkrLgOVZ2LtNM4CGbvNlC
jeztoqmWh1TfzgqhT0ZweiBCdqeuAo/r+7akYzQ/1uvsXX037r62onisQLA29mJbBwnI2tY5yK0y
Sjj9KVb9s4e3Zatw9TfM8hllRPI5QRK75gKpWJG0tbk6ByLDmPXFzhBe+CkPP7Lxpa2b5RxP6QJB
pfUusC+r07LYm5SInKxa///Q613iDb/AZNxPTQVhoUeRWvB1Pnl6Ocvab164tyQnD/K5vG6b7G4R
Q3aHWblA/O1rm0Oz9WuOJCmaOlz3oKmaJ6kOfW/TY7/EyZER78lShrvQWiCkcbBedSsubYRSzM5t
XayVq7dikOs2qE2QfxXTVg3uVMngME02e5K+BwEM5/eDguxhjjN7RYhKdHqVE8qq7naE0D95F1Mh
wTLTppleFFmGC8CL9GpdolBXjNFrX9c7lS1rPld+dwBp3JWrsXrDW3zXRSY74udeBJneOIqq12Bm
NK+mdjNXpvu4MY+fvDZtGTZTvFnsggxNgUDA0chL2E1j7oAvHL1pcbuoa38A4b1zkgcPk2DpVgAe
KzvbkN2QRiyPprjJXWyPbWjsa0yApTNVF+o2TUbb6jzgZn4QS/SddCq+lfDTAyT26hQitS+q2ucl
03bnxv525NULozPURdCx/qhuGaU372MIYDeah4VOHyg1Sd6P4/g9xcISD1m9AV4kIQ/y+f063vj7
yitJsA4vXtVslNUcS10FRGnVrKCIf9u6Fc05svQpTMCyxNxb7wKPy3KCCHvPsrnaSnAfoPDtp5pA
Ag29+g2MBqyan6jzlCJbCmL+aNKOlzJs9D5Kx6loKQL2GkfyFCq95ANlycEjUu8tPMU49wPkYqs3
rTkPZroP67DsEi3fopYAYgFe3zqBNT922XeCxYLUTD11SXPXJ5aU4Rhndzygbtcl9XhaNGcn5bN4
52vwqcEALiseP5Q2DOStkqc58Xc2c1jDOHuPWDJhhyuovr1S+5298IZuJIHjJDd0bO+DJhoK7AL4
Jx+lEA4bO0VfmFsd9A3soWuEv8Guyw0ALP9RmYY8YgL3cy4cmNEwROEX9ucvqbhq637jcSvKeB19
xJW62tUdGXdYPyCLGoL+RI3rTx3HKq/75cAgwN8h46hyPwvkhrSyLwQ+OfXp3J9QK1+9GJqsyk0v
cy8vRgz0gNykLdswAMzX1PSENAurm/2onWnu5yEyJyK8i6wDcU2FdFjhwvoC5EvlQpL6LKTchcrZ
k8+rg0+Ud1+x1c/nEVNZAg176wU4ynZ4dWzLJVdXl1J59czqH1xU33+9pYQPOa0KiqCTy7ULxDPj
JHkeifMhL83eRt7HD9y8jfNuBnTy2HANADg2wW6ctd10odikGjhJ4u9drTFhurUcad/umIdUR0W7
AHTFNxqD8W109C2KB/PYdIj2Vqn4OzF+QTVjT2JJgoI62GgY/9YMY7Y1UdzuHXPzm4MuqWnnrFAq
lAfPC+2TiHDDgv7Ypxmzca4jBuhPUQO1S/uEswFQCv6jE5QwOVu+u+FW7tJvM/MZlBpVtZ/WbD5y
Ls7LiDxH92lSIJfpPx1kxSMRLSR2SXAa6nmF8QNnolmG+Q3GkzVvoKcAwZTMb8hZIKSs+schpGXQ
MfGAGqItp7bPNrGO+30EAOOGHbDL18Bnit9t/bHMmCv60CXPX4MAtLsEfT5xNb9NCmIo07Bmx2kN
b0ucwYLjkWNVD/JiKyzHYQsFjD87sZeuJkdRTUGplO2+Aam6d7R69yJvj1p8RGqFUNAMKF/TIZXX
9luwINw1A+OQU6V6a0HnQJAiPci2RrlbVNbgyi7i2a0gajJUAqPxcqxS/rXqPAXEPkStztWzlwl9
IkBrGwbptkNBkwlvOfLBTkXa9d0p8AQKFUagIZ9CenAQ7bXO9y+LRZmpZWKQm3jNDiLbCPck6rZ5
kg9DHLpLM2ZnFs81SkoNkZkC4exB1JIk0Ga7zqgjAfCdWUw0MdJjKDiy6xQcFUDM7DG1rsgk+2bR
V+x10El3lEhHoBHV1es6R+32FUV+C3eLbO8gMNmMSTCd651PNLtjtREvUc3L0SfTxQQ3NlBZ/65n
YXIwafvu97V/Bx3LCb49c6BD3L4krX9sZ9OAkDFsw5e5A1jR8O/zcnTNbkqD6tlMy/QcrAJliPgJ
HstdvIjZB1TACvxeVpVz5QFeUFrD7NOYSzKBeCV2otBmDaAgiEuK1iZ8L/TS5wgecu9c1iPBwBBb
AXCMzic4g9Q5En2zRw4EVfQ8Az7TEejhiUTPtXN3rA3VZ4aHE0L8BUFKz546uspiHIT+aDsGAieJ
flHQ7HGbdUhEI2TxUbYzbdocVaT9C2AqclGgWi6Q47nj1Htn15pNC1jqIxkhrDWu5ifNqjcHTHgP
Bg9wH8p3YM73vIeNyVD1XLlgeKBemkeqBUuPPFSRnnwOXgq9nQfOePAJxG1gTQ9RmgAyMoq+onsV
3/LFA/wvouA1iCEXmJdEPk3KB1Sf2p98lS9JB5nOOPAV5avttiC1wy1wvd4PqrP1x/RJJd2lFmoD
0Co6zhog2dIvex4h0uUAPZC9EUa3AVCdu3kkDDWBfYutDu++3qprm25aPXb7qNPADLFqSk6qDZZV
UbhuAqoJmeV5CaIfISCtQg/emzLrfKwGM93zkM33ftSxbQYLIJibASIisMlNlEL3PxP5iorvCquS
KXs+iD34mCR3EF7uwb5TIB8sPjeBuUsggXBpwC4T7FqPDngGHI3eSzK47WqjcAtrWrOlHk0u8cBP
EDh3j3GEydR6ugy8MAK0JUGKLAAnW4Cq+9Svsx28jUHpSf0SrBKTb1X3Bs6UDVr5Isam/kvMudkz
JpAw+BpahqXbgxWDGLHn1UZXK7vIMPsz8KzPjqJdlUKc6j6V8uLT1+BZBzEEfIGAXDJZQo4NGEGb
J4j9/Ydk0GJPuJR5x2Ss8h51KAQQHFn7nIYPSwPuoHcPzW0wKjdeCAVSYuLSgVUtff9UT0R8+C2k
jcvij5t4Wf2jQ7YCqJs2UHF6DTQ3A8upato9uGh/I1MTFf3cBXe8p7KA28/tRw+w4TJ5084uc7Lp
gaTCwNOmx3aq063PzdOAx7GcAGmnp4zVTWmb1Wy8WKt8FVafudeuT7Z5Dm9xl/k83Y1q6p8hDUEh
b11QeM7+VDFkJuFSr2U3zd0xkhBrxKlVe6jUj1l3U8G0n7ZS7LKMX2LQZbibOCZmRV7oOLhLJSC9
EibwDp7PHpfVS66zHuLnxWG+cxjF/qqrx3pZCzDSwKihgXP9t8yM68ccowaNKtpsvzYhEDnHeoVG
HBBBTnRbH4PZD+86uhjIS9ewaKPunVpH76fp5zT5w/1qGawMGmqgARDsBbXkVviJhp1qkahOM1Pi
OQP7KKyrtyacx62YCDkEfLjHRAOTH5CxrAboReO+Snb+7VatdZeD01mP02jsphpvBDavwtP8NcxX
oD7m6ECt6ryGnGcPve0xFgG5qom7sp/aVxVMpoDQmH7EZt2rlcYPJoZxQOuD1jT+GTIGXfHQzI9T
Ys7IDrL9xAnktlo0L6ADsyu/yclT2h+jHrl1GmbhY1tlUGoD0xO0PirAUX1T5UnVQAtJu2HXLjM4
/gDPEDMMJQ+3V9lMYY77Yjz4AFSOyTDmFD2SHqGbbgpf1OH+axNir7FMYM29X1P/PHctNGtjTwuR
Yq5Qj1ygZtYbIKVxMS6SXDQZyUVOASJ6gyXRp8w+zcOH8gL+GCTWPmmkyB4LPtqYkBce41Qwr/3z
6us9b0z7fFV0lzgP8kmYrp6ozC6AUcaPdQHE1S0jhE1+X7Rzn8U50wgZPjRIMKMOoBDZ8g3A6BOd
+vmJGzsBRhcwAMQQLA+T6u8iG/C8kSstVjtGL2EKseaiY/eOQwIxxhv9Obj0pWfsgWOq7+poBb5I
3P2wwn4CmgVlu6vitYjqOf1+c8kGTQKFds3kQRJonkgL8Q7QuOo5tNBOB3V8TGo5XymB2azm9uYc
0PIAk21/xMOSqqPYShpO50aObZm6ofp0UQNtfBe/j02UbLWLf04JkF9/kFC+BBBgGUm8R0DIXUHW
VnxAuPjGQE6e2hU/MaEaP8QO8gSdeewB8RNyewEbn4TcCBglqAJp5vrpa/AWDfvNmiXHYFKmXJNs
Lacu4eevgQ8gOExNP78Q3Bo6S99jrOyG4VeAEHkw7N4heu2FNw/7Bvgr+PQx3VQxaGbqeRsNpg3y
ah8uSG4aqNl9tYMSy+SmUiB1RzeCzxIeCrwQwLZL3I40HvCn0It2MbivfQTYtxA9aDxTZyiBwEzu
0+/woGUPDgBXYWWqdqAD7AYhjRYazSVPPj1FN3jYhFOQfznj/vQ4+OP5/Muo/0N3C2DC2v3b5v99
hndeq/9z+87f/+erncE/tvB4kV5b/dv9t/8LD3e99Suw//6f/uWX8df/7N2tzcG/bPynlgv/RVOF
x192kO6/+PB/1nEBbetgwvzbpPmfOy5o9GT74fiP4e8uU7c+Bn997U/LBTwyB20RiB/juToxxbMM
0WTtT8uFhP5HEkR4nhsaJ4Q++i7A0flPLRfQfQVWRIQbOGpDmKntXy0X0PwwQ/dDXNIoSnz4hf5X
LRfS5NZT4Z88j7fnXQOOJwF6jSXo9fLvNvoogOc51nzc95KgGUHFioGZc8jhXIKtNysi596d91v0
9DElY3MzAzgYqFDpiSa2eZvKMOfQUhVj2r51SMWIS5/TMRVH1nbVaTS/50GexzS0eeLFV64hGyEc
MQOoZIJKApIOALgZ1vA8GSsU+jpE3E550cagE9r1hd/IWZiBr+DAHqCT4UVHk08A2i/woj9IPMoA
lNB0CT0oapJ7somqyd1Kvdw3yQytAXayV8iLJrSD8D8bHw63BUshmV+qdEUjBh4+ZMvjKLPnfopK
b22f+7X+XffxNY6a78OU3dm4vkxQJc+uPQrSX4UPcW/nYNkYhpgU3di/r3X3DGPf41iZDyv73ULm
jSWQM0OU+BrS+n5IxO+xx87HWKyBL//WzNF81jjNSRw8xF10AmR5DlqcJ8Gwzyzp34E7I25tqQp2
VQUIcmqvKCk2xA93aRReoa14l2O1Y/4UFGIFcsPan9Q0m75PD5zgtFUW2D8cAZumijpYIit0R1A0
T6TY0Hi5BIhgwIBxVUOxRxMtqF6UKaDetrkcO5qTRu4JtPAsgKkI0pBNR9JDOMffqsT9qHp8j48r
5KsNBKKTAqelIuBh4JHirzvFs1DUrN/8eC2bsEcOUsM6hIr8ECM1L0YRPsCAsOJyBmA+00MTViCm
blcbsOTPsHtjC85DB6H7xszpWzMES24brOgg4B4sM8fIzGMBXxfWU1QGXRsdosmU0zhDQAK7CbfT
dWihh6NruxlMDyAZqVsJR/mLQFmdw+ualpluf1uY7zcSWSeArisHUZzj387BZpwPifULp5O33qXj
CXXrj0p6sI732XOT9G3J2YVRnVsJPqceJqjB4MmrVbNuQwcW30+We2/0fwT9D19w7zGwVQndQw3z
SUdAqZcmi6siqo7hSsS2T1BDAvOYUjROoBb7OkXJAf6IQz22xddkqbJsLkg9blbjh8VKfnfJSErU
Qw8AeHnRk+zZzOwNxdZVcFxfHyeIRA8AiAAe+Qw1bcu3YgFSHmJ1aUyLw+y2rIFrZ6m6+RBICFyr
outaWGHa4DFzrs/ZI4Ero0DvmGugFeADA8mTzH6B+Ki5euyCm8Zu2cmQ/I6reIbb8DbxjDjIGvCL
iqLrvIjfM5K0PMDjxvM+0G/RdKNZ8ioUmAnkzYf4BffonI8+1ASA98IJtwhqVpA1CteKtVDtgIV6
B3Celk7HI25TmxW9hf29idFF42ZpbfMRFWrhYdIVKdmZTp2hiJlzTp+TDHaxsRN75q/HVXwXhgFZ
ViBBca4H7AXx2e+w98th2qI2eAaQv/WFj+YbSDfSBJOmHzsI3BWcrFodTDh72KhOjiYCKg58HqfN
d+onyLduzVAmU723fb3sB1xCPNTrOegpuE/0J8Enbd5BZ5sDqBaljBFPIUPmBcQrMOAB98wS+54I
/N04Ad+JWLur7XJG6gkSIIERubtvO0QgheJpa1C95J1Q35FqhhBYmoPqEFhacKsFOh7I4CYPYwYU
K6F5R+p420v/cQDGWDRQQO+VbTrAiqBypx68Txbc5uzQwTbJUbM0CJa67z8Dnf0Gry7QBEGWMKHO
ZWUWSES7aqdD75Rab945Ru9FvR57yNI2QBR4kdWv1iIciQQ80DLRMwcEj+PRtjR2qMG3Ay5oeIvF
QFwoTgQgh/TCqhPh8KpmnD4BzNrMzguLdA3z0Be6JI34TbWqoM5t9Xaso+vk4QqOYWSLFlKbfIR0
NK+X9AXaob1G8Vz4UW4uRPUTnIqNzomC6SNLNMKbmoC+MLSMqUm7m2C7K2YxbkYfpN8oUl1MYXbv
Uxgf6Z13o569qj0HXfVDBEnBfF+Uddf8HFqJtBtXS0Tvk5tQZyZi3equBzKzdN87gSq6tRHQWhIU
Ma0x9STaKngB+IEQt8stljAbPCy9aEqWuUdwEU+kH37CHvbSx3CCp84hWMTsPhE3vz16bWR7mNRr
cHOgTuLdFE4gQOzCc2D8dxxITKomhNs27A+GpgDObwsWRG3wuXnYUe3ZClpx0+ZVRkcAHPw73Eh3
8FR9JkP7uw7VrlmHD21wG/i+/Ek8zEUFRL0AfL5T6B614WN4gAkGRGHmRTlw7pNpMnOabbWL5mhn
EO0XyEo8xpeb5PO6TsllmkhRNQQRuBqDwtTVZuDRBskRAv5KfsE58ZquwD1ruTysFL61tTUffFgT
IA5YjDxfIJTPELwkMeYyJN89FidA5TbDcbUp8otGfZJJvPUdOd66i3C4V1KAnB0hv1DsNkVawYMB
tjMXoWQFXBxhGI7F2J2jCXC+hri7j2xe+RB89rMjxRQj2GQiPmQQnBWJc+3WtwAnFCeoaW3hSfhv
Eua7zdDhsqAEebbjilCR3vivIXgYh74wwzxv11uAjOe4zkegbjmhEA3L8WTmKjcMbYPgZOPFhLoD
Yj5IGf4feee1JDeudOsn4glakLw85W1Xe3XrhiG36b3n0/8fUdpTUo/+mYhzeyJmEEAiyWoViySQ
udbK0bTB/NzBql6m7K42qQ0QU74OuXmMBXvRt2RefUUhcD1F2wII7paKrzwjhfRGKCMmeNYSGIA7
XFnmg6oApAXGuHFb3pSBcbZAobF+Y9mgWMWTQq5wGbhno9bI+ueJugpQ5yAit/ZzeFjz0iUs9DP7
WAUFI+1unNQ3+ctxjTznFwCPichykAGTsgclZ1+TuBszA4gaTxCUK6WG++p9IiWyS4CcL/w71zZi
fkhmtrQGu1kNgXevT32waiLw6QHZmUgjk5yz86qoF+v0WnmALgy9VGWb2FrWuusCgO0ePINFXtqv
ac5SKVZYZol4Y7nEAPImWgiSrZtGMx/5yrOdLkRzbAhiXJsSnumx6rt6YY0g/KpqLYbOPRhs/Zym
0HaswN+DEtYjtKVVXadycdwfqsrV1j2ZtEQdVgERM872aAX2F9+2oo1TFMDgvIrQll/TXMdqPSWr
rIsExHOyeQH4oYi4C+RX9emGS5cw9dzeNI4frdmCdguJTbVa9Sfy9oZXlRhcbwM+gyiL+bXXoAvY
CtA+UTb5Uoz9tGxDdJUA3F1MMVqbuBbNwXUqOAxgoJaKUR9dvXI2sMaF0+u7yQ7XQ23eaWmgbdVQ
WIsg9gKodiVk34i89TbVMxgCDdjHbIYCS4DvkCYvVuUmwCfmCZJl5rIJK4WVN9HnqdGggbUz9WC+
nmyg3dib9mHtkuoAlR5kd9AcUNjRfX0hRs0/2aI5FW3QLqsE2R62v/6JWPpJyXV1a8zQdidpBbQb
Yx0IkzwtQXkAWU+e9QOMjvdUTwYLMLf7ludVdwpstTtND0kg7orSAGOROBbqP/6LCD6DaxUHwyMU
B8h3nzRRsi4rfjBOrQ6HpkOeYCm75JdY4ojkP3IUFknMit+eFtoUPUnofaRVw0H2EuAzme0fbQEN
JspD8Ku6/Z4p5Kog+pCrb8WbrYp6k6Pwc5DYbHLXkKpvY7Lm+lpkwXcJ01bDAcTatWvGQBHtmLUj
IKGFUhX6QVM8grBJAKCrr8MVyxwY9YMDYSXVT2XeQamMoKf4VraUI70P2U65PiiPwemKVedAhJJN
PTtfh33xaoSetxF5Y6/ZqICASpuZedhoa72H2aHaogNB1rE3tFkExFnYn4QX2ItZRnwxVv4dAAnr
qDmudSzTTFx7aCTYK7NREKuZbdKlBeYOyvQAXshcS4sxH4SCADdvVQzLtlbPmmGdvT7qfhT8scWg
Vu+QUogWWSp8Pc9L2dG03bEve3EeFeUUTazCJ7N/CptauWtS65j1wPpKo0+O5ax+p9QZzDiw71s5
tKbgzkiDYm33rM2KXtWfkzDSTvU0BIu+S1Al0FIk4lzHR0rC6D8Xk78Fsho/kOOIkd4Y3tPWTl+L
1rXWScYCIc4slucCpF7Ltx3Y4vmX+MLPQMyv4lvaLGr3YbduIgwOcIAfi0PVlt8VihJX0SEOVe2u
Setsq3vrea8axqOzIrT6jDwWGwdI/GE35vDueXv9v3y+SZ15XQBtN9QPonvuaKL00BTtrraHF2sq
7yqbxSQbQSOMv7PY1+s6WrQiOHjatP3nz/6gfzUHKkwBMlboJqkVqqz+/k9n8a+Y4ZS1u2Rknzhv
GOvWfR6SUVv4JsIlprqD2ulfZe1+Rpd+fuUfgl0fhv9fxr401eQL/t9jX/83+VLHX/4reTuHva5H
/FdpVHf/jwuVXrhcNpVMNVfzGvbSbCqumlTvctGQQ0Tgl6gXsTLDRHPGtE2qR1naLDv7M+plMWWp
LrMG5alVnYqg/w3t/XYNEVf9w21k2L/fR/Pfg5KaZWpgefiHcj/9/mNygFGnKRoxP6a6+U81jP4p
mKzwDj5esnIBdX6BUsuyuYm+l1nL6ynQjIcqqqM96oLdNq9Aiwf98EAiYVq3bTqskbnOn6qqqx94
8y48eBRPsvGRM1i2CRiLwB+LJ78szHNrOfeIFLLxajq3AXqpdoerM2CxA+GwejGhe0CaPik2Rtj5
Z4IsXp3k51sD+Dw/O0ETDOzUFHdZ92W6uk3LnvSRva6zlZPH0nY+iTRnuvcKn7FF4ELp5y2d9pbY
2p1VVu0PyK3HUWvb97EaslU3WOIuASxL7AvxUrDe4ZOpdhN0cL1DRwiBy0zNq3Oqe+XZRKZjBzXr
5WaSdtncbKWTrOvSguE2H6SEokb34UExcqIhSVmQLJ+bOvaHoxzyS0t2bpX+ze7obAp6uLclXyPe
srmO8yFmTp4odPp9lfTtzpb+1vWoLBv2mWWgz1LVCKbmdf3g9z7AzVGZl93g/pSutUhoxV16BAwr
/t71whRgWaEke3c5BwKqzOnPIkuHs+zBl0Hq0eGZeJxn5URT5v42sxpnQ9Aflm9csckBgrnyEA84
kKR13gq4uKlbvLseYaghh+futmitDGyJ+tEu3jUNnYesMmswxq35qkF4s/uifB/AcO5sIKwb6Ub6
7CFHa+rRjkT/y+Gl30EXAk8OvIvoxCpTtBB+ZHl/HXphbN6B3yqhkwhYy5mqINrkXICKetwgZIe7
AXWf0nSdi63l7sWaG5R9jwEJjePN3gYZQH+doNPsKhuSSe7FTOJuBUfh5zkC158WuT+kmzqL+lM7
N51qsXhLYWApA7+vDxPS5WarQyKxRgAcEQSbfawNOMJaXX6So3YyiWDJ7sdxoCRMkUSwj0mS2gQm
wAjdPLMq1YOV1en28WYMm3HtlT5aMU3YPMpGTZptxer7DrJY89gWGtuKLCQH7kbfO62+G9Ug/WJA
91gkheu/jHVqIFNn6xe9CCb2hFp69KK+gJkL48fKERLz1ULpXwJyYtXa01PlLqiJIShwoHYDHOD7
a4N22SlLNEh6f5nmnjInza3Yd9e3iZDd5f13fRiCn8fOjmlUe0C2EqJGRPUWZVM660hziVMk/Mvm
xtS5zrzMzfXNFnrTyY0U4wwjunlE86U9qY5yPcgLI39vh2lGZlE3T247wXhIt3IQRhNcgl+6wVib
JzDaAHQr4+dMPx8WQdroFuSmh/VIPG1RzZqbzuin6qI0z8DO8nOblMGd1OK0fA27h6bvIhtjtvvS
r50Q+ZTzaa1+RwbzMHZBs1UaU32sq2R8tAE30L82vV5s/Xq0l2UZa1fbZPN0jL3qlM+mwU+zU2PH
b7eDmgCJkA8n9a4nyP3uUkJx5DIG2b2DQtKk6u2Z3Fx2fzXFbb1BbQ9Z5NkjIaRw7456evO92a0x
qzeponRLg3v6kE4oNSBh5p37SHeXwWCl35wczZRk+qqC4FopUOvOzpjgYP18K/y7A3nXvABa+8t6
4A8vWWBFvy1WTcEqzdCR8+Z/y0RY88NLNq+Fljf1xPbMtVmx8o2fBqMiyWG5ndjYiSW2Zdq8KLqm
tovULOJ1E075tpi/c2QjVnBcrYvfcqG0Do0EdczMRTVPSltA3AUhDOAQUx9aZy2N9qlZxc4+i6Kv
CRzOpaJWW5bsX2KdX2jSAQsuxmwjR7Lpu30i2vT5OijCkxpM4X0T9Mqz1Vjsdly3PcnJIvWB3GZV
tZdDldBZLeCb2pGTXZLEUg7GNCrrIlGjTxPiPj4pgO+aGr7Fcau95CI0Nhls782oOac06ASbjUi9
DyPT3laJER68utPOZjoVa4GK7ws5KsibpLi2YxK2oAH1mER11iyCrjMflZYGoeFuwVPL24MXnIdd
wt7LP8mRdHPqpFwlBR8Nos98vLrtWw3ETqAbiLQ7KDYOIpqFlkP7hUTlRdJTPLi4C35d0/1UVhNy
l763ctIBlvBdb2vtWktrezUlIGMeoIf/i8qt/kEDnh8N6VPNsk1YSWx0KA32+8rMjvQhzevKJ/kP
ezrpqvixI2b/YPhIVMIcX5Yoe6J9Vt4LZ0yJMtaEz6MhfQbu3ZzsDARR70cDuN+EX8Cs/s3zRDmy
FnUXpN+1Fdth73ibkD1pk35y+MF2O/bDxJ+cbzZWmPqiG+w9UPaMRJ5pnUHiKiBPHG8bd2Z3j7iZ
syTtb76NdvvkGr35nwqOfAHq/1sbpNqsEWpYJxktsOyauEGlOumV2Q1im+gBmEvjcO1eYwqNVW/1
IDxd3WcKuLS7ek8YOCQTS7Yk2pW6Wu8LLy0uLnT7VRob7puTN5dxJr4BkUJbtSz20LMQU3N79S7R
22nNRrxe1l3KkNynDv2F7pCUl4i0GvIE+EnT6Ak49WnEay62U14N1tehjN1TY3CvQVkL1oQcDATo
1fjBj2nUgjBQnbMqqMw8fjA6JX5wzCDdxqFdAsLFJv1MVAV3qdMhQzofJpveKZVDG40wyP9rAtGU
nu3JQEbatFZ6RXyLuQhV5th4iSsySoMgCjE3pgHnwUs0Es3z0uE2IXvSVoctwjh/miaIpS/gfyqr
D8c1ul9XC1EbX6akr07C9X+YCWL+A2IEr3ZCGN3ww2dt8vunYMzXaWQpj4WK5lrhwhvSmkD7KsBn
eb6jf7Kn1NoEiJbse7IUT7xcvkkHPU5+FJZVP7kWSFdzNKmVoBjKp6p1tmbRa19dz4+WBiJuFxFD
uOPtM63kBLqDEB38SQdfSPm+pUQHAooOzqPQSc1YAeSRWvfvWBoHaJI396DJ1XNpiuBJyxV3F9nE
s+SkbDqluh8rTT3L0c2jRCf8SR711zmkh06I53qOJvJRbdNTfV16JfF6J/acw7Ub5ZpzUIxZVf+X
7nA/9aOytVsjWEPmUV69Dowe2zhrZwQoSaro+bBU5W0gZ0U1rBSbQgRBnCmPfYra8OzVZVP5L7EJ
fY673OIypq3yorMoGe6olkZVHfdDXMZDKjhU4iT7Eetud48ESbGAFVST/QmOXVxBAYrvtDCtiP/7
HUJOtv7itLkJBFk5BYmDaGFoDOrKK5J8I99uUAmMQz0GySHsMoShUBIYN2SWkoWIs/5fpK/n3fiH
P98woMUDK6Gsi/O32MqYwHSfxOB9V/roXLpZ/jogBtEmjvFWA6TbZ73vrIRhmG+Ryo6160o2FGyY
n0tyoZNXmG/ErMJdmBsOdDKGXpt/T4y6ujccRXmwLf/pejRiq2TGYRPJc5du/kCYzwwJKPefw2Gq
D35a1Ee10sdiIbvXcWPXR9mLLZK6G6sY62MDfHeNZkW3yqFdd5fAbZe1FYhF1Fr8EWa7jx2rq2Ba
xM4xTGz72kRDTcZUjvvIAftVIODXpUjfyref6QESbxrnzdTQCRv0fNi75PKeuIe+S4eKu3thq4rz
OE2JvfcoX7+pB7d+TyxnaYZu/AXQcLyJBx5x1tToL8gPqJusLoy12lFG4jY0Z/0CVE1APZv+OdLC
4Cx7sgkKtpsO2YHNh4lw8tPDP6/U5mqbHy8/e15D5c0zq5/L+V+k5YErjqo7ROJ7VzvgXiwkB/1O
VOchVS91GI6PhtvQ2K65CsgrkGFhKCcSBZ6mLsarm1/33h5EICJgPaBCTd0nC6XRnQfkl7wHKj64
MBLS1y53vAdz6r2HUSvireW72pJoK6ltlcIvSyjr4VYeIR0n3//Es9o6yiOkXZA65qzSkPmmI88q
R/IIedZUC/Tl7SzBCHwTKZdwK/1CdFpKv97A77IOpE8IsF+781j2ZNM7gXVANJctjey20bRSK8Pa
tXGcbf75KlAg4G+XgcAXwU3SvoD8CZ8x/8tl0BFRiYvQ0r8nBaLToVfGl7RKHl0nTKj04ccX2XSj
Fl+i0IiWeQF2Q9qkr+xVDXz1HvFKII8ccZsYyh5GZzC+fbCPQxXfFf3TB3M8f7ruR6cmH+HozCPp
IZtaiYByJIZy/fTbhE0aYg2bV7l++m2iBna905tUQmt+PVVW+/HZZ39z8719mKIVWyfTlKOclPbQ
bFDRcapkm2Zlx9I/oGliF00POf7YlQ4elTmQjJp9f+n+clhg5JCc/nay+YBGKZSVKBR31VYDmH01
cc6yBzdSN9vhDB3zKRz8J8OvHDIv4Cecvs03FrjRDmHFwDnJGUEY8iSHI/EpFLDCchFHSDq7StC/
1Lr2aXJr/5EI1HBn5zZZbmVS35PUrZfaLKY9kfh/LhL9KO1spqNND3Znlwah9q6Lx1EnKSyIUu0L
Dead9PrDWbWsnP4lKUDo/28/XBcYhOoIS+cdwvPs9x9ulOda3Hd6+p2gB1dYeMMMjdOdc9xXm8Yj
2SdHeQTdfhXoabIm4tospfGXmT7aDV5SnqWpGVWy7CYASJagZr+6OQ+T7159aoAvpxHId4MWy1bt
eW7pcbsNYV7daVPvPLhkNy/CtpcuGrgP0pQ1WX0wrRjMG6rXD/rcFJOoNmmkpCtpk35x44CrFqLd
SlufwIHkfbx3qoy8ktZbR9m7NdImgiDb8IhGmGb2s9FYqK7dPx33y7QV9+NOcdnMzoj6D+f/MPzT
qcqaV+IoVn9yBcRlHyCiecdJHRSKTWXKSfbCsH7tYkvZfrBD7vnpIX2NihWwS4qdpQlx5NvxH/x6
uIfLCiHC1YeJPC895Kbms1J5p105/LUA//8yyjMKQmQ7lzha0Frm0Yt7tFOIuB8n9+jXcYUERINd
TjpDjBxvaoTW1e92BNG3B89Tx+3NdDtMnjMw0Zp+Irqrnhz+lrWqNP0r0jzvxhz6jgcIK8QZvgCK
pEiJFZRbj8jl/YAMcSWc8rMDv3CVoN52ttvSPgVQslbw4sW7S6BGbvsFlZ4W6I4kT4NONS67RNEz
i4JVn5TeRfemXYE006tS1/6lSJr31MvL1wjB41NbosMkh20Y2Ps0BrN39U1bfVu1SI7Es3Nf7RX7
lIY55OOs7e+NIar2oyqmbWEp4VOfE9LO7MT+rrrvkYOabFJqpCSQWXt0ysnZQ+1uiTsb8xu9nR4L
is0sRFRB2J1tVlRP92OICvl8gDQR7G83MObblQ9W5VFOeL7x4BZIcEsPaKb8AwlxrX3q8SyFGxEl
Jh1ckW3lATgO1oBmMIDL3aiVbOV5UspGzt6ejLcJOOkbSycufTOhispJbg/U2yfdbNKbil0/T+/t
NATCeIX7E3yyvnEBA8n3+nU8z4yaRU5D88430+31r/1hNSD9bouDD6e7HctXkPz8NFPrg39ZLBi/
l6phw2EZwrFmERcqdbJ2//DIhVYEZSWxjW++oRwF2lmkREMUcYB8FIvr2A0DNJhmMO8QNfnuanTg
kZ+HCen+ZoydRRCATZ7USazGkdiIPKSJNW9Z5RCL2DtHBO7TbgVNbVwZiogu0iYbkbhiW6MJuZAT
1jxrV7q/7eCsj/2/hBNlavu3LZbF5krM/yEUS2Zxfgn9sjoyqgQ9zyiuv5mVv4cRX5ySwkMHq4x+
wIiZ1I1V1sXp2vXdT02h2AfeDeo3X/Gec95br8gjqmtvsNxjDcTyzJLeXFHERF9VMYKGAAQA6NSi
O0+D4SJUoW/CQHXeEJKnqoFtivVgB+4b2vxf0E0Q92jRJg++678T1n/456XgnAP9fUEOp9ByTdth
OQh34GPkVHNjRx90NfsmogEt8WgQjx6KLFMciHs5UlVH31IsQFsmlB3K0O7OH3yNSytn015Uh0QH
q+pRlG8TlxEiY97kIZteekfZK4z+0qkTgajZTsZTAGydu7KxRoqQTaN66H0LRB9puUOpILveANjZ
djlcVcSfWGQQhXh2ghLOgFsgs1ohSgEHU+FzrdCHI0xDJFU5yp60TWja7Vsb0Po8+cFN+rYQ4oC/
z9NKNZ8rDKmbOIblC8tOa4NMbLaZolJ5bcZUXSamVx/k0DS0T4riWhc5UvVVOUzNqzuoxj2SQQ+s
QKPdP18m7WMambsQdV6K6Doqq3ld+xisBCikDkVlKV9DcHQU/FE+G9CZHmQDmjkhQRPd82e6hHXC
VD2HFL2iyFz2EFpR9lC1fnqJUZx2FWSFKOrli/sQIkXYhSNZ5S9Wr3gXeS4KCGWExFpSCWZ1d/sM
K+SaIqh0kueTdiWsXnwtWzWxPj20hd9y+T332HoW1WtQEqbiIQVzEpTvl2Hf9V/6RtulkC7+4yT9
NksEMkG9cJH0cv2nMZqorKhlIHJjG12lqnJWpsjvbukgcyr5Uw0t/jVFVInHuSw0hWxIEY1u1p4T
rfzjQWHbAIREveDRng+Q51UcyjTMn9IEiZYsizH+9RMspbwPrb5fFmXePKZp2Z6rsLoLY7V5lCZu
CnjOgYGS0eyhdW6+IYziDzmkK1ucTK/6kcVFft8bofswGM5Tz131Vol62rSo4nFXAdUqg/bcwa94
GtIguVQ96E4ojVDT0iFcm6ODxJg3jggNJOGKyF1+NMdkI5C3Ot+aQBU/h1UD2STuiLE/BXpnHIlj
/2x0zzSOSWvBUvD82twnVrKSNukyQtY4omitbWOVWAFyUO0n/Vtld8YntSnHc1qqJK7noaIUw6Yy
RrERVWh8qlgSLPou8+9+HpP7pfmo+YHYBj3SN45RmsuEf8a3WpwntVA/h2m+6IXSnVArzp/ESHhD
jbLP5WiNKytUzIPdN+ML4IddSs7lM2qA2lqhZMw+pwjeG2K/LO/wBz9oc3cWJktKhq61mA9+zwye
oQRy238rOqlBDfzwrOSug7g0vwNdB37Vx82H5fdFlYJ8QoJsFqooHHHR5gZJqGHZpDPZeh72bVGR
TFT1XeXwnrj5IUfWo5jjncreaI4OwR9YH4O29ccWZQ0fWYtOn75EblqvetXxT9TwGQ/GmO19Ra/u
M0vwQsrE3objeC9NjRlB2LZqyn3+ZZMT1iS4gZPu7HkcWVZuCMgx1zYWJXPIthvALkgX9EctoLib
1YEjkUPfL6jRI6qxP1670ipErYPinv1/sRYFOR80EPdyoplnr97z0Wglo43hxeLYmbCvTMUrnswh
CKGKO6wcxkx99CvRQLqym6UV2ciU1Xlwko2H42kssnJJIiNb3Wyy58yz/6vNiPv46Innm5d0JUc2
QtPoXGD0cJcQd7apAViq0dJEfWLRCk/fW/P2zJs3b6JoNrWnAVGZTUgL5GDypxn25sDGpqm7LDmQ
mEiQvPGie93uee2zETXyenwvUVnemQgdbNpCjO9BGBx1FpDPXhKbpP0QJZFuXBgLSlsc3lFxyXjs
KvNR2kHD9OtqtP29HCIE4kRT+m5FDoJfsOwhKaP9W9cLRPiD52ZuOm0Nnrh5uloCCCJ+Apcckrx1
ibO0OAZWc9SHtuIS0Cgm1yYJ+ugwaaJ6ooyXegCrWy/kLNUkQDdQHmqvsHBYjZEf3gFTqdCBSvJt
k8Xtoz6p6N86wvval8gIN6b3Q4jyEznt6lNfw2xT54NKIMsA30W0AbreZgsUL9gayq5N5c3DtQFx
a6KRxdhQPW9bRIjvEMMukVCxTIcslAtBv4nVbYF+5cJRZnVDcjtZR8YRRvC4lYkfNc36PQCYuTyW
/4lFRLIcJpeqxIEzPRHCvcvm0IXvZdY6bpRhZU7oWFBEwb5HattFOFTZy1FZ5Pa97Dkq0s5qLu6c
JCQr4QybWB1RhZDPXCccu12jh+/yuWtBDf85IcfpNKymsdCPH57PoWU89u1gQdwOC95RqbcO3BwB
0jzKV36lhy+JS6K3idPg3czFdztWi29DPh46J/X8hds/KDHkijZmIIAO38nGKUV6ijyxVm1E1K4T
imJ5CHhpbyHC1PvrhNK6OvDkbutmrnryxonGSbWTHDpNMrVgGxhTg6LeIbB/f/WbTddZOeb2UK+H
SD9+YvfyVEOdoJyQ5CstiCCLRWr3JBuNhT6wr0eRk4HyohItKhFXWznn50F+LrTuRY5aL+ueyiqi
alegLjWDoGfhWN5FNm4Z1SsHGMr6ZgN/r1x6z934aS1ON7sd2/OutUN6EAddLdlz8ixPKeplaRtp
lM4qMPl9FWV3cIaaPUCQ5G00YLtYKbkvgsr3bRt9leYoNONtnDbtRg47fujIBgXhRWSe8+w2Cgp3
HN04NgK9SRivdM1J3uIh0JZjHPYbRwOhfy9y7XOuFHClCh4E6Dq6lL+gDhoR1OqLF5OGB77jP4B9
ArZg9EgLDh0EsbELpSjMcVaGOcY6AvZIo9G9NpBIl36PzjpQ8uaYymk/KigRKPTmqBV2sm8TneI8
Ebq2tqukyxpq6PdmWtpDM3wjx4uuoBe2lzyqkTCDErkx4sR+HVKqq8yeoa6+Rr3rvFjaOG6UxEsO
Lhym38/lO2ZMML24t6nnduwTDUkf2TWH2CgXsjtQibko0ChU4QcfRfettbkytSu6ve2L8qVMtWYl
EkqId2waX1QvbNY9b5ANy9bqJR8dvsgAooicddOe975nqSs5aztVvK8FMrpyiJKtejA1eHNyGHRq
dqKuJtuO+VQZF8xOTPHoT2VAaK4Lfrgu6Cyvr/2FSsUPciH258jL/CX1arOnCTIKVF/N497o8oNC
xY5dry31Fl3p2L6DeRWsezfXn01EjRaNXYxf6kY9trDwPse6uSej5z+LOnDuJ2Ncs99GrD9X4ndP
1OlZVxDkRK6asoet6VMswMz2pGDHY27xhhnTk2w08n3Xnhxe5dpmzbabCyD9Ya1ZGcGvxh83WhZR
0G8gwTU3RL6bI7QkUl2NI0hopY6yVSqz3RkEDC6yyd003HdZ8+Vmkr1JqbSNGebaTkkRVA5NY/yc
6u4FIA7SUMgOHKXdn+2RqlyUeHwaULA49kB2VpUfQ6AbqVlDQDm/kz3VrvK7pBt/zo7zUNrkrIuc
+gkdrenNrGGQ6aNq3RliqM8VKa+lUtTlV9jNFFQU6fvot9Wm1tNubxWl/lQY/hd9YgUMXHQXuE11
l49RdSd7OvE+Shk5YkmsjOukOEzLGUdEpPN8q+JxjO02IQ8ea2hEhj1mWzkhbdczWHr4ZLNE25p6
TQ0zcwlCN7yAryNnXaKsJIdj7cOYm4cI5aEGrxQndDPQVJ6q8dgUfUlEyI7vp6LriUDDFLfZLkOL
HNp7NBHRddeo6oMavvGSOei/BdRkg6j021CpkP7zRsJ66RfPyfkRl6nxrOp5+N4Z5oAEKYhis0nE
Zigb8wjpCkpOO4bbxFGLB+AaCHWUggB4GORb7lxKxLvmaxZm6t6YR9IUZn5ySew2Woo2qjZU5VFN
vham0yAu1442f7FVeXYKETxqfTdtG3gFGyDN7XuQJsDJRPushZ19KpAORJyt7N4bmwIWQxsO51AX
01Ojm2c3ddp3PctTNNl1wCPz4eB3FkqXRQ8lGmEycU+AgtoBc95eNnaQudeenMhlhv/mYybwizKr
XGvKXD4SNcgu6ZpPCfcnNRJTBBHNoPkUGfAY+0BxrrNcSm1Rl719krMUW0MHMXWezQYBq6wE1xeN
sxgLSowk0r170rLRORfkr+eRNMkmy97HQRgXE6Dg/aS4xT5O3Hsk5cJVqaf5HoX0+lVPobQ0aWVT
1YYhxQ2+NGNv3clR5uk7VS2jRzlylLVvD+2TmkKUjMpyBdFcnOqxF6c5R4fK6NyVY9mE/cz7q2qq
Uf3lKCc+DKkfZ4ANK3453+0kH3z/dM6mJAcKd5syoqDtLq3uhzujCptFSGAF2jLr5mVoRulajT+N
ohXfm47byjRCZDbL+lJSy+QdLfRqORkGhePmX2vXq+NxTJAr8PJe22ijGu+8gTj3AH/tCM8OEA9P
kc++hZikrxTP0h4iJH21Z1pysVgnPerdlyYNg/tyIOxWFEP1FR3RO4o7+q+WV7NYz9iD1aMzIrrt
HaWDImBthpo5XMIRmo6Y2oL7w6+/ZtZcCEtrPyNlZa6ryMkPWpD0j2KIEKyYz+1E0XfIq8XT4NfG
3mztZFPzG3+fcpQcZgejUrwlAkcFyUjTvisMQNXZPNEnVCzPw35BahPpvQgsuASEy0bivyVUXPZu
Ex/8PgylcxkGMZpWg0+daU56O8GH890+AwZjCTJvKlahQC7AysdhV5dj8+5Um7xr4881ciJbJ+Ey
RZoTfybIs0Q9YCQWakxgOMpyLd0oKnRyCaI8eyIJD0i4qlQQHimq2NsVcoxxfbwNu9mGRlDLAmfu
yvHV8a9DbrYiH2BZQ9Ja/ck5oOberrJCQGV5TvUbg1+B7mrPbR19CworO6PEpD1Xo2Mt496ado3i
QfsNeWUFi7yhnrEMKPH1WCtLoGt2C0M5A+XiQhFcg0yOS+QtqsNP1wjS7YDrOFL8Yz07q9T/RUvM
Cg5KB9k38eGkh/r0szfbFDMq/2MaxRIQhHsyKAN8IhrhnuTw1uQ+wPdG+3GzfPCazMFaTg01yObt
YlHl9WM8Y+NGsETA+Zr2IIdag4CeOVJci8IV2bOonAzclfIe9YT3S1QqlsinaGdFi9WVkrvZe1JS
zCP2xHe00F5hiPevcOCttVnV+jFKbfXchlRUqJMRUGSRKgfdpgyG7WmUcTWEchFm97MZUEpGs0Ck
W6H9D2PnteS4jnTrJ2IECfpbuZJXqXz1DaMtvfd8+vMR6t3a0zHzx7lBEIkEVIYigcyVayX+oxxo
lL65qO1GdkbYOWxUvap+Q9BuX7voVSOlCnW1ivxqsy8CN/nVhcHPUHXIbikxpwJkQU8Bybh9NfXp
w+T0xRPQRGoheUF/S4YEDyaxR3psCtf6UGsjWrmZOV5aCyC5PhhrDW7awHNrKm2n5lvZbSTiOSyh
Ah3SMjxbM6pPoyxnzKf8aihwywgjE9+aSbkETey9ak1oPJiqwf411qpXw/GeaoiqvqA78TohkPhk
x132pELQs+R4mzzIrhxQqnqLnFR3libFTsnekwhs9HdOy+AetOKHFtfvFZobr5ldNxvd9Ye9OsXT
haPhsIzCIftuQAM/xeWPtCtJUrtafE08BYqGMqwfXBLmL0EThQvpUo/Wg95o/SelHNbKL23vOMEF
eaS60V613dR8ml26lZ9LQJwblT3qU2FWFiLpXn8erOl3kwPvOqR+RznFP3bXmbXBuwiEf8mxCd2s
f5zvPiMsYYt8pAK8jc1r6KnRQzSUwRtbPXVVDEG6vXUdqH6SgF9CdicNUuXIS6a97CK4jEhjrboH
gmnBm9mAbyi1uDrJ0bDxPghI22cepeEbx+BzMdjt420hEu0+siBPcqKmW3AYNym0/ahBy5d3Sgqr
j+FekS9taWv7iKxpZUFAznv8/noHJNeXRJMbC82XIYioZKja4AG45lcIxIGPlmNS7vJk+g5weNoi
PQu9bMkXpcz18q0dtQi1+tr9MZJkFmMOaKXU63NLJPlLmFFQqyL39eR580FQAWprwXR9cAlePBRa
1lyJqqtLFcDpKpkcb2V5I1ieEqx14ZrRk2xclGZUkFDnWy9EdbaylJ01JfHNwVGgX9MjmN3sZlYq
FnvFjAdoSWk80SAuLS9H96ObImglfe8tR0b30M9sHkY8uW8hdZobkdmQtM5dt4cShdvL3clR6BR/
FJnhnOVUM+nQSydcRuCjeIKo/uZkOYU4Fno8wQ7EErlvJdsszfy12vhrz2BrMlGSfuzz0UWPqrDL
9cDTaaFHMy+JQ+jzqKJfkK7kUO7m2kL66/JfkKKLuvITOI1rNkIXjSLSfaSnV9mDKri5/KddFf0I
4/7sK5Kkl756IOqbG5jVf60h7dI0hGN/JFT1mqspWgAchshiiXXXkkO3pZjLhGiQPDypA8XXVI7v
3Nn+n/7S3lV5/lL5HDlmnre2a0GRz1ciBV4uEmp1lJhg+TAqaFOXEw+mP5tO0yC5MfXlQZocCMMe
5S1beahDEawti1KpSK/07/9zeycHRGP+LGqUsu5u8uq+FWzjHjYIE9Wq2vogaNJ/EgHvtmgEuGt7
7gYhqg3CYyOUROLk16R6pF2PXW7sauLdplrZS8c+v+K84Qv9VQnSkCI3g+qSVFU+Y6F8qbzOvOqu
Hp8hE+UgMNsth40cR/OCgJbbrUXeWftedb09tx6B7j91G7Vmw32BkstWAl3Zb0CJLWCFmAs9ZO1H
EanVZurFsJK21DYRKYjaeq2V3Rowinishgr96cQuVqZbwYJJNekzQXP1UCLFs/ALxXiWLn8mDMA5
OSpHQDRdNX0ZRL2ehB1exdyLK56JeRq9RDNhel3b+86aCNtlzeCdUzv1zqafPg4mUk/gHPZZkjSH
zrcW7B+aE2Sm8UU2Yj54xab94fVdvZOmaD6gBXMDZUm2BPEZk6AhhadMngI/uz8iC5y3GmQEw+nW
lfFDIy5OYWGJvexVk+CB6jiowJTeA5sg71k2QDrf9cEqKStwvWcIB5EBNXRIUedu67FjMQrlixE3
kHyjFLFhdzU+St88dFE1nFrltpoOMc9+siOTWtJSedZFJ56n70OvWgihjDkSQ0bY7YemNzdwx1o7
I3pD7BI5Eo9aFddsPvyg8Fd2Zv1ARNxYiSjleB3GDUkMwzqrWlRfK8horlrQ3kxZNnMizB7N0Niw
hzIo3WYT2lV7ajsKWOtnCB3lwA7UEHlQzVqCMOOoOSXg6AUuxAz0kMM3z1KbptWg6/XyXzOlk+n7
P+K+VZZwqIZPVQ1dlmGMH5PKUZ/wUbeRXeoFviQ8vB7rcLp5aQ0xNacBdh5yUJwb9jTcjFMHcPiP
LfOzYEeGtKSMsTGUBXKCC9iJCUdGbEv7Ojx4ML8cZFc2aANkpJXgvyrzgq2wNGqJEgQbeRmDwbGW
8lLObDbkN4ttU1vlNgm6+skvA+pvDbv7ATSKC9F9UxMVMECl15fGa/u9r/F68noLaCE65qQmuh8i
EqhdalcYZdQ9Gm+t/9B2Jin0kGy/A1nViVgdG6qunR71Xu3XokIvpKOCIU1M9VGy9A/04rknx3oq
buSYVBaZx4oKzqz/MU+OaTMG+s88w4VItgvQbqrjol7qQ0ZGbSYOAmXeP/AaKJ5zHVm0fIYzWYq/
MIgJRhZ8O2kI7wm4KCThU/GoTBUydHGZrzXwMF9K9mbFpH9r/flfDpMGudwwPgMzFUs5oMHbbmmc
mKqeL01VBzr8Mkh1aqXNq3BeG6LYy+Ar4VugETYRsCpvtSZWjoCYZr0Ww9xHZWru66T7fTVY+dZT
eiRk8nQG/swu91F5dZ8WGAUC4pkXndmuL4ZStz58W4wPRRxD4e8m3seQaqiGwAfOa6pZCy2N9xaP
5xf+TI8WD76FH8AGXEYTFPJVADgNIdoNspfdi4JQD5HzGuKPebRTa+oRCUfome01BL1qeIb0+Mmk
vPaFOnkCwaqBoO6flWobvHo+d/FfUJ6GOIIXt8cUGaelDyf8spDd2uafPzedYyFeLC9vjrMxVqI3
jTvpQdrvTTn5V9B2lNoX1RuP/fpXNcccqGz4wZa3W3Shm7wUlu0DoG2Rkh9C9WCEkOoVynCOK3u4
IuQ1XoekYksEUECaZGMO5VIEdXuRPSLYw/U2KicEFTsEaMShVf1njcrl8Q0d7P6+Rmg448ENqjdp
SnmUnLWiByQ0lwIDULdRf6BcuJmbezdVYNxTET30ZUWxHADXD2+TMVcPy75s6tiLKVYql3KBv1f9
Vz8K/adSGA4F6Wa61cDQrTRbUd8gC0WFpNG6B89vtLdOK0ugN4O5Ry4i2Y1zcN0XIJWCLMw3SRak
rwHUtg/Q5mirwMqS1ygrxc4Kqno59mry2plxcIRyFtZ62Q2oUhJu/ip7pQJ614UYZzm5cQmfjF4e
5NW9UUKHFInsw2DrOjfP2m/LQ4Qs6CIsoPG2lPbFc03IbND/ekXWrd5XgxMvZTeaJUwykcHRpqbD
ax6MoIIMg3rQ2Rk6KefYDZCOJ5bZv/ahY56glPiezb2McMc5isY3OdaUiX5xw+JRTox9T38c/eAg
xxIjNK+lrWzkWF4U9pPnwzQwr+JmvPGa7KccGowgfoUyrvajcIT4aAuPnvEi/bKxhW+NiKj8bBuh
bdLsDrLFENlLoQGvH3dIidiPVAvkr1PQvKvodZ/lmBMBAxZIPR3lIF/zdJnCSLiXo4odIpXHjnor
uzkKiOtsGNSNEWnk/QvnkHlFeCr+sxnHVaf22lGap7YqiFDDXHhzizTisFA4oDAYinolfeAbwGdq
pmmbCN63t66cKMfl7KiN1I0XGOmCiIy7L6xe3bMdIObEKxtIj5noR711UA4lmQ4jtO7yr5qNfVl5
4E6lk4PQp6FOBBd7MZ3uzTT46klERrIH4bfT5p4clPZ4JP5NhbiLYO2EzpY0ZhpV7Iu7E/HzcF1X
0KqxyfvVFaDbSPmC1IUDa5UPVnKUTeADDIfhbsY+ytZpm/Q2lJbZUzjaMx/HHx95qShRerT5Y+f2
OFxiGzZEgVLKvjSi+i0sebsPrukTj6FbifJpitXoUfaMNllNejc+s3vhqJEfYx92xL4q85UnSJCH
k6LPTyzjin7FuBnD1F9F6OLOhHQgtfQuzzexwT23TG0y7b5K3uzW1yr3EqTOdIR0z7jKdZyCF3im
P07zenkUNmdz9ICc8xHSRMHVtB/j5pc03exTAmdJgAKa/CGkrXPQR3U6yA+DTss3mtsb7Jp4RsaT
X1/8iWpRw9NPyB3Ul2pupF2BgiLQVP0kXY2yh0CRv9TNdneTs/74SnvqjOVRE9z3bRGOXzw4MBUt
Vz8GlAi3Q+s2m4jaPmn3oRn/cKqp2Zpq2W5cAyU+NirBETayftmUpfHQpl33NM76CoG2DZzGuEoL
OkICuUoEUezJ9WC4zFSVnJJZQ0Rod08GIL5HjfP/bRRAEMVHYeAu5eQgjX92QIlXFkrkb+1Q7oYs
FVe9TWIKCy04YXlQaGnovAZfpbEOnfa5QvldTsgGwhU5FHNyzGK/f3GV8V2O+YRrT0LUGfKvoXhy
OvPNn6ofwsu7l6j0refC2tQKNFtLlntVXE85GfOYldQQmSL/vpWukN9PD5CV1DwsGE0nz0UK4vc6
YqzlOlHMfhUBQCrUNXHR55NROZ+Wikx/1qJeP8merzbEgpqhR9STw5ILOdh59peD+eyv1ubf/sRv
+7Uc9PSpOtujcbHTANBSAhHf5AzOHhrjeFH0hfHES8p4gq7AXESjm++aKjCfUKzwL2MRbuWgdAu0
wVjVPuH4+yyzf84pVrvKOaLQ24cJOa/lfdKgVU+OJ6KTnOMpuQPRHh9szJ/51wfLrh9Fx7gKXy2r
QyzGhAlYjQMPlZLsl1vp089Af0H7NaHymspj1L+mzyb0W9AqOuAjXjObsjKnQ5x7BNYUDkE5CElo
8sdm2duO+eYVKENkHfQPQ/pcz03l99ScKCBkMgTln12HjYQIzaPsSQ+7rO2F66IpL2e5XRodq9H9
BlWsCfGonXNkjssWpJbd76gGRn4B4bFz5wxil9rdBUTEoELuOLchKpsnTf2UHjcTpZfxWfZLskxO
XaoHbTZJuzVxOMkiCNzUvO0uuV5zBEni8nOq9WpVqtq4r2vde++rFycVxefUo8PbI4iyNsO4JAaZ
UBQD3zSPUAWtWrconvK5MbwG5d8pKHbSpmsaAV+OQa3jP1EAmD95BGFBd+SILsxj0quA6IHCjPJk
9p1+0efGzMxu2ZtNtJG2Wov1C2QS+sUO7CsHF7G/m0q9Nc6hdhU1+4KFnF4AFecLn8LDHFNS82Oy
YvMoG8VxCXXJy7wrucwNf1ylnI6Wd6d6aH+7k+812YH+0w38Ft1Y0e8ML/rOc+PnAFkPcc9pOmpe
gHyuknfPFPyiCoMq9dfMQjtD6MovE6EsxVfLb7N68SJtUvN5DGIXjTMbxRi91vYhfEozrNq/QrmA
/roPTstc6UNtf6J+jqxJZA4P2txVSN7BkmS+Ozq00FGn+escnZHnHHm9RTJ5+tZMFP3d9bNXSgzN
RzFk0ctEdlWakSKKDkqQDUvZ9RE3WqVdihTI/zFJL2JoOqcK9BbB6Vnr1QpMsSqaRufbMPrIFqGx
1ejQmqvqpwHZ5WNnmOZTWXpHaa406hLGqqrhe03KjyyGIroYeosE8xC+kYm5zR6EIIxop+0j6gb7
gWTMJ6EYGDzACW2SYvQ/9TF49HoweQqP0QthfIT7ZjtsN2i/DWIObvrBJ4q5fQTLepBpUEaaU7QK
8sHj6GJoa/CWR9UjgIKKeX7qNDGzRZPdrnpCQGOnRyeQs/ELr5eDTHOjMN1tJqdBIm1OjlPftuzJ
8rwhiFUexqJCZWjOhutU/8y0tNnFgMnjOo7mh1y2zBEzggIJKNP8Ke3aaSVBPHxUkF1Ga5lZ7ybv
k8x2T+yzrnmiTghFzItOhRKuTNABu3r8ZnYqAsqaPj5HcYBSNLlJRDqEE2wzap6Ok0keIW4b90Ft
AiTy0qZrzk1HCcMQ9QeCq5rGnSdteXhq/ISEGj3T6Dqoiot4h6YYlJFFDo9Wn7ovYTkqF9NNjrIX
I2D6MnOezENO17eHHGLIOWxBNRElese8Ik+PtJj/5GmGyt2VBx+p434vOlP5AXX9kmQFAhwNGx2n
r8bvyOAm0FH05hvcMeEMMILvUx26dR8O1fOkDCNUWiWUE3O3ozL50UVFdtS0hvC2Dlozo2BhHeie
hxqe0z37QKt4kD+FQ09nlvSIdUgO5BiMx8MpMEqKNBkM6hiPWPsRu2N8jCkpQFKdUAnZyAYmf84X
U5kal6JVtRsITAzlr0wdU/gDSKrZbHBXEhymdcMm49D/rlV1gWqMCeZt0K3PKifkWtdf+RYPEINT
Ts6j9ZfwgpG6GIjT4XKo9FWtjzyB45BN0GDvZUP5BoBMeYkjl+jb2/tybv4e/5frfb7etN3v+dIo
p9+Gq4Z4QZmJq9MSNxqKuPtqq8BCbBWdQGQLS7glAGoHl9BVgq/Cz8Si7Az3pSqp+AYJoyL5Rzbe
pWIWBraqPihRjf6YaiX7KjW9K5RTaLy4ATvmofGu0tZTDbHkXtY3XaYSGE467sME/h24y8uHFsjz
x1hZX528jB8rShieM8RvAh4QnFZbVJEmCyQyzz1r3Q4EiUAxtEekBXrnNBbAGNygX5kjCcgM7MdT
A0gC9keRb8HdKE9Bz3eoYN/0qscaLPx6nZJb86r3qRiGhbDM+GTOXcVVFqWTh69Q/gAx7ewnaW7Q
MdzFRRqsPPYK77zjPUD5ereVo9CU/qIs1z3LQWmS3SbvDwYV/6/D0E9bt4+dtdG32icRsVPbeeaz
yDT/ZAf1Szw40BYjkTCDHPhw1Bc3bT64azF3wdhVW2hOY4pR6VKYoOwVj0w4BFfhqx4WPkoYxPUV
8zPLg3fVHM2Xus7EBqxYvq75A7zoKNztTbsKYPlWzBeH5MTZKKLXpId8VzT9sIEz/diadvvczQjP
DIIaAL5RfBhnkChsUv5ugpQd9ACj0i9qUBdgA3iVvX4U8EGkQC4dNGkACRd7cHbWYwAUgPu2Hr5r
LSJTXZZ+8YwoWLO3Z3sjHPXcFqZYSo8CVjklj743RK2WtUM+3ptAddiVLVaTC21T3dqLXpnOVhke
varOPuxIC0CLxe3e1L30ozccuPA5cbWw0p77IiCHwB/io0tMb81OVDzo1QgLq098BNIvfzFpQFxy
mKOTkts8FJS52YaunCOQnfuh4DXD9998EbMCpV4WxdVIgmibIulzcnvtd6Mm5ZMJJ8fubkcn7TEx
hmY3wjdLBcIwfCpTfmnBOP/y0nhVWWryPQuJ6FkVYCeqLuNN13JOVAe1P1gTH6yK1EIrDoVnAXHL
N7sQm0iY4y/d9/Yj0ZgvtcirpTr67tE0I3+hxFW7UCmvfgv1LNpDzTMijkm3CiwI4ROEhWRXxDBy
oFNgbsCnVW8kbvOVrdnOdpydLUHAyDJKgjvzKJsh6pYb/hMKwYm3SWjwnxXxVa5UtNQg5HX/Akxn
fBkRvZBzhC6yLRqa1gWa868AutpfnrMz1Kb+STI4XQyxVrxalNOs69HIECckuG8GafYwEucl5k8V
/RiY+dfYqbbU6DW/0tLc9QRavkSBj9hVWE3XGGmyh1BJm31WBOPJQAUUgo9WvOpzqtahWPWn1S7Z
/zW/eASg3harb02S2IAJ3Jw7jpr4hOLbhwHmhkfTBQGMdtXGrPk7AuPv9kr2AmhUC3eljVYsbDU1
Ma3RjkiRGHF1kI0cunctEQKqcuAt+9ecLKGqQitdZcvrIz9Xc4NeVLLSqh5NPcLTZ+JLQNjksFY7
8b9GQs507NjxkaNUtby6nCSaYZc7vItvjZn77I76ZlP2CXjVeQA5CYAZWS0+IczydvAq062iyIGF
EMDq7KKaqCcQe+xIvmjhgYw4YhrycvS1+XLKatSuu/NtBL7u8NChZBNs5OW//APnMhJgubpGvQmJ
jryj2J2dyCkCKZu7YePXWx0ZJJiqO/9dbYW+ImgybeUob+oSxfm2P8lRkuowdynqszmW5fO85NBo
yptcEtr/ZiG7csme7NdKdn22N7clZRd2iAfTKO0t30F1XzdEq3zKsSApU8PF3Savetub9mZfDelt
RBr/8vlvNjYsW+SNT2R4DMgEXpsipSBc75zH1redR4dargSBvuPdbgyDWKSogmylB+db5zGZUYkN
kVgyVP9MFehcboXV9QvpN+wNnaQsz+f4oQ9a51TNV5oT/b6SNo5Kv0f/8vtvo4ASnNt6eeKfPNhc
Y7Qr9s1APSFMRFTIOi4aCEt5aRgTuw55eXOQviTzxCJwuvo2VdoqOV9e/msS6RJ7X2hmsxoDO6VQ
QKm2YQdQN00qhPRS36dmQ2NbWQHTKTOX5OOfgTG2/TPl80vpdre7MRyzPC+A2xOqdhZyuDHECVRx
f7j7KZEI93U4fgwmeiuN56obeyZzFzF6Op1pZFClzf3JSdDAVXPPWN/HjSJjXLpK483/1heGL8AF
AgKF9WkRqZfMyaavfm5VazXJmn0Qhv2z0JoPafeqAjmBcagFpfls8xKBnh5qr8pj5sCgxs2OGGJt
KWw7Ar3eknpUYasbIJ2dygZlQf23t5zC5tK9xMWL7JD7Y1ZvKhuXFNdJ2mSjJ2CLgfDyVFEDb9E5
9Rw8natkF32dIZoHIwrfrEzZd31Maao/vnp62lwLVZTXpIjfjKIYP+BMgJ1wUyKe/dq8IvvYvdZe
p3Mt4q57lVjn39eWDvFk6qNi7sB4FFm52CAwKThfQRQFZOlnpbf2UYTJ8BJWIDQDldNTGHnDC1td
f9uyA1/JUaXOkUue3G9yMCl1jS3SAVxC0i7Dqdpoun/Rxw5Eo1G6J9mkLUnuhekhFN8pKCHf+vdx
eWWX7RZhELFv21htHxol9FZFRnTVjYruYHbEKhaep7QH2bdno7z6y+YkglJ6IpNsxHQoRIQB3sfR
w2PT2f6ldfrfjWlDFzygMrr5a4CCAXiuSkdFJfafGcT3/EtqZNGJ+2X5l12u6QX58whXx072Bkv0
x8ojkDzXBslqn0nrUd41cmq1/in7kXaTQxqlaPdCInx2On530+3KoXrovpy0yTX/+ErTX6uLwD9o
VllvjWGKFaqZIeswvXbrxmlUUInQjqTpesQ8UX6bL+nLqwymVLQXwqMICp4+tqfDMV0YZ0NMaKRA
KqB1SnG2Rg8iYi3MtFWkRAhAyVGD/UPfuYt64kYBqzzL2Y7h+yi4jTKjS9eym3lmvoK8pdyBG47e
dS36iYqac5aDsfnEt8R+xcd7JMH4WGpK+A6W0d1bHXSG0skfyorHVSlAN7A+X+tkCR6yPkhnxElO
Fenoq2NZ5NO4J6S5Ts0KWloLoaJ5kjA4yylfbtCHIvssYyt+lJAG9ij1FQsVPMnjHekABv0vS659
RnEXPwIWrm94if+9zu1zavPjvkY/UCxGufK+zUYwBQSag0OleqO1BEAPNGxuqGxsVtmU8JzIipZy
RaWNjikFq0d51UjjNFkczkUTcHKbneR4WIvmt//NS06IUzLqUJ0Bzf1rETl8mxTZQXxs9zknokPs
tvVDB28/AV7lEBiDWZ3kZdhnPhVWGEe+kDw0KGoA7Wd3YOwodOQ+CD2iIZGnHEKiI4s8Ow/uj8bx
otUcRiwWMukoM5H/PSkphwAElNTd0Ch6sGn6KtsbCKolJQWqpZjRpBXn8xsN263/Z7hWER0+/+kO
ITzVyJpA2qbBf1SvknhY9qUZHwYtavyHO5Nbo4+3D4hMsiznP93bCjAYDdDlpD1FnVN/1T4t09Sv
sqks0Z5QZgNuH/D06oJa2YU2Kodd1urXrE6MKypmVIwonrq821yewas6tkm8zkvJgdyuvMUoyDDe
bapqfbjxhFb6vJK081xd1eDHKSNipq7l0aNiV7fPk6bKMTLSs+2TnBPZFNx2jdiFnLEo3i+Go97w
vOo8t2OHWkaLDMKOlg/uI1q1Mkl2zQ6j56+UIhr2/jyxkE7y0vNJPGqRU6/vG7Fq3tndu/8fG7b/
26WO62YBoAuFlo6DzwS+wW/96uIBZ4ZteG6s/tEfzWHf8po3AaZhK3P7jQissZM9O66qS6Zr5cV2
yx+DWYKq/mOSHqNAEaeF0Xc7mlARx12hnGBZDRde0I3vyUQ55dB6zdPQp9Y6KRTv5DadtjW0OtkL
CJyPNVpYD3reVI9ogverKA3T12kqOTR3pvOWtEN3UFoVfBQJEgeYJo2fDumxKA9aFrpH4fkMQhX8
e1B6CDFGR0MEC5WDsZqY0WM+JxajMLLPjtWtZU82Ck+BfaI3P7rRj2ftq7B/KNyypmLBs1a1lRj7
2qfY3A8D5cEYJ+elUyoOrZk4NCaYQlLaj254tk0zhv6RBjXy+NpA3Zs6dnORvZvdd/ecBZUjCYhp
rrWrv3hWaO6lh5okydWBfHlB6trcGrav+ignG0AS6ip4uK+uphCB9hmJ87strxHhnvQkXcll5IJt
2Y4PpNX5jeYfypybIYubXREgXX37EVxVZ29gaS9GPY3IhMFMcQqa7uH+M7eWnj3mhE//87frhxEC
mRTQ/PxjS3d42G+/3d305ze8/wSR4ZASiXxre/vIjOMGQBW2D/fPjGwbBp6MDNz9U7tQ8daUwv3+
DeWCCGb9/g1vf60wcKD6nX+729rC9Nnv8NtJb7m+/A2Ri3+4/5D9/Bumze3/d/uz9MgfInnz+7eT
s1Xb3Cu+Aypq/kPI2XmafYlEZe7vy9ukHRdDpUQrYHjlM7ijud5VLU6F1TpPpMqea2G7nxTfwLGX
eQAsNa98z7VsWVhKes6Fa6xddLPsBnU7HkzmcyaIyAWTx1MmjMl6JoY4Kpr+VQ7KpgSMoZvuePOv
OormGwKgG5kP7aOgPTpF/OPu72rED3nns+F0VIS5FPZ65UzTng4DEvKO9hT4uXiCEuvoDI1yiube
WNr9PohmzfO5K90sD8p6dtsBPJjYvCaAjsKB8nheQzaiKYZ12tnFv2xeXG9cy64vt08Zo5qYvycW
8mPkrAY1HzJXRbqX3UEb6zPg5ltPzhoa6IxKq4SO9M/PGyDcGk6a8yhNEYQPW8gk8uX954Uz/Feu
JlSjzpOQwgpOtqhvP6k0we1OHHSIA7J9//yS+mfsd+3tTwLYv0C/OgXGr38Z3JPuZdm5VjQKWEc/
vMgrM0GbHTRRsZVd20xgci8FCITQaKLVX95urA67imrH+wLSQzZ8gpeNvz/hbrbiIqIY/59PuA8k
Zfv7U3KKUOCPZz+kdnAkq0G6BspMaJtNx0aYik5JvR/v2M5DZj25Awreo0O6vSrProtUwqAGzVUH
XbAin2O9KIHjLzs9Gz7Mug8W2qCP36K8OVVO5/1yJ3I1WTCwJ+zIKrM18xeJI4BPqcF329B+Nrav
fAQpQqG63mavgrqeVQq/6pXSJY6muq4imZhqD1bQ2QcbcfidmznVblC4c/XcljIs7Lw07ztfrvEI
VKtoF7VsNbb8jd6lOzky6O5ccZSRS16ILh2PN6utu4uBFwGawtTxRKuG/3K2DOuGeL+iJZtWY3uy
LLM5na1ds7g2nkr4hx7CutiFlRYSM3X9i+qCBwFfrEBA2SXLWKTNaaot9SlS61dpd/xYX0VT1ex5
umvUVOqrrLCVT/Cs2sYVnkUimelDj8J7C+lubwQ7vhraWpo5IR76clBfoitaXQ5lYFbSQP7qUme5
YZtIEJKMb3LoByM51HXRUKM8X04C1grH1Pa95iPiFQSr0OmK9TRm6atrkT5rB8QRHNtKXgsFWQUr
B98hu11LyVWUq79kb1IaB4Z09yRnwvliPsGSvoQbmXfx3DjZFmRJg+winT4uHmBub65yLhrAr4Yf
qmfZ4zeBidgLoqN0TXpAgC2h+h3hA+Ul5fy546tQqAujqENi9TRIXYZL1c709RSGv21TSj0XDNc1
QGGTOJ90jAbxz/DsaLVTsffGHLzxH3thzoGGTo15kE5vMWorwKrL5L1TRgH9P29+2dULYp56ZPh7
H5DWO3uAN9Uso0fK1ae31lxJJy1zk4tedNzHrOCIiHomS2MnME9BZI90vuKBEphHR42HY29PqLrO
oxP5b3BI/usIuupq6s25apL03dCc8DChHEg4nkl5N+VI0PXWrEucvJuFqoDyDTk8oLBygL3f2/hz
xaRsIqnL44bo8CSzZI806mAJiY5CBTP5VfUcEdYaY+Q421ivYFsO43XOX3gjB/vR8S7kGW89aara
3l9mychXaJ7uktI+aI1JxmsoSEBChPqqtH7EMYGVCAS7u4jiAhDMvzSz/gazA7CfcC4TN+ziMTZK
88HyprlmboCXUOGV7bZW/dwIw11A7V18rW3Kp7Q5ja61iEUBXfpueWWxiNNcfS0Ci1SLIQSBbMPd
9jBE7VxlmvEkRbiGSzZ/rROOZtyU/Xfia6vbSmUW74q+M77GBpUKFoXhz21D1KtJwvSkqzmZO5S4
t6Fqe5fA1vOVo8Xpe2gpP1LbNn8mw/W2DqJXVwUplc/W7BvAV52CWrrTr7xpQqVpSF4nZK1QS06K
l65GCSq2sydpimpjWlC1AbJ6HizbtNzkhNPXcpRnY3zsDGSH5WgBn/JLc7ivRT5ujmrFzVGO226a
rlubm0z5zND8exm7dFVC4Pzemo4G/CJEW3Du6oVpb6ygLaHubup3TmJIOcUD5RNyNEU0E6baZ81L
qydKq27mwUqDQ5bP6OjZK8n5zlE+MqDi3pqH/v+xdl5bbutKt34ijsEcbpVjSx0dbjjsZZs5B5B8
+v8jZFvefdba/97nnBsMolCA1GqJBKpmzam06cK0FHGe+SlWahOKpWlPw1naZAMUYTinczPFrb1C
0gmXeYaAuncEu8qI7OsqFK33YWmTo9DBgZ5CHFFt0niJSqv/0NiBc24LZ1iOxuR+IQR3CAZ/eisn
BBwKv6m21GRGHwNzQlsidb8oFDSvcuQBT1Gvxdec9A1lvbrzJY/HDxriEwGZjUXo5wJco4iu98Zp
/XPDRudIMWPlLhLXS/aTglatdEkj56dzEMG6bKr5ObEpbVrYhOoWldU2/P5ln9PFpsr4eCIrH68N
hGaHSQDlkdUB/Zj+VU8wK8nqgJYekJ4QNifVeB296C/V7qIHWR0wj7Wz5//FPLmKaQ17V6ujizpR
KqA0JOJ9K/GeQkt4T24DfMS1H6VlVAn6QJPTruSYtNluuxm8drrIXmolya4RMJeFiMDlS9tvrtD0
Dud4XqzwdXczoSIV6Zb9FKKxAoVmxsHEaO0nvZjcx9QB5sKYtDS2pax96tlXaYH8MgDjeG1QAHLW
QGW7dR0v4zip37Qi/3klbZRZdc/jUC7BUESfPfHDsIv6o1Pa+d6hwG0tzX4QHT2nM0n2crdCOgYq
g0xEn+NJ/YuS/f4xTLriYTRGB4VhlmlyA6qIwhEPnqFmj75ufpd2yyt99gGVDW0NvzPPrU7Szr21
hTsz6/axlQUfY5Pk/LyOIpR0m0LBtpVd3p31+90J4Q5rBOOjzzDMHKvO+fnuerZSS6H7mwYqlbgS
xffK0S5EZIuPU1xYKzsZ1LPfetWxKiB7FCJKXqceiAJxmuI71eDLpB3MS2fo2aozDR+qywARkPnq
3mSdguJyn5w8u/vTLn1N1XwLTDd87XvzqKW2/tEfKnjI8iQ8V1pHebzqF2sdHfkPg55e/MjVvsVG
8QQqLvtgBPxZoi6UY2xM4gw7BZWjZth8Aiu/D9hGf9P88jPSXOarWis5osAE342oVR9EMEUzaab/
OVGCtXSFDglFJ69sXgqqvze92QUHlVL2C+xRw1LXRn7Eo9lDPj76oNom09kbsbfjgJFIsqAPU163
CzGN6WerjL6WWeN/JZLwUEDQ8b3Sp7XKbR+p9f4M6Ukxa3NCf0PFyILSj41ZZPV3L1SviKl1X40+
+j6hqL5TbE9sVJRHnhHu7YryGbqI4rmvKw6go69tpK2fzPpC4dguL0Rx84CuMFh6qUkYA4W5sYie
wjz2LmVkgWKer6jEb1ZdWkTr1oVOZB3CMMZ/wDvWOklpHq+cG60qebqNtj51SbHbRgjIQ15Eurtj
nV9TbjY+1dsUuX6oFdo6HqJ2k7q9soiVVLn4rtCPiIQiHxQU9Zc+fgN/7HxN685fQjaunfmH2WcT
ouVlPQ90418ZdchfYlvE66DmHGCPQFRKVUCvlsTO18ksqcjowo+lSPpN5MbqXikt9cmNQySjZo+h
t18MajBfo9wMdvCDuoD37Pq1y7Rn6QAlUbaA1A/IWdPUW12JdD4C8kVAMYHXNR8dMNk7JUV8tkYI
xumS8A3Gf32fmp5Yu4NqfbbHbhU5+fjBrwdz5+rohkh7rX5thyj91CHntu2AH201L7I/p1lmfTZc
IgpDqjrbqhPppzH9KscSapw3HKuNHZIt04fRaFbSrlkcVOMm04l5DeEbAeWdfAniO84qUqKtYafK
srZCpM44SxzlVTl37zY5YIb1/+EiTM+knqIzV+/mDiDtD/DYo2gJxZ9s6hicchWVxh+2PBNI3StR
vCWPgBbRb+d0HkCfwIVn2/r2zq63lNyGQXt+Z/eDIj93IP77xB6XDVXLSyHEh9xq6sdqLk504fA5
/jZR9d48Ik5zM5FlqwkiURWrcKwNzVFblSjqPQaFZaxbc4DwpPe8TWmY5dnjpLejKnY4qi3/T9Li
/j6wvfKYFWG/a2D5PFs+jDptUpLBUFDxQ2rYvYZxAyeAXwfPmdbDEBuzGY119QEYQHGpbUPd2Boq
23lu+Rysb5+FOu7gSOBkatv5RdrklZ961oHKoAfZM7w4gMooC6tzQ0IqSkV+udniOkNCMFPTVTiO
6jPF4MGhnWoArL45Vpz1wiUAaPEoR620rVZOhDyo7BqJK07lWHwt6kx9bsy6e4Bs8ZQGPqy9ehyR
0bWSneyapiYWeRn7t9FITFsTnfAnsqfBS6t3K+nlTuxfapN9vEq1IsAvuGZGayJPKPz4FNZm+xaZ
9TIZDeiYHSKFk9l3a9nt2uQbtfHj1c365DHn7Gm1KSDRWUa8RC8d3ksmZahVFWRMdmqBvqtjW81T
7RIFNtPo3KloISatFZ17Hv5yTDaBaOt1p4f12ra1KQUI3V1Ny1a3AQiSfR752UU2mlklK7WyEbQz
ivxmi9opo1opCFEBtYEzzs7SJq+o4Kx3akeC827zldBfwfaiLUAeltO6TwdyIzMHT+Z12SGmqGmb
0r8yDzq7vuu4QXmvnm74P6L0wAPD/R5X/g+9G9S3rFYmYElNeGmLxt3BCB/BtWibD0Kjfrc0yupN
i5H/jimg/g6W1zIM74dRxy/xS16rJk+o0b41bebAUNdnj1VSIGn6r/Z+HnxnI7aB4kq3SK3wR2UF
jf7ggWemJEOd1ibAgnMxGRrYyPg7BOcjrC7jeJRX98axtGyrJR1V1Mi7eXMTsg+h6nG+jI36pdfJ
EN+F3qRdV6jTl7ab828/OXp3HmqtWqeq6e8UqtG2iK2OoI1sUnyaosAdqFr7uAmiD2GSfYlsr7nw
4I4+mHMWPG3eAt8ZCA1nz3LKVDX6gZShWEqnlBMsyC+qPYjC8kwZeWxMgsoia3CMV5TQtVWWjM0l
1fR0p6lVBn7BsE9VnKabsB60J4cisaWgnOSTmJwnguwzkJ/tF0mrhU8le+SzDQlNo15S7tg+mQ1P
kKzS1JMGV+0hd5VgN1XqdCnDfFyNCJm+CcEpufzIPSc7mVZJCiBuxIIAl5qsgLemp2Auk/I6SiEX
si8bIHkxCIduQqMx+TUi15Du0uc2R/Z1BcZW0X8aGzN7DGfqa20QxWnIq4s0xbMJBIJ1jkW7lSbZ
CFPvLsQKFnLO3S6v9JkT+2bD4+b6e32owba3BdWMOF2WNBc3zIuT9FenSNn41tQAxDK8rUVg6zhV
cXVoC+ERgu/Cs9sYxgZMXHKFF99dcXAZn4vRakkYG9X8zC0RZzKCldtRd2YmpnaEsQUSg2xmC9Hq
NtlIY6zlbnW7dAMYmn2iaeNRHXUgaBrn6SLomudepCDBTZ9gdaZmW7UTECMOpbkfs7ra53NkMoaR
cTN5dXotFRnK1oMXUy2ypa021Ud0hEN4Qgkt9hCTUs2Zs1Uet/58iFoALFz3ooJqzC+creOOC2sG
fPSVEh04gKP3NnedsPMX1EsopzjN+rffbp0DutAdqJgpQuOnm9/YPqJluHmsJu1yNXt2A9fypxu7
EBucwJSekratt0rqktxPRv05su36MeQObrehVS19naKAHkaCQ+2l+rNj5/quCCwq+WdnF3Gb55zS
ntnVLLNiqYF120lXTW3TQ6cA15Zd02kRvPQqfSccUkLQBqnPWQizpuVZyVsZcOrpJt3+2MZshvn3
a1+SCSqJsNW+KXnPniuFaJtYxcIlzBUvgnrLMQPRVfA06ybJqkdFacxl01FqXsc9HE1dRuiQJMAX
isjPRdgRt4jdXVAX7g/yc6/+EFefyswql45SmU8GKLlNC4/q2Y4TY9+NmbFDgqF/kCtC9ZNDyuXD
mt0P4Ze6YHfKs2uOHd9WrDLQO/OKZu+Vy3EmKTSBRe3lGefvTkHvbGTEqkOYEdqerF1IkWJcmEOO
ws6YrTP4h2DpVowye4zasnituuq1EIb+MPp9/sq7LAA3WkRk5sFJKaC6c436IEedronh77T6nRwl
61HB7uTb6HMylzCstWmIdQ9N9wCGpgL/bqSf3Eg9WbPqiu1wPAl872Nu2jPdaNQ9eHEDMLPXfI7n
LQVhSdUvGsNpv08bP1DK73WaDgvTgBJLLcUnSju8k6/UP5u2a8Z1WqTG4t3Au65dN5y2KI6U9ikq
4A7xkBDMJtM7hS1haMjXObTGFif8Khq+sSODkHkQP2A+fENQPPzoZfAEU1ckLnE6WLuGuhxqXdzy
kpEQXkGzbW9tc/SWPN742Oemo8DgaGsuPHKDgby4NBaooiIsPSZkpi2f59cULSIzME+iafwXPxDz
D0VvEWakm/Veva47C8mL2RmVAHs7GSZ0G3M37Dx4nBFDvi3llF73ECrdq5w6cSp+gvBo6cyudtuJ
JVufaJNynqAuMpiSVZly8CwMZTA+dBm3n2bFuWEIF0CSB5QfIkgHrFWZjOK7WmrPOVnGL35vNwvd
sb03FMzGJZq72bPaqdEa4umjlznwBIYjnK3xVOwHkDgwn2hKsWzr/sBWwwXPzqjmmOlWsdx0VSR+
/pzNzUhmgUzDo7SofnDynGmvMnQOQ9s761phTeh2Uz6t2n62AiIk1JUcr0ciwkUPX3HT+eeYuPyy
Mgd3kYfqS+JQfWVDybAdST9tbD+vl5JZSBIHxXMBbFuUs3Q8sFZ1atBXSfU3x+TPcxP9InsqIXSQ
1y9oqjZXDc7hQ13k9SrIHevT2BffnMzKHkuvUR6ghybpbQl+R+g8zNHIR7LJzdcs7L5ZfGafeLh0
aF8CC4iNLlrC2HxFbV48FBQxrSPXBUnsOUhmaqLZ1wHl1j58kyNqQQgMqdOJX8tnbeIGiQ4Iindt
H2xsD4QlfG/RN49/jFEr2i7RYmVHAPDrWENsnpkQkFfwof+sZYEhMtdL54M5mv4WqZN8a1dl9xja
5Tn1Rx0ZMoOjf539pbYwuxB0Dq9OXD0KJYz3wxDZR0i8YYScGyu9BOWXogrbYBEI6kWLqP8h9I1q
qNshqryPYeGLdWuo9dHlAHEJeIvLuGOTZcDgsEF127zUUxcsBbFIqoWqGKZoL0wWbZc4lH2qF0Pr
pi/aLLEKeUq+8J2y5Bs1bgrV/RDCtfvVdSOYVQQFZzxQ4q1dw4ziq5b44NnAtWoz7P8KrHFbBxWJ
u8546XPTo0pPeQzsfNeakC2MDqQjY6Iv2xaRaZGF7jaBk/xYDM2ws13l4E9FvtZG7zilTb9QCXoQ
iOmGTR8Z9qbwu4+hk7covLvRosnH6Cu8TFfXqpzvJT8eqJzRgIUGfeMpbXuA+vXgUd/8gMMsZk6F
wkM+gktPgIEMQRg/ygaCMu2oJLDSz6ZEUaAVy1xrTW5HOwtn1M6qKD8Obnmt7JxofFG/UD6eXiB2
Vl8LRYPAS3Me9LhszqNVX0UMlKfM4vgYed9jtctPKqQTXjyM+8CBAQV4f2GelAe/o1IxtLNPAlTG
Fmw61ExzVxntyxzZerL1Xjx0dkvhugKozVTiaFWrXXjUve6stZ0LZ/2MOJyBiaHHFVuEb0kZgpEa
oS+QdtlQjAWeXrrIvhc2n9n057Boj68DakqXKo1fW61oHgi08kuaBBk+0fRvqpvHC4ossm0d9d9c
MiGPyAQb52FwKG00w2jJbqM4cfUoByGNF4/94ABXnpKvhPXxEJo17r0oKRe3fqQ7w2Js9BRQXd6v
y8Gt3ioj7tbIYJZb2bUNm8ePp8EvG0zUv3nluBQtZaBE2Yz8eLt0OLUefZNKv+UMqjgmgflEKlhZ
hgLZxdA75M14rcbYurgZqFbRrk3P+Ma5rlqocftVmFZ/ndqMtFMBzWcdfZpqfoexoi/HLm5+CPNZ
uA4sP0nonSrSTAtYqPrVkFA808VIkUdK5++QxiPgxM/5msHkec3nK9LQ10xPK4o4McnBvqBQSgju
lbKr6mb2oGj11wRUT4HS2UudqD3PIGihZNeJguk8ugTLeM69gPkUT1lXLCmDsF/KQs0WETABEufD
n2py09xNE4Onbmh/+TsxOekhBzweD3tj5NV/a9Y5MGWPUfqj8kv3MFRwP7od+jZU3WS7yKTCivpM
KpNruMk4co8bozSqy+TWDsWWakcMJ7h6bVXsCrbqx9wlLxfy89/xDCE5V0ClAOHhdIGUuVj7UaQ+
dVPiLFNTqC9l+ljXbEBnud7Hvo/jXW+iCB8HXnsZozn54qX1J93Pz2rFLz1JB9TWgTMR5TKWtoPk
utFZ5q7zJ3UHVhol80JP15rlVHvNZjXA3fMjQ1RkptmXUrW81tXa/u6W2bM2IhPUFKqKbI2yFlZc
/uCU9xByL/wU9LxDESYFFE1Rt6vH9sHlp7RNdFdsB8sdr/BbBis4oPUPKglK3c7iH7l9JpMFdJwf
89UeWueTE8JzWvVa80SCqdtUaVuAdanBRhPGYs/VXIvG7JZ54yRfq2JYhkWdflfDGhGEPEpfbaCB
mx7qk+M0GbC0WGB5Q09o5PTHs96a7ovreRq37A1RrupLFFqUd7pqdfBN4YAnFN+1IOFG6TpA8a3G
BjbfxUeoiOM1kZvxIfPsctFb1tdYK4MXShHHnQZx6hbSU++VMzpUkXnwFzQWAAjzbHwaM1NQ9lOr
mzrvuw/woh6kR2S3E1VrxOd00RTbbmh2qhOkezgh7L1G/uHE/zIh9dfaF6gnvFUEkf+6Gwi6j3o0
nnLCvosh8vwXyzQJB9XDYcaeCAOG4GoALTi06TkCqEdFTd2uawuZ6oDPcmWj+Lnn4aK8dfEULtze
Jf09jzadi+KMZb6o6sxF6hdsiloepDWQCsPsxb7riF5PrpZ/8lLnuwBpeq282LwWRvgNsfacAmhv
UYKjXlLHB8OCp9p7RKTG7dAn+VOgz5Hromv+siHPyqJO+84p53ulRs5rBfXTWtOST+5Ylyvynt41
mxswyzCpkjva+baiK/B7NNpqqsEshX7tXaWj59lA82OS2HdbqQw20V9uLPMq0i0lrnR1b2vfFktt
xHW6y9ALgs1KEK7doszPStAgQDClED/1RnoCdfHZATB5jgxrXYTNMxTU0VKf9NPUeEczI47reK52
LhF1X05jqK2sth12Xtroe3RIxks5N9EuHwm5gDKIdmXgRSvT7vQP9giffj0MPyiGm0LBiR1aq9ea
ePuiab1iLSBI4naZBtOBDMIyNBULoajS2KkjILa0sjViNYGz8xMlX/KV5/eqpR9DT4cGxkUExlDL
8TRRrLrMDNLRsW0MK2ElROjV0aGkruv6RdJ2z5AFZTtpuzdUhf1yaVxdrIUjjAW7kbNJquCD2wjC
MI4Zvc1slKs+s4xr4oXeJqQ428+sLRmp6USBUb4LLBRvhF7B+BO1Z1Eb2TOMCuyrUdkDe2UOe2nT
MqAvsMsCB1XcK0cB57umE4aaZjky9ykw2CWjNvFFVZTxEJrFdACPzafjk8GIKOpHtVIRbASTj0pD
2kFQhLvuIWDeZdXgPqoImqqO3nPoQWmeuldipRFnnDDqlmmQRScww/k+mghYuMA8VpUz6Ssj9HzI
XcRTQDTcs2xS+FOs2OcWhKJPvdqjUgTFI3vpudoZ2YjJZtcUgN59tRECQNwwZJOXtvUrKl8E0RPz
he+PDUZnCcN7fnW7WUm5e3UoRr4S+cxuTUVeelXBELYeZy85EFeN/9CWf8kO0q7qmoRpsnKcerrC
MOUtDK0dyLIY0/VmUy17q6euCf4VFznAacG8WEAkZ0sp4mSpWgi4t0pXnwbPqU5dl/68SqFagKEb
GkZIrwEpS5/bJXcivlep2m9SnoTn2kLPWFGtcptpnk9VJQ1fA2/ftQ7x+3w6W7XNAyCLH9tKSfj5
c1tkB+uggQtDN8ImlJDUlvMoba1bEGhsoC2NXZ1jUuOTpCOqC+pvO6l5viqq8aGDDuiqwmywNPww
eAx511tCcynZQgFrfjBdXcBEJ350jdBW8AqaPKZ98+iVerZtY/NTH/bJOey/EQSvH9JuLDee68MW
E6FA1PiQbsorOJWhyZGX96Z1HoZqGAmdIj8y2KqN0IQDX7WSfvJhRflsIW+xsEylfeN+ry3b2A+e
K7dGqS2u/Yut8qWIEkh7ouRod6gR653Fo2XuykZA6kEVpFcMxUIO6QNx61ysFJHqV6N5iiQ5k2qn
yPPwAd+4m1TCcXuqwkhfTBSVcOrV51AfAm6SYEk2VaixLQjtbqMFqnEjcKrbDvnVQYdfaKZwkn4C
XSv4ou1TUsAjUMZBuuoczTy0EfX6HmCuFy20myeO0wt1yIoXmB/XwCSVx3mj7neN9sFIvepUZ5F/
61plli3jUcQbCFzQWMn7QVkj16psU2C6T41Z/EXpBBixXIgDv7VoIchUPVpFAl7OS6et5fkArmrl
LUTb6kmM2dLs6uYlGMf6pcjcawmZ8EMZKPWLZwhr2Y9jxx2Wrutq/pYURbzyW//BKkpx7svRf8iR
l4efM/4QZHG9j9SwpHAjSD7YCbFJ4pDRTo4m1FGDkSdVJkd9BeGqPFGeVddUn3h+7KR5cPr8lIYF
yCYOmgAkpxDyBjKYltGkK+oh7FcrTSDw1uEOp6LKfs0aYt8AzdSVO3etUdW2ZcHjXUkc6zWjSglI
qJau5Vzd64MtDN/d+ja3AznM096A4RdndnjNppj8AJ40lkr6IYK0nfov2dURqVzDzK9upHMuwKSb
0I7eRtUgyQndhOX2NncY/BWEP+pWOhsUU6zq0PVvo6nddCuHMvuddFYjAeipn9Ow8nWnUFmabZts
wY3uLMfrL30wOpssmsqTmxwLInQvqH31mipe5kqal6we3sjPeecCZoEdDA+w6xuDuHRtuqek3Ts6
hgIbi7S12pdqojLrZuoNkTyYIBV8tdQjqEtz80h25OAKV1ykf15H6Yrzc4RgO+omTi7Y4kXkidU4
RaCO3EWmDX/lpdV/KctQR8fXsC7Upce7CN6olnTYtbOS105FKsz2cv1ATL1fxt4QfKgJHW8MeA42
clRrkP1oqxR1kXm0MIH0NUV/DSLXeOu+NFUW7PSwgLRcELaLM7teNUpVb0Ez89xyg2k8eMhUWOvY
cn5dpvOlqWWVvvzD4Y9LM9PKTTJXewXWE+K2wZvNn0fR8rhSoAF6M/i2PfopQkRzT7GEeYmD8Un2
4ikvHirQebIHxso6GSj0LKKZXn2qIXlyhwG+83lVBDqNzcyutYptxbiMvvqzMZW9o4jgcjez4S8P
qQ+Ycna621MTzsVwjOzlu4EiiNVF5Wfj9u4sXYhHcNax4Zr//XJ+z4HRqjXtFWGCDfXd4yd3sv3V
1HriNGq5elZ1wl2dDnAw5owcjpBNRLOikGyqWVZIXqWGNfNgIAw7OSgKSZv2+yot5iRzjzztuwHp
LEdh7UX0Y15ZTkPzN4BHASKL9QSI+rZqQ2wZ2BNJqW4BknmVjFN+KJroZ0NtYH4g8p0f5NV94O53
H3jn9x+43JcHbgbhvVz/Pk927z73V/oPXN4tdZ/7j+/yH1/t/g7uLu+WbwLl19v/x1e6L3N3ebfM
3eW/+zz+cZl//0pymvw8tH5E3zGMnqTp/jbu3X98iX90uQ+8+8j/+6Xuf8a7pf7unb5z+btXe2f7
//hO/3Gpf/9O3SCs2R0aBaK9I1u7aP4Zyubf9P8YSpqQWTk5wtusW78zk+LP/m3CH9P+9hWkUS51
W+V/87+/6v1dqwIVmvV95M+V/rf1/rfX5zDD0VuYMbvz+yveVn3/Ofxp/X993dsr/vmXyFdvx+lq
VaLf3P/a+7t6Z7t337/Rf5wiB/546/cl5Eg6/8vf2eTAf2D7D1z++6Vcr4Y6tza+jIoVHTulnxkS
AZsd09+NHEnGsTroxlWapUVeNXLC3df26/goh2sSSHsvRZbNEMFTYXTmMmgsaqtaS3ksohQCtXZ4
4RQMke3cS0sqCXvwLfO4nDNFpn0g+/5Djku7D0/UZqphxJI22TQDbBm2CQishWz/BF30BVKP9FK5
SroXrofgs6DO17WTWwNDZXoucxhIZy8jSVCSk6ORowBnC9TTzSaH9cT83gOgInLWQS0jlyrDgTrn
UlfXN0cfVslVY0UuPMkW9SXFhMQOJ3twmIipbsIELVcXvhuL+nlRXUyCBuTtY6p75u4YOdWl0tLq
ommdsQ3MCui6nN0bzbjzK5ANf8x2Bg9gct59glyQFeXExi6RJbLax/taculQGA1BzeB4Wy/Kqu4U
5ym0vL9eUrrlgxjOOhuLm5s5cURz9J2n1gNFzOgFBbNC/U2sHnpkStT/EK7vVOqvplFsLf5vR0C5
wSlsZi17KXgvjXL6fbgCJ+IpnnnIRAeqwi0rik5zmD4KZ19WTnjreFrkgYaZ7SVwXAiuCF7dZkjj
fZriTMmSpEe7/mPOzbMZ67VIs/z4fuKkjeG+i5XHd2vJrlXYZyLd1l5rLLTqU4TWJlUED1GXBQ/y
CrBXgG5rHWx9ILPktRm9D0g/4U3JeaKydHa9z7wtZPRPrpukxE0j8yCbidDZAWVk8yCvEEwb95mS
LeRg9ttNdn3TDHIKTphRUByN2Kyy6D0VeBlqYyHEY12lP/SKoj1Ia4+Y3BpMrbGUA7fR2V1eiUkl
5K0HJ+l79yDjZG+UEkoP8Bo/fe+jiRY+IzKkE7D9l0FjKsydqbtf7nYbPKEOn1ZekOXx1a0cub+Y
h4YhqDoBhcn8rn+/r1s3p1SPUkN3Ld+E5QQ6n0idwbDl+gfZWEWBYv2tvVtFYmMtqAkhWjj7ZiBb
EL4eUb6bUqH8sYBZlQQMUpEqtwVvk/5YsB7gelVgaFjpMKMfzbmJ47I7yq68ujfvbNTpQRvLQWx5
H/ivFrhPu72GPnibAmq7nINPPZwyjogoIOvZNVTD/BpbOaerGEEJOUC8LUGDGpHaWasSXlr3QCnA
lC9kH+zpT6NjhS8ILagbaQc95h3uM+6+tRS2lMvIuXefd90yGKjG8Nr9pCaflC4nk1FaMLmZcfIc
AVDbuw5BA5Vv2IeqN3bSgwIujzO3F16dGcaeF1TXlXZaA6lyoPCf4ST9DCfpRkA95VTapB7nS2ls
5xF5dfeRU5ph4wzIN91dpfnvupGEqNxXStXpwe/b8XHyrKvZZuKl4sB9KE29Xo91mn8JTIuUEgAr
QmcjJG9zCkpN/I+VBXA1qaBfi9vWXyjtuJdgY4lClk3buP7SsrxsfbdJ2HJOVd06A7+1lAM3eLLv
+fHWcPnq/wF6Dto+2cO8+PXm2FHF3UQw5iJw5R+8yvMOnFzNfCEvZQMXuwWEoEHT/matqYIeKt3a
GHdPyE59ZDhnH/JGyMTOjZzuVm0EwJKwQGk3A4yhOYTq6hS0yOZEzUNdwvssr2RTjhnVtrkJqsNv
fg4kv6/SAJADTM7mVjqrhoEcdBLCido6zWXI07fY9xzIh1Mgp0o6ohvyyxaTyrrIgXC++id7NuRv
6e81kv6FsGV5ar0yOcP9n5y72lk1HqFPSL1+muTgVIkJPEmjlXtIaE/q5I5iIX0aAYKavCfK8LmX
UB84r5X1bRNt5WXaWd/dSC+2f9jkS8U/SnjBT/JaIWQ6DEYG0Z3pHbK5GWwNRsp7X16hE4wuid3s
3tuV3jv8nW2wQv+gIPqEpvvsc1tVWmVfzpFNP1J6spQjVTWqO7LKvWVrV9MMy7eWeHOoAmS309B8
JerR2l35FgS5ioK6ANevFm8aEvIXS9jPckZcuum5Ltk0libRWrvjRmNScn0M89A/yqtMlJ/HwLU3
sifGyj8GDZBkHu6/XOLfV3ebAGaKGo6P+sQ8eh+4TZbryBXfvVxLtc4qb7OZE/9f5t2df86NVFQo
nGijhlGxrSYzeFTUGhb6yks/Er37ZA2m9gNxbc8ySf26QfycOkn7yesTUjpxHz6Fscs904qVo93a
6fHdOh2kX8dQ1PDd8CU+aWrj7IVSEn+CdmDRIp5zipCXGM8drICbPgZ6CRbBrj/EieKtU9i6Fg6B
chKmWbIWRtmdurkhWfdnc7dJF03V1kntKvu7XU64d6WbtOWlYe+mxEOr7V+WtMrpz1e4zzdi0hFt
ll19y6IQKkXcwYGVfCu7qVpmD16WPgCwTcpll6NmEYSobYVGC8/XgAKXZkTDAlItQeL8X5oCvV70
Xi24vRdyKBYaPNbysgwyVGArwmp/GP2qsNeGiEG5eU23ibREm0sOwmfZdCYEEmjdP8peUEGAc/cQ
s5vAI3KmXx7smsA/ash7a1XerEg7BudakiRVbcq23S+GtTRCnRmeR0mIlM5O0vjPPvc5d59mpl2S
A3FsBDsVrB4MQqXxCldI4mvla9+gRPer82ukUiplk1MdRTHMfN8zgmIdQ+WwlLfB+12xGGHGDeeB
u+12H50HzNEnkD7fVmVzX+o+cJ92X+ruXCDYRLw2y7mvt9Mztf7DwiXjfpgS9GL0zAnItVJSlDp+
Vy0buErCTn8a5kGIMdxlp4HMlr6DYlvHqJn1bgujr0irREe3/h/SzmPLbR1a00/EtZjDVDmrcpU9
4bJ9bOac+fT9AbItH99zuwftARaxsQHJKolE+IMeXWVrVPIXyTNkzGXV4WT+YgbjEeMg9bme1j38
mAYkHZAFYXfuFsbK7+xwn2N0ccocVLhYE5XJSl4iLD41C7cA2QkNtd60Uz42i8pQf6be2u9d5dUQ
CQ2GibWKrLLLDptpBISXKMWTC9v44reG9jJx6Lk0Esfcg5rSXsLacVG7D3wcp0ukwlRzWNri9NXC
8nVvGdW3alZdlqsiBqYxAATW1ftZnMPKwgw0cx+17TdZ68SZrcyNoO78Z64Y895dXslxtUKp96h0
pccxGSr468ynND6Hq1kDmJGxXoOt2Xq+t52rQrmU8HTXU9vjNjcG5XJsMu0wyyJtADgVwk5wIQN/
NIn2Aq2PQ5D1P69kyh/ZRhJ95IVa70Dv1AddRVjyt9ugtByU1SIqjhyLhEcZaqUrYZNxdGaruZDg
/+VPKJNrG+acMupAj7Es/KPHqJVHy3aC420A2XIfZc6Ru179fhtT33BQPgfp0orK7xylls+cQFXP
ipJ+5qy/P5mipqnWuAMyiZWVyCgrvXouom6F9Pn8IPO1asaIeIQiJRsVy24e9Zate9FddvL9VANw
hNf37QXcNDtnuQW33yjL5cBWycJOvOIok0ERzHt9gikkXx+HCHU/uRxLIlzt9MZ719TG2VGAx8qq
EyCqPLewcmS18pxmoZqJc84DRX3/2afvNeOsZOiM+5VnvN/7MImNH3Qdt78QTcvISb9mYHCuhSg4
wtSuoZ5Z61G4l95jsiEzC3wSElx+ZFUWMiU0o+cRdOLhHpJXcEZHm82Z+zicHboHP0fy9/fL3TJ1
uOb+6IF1FW9BFqNjoqCeh9vBV9qjxdqzRG1Ab4/6WO/sIZh2rta2yNMSSnXbgLUi6/JSRm99ZHe7
4RARKG7VrMMZ/HPXFv/RoVDhfCaRstM6lhCySPvAB3Ul6o2q6LcgdJefzffEv2Kz6NHZnfezs2w2
jVTfauDy/x7aSj03w9vzX8OWUF92xoR+I7og6SrBceZD67yBJ62JSacdFB+a+4oosvOG0Fl9bmIs
A50xzT9yfyrXbgC9nCU2Qs+1unAKVVt5ApmPFXR+tARyU17J2AwQHVixaJFF8ftKVpFJo9mzUmR5
BvHgLYa9ypz5hC5196CFWf+ga5a/GgYcb+4xW62Cc1P6WxkaIF2iMiskXY3JHfcyKIsYYYitDaBD
6Fx3D/fCfo5bv3gAnemwVLQgcRZN7QG45wWr2FbPmQWaDYrpKkZec1dyWv3WNXxCTWxhOSycmOH/
wq72u/ZoiurQgmCFIeyfZKvthl+GyZsusisI2GtW69WDbHPNctuZdvok2yKlXYDASV80T/NeB+yH
UXjxbOUlQinvAcBmcyx8EKmiliFtcLvqvBQTAq1v9rJhtIL6wavdboeSFvMRkXxv6EJlr2pmh+EF
aTIXHFuw6QKAKfdcOTomclUShrfet7awBo6hGNpaCQJ/4w0hOgRpUFxloVpYQ80tBrqyiqHxz4am
bJCmUdVgc0/ORSuWE8MqTEqk536PkoxacQ1C3VsPXYlB0O8G2cMa2LWLFQcxJlPZ2Cht73kde59r
uMYIXUpVWO1hy4VXsJS1vNfvzRgXIngp61PbVrvGhLwcJvO24Pwflaegf/ANne+buDKSc4wH4JUz
5Z+R2C8GsevDH0gmiIa+bGsYDIBJ2S1e+0oKTz/20AlEgHY/eK3zMIkCVi4uwDW7Y6kWOQ9hZjkP
luY723ZMnMU9ZmqKdoLhdJQh2VXmImOzaHM9BKPIaLJRC4Lo9jL32P1lvB7GcY82zdELnX4PMRty
elrO7zZT7lVmduxHiqqLGhW0ffNx7JXmOTGdbaDqM1iTPjimIEyXkayaTrJOu6DZydaoGr/Evjiq
B53zWvHtlVloqyB8z4IQ0wqGrhot3yDLEW1ldY4rUJRa6J1lVatBfCr5e26E3YUnVXrrhD8LysMo
NaxlVmlYyqKuwfPLau4g2KljuG1WfG3tssBpATmgfVM6+ZabrvHMYQN3coQE/ols5LcRxP+KRuC4
dLD6vv6Va6ITgBcLuXmKyzvTxxXkXW/VqrNx7EUhr2QRYUV1dKrQr9BAp0UBbrXojaRFcJNqUjdP
htfG70PSevFLmXfte6l237Uu2rhOVT2Wg6q/QEsHHlk3zBSj0HgZQXusAmvwt7I1Mlnv41piAMAg
ecL5+5j4wKQSkVyzh/gABfwgG2X/uPqWuqyGZCQs409BraBwLbKVEmH/GWF51bLUVcpP7UkWkK9U
K3warL58gsw5s5ekInY5+0m6dFOWq7lpIoz6O7/ti60RWtZFd/TvfoYh2Tho6XUouFMynUQdHzTi
tROFbBjz3N4HY/ba2tWvkOiQ5255ru14ecvv7OAQh/O5kxKlQnxeXt2L9j9iU2b9v/Lu3eKY73+h
tOPKTIMErLSP4s5kwhgWnFO9CXUUgyjkVV9yTrKQ9b+awYJGuzDyTzJ+G0F2+SvvHvsjp0SrY8Pv
4bumVjqTDF74j1e6d5FXf7+b3GRvaGRat/hfE+WI97FlnhEq1rriroJSNx4By8FFVZpvbVJuLKEt
LetIm0SAhwE03mPDaOBh9EdddOxkUPa5F7XrxIeyHJRHgIPWc9/k35TCGk6yxparvmFtZq16vjfP
GIfsoqQYT3nnarjkwNSY7FjH3zTXrzImiz63ELl09WItq6Uyg92t+nnPni3f/64O30BDRzDUtA6v
wCLfmN7UnZOk8eCpRMFBEcqvDMrGNQChcK4DMOhBeJVXls7TptA61JH/3YDLGLvHvvUu4/acxchQ
iBQt/dEMHCTJMbLCDRGHGHVuc4qNgyzc0NvAMreeODDwv6UYkxyzNi2Ozhg/RqaVbePfIRmv7Dos
F39fjjDaifJB33rL9j+Sfo8mY//7kKXv/Rq9LYMtICd3rQ1efm7SqEdoAaZBCcdkEdl9+D0H5gmJ
6Ad/mQ8Dbaz3WSvala+56bUoUBJE3E/fTXalXW3maCu778ol1H2Pw4d2PoUm8OxNHUIlchpnXP0R
lJeyMAIA6n1r+MC1wGyD7dbn0715QuK+W3Q+HxO+yV/uDRHysJiq4XmpZsUTT1tux8iRyhpMCfPY
FPMnWZPFUJriSzPUa72ZiicZUyOEYOrZ5cdNyMc0m6PaaC3bTBFC/kTfzorRLe+xLGvdxdQDVr8P
NCZffQ3v8tuo0MEO0OTihRxDxnIPbVk/HeONjDE5ipaVHrU7dEauRTlh8YHN0lPv2eMZ3cxzLGrQ
5KunCRX+DaJp80pWZcEe/neA8jG7k6SljeVdfU68ZScZamFbb1E26Jc1wtDwhMcJJJmPNeNY6tcU
dLxZztGlFTUZ10PbPDJ3OMiaq84mKEV9qrYOllsLGbwVjapffR2rMKNDaU7GwkE1LuYUL5qsjte2
p1SXqLQ4nUWad5c6mnHh/+0CeHa0197mAEXtzfCfqdSWGWIokLl785CbUfElrCCuuqhSIXakKOtk
rpyTiULJwWtUc+uwKfLQw4dcIcGivltF9JUTrvqHE29x1Ag23GfqrQN77qHzdHtZVAExu+u8RcHc
/NS13kG22kqC4n068RXHa9TeqWAh9ykWNytDr+0TtPnvSCqEECg0LL1F6F7cYzYa7btC7eCbkyHj
yjiVPVrWv7rB3fz/Ge6/XlXGxDtk3aWvA5DytTi+bEXRiZNXWUA2WsUAfk/3kMwI9EnbdLrKH1Tk
ypjsL6sQQZ/Au1t7WbuPC0smRwtkW0CXOnTAyoXNcvZS9SlkUeczUvbeteGEbWryalfoanTJhxb2
r2XYj+wG4Tzl+Ygr4UO6wBbD+jxa3fOQ8A1WxmZpDZxxsso/3vRV/5BalZeTl+nrujKhyghlVd2w
KOSVKGTKLNRZO7FrHc3Zj1kvpyt3NGSux7D/ClnlUEGrfA8QN9rCL+93VeTH2NioXy2+Y7vcdZDf
KZzibYSAtPXceVrLajO2/Rqjpnwrq/48xCvVMuK9rHq6EL/C6OI4cat8C1Cygm6E9FalqsoZ/2dw
zTnya5Xq6q+jlv+s1mK/VVa9xPORIut/tspq9lCa6ylQv/fz7KH8aqu4DqUmWN82T0BHD6xgbA3H
Ev4zq0zp1bOsySILMyFkoX+PByPP1qOz1202+tk2MKDDqMbtSkzWIcZUA4dAEM1kg6nn5q2Vn5oJ
RUlkp7Wlr0t9QHv2d7NXWUa5kiPehoVZu5hyX1m3WMUs+7QvDlaS4ROIXexqBn/+VbUQYdC9z8o8
WOtZC6NDV7v5s5EYXzHxzLZlEIDT6YLiLAvXH9vT4F5lZWqqqlvdGw0l0JZWjcXS2FXDDkHDNz+v
IBN6tb7wdEe5tMIwhNOA4JqnqC1ZmvFHvKzywFwMLuKTUduxb0Ca7IUCbb+fe5wuOb6IP3U6GpW2
5X5ph4AHXVKiE9/Dy+iGtkczovC+IBP0RSv7+tk0puTAVElbI/E8fEmYHqeG98Vkp46T2lIFC6tr
T+bsfpf9WAfw+IZ28jjCeOQ8ojN57kbWTZJMHZ9NzdY+wyjFuxOIyF4uHWWRsRQKnZLHlFhNyiKq
oH2qbYVBeO64KA2Xs3MuPXslF6FuLOza8mCp+a16bZJYvRaN/6mOAm0va7KQjXHiLwa4ced73NB1
89SVxlxhVak23ps9G/PZ9qNp0auYCs6IzK09fXS3spop1iuuzkvcWPHEELI1phaHfGp6eJJXyRxm
zUJeBoGbNIt7k+q2LFpqDWQ4Xf5I/HmJ7d/CbG0PNcd5PMWiCNiFyVe1MXw4hd1tZQPuWz7WJ1Hx
bps5jMOyDhv+1gPoIXkZCtmdWJhaiAfO6VYIJZ9b/ZbUceSm4fWFIJbATEtUdIOem8byM3TwGEWX
WmGrGD/XWd+1wrunAS7PUz02dm2m669q7/9sRfouPkwDznDME9wFXLrg6+wk2zo2zR8o7O+buGOT
D5EGlo/+3m6c4kFu5Kd6NS/UIA+PshpoYbiuVKTJ3MR5bcYZf6Rk/mz7brlJ25HNR8+pP0S8qPTp
M5RZZFn5CnO8s6xASB0KdYw+TDdBzNhrXroJFcgs6r/LsJsN4bY0xoWV7WzWaAeUu1FqFlfmv6uT
Mg7CvpDm2+UtPQRuhXU44rm/+/w1zi1bw14gX9zHDDzn0YEHsa1zZzgpQTFgeI+VlTVo1w4vcxMz
X2KyNVHH4SSLos5flDFwtkkT2/5ZxpAGAUOjl/VC9gBkErE9LUat8jnZaZz/lJi/4vUNJ6lMh03y
m8zFH9CZF7LViuJPRaN2u7nVdFgNokcUtpwElXYES+93omSBIeljn6z2C8vYJEHasmdCUzIJqVsO
MbZKndibEj0z1K51TV0FQfujLNnKV9IKn0B4LzArfpm983/F9r0bfjZIA/hbTChk/NXg5g7k1/sw
Mlu6xN+M4/89/n8Nc4/d7ON/98gtlFX47fJuIvFuImEPLbPv79UK9afAzI2FpjTVij2G4gGHsfzB
EVfgCyAw2VcZkcUc4iJXD7bzR6qXthProd2ty+8RxmrKuI353Vr2lEObrtpfJvayZMjM+hDHC8tk
GzkK480cW4G30Hiunkt3WGuyKvtlZVpwnKmaGzWANg7Nr+9OEYjQ+zuTrw7fFw8/d+639wav7fpj
w6bj7W2YqjABU1Y4NzuPGdtOncdGqW5V7mPaeOYZ3MtBtqkiVAwOQh3GxOxIVGVDW3bDutY8b6XH
zMOXrOD8RUO7cIN2bjn8Ua824j0nOQp3he4RN5t7O9i/do+qy9lxk50bddaltYqU52vGEajWqEB0
UDa4xLNpXeSVG9TGPmjb51ue7BIM6T+5n8+7jH8GG9/0cPhJ7NrGiBa2GFXm3YcSuNDJKYvD7SU1
tDIiWFmrQZw2Dn0XQMEry52s4nWOEbAFFUlW3Qypj7p7xjDAPeIv4dyKv6qyQcZ6L4425RTGKA+C
/TPiIV3gb1M/4jFXP0YxZ15mqcP4Gqaaj5kCnsmfMZnMU7BdpQNqHbIq82TfNmbuYbLBfOv713hN
E7bbsoGLreF6fjSL/mfhdc5xYNIABR6lJchUvxqEZXmFEQJynFbcFPUG7XI0J5AZrLQqWMkR/riU
w8ps2eKjIMIPDWukWcU8CvNNLDHLDE/4NvZOUKbZZBss3NLLIVNXtzosVPd0y5q8AAULO/z6R4sl
OxWiP6rnLL/hCTINT5mvmLWvHGdYhcyvKKykVLBh5tQPQR9dOyRjGZ0ieK6ozxuHOEs3AXucu9iB
VjWXlXXgzNbeBebwpBgDLGtUkRfG3LcbFlDT54RdBPin04ceoInAN6Td1Gl/i+d2Pd/iQ6b/EZf5
M3CSW76ZdsoZV0UkWUbkk4aqutTCXTdNWB635RQdZuG9OzhYC2gY6G0aYbZrsHDZ8YsKV7I1QJr1
5NsJDyjRt8on+0FVol0ncrE+cA9u4L8hYTo/NnZvLJoa1R604BYodhtfDK3DHiPoI+TMTSiueqMv
0thLLn1Ups84Ll0r1MQ/AbPKN3bQKAiseeUnDyYz+0clZD882jnwxzUxO0PRrM9IV2MgVGECNLj1
LRTYIQJFnOTXZ61W2EvLgGfLZJkjG2RVFqUDj90PcOQJQqH5ck+UV4qQdC6Gb/fhZVgOco8NYfS5
cz6lYzFvaqMJtE0125AWFZZrK4xIqyX30YZplGiy4qQ6jZ3BXTzz4nTDBlK2+B+9wFLFB8MzVrdB
5Hi3JDPp3zXFqHexEUeXe2EXoKiHaXmPII8UXdCxxCthjqwXtiSDvYzdU+RVU7rz0tc0ZXVv0CaX
buyaBlurz+Adihe7BeVlUYPsQL1pZaTmn+/CcNiK68rui1snwyHwp/7gqc7PQsZkVTbcq3+kxJWS
Lv6o/x5GmX1z6WOrtZSt987/61iOeGGlLcMdns17pD3mbTQ64aIWElotyv5IAbjlqlQ845iHHtJb
UmorQTTqnHC+s5ysiM1ev55UXC7poxb8UaZZP8oU5AcilJUwYAqC0tqNqeMwe6yVT8Og7WHOocat
hiOHX0K7XMSrufpuJCh1RHGoX8rWPDRhtxmU/hA3VvE1zNyGp6ShvEaxWa3GRhkebNWKtg7aGkcX
64lll04l1nY64vdt+yVrnPjVKBXnoYBInCP39upzHvNSBAfZJAukH4A0qw2+gWQzr3hsGnOB5+63
Cq/gl8TQeX4aylLWLMyMXpyRH5mbdKuJufbKMRa2EiXPQdj1z8mYxSs389ttmtn9s1oU8Zk74Jts
lMUY+J9dZosnWUOOw9k2JtzNWGVbaMlgrhjMc8Kfg81N2m3ZCD5PXcuB31wwhxEiPj0K2WBORBXl
k7XT6tsqRQ0oipSBh/AvJx5pjKOlDcLOFvjSe0PVlF+weXGQWGYXQMlCTpnG5EEirUAZXqs2Sx4k
CEu0NaIm24I4vjZqqi6mllmHY7Ulx4WJugCrXz45hVk8MZeGLJHP+VZWZYNRwBOOY+ciQ43V1ye9
dV5u+aJToAi71IBFTzr1cboczPZr7AXdUaZwkuFe29le3jtoartUuUmeGs1cJA6T4KSMegup4NTf
e5lyjetAYbEE8POCZVl/yYaG8381hbTiI+W5NRw4C3gU1Vvf1ww+RL9ZVlbIEZl4mKZ6grZxjO2P
qMlCNhYi4572f49NPS58YwO5N1HWhe2iTsia2kVuZD3FmXscx7C64lFSLXFpzb79vzMyxhj/PUan
VXiSGEWwq5K0fW4m5cPnPZ4KUavzLtzNw6gtFcVsno1ibJ+T9EM30+RJRiw8RnAytIaNbIsmz7mY
IzpJQdM+prEOrLkyL6xNcebO+v7rwCM7tJT4o3U8Y9N4RrQvEtW+dNwM7MH1jzWPuRq6Lpfj7Clr
twQAieu7ixzmjNnS3OqvE9JLt6re2/pr1/vOH9V7q0z+r745e387NG+zWW9PsvBUlA946BZIOf6K
ySu1Q/GCrWCfU5BcADynDFtdFWXJ1S3YCTRp3Dm7zDbmw1yiji1F2TsckHgmOS+9Niu7qe+A6ud6
9EmtjCWin+FXgJPAwSL3VXdiLBJLMDhJj7CrEV2sQdEvCQoykJv4mZyyoFzfGu24dfZ2oL6HUBo4
6vHfioZbhGfP3bbHwGZVeLPxUoVmc+T4o1/Iqo44+EPUJJj01Eq3NIx3TS+7Z9lWI7CQKFV4kTWt
nMqle5kjbuUPaOC4xylRkiUAAOxFJns699VsLLFbCr86hrNhpmS9922JqoiOQpY9KeFbKQzBRILs
mQhjknpE0Un2ZGodfZ0ra5NPjvU+DEO57ZN1GCD9PYMYrv+JKnwOp1ZT3ux++FpbdXKVNVV/a7pW
fQVS1z1yuHZO0wLn787nJFNPg6Ws6vmQbYEC22tweh8Z/Ph9Vdv5DMpemXclqGs9ZWtIFYUVjmhO
/b4aM5QyWAwMG9kgC61M7Vueg+DHEdGw5b1/2nCIgv1R16AA4YcbJ8dFa3Q7Vsb1lFy8TtW5Y6ba
E0rNwzIpG5cPfQ4WjVObyHEZ47J0g+Jod1Xl3i4zvyyOmmuxBe2UKDIq3zoDdW423AqshkZg4BNP
qcIYsMXp2uFZ94VneGbG31LfX7L12P3I4v7BRIzq0zzxgzGNqnxovaTc9YPNHqGW6RcjrtRVqHFg
j2b3F9lpcvclKkTfHWvIFqGa1695j9F67fj9og5wAOd8sEdRlN9cM5n1rk3s7oU9CeE1BrZdttZF
GHDIY36TjU4ReM98MLJJFtidv+Hf7Z1lzbAbd2m4A4gzMTTSxf85lmyslNn991gRhiemoXlnU3SW
Y8X6S5Bm5kpuu/VWl+JuFLU/9+v+qPej4i6zDsWhRsytWx3tjxk9mB1aEdZLqsXOpurzZN2KuXYf
10jfKtyBe1FVR2O+sGvNuS81RSv15zF5lB3lYI5V7nHwGHjm0Y5BUAVbK/OOcizVGP/7lYLXMoh4
9BiBfysCvbWAjoZJtOn6plvIFq+vfjbL6i1HzRptD85jf+8cl6wsAvSDFtpkcButwbgddRtvM2Cs
nAWm3F9FyBey52qoTRG2TFzesrMIcK2ixYcZiTzV1T5ZagjMuO38zRAU02djRnvqV7irUNqVYdX5
z/C/suUgudjT+1e2DIdx/I9XoG08qm6/Y+VkbRPU6F/MKfjW2/X0DZGQJwUBojdTjy3IVZYKc7Nm
+dPN80JmILO4GXoPNqcflgDau3cj1salwQn8mdkkyquq0hZnWe/AjQ9CF8obvjG1xrarMH/kQXnB
V8b9NOg1bkcVu9oO+6nbGp2dg9N0yqnvPX09F0PzgrD5gK5cM34rakPceMwfbAxtUR1edLk3v/QA
W9AnUcF4iU/NqoF7/EccD7Vza5bqS+CiBTtY1s/8CKOoe/49LvJ7ke875Mvx5Qf67/z76waM81e+
fD//zv+P8eX7r8X7d6ZiPXKA8mJ41vfQ6IZvHSrQc5LiD+MuYNJFCP5b+Y4tA/0b/un/jLHpHBC5
7ZlwWtYO9aB447v+9Bm9NqTYauXd0dE8rkQc8+LpM4o8S/N3PIdod4uL/Nk1+x27J+0iw3Dl2JhJ
XS/STLGP1WA4GHj0+kq2yEI23Kvyqm4MuvzVXMTdoQvHcXePT9pgsVMWqs/YOqPLlCX6p7JvXl1O
VX+gt5spDnpj3TzsRjxqliMyLJu09Gqk/Sjw06pPsiqvZKEMHJcHZtughMIjSYGiVc7tWRZJ6bXn
SBSy6lujtUTipV3dY7XZsY8t64EyxxvDDOaF7Ce7yIapRFUWTmeNvL+jfupnA6u3OngtXCs69YOj
3eJTjMTJmNrYaao4krA2MC/9gPxLkmaHyulwUU9Bc229HONutNuVExu98OYcqMizIfTv8vl5jFje
eAXLLWd6xh1kfnbxLoBS2mO+KGLQbiaMXZlwRDY0P1t/gNw2PbejhwQusAyUj726WgajC6Mg1S+y
1Y4EzwqU2Fozwvm5Q4hLrIaZTLZLQzW8jzic3jV0CX+kyYODkmGwsG3wEbPgCSKrv+5S5i16Aeyg
V7vPOgy3YYvzXHhBAkosMY0BK1+UuMad6oQgAzSE3dSqPMjayNbIVV5V16avxtu1wjN2Zekpn9kI
EAgOP6yhLIB6XsFMPNd5ORbbup+YMiOot+Rwcjxb0LZytKBQ+jH6r35TLMdyMtG7LZV1oGbRIdGG
+amxYiRnEZbbjarlrd02bDbuiGOspgTjW5sIwcc2D/d63I1vkxtrCxaAOT4MtM5VwhMFAzwzi0Zc
SiqeGL8LTCB/VlkfxQfFq9CjRwvoAg2qf22cbslchFOTWOO2kQR44ogqPHtE7/p8FY8G/yXDEeqa
BVhituDXdtnoH6UiPMSbxLty4FYfTdAleEMpPXzJMNwweLuoWtgRuevqj7Jgcn81VA0pwwDtslsc
2QFTKR8akNuPRQoxJdJnZLd/dTGjamDfMPy4h2ZEOneqwYb2fRjOSTG24cl469ogTLlM5y5faT5G
yDVgnHMy68Y7UvxVoLbvhaUHFxcxz4UMq4mOg4Zpf2ioWnLe726wYAc3lbChuFJ0AVdW832d1J6y
6uKaNVKRm5u517KrmwT5rciwOsEYGglsGyjKpQBZuVUNfNisppuuWdDbsG805zMSzZvSDIrvxdB+
FLU2vpmOOqwVPW5OOLwNp6ItqtWgd+1LX2X+iiPyaNdo0fzG/gIwmqCGfDFo01vodp8VsCbQBKmp
gcX8Jhuezbw1X1SwU/x557ccZ56HcPaeZFIlvjJwHrSFE6G0rOfdVlHHZFOZ6PfBfRlfjd47KTx3
v9guOpjGCDgninCdhJKJLt04tF+qCQpd4aTu44iy2HHQwAFMILW/VGy+GZ5TvqO8n+4CJ4i2TWu1
n8SRkUzApRcN3CnvD3Wv6896VL117LtuA/YCdrUQfm09TXsRiKNNUjvRAdNfSJCIWS0x+9K/jsqP
SlemfwCUcveDL/4Uek60M8rI2LmNrz62AdreCI/N/4AfQkBL+VYHbgruptEfAgfb6qZ3sJwF6pAX
TXz0hIK0LPxpVk9gf7LNJKAV99jtykVk2m35Qt1aLJEYanzEjmESdH6Pw2djY4SKvVpV5uMhmB22
Fv++lHVZ6KY5HlRoJP8zSW0VlWPnYBgPVlwxCgDGEIwQUgkqIDMj0vpLUEfWY1mP/UPsfYlNA1v1
NAvzUzD5T7LN8VrrMSx7dVfnYFIHKAXxMrFCc90XtsYZlqgHqMwuuTUXyL6R7ploPJbuNqtQ+ZtK
XdvNNUfSkNkd5sEaJz7NDP4bA8u+e2iaCNi/OlxkDcHb7qG0XXaY80Rfy5gshJ4CXgXaBSMThpKx
1tc/Mk1pD7cM60PPggM7FDNaoj3crQKsBd4xAv9Y6c4jp/fxNVU9TGZC9zEzKucxz6z2gKd2tJDV
wBn1K26KbOH17vyl0YbDqIN0Ubxk3rWKaW6YdKifACAif6rsm1F5ZOepfxydKjm4lu4tAj/4YZaJ
mPIJD2vr2a6Ym7Scmy1GFJRf9SROV41fNbx+ihEAKMGz0zBhcRwo62pWu8cuVBtObIv+6gu7AiRi
p+euAyU4mUr2EQTYNjsOQnW2jboAPO/H0m+Sr7j4BYs+MzH2GJBUS9xGxwwiBprh9NkLcrF4YXWx
89ix8beeRuCH0Ma1TVs1sDEAHuzsXDeOPZPefdDzMbqquEeodrsz5yE5Q//mVmSPyRWrRR6LrAIe
J2FmUgXl/Iy9mcr2CIZso+NaaK+M2gf+CQmMQ37UDkK2behU/5jqtC9zIcLvWzCGuxmLgyycFnav
Oa+zjT1u1NUsqoMahrSerLwmqD9AIOEMYRSIDxtO/VGmC9ZCwcek2sUJKZF0KbNSB863kbrYjohO
SL6s3DRHFlVv+ovV+DW/abvGCrVS3tzQgxTpsTtR6P2zFShLdTqF1qVPywjPmjE/6FgofTPK/B9L
teJPqgZ8MYpdfGU1m3PXNJ0BytpIXWRBfZF2PTqi/Y7tVqWxUIemv7qCRiaZtJJxCxazRw6/f3IF
HVeGhiRAnSXt9YPnpuXzDHfxgMl0v6jqpN+NYOI22COp16SNIvQrtIusgZQFmCIKlAvbbYI+MU/I
wIzXlTHoC6XM7CfkWPTFNNr+576rrrhAuMGCR60tBG151XOUJzBHqjza5EbBk3IwEgVwVIqnqx47
EDNa58w2lTGvAghXzBO7061a9b6+aS0EmVyOpfkzxPHGTTRVPahJg88WMqOLVPersywycXhT88mP
t2CS71CvMU+yUc1M1EfYI1tXFmYeqQsqpDWD+JIa2cZWkL6fwIHxMy7Mh7j3jIew6KsLBENUXX+F
GnHVojDpj5NzvMfHRDGXdtOXGy1KAnSiMezc3Ybjjgh2Z7JuQ8mBsRztTk09/NCaGW39MSy+Z5dm
cNvvSmJ1C9Otpme3nj3+p+ZwYGXrrYa2+MoMwMZFgyPkXs1DTsKg2MnqveFW5fAq8Zr8/Fd8NDt1
FaOrvZJp96Io2MIw8wcZMd2sdFfjpHVL3fTy9egfVD3on2QRuny0vt6re1lFqVxD8RclnrHpn5T/
Q9h5LbmNZOv6VSbmeiM2XMKcOHMu6FlkkSxvbhBSqxreezz9+ZDsUUnqCU1foJEOLJFAInOt33AX
3iNzmW19x8Fdfh4l61DThL2uRe6N7Nc3EF/iydtcB8zdcj3INvXkjSs5qq/M7r6q1GcsSfOjrBoc
vGa7OjrJQWD3ctxGgl1BhuKk9QTiRg3nSqPqCcYiy8/sqb8pfupvTMvwbwgra/fahLyr7DHY9Vei
W+pDrTrVvhJ1v/EavILVPNrXeSEMTF5071Q28P1bVxxRJUHCFS+BlTBnkSqsCVfIwFZ74pbOq8XL
JSxs8zkItejYg0FbFp7lvBpBzVSoVhG77Fw8Cw/7k9QJlk0OYl7TnHhfp4Z2BJ8WbqMo6s950xRr
1EbVe6L11tKs6+i5LEMNfZkUXXprfFcwhPij7qJ9ERsG7zZn3Ibe5MEr4dAGTM5uNursbojGWx7C
+sn45onEWTaTOx3KuLOfwsRaB8VEPforW21CN1VkxvCW6USlO2RdPSIRuJAbpEDm4WMOLCwohuLc
FlN15wX9Fzm8cHRrlQpk2XWy13GY3hJsNvauC9S8LYbuZNh2tg5w230UpSagsGbhl9rCPVpueap+
H3a99SciB0/CivO3MM/LpVpr+n02jP5GXrFn63G9oo1u60lJe8ynBit/LIdBAO3Xwi8i6G71WGcT
xRUzUBXfNDJe4x+z94yhB86bFRr8Hr1lHI00MB+CHhhGn9hvvQGURUF9YG+iIv2g+gm7SAQKpkLN
MPTKrig6PzPbAzNHu5QoOlCt7XLMvnpOGWJA5TnLSqv0ne9S7LsEsaS+xzWZeA0Y6sbchgoW4bJ1
iNmhBUCyl7LVKCG121AL8fYTB8XVnRWaxf7XJFjz8te+lq3WYNqVqkcR1sl5VMxspqoNjzPCrMj1
fVVb4xN7/eLG16NgLYFlP9eHc70Eov1cX7Be+E/1sr8yFBUZyVTs1CTyN6mrBVjQG9FT0BnKto3R
P7C9KH7qdaW4sXTML2VrriUK+46RN9Lc6ro6bupDcjtpcxKnqb9KuIepdMlN3yNT8In+kHXkO0nH
f0d/KIOZ3Mg6CRCRDbUgL1ADDrUNhI5dHNpunckgjaxE+lvpMLPXuoXlSfHW4Hj9XM0C+gQBUTib
uyYfIt60OahGGSkwx9Y8yTN9PkPQ/zwoU3Ijqz7r88xqtv33UbKBhPhfQ71G/DBKD6Zv1VSbO13T
onObxvYqh+6zEgUq67JOHnyoDTu9cHG1gsRzrquuZYEL9w+el7nsprjjX/h9CO5gW7dsncO1n7yW
50GabGbiyg+ViupZK3sC79CKOlRWnZlXuwqh20Xi1gGGm/MnxHyCvLa8znX0/Alm0dmr1NOIOxmt
e2dNGkw7bai+ucZHkUfDV1FkxpKvIT2TWhY3AQZhGx273XOgxQKPtNpeK6nLzlLrsmdL7WDnlHq7
G+ZiJiqkl2OnupGtiDl0QJmC/jiqYfYs2vTdjXrrBKc7ezYjtvI8VTdNwG2jJnxqPanFGxg+5I0C
MzpFips+wBw6y3rh5DkIDUjDE45Kb3ZfrEbXyp6xfTcPRR/+NdxLkRgLUVE/GVbyH4f7gFrerCm/
DkeE3Tz4tqsv7dQAjWGE3jJ2ifbExshewGmjl7p9dRE1emqqWrn4CYn01IleWiNwbgjxNHjaFPHL
wK51o9o1aCl+k4WrWPVWHz0c5owqOA0N7uwD+tC7esQiSfHHbtUEhXieQuvPIsGdokzuoCazxJ5J
GPA1FpGVnxzDHI7SaVf68c5V3O/YcYh/W/R+r6pKPAv7NPKAsFbtvkrK+wh1anULJ6D5oYh3TLvH
Kuq+bNX8FMQVDEPPTVeGaaKAOB/StH1PkEvZj12JceDYROlZQ3F8Gdl2u5FF2U+dG9JRJ4lYGdn1
AtVQrVwjAYXXGePj4BFFiIz6FQfCkgz5KFagkeaAAoLbaHIntwMvtWfRJItYxM2raVjqjTc4ylKO
8n29XaYCm2jZqr6OyPu9EmgJj2mCkxoc74bVe5SuxtorbupQtVaENYNNl/AGR2Ogs+AxsgOzzetp
jlB3DSD3CH6IKElH9j8O6nRvzDI5K9bezqLpK97vaJQtiT5GT04Tg8zCK/UjrUHqeda3CBgCYWN7
ejAybGiHwfQPpoDPhlREuFZsOPeiyvErmgg3k01HH1F87ZmFSQ36SFtim7AdvMLew922TnXolit3
TPTXShdn+UFmGOxiuJBYw/EiLdQJqEHuRWd5ZtXlN0UJbBKBP9WXVeNiYI+7eEroczcobDg7VXTH
zqr7ozxrs+ivM7sXykENgYrT4bP6l664o/fX1rabdVWsgsBkTNosboN052JldU2b9fxAt6UevcrG
YoaL5OFiTJzkUSa/bMX8wlIpu5VN+AdkKx1/i61sZAmSXK9Vhq5ykw6kk4NY9y+Y2IkVRk1Am0LY
7LLOm8+Iu68VVSddjEvhtb709HrXkb1dyB6fA5IQaSnXHkpQmv++SJjypzghIj/zx8h6OSruHHPl
xtiRy4Yfrs4HmucwUos7thLtU505t+HYgQSZS46WPilq6J5kya7zb146a3KMafdk4+iO12QxHcVc
LMAzL0rT6YFOMFJFtGap+25309ZT9xR3wbhM8cnby7FEvLGWjMxpJ8cOKhP22Afm9vo3aCiMeB2u
CXKsQ5Jr0xpqspGtfewJoI+zv16JBWeVWlgodn3x7FnRblJ1+90yFWuVAH6APBQUj/AHL9d6VDlW
Mfv5ozpkzb1j6l9kvbxOONaoc7rNdLEyuNddMznvQ2tqzLZNdQ7C2D1ZurAIQ2hoCDbpsKoHbCVL
J+gvsDD7izLT8ytek5PqAjn7Xi90EaxIXApWaPSQDb7QMKvIUGCZq/xCVVyEXcdzhlnJQdalZhwt
mDHFqtw3EeBvjVX8unT1cR+T2Hzs8+muqXp8ghpigaNdd4+WDRkRh4BjP5euVQFqJhWas7IUwVfD
yzzpD7I4elG29pNg3HgxGESnba1NJpk7auC1i2I+xTx+Y1ZdMC9hqGtndo8GrrdYNVEACGfG4WpT
vE3d6SYrbOWtYUoVKStyttY7REa5u0BEvjWpu8NELX/iJVEfUIidHXapRyPojxHXG1V7EH2WB6vx
EpSldghZZh8MeDJOS4RcZ9JeiH6o7jMlc3fBGA3bIUrGx1Qf/iD0b/0RWcwj6CW85IWZbByQFzcE
08MLErjIyVix9YeT3Vvq0H5tdCx+bc9KTq4GKKCuQb0qdmoe0EaoFx7rHqY5ivLgxb15mAMzwP3n
yh9OXVlrtGW6IT+M5uPc3ggtXrrzVpPl/RJDAu9I/Np0Vr2thqtQUexVmzb2CQfvlj1PxNMSFOWu
MwwbfA0NvqgBjHZigKTIZL2TlWS0nGuzCALIJq7VLQaUulatht6JaljTPd65YjsbS2HhNTYps/Hw
gblLhU1DNN37LhtORFZOsiQHkD1UV8O8VVWVok1Z2LbLMqmri+zi8Q7bT7lmLQzUgO/FfPB1xDf8
LHb3smh0fnIK1B2M5wuUe8L61bNAfcFfQJy/V/mT3wI/jrFLCvMHFe7KWk2xGChQZdnb3hTs2S35
p8QN8UMi9vIQ+KWy4MFv3rsy+euKOjmQf1+xRjdr606ZusYqVN+ZWoymRVV5rwgxf1SWUV0CmATY
PbrPsno0VMIr6eRunblXYRtboYfaI7vtCdN3XfBbU9+hj7sawHLf4ExVv2bpSv4/TI79YBlseaHT
2XkBFzsZfizibqksSEJZy3ScMFrqzeoYKRBON+N82s1WQPJQa6WNdwh9CgRQmoWs/OxjoNy7FUWq
LsOMsKN0Btb0cZc1JKoinsmFAKP5NNqJTh5oggfs5/66rxrnubHmOyh/wVjMPfl9+Oe1BGhzV7Pa
WwVmm7+MZdowtXrZ3veUcOV4XrdRSnDXuotTV9rxpvL6bsstm79miJ60c+DWhAKziosY+0+EaO+E
b8cLrM2mLy1IUt5gaXKnx3FC+tSHrfhdqlGeScHFqyrjtYWNNqtcb/PZr4v6dBlaqbHM8Obr26y/
jPMhKR3i6H7x0aZogMiSrDf8EBZpObIWRX/52s1NqvJciFfZ67O6GVngCD1Pd58NZUEAK7IBMMqr
yc+r1U4D72pk8Zei99cmU8MpqQd8rtoxvM/A8ix1CxTqWAFg6IO8fNe05hnTy/AjM8iG6i2zrqtt
s1Yr2AKa/o3u1JhKKeLDGAPj1S3HgAhOOjzqfTyssqI0Lx0SMBu9jurbVodRovfmTOjsu9UnXr4L
hnbpFC4UPRJmZFj6oL6VzTV8UJxh+o+aDeK2JByMFE8eYxOX302thY+OBowrUwpi77GO+RtGk/za
YXPTgsd7hZknu0fEWfZxVwfLqu7zHbMUsot1ZK6CecKVh6aJiuBajkWVVQujhkn+z3/87//7v38M
/8f/yC+EUvw8+0fWppc8zJr6X/+0nH/+o7hW77/965+mrbHaJD/sGqqr20IzVdr/+HIfAjr81z+1
/3FYGfcejrZfE43VzZAxP8mDcJBW1JV67+fVcKsIw+xXWq4Nt1oenWo3a/affWW9WuhP3KjE7h2P
30WUKsSzwX7EEyXZkUBOVrLYakI/VJjv8JXTCjLBOxtedJSlvvbsR2jv4I2urQYrSyQvz7Ih1weo
VWWOrpmDUJfZJeu2MYpX3wmdvTMlzUoW0RrMlpWTRsfBLIrXdgWiOn2NDZJByaQlS9lJjbtu5RIK
3ZtZ+JQ52WlqhuqimV6xc/28W2hGDn1cVmalA10t8I6yREi1ulSaMq6z2o1XTplWl9zuvvz+d5Hf
+6+/i4PMp+OYmu7Ytv7z7zIWqKEQmm2+NijngKnL74qx6u56JX+SpvBGBqYom4S1kRbzUac+y17s
JhI20+wIfC37KGbOjDyITmvx9Ik/gOZVd/zk1Edxe/O9l5gjJd+rVN8yUeVV22XhR8Nzgm7F5JEu
kCWwwZBRwuegSdr7bHIg89LHV7z6FAmTqMjl91+GZf/tJrU1R9ddw9F0zTHU+Sb+4SbVAT1OHVvF
r1NVNxvNbNONydpwTxgzeYr6/OyYkfolc1ISLK0IiWcH0TlwE2UhGwrHfEJb13uAbhzddKk7ruOh
xGavah4wH8WyckqC+66Jkv21GMypA5k/UAnIblslwngmSFo4mN9bZI5hRM897rEq+8w4yDNdMezb
z7Fy1OdFf+jMePm5ssdnvTcAZ0U6kPsdKMehyEb/YMM0z6/lwMDGkm9rK1utuctnPwTygusIV474
bE6iNLOWmM77/2UW0fV5mvj5dnUNWzOEbs+bZ8ewfv6FalWr0TOH3N0pYbnpU9XFPQj9H8eFUEmY
gX0p1minyKu6Y9G4kPS7vHm1az08GEmX3YUiyu60BPfPpHfNvay7HjqYH35QYEg695N1iNumxC66
diuL7Whld32hOwRRk2Yzyg/3vIKkbl52ayghHjIY0JRj08iaxVAp6DIbMacliHpCpE69jG2tOLpJ
AQ/mh9MGweFdNHkXT61Bu0cZ33ifiB3PpnWchjLeDr0RnvMo0dfARvu7iCdihRFj/Oh3hKjYpXvP
StFDMRsm5S0Jgq+KCvhc0Z0jetPTI1ys+8rUmt0EMIowZxtfdGKdF3kGV+YbF0CZ8XtV3iByGDXp
s+lOg3MdUJQ+zMwUXOjn+KaDVugRhgsVnsZ8FnybrLyMvxBWgZhsI7Lkq6W9NEWPz68uoP3OZ7E9
IdUuT+spdK+VsgjQ3Lxp/hQxuV9/CVY7nsOBydptAiDM8uDHO9MZlT3JzRgFa6U2lpoTYAEAif6I
BL53TJSmOxBvhgBPSdZbfsUa+odTQM1r1Ninm88+ucuibSXLlm59jUy/3np5sw/VIngK1LZYCWLv
x3wynZNLfnhpzMHuNp0NJRPxyism35A9NPcYcpMf9VrylZU1XmH6Epk/eD4WfQ5UzhnIP3YucdYa
uJFsBHwbnfsKvr/wpmJpVum4GNUI+6u5s9G4pFmz8B2Md3Oc3F49gZb865BlGNCw17W37FMnfVF3
qXqKNGB5yLZvZD9L+1DHJjjbTezcjhnW7INnBe9uD+sjHgXbja4WF3tAx83NjfC96nKIR56TgI8x
lQfSTCez87wnYjLdwo1uyBGNJ8WrVH/d4R1JWhMYmVsWZ0OBN4AkLdbZ6VQeZF0GlhOtS604E6l4
6gu0Iyp2oP6aLR6BHbCduxGRYn9dCBZtSgYuQo6TQ+SZG0QQaRL+NZ/XmhwE4RMelnUSJHyxEdiy
tTl5wcpmubzWGp03N6rxJ1gO+UF4lXWubd06jxFout+/OUzj13nJMHRVM11NNUwNBrf587w0VF7a
+L0tvgyetzZmHwVtPhB5a9n2cyYQt/PApv27snSGYFWRHv+hTvZuQYcd4lwxURuZR8uyPAsGZOXV
KSX5NBlICzbthuh3whbSik9VwLQnD92QRfhlyHNkFVQVIR56ybJfubCK/O4gx8j6axcgRE/oWfko
6tSaushFBp/NwOj699+TXE78NH8blm24jrAcV9NNRy4Tf3jDijLC3Vixii+KGWVLm6jQNi8LvEUB
Mr11AgU7dO2ec8dpD8ST0S+Y650IpUS1ENM5mRTv4gvzW19YIz617F9YTtQ3Qh/Ul6gsFrI+8Ixw
RzS02MiilmERCoLjkaidcTSDobpettQKFuSNmp4mEaSbRNd6jBeScKM7vsPcG9svPfJG8QyK/aU+
9Zdm0ebv/hg76x5joH2C7uJLqOZXgHGEVum1Hjfz9iUhniyBvr/0z6iXgGE3VCJ0HA5h5eQPc15y
VWShuZFFZWzyM6zUXUy8q0B4WYfhHXT5Pmrz4gGDbDIsTf0xjoq2/v2v5fxtPcS71iYRJvi9hE4a
4+e7uiprwyGLGXzpghYnaC1/mazau4vS0j71edUvGtH2b0MbgB/wXQu2sqM9oZGzwRK7fxPdkGyd
Vg+3wkybdR2AdDHAlxy0+eCQWTvIojyTdYHQydXY9k2kx9mF9Q6SLiqPTYkX8gWxQOxiByaXvlSL
o6eN/bHALOOpGcU5qKLpjChR/uTq4oN8R3MrS8EcpGyKoD7IYtqG/bJy7X5fzSNLn62aPxn2VraG
4MbXRlrVG9/V05tghpyBgWyP3cwnsmbt+HbZ1H19BLUH1FLWyLbPXmWvIyPusFvIapSm2qj/xqRv
zfm9VLfIjxHbvOc9VuziqCaYkqiEMGKVrkbczV3rxt/ZHuTM2h3tWxspt2khzNy+zSvzVOVi3Jdz
g2yV9Vpj2f/lh5c/7I+PqU6MUmiqbagmmzXt14VwjxR117u+8T7qfrXKrQJErVD66yHmhkeNxH3O
q8jasKWIbq3Sse7SCeFdG4FFWSIPnpxFZwIHZQs8m0p169wzw0VWg6sZe6TM5AGtqOzk2Mz9fmMq
LEbxHHdQnSLUMpw6lsT739/Uf5uqdWGo3M6GChPWMAztlyVkbIrSMbRIe7c176WG1HzbMMv8cBh6
1PngO2os5CZ7kSIufQtqpF+ZmedeylTPNzHbe4yU0CAVWe7dlE5o3ahAaHZdMk23XjdUmwJr5gv0
s37RG2NzKEKNWLxZ1DtA16CEkmnteKm3N8Hv3cizQo2661n2/ew/tX7WffYjsRb/l1fa3x5+XbiW
7mimYwh33rz/8kpjATexZx+r9yhNP7LsTHjeux2iyDqFM5ZH4nOEnsYrFI/E6rNOnsWtox81DLau
A0o0ahbyNJpmELFRjht5AdlZNqBkM0c/vMNI0nr8C+rdoTBQBmOA1orT317h3/JUHepZqmlM1j0x
UHAHEEZ1AD1ww/T6bEsdk7nODlvt9toF1Ne1aMxdfDRXFmjNjsjA1tmlqtNH3RHmjTQbwok4u/iq
aHYCEV0IWBTlQfbN0/jaNwXv7yxEGbQ7Xxk2faTX0H2dVlu0Q3kLUt55D9QEe3oHMB4REptNrHg1
G999t3q7WcJcQF1E651LlSDGqs8NiA0RDs6D7Ayyxj8Xk4fo5tyQjazxGm/EDFwE+W07qHN4iIZo
Kl5MAJG/f0xs+Rz8NAdYrGlcgK227QBCNH6NDCBZmWho2b5bA8jxsg4JfuEusI6U3n4uTa9fibq2
dsFcVHow3KrRZLeylVc37r1EhcdCiMeMJaasHi2wU7zcvqIGaj+3GvgPJzfVpWx0dWxYPB4VDnOr
k98Fff+IO1F5EqWwb4Uf6ssWZeWvwNxhVBnj61QXoP5wTdlnoV88Vkr1Ijt0SlYvrHZs7pB7jA+B
PyXrxBuUL024kB1yPXNXhRuMB6/IXHziPV7986Xx03tkH2A9sooxdoOh4EYmiZdOahH283t+X2SO
tqoW1XfjfID+81ddlZnVnTwglfJjnez8OVaJuvra77NOj1BKYk3x07V+vX5pgwpiO6mTPX+wbfUU
wAl5SwzsheJyyPZ5rdivfYRufG2/dQ0cuqRTK9SaPOvNLrEDh7LIAr4DV4LBCCJn1EOvhJpQZ9al
ywY0rxOooa5b7ruCxB9CIQmPieFjFw3dP4I+V439gYVHHzy7efPg6GBf9Lx+diEI3E5m4zwAZzPW
vYu4W4gb8cPoVx02d/geRUhXLFm4gDAf2rPsO0w4eCWV4sFapa+vkQyr8ilZyNbrIW+WphtNdwkb
x6MYNGOrfxdKkXonv8iffIqsYKQ9bbFivnxWyQG/jP+l+MvlWhh9q1Lo1kKOlTIrn9dLsRy7UQss
jXK7WXd9blxEoTUkOPhYYz4b5jrZqhaufj37fb8czfCNq5Jj82aMuyXh7vLUz70no7XMawOxae3o
SoS8bHXm3vKsGHzAKfSLyRFNBiSIibUYKGo1upOH3GsQM/DCdDmjaa51jTCnvZ3NcOG5Xzsf1KaF
3xLr58+hkd0qJ31ql3006mvUjZ5Mxx3vbHWql1rf1VtZlIch09pF3znpvmuK6U7WaSnwYAXSkyzJ
+mJ097lTjLefVa2I0M9vo0tmiOYisg9PI1VcJzgaEWodX7H1+iDf6F9cRTPvBy04NaM9vIrSMkDT
oN6EQ8qPvfqYmQZq5WlMC3D5MAaX0Wik5TLxTx7SZveuqgwPtR8RbSBluPW7aXjQy9E4zvxDx+2y
kvgkHlDgXEAK0rfLFQcyCi8nLX7QeUegyz/esV0uHtQhbdeW1utrWRzdOLzLxnIpS9ceY6ktTV9X
tjCWCTH6xBIQ9rKrjeGZxiHUO1Z/fbbDJtLeCdPq671skIekB/a5cYUxa1n11UL2li2Nrd4GSVHe
ay7i2WUj+tvYdrST1wJIAkRafk0QIEuRdXzJ0zTbZugp7oSaF09Yf93JDu+h7ts3gV0rIWp08Drc
xrwdHGcg9jQOZyiw6QkywOLaQ2Mlc1Bi8/jZQ3bziwwXNasBmWyqDovlyiGKEGBNPohh/s6S6qD5
iMgHKcXEarx9lvXGGrWGEmVNAjr24KVfDQR0ytgavmFUBLAYS837bvKRx0kba+dF6sjc69jXLgnP
nGvZf1gklSW74pJl6bjnfZyiWPHSwvTCpG9AALDO/zq4c/GzrkhNfsaZaLkB4eYuAnK5r1j1LaVy
QFrZ6O6pADGjMrfPgcprWSoGTGNyb6elfix6vuWp6FF8RrXxfXJmypKmDKdUJaRnYiaim2xSQX4v
i0Yr3+ENgT4K3BwuTdu+Qc21kqx8nwD5b716KraymOg3xeABDxvGcjeNZr2Rg5GEXObw3F56RUHe
yYvHtawP6nDXRJp4Kia1u0l6U6zkZbTKPqkJ4UIv65EOaNGdTIRlwhb0hjcTG+NFaUuDomm8w8j9
XdZrPtht8N3S2GB4jYdDMHfXG0XduRj2rWWvQhVns7ZI+YKAvjWsQkGxsx/eRtEgAVAuYvzWln3s
iCdLbe3F0NTTa+PXMW5P4fhFRD689Ur/ZkTZjjSJDwhT+TOHGxkR0DmX7NiDBWnuTZ+n1Ufsp3fK
0Bl3kx9mMKbFcMmAzS8hTHibONZnbV+l9Xaj3uSs9YagXntRsqjQTzy7Qsm8haHBEKz4Sjdx5qOS
H73pgeqywyor5dbrNeV2sNEBi/XyIKs+6+WZ2ns9/ygWnL80mIGhrCc+bFsNFg5dU3x2khDZHlPx
nsbMSEA0u8rFzQv/jh2OszCgcJCJpc7y++wk9OCOFOUxUo3+YAyaeVYbX5zxC4lnWba1rJKHFKAN
Ni1De0Mqkgh2y5LBVbXgqY8B3AJ9iUGRtOETSh32Oe5K5isaLS8eHnzjIy/D8KlQ9WrljCmeR+7Q
3A7zodAj5B2yaqd6WXOrOjaH+Uw2ym6laRRLAYlvLet+6VcmA7aX1iOkHe1Y6ep06N20xECnjh6n
gTS4D/jiI8Q3ozG9j04E4cJDeop8qz+tfRBj10EQ+MpNlGgLAVT6YOsIx2ow0joEK41up5jN5VpE
Vd48jjXqMAt7bcK3e2oyDAyqgsckEmn1VEIUXGMMFmwd3yqfMgM5S2Z1G7cYinppYiTq5IhezsXQ
tu1dgJb0UhadtitvWGBG1yKKiu4BXiL4o7lzOlnqrV743xL90Ysn9QtQ8D8iIJpvQ116C78S9mNS
6fUqd6zgDvZfvon6Qb0dlHIgyD+qN8nIj5RYBRIr+PksLVVvLzBs453Kf3tLG5sTpDyx8qtRY5Pd
fdO0oP+TR0OpkuTPiJXdIsYa4bkMx2BdFUCE/3QyPV3FVsIToEaWe+xLfYfNIg9AYVrPWZkZN4U3
jpe5VDYF35QfZE+ggJOFohkTIqZq+mT7JpBoX6luZKurZWguomsPJJ5WvRt6VO7caSOLZI2jbU9A
bz2NWfqEHpW5SFslPrp5HZx1XfuTybB7CYM03xXwbNYWwpQvfu5qhP0KFVUWWt0uOOpBk983GTOI
8BG2mavt0qwOsJnlhNq9NOjdrouhVreylZsFlfukSsBnccm+X1XAlJ5NZPTOdm/+8LmQAtO1HGO0
w0bHntFSu/oex7EcaHKJZVdshScfqcWVU6X1C3LpLzCTuD+jfknG2/3qTB5ArXmQgHuyHQKBVfg8
KHBAahnYGr9MQXIdZDn90qkK56vfpwhU2FF978+flOrBj58ECK5+ySr/xVJ85SMtux8+CVbvblKs
BXOpACU6J+Nlil4eqrTZ/JdN3hzryGWy/pqVJ42mm6pF4AwA0t/jPG3mFYGiwqewo8BA+LOND3qV
6c+pHr1NflSfEf7TnwMjBsFaV49DydKnH72V7AQXG1tjoNbXIUEz3kQmqCJZnAGTW1ToDH44LuEM
Sr9Cm8TYySsiEQnKoohJ0s2tYxidYyxoLhq78huiP+Epz71sFyT4LLBaQ/hDTOHRd5N8EURsKfNw
gF2aDjhjJdaj7OEPL2i+dQ+yPcB2hM9uTrIUaryK0lFNbkY3eHZq10IwxWA3rlpbrzKUGUjoHOGW
Qg+ai7WSRbs4jiLwRhTdpByQ13TtnSyajQUztGj0Q+CMD0zEz7pjZfd23GX3MVsOkJhkMrqCZ2Hp
Rzy8YZYeZCuIkfb297+gZvyaeZgzoa6rCmI1Fiwh8Us4K7KZTcra6dnhDeOWAOFkkL2dmBi9FHGs
BjPt6LYVqnmwqoybin8rRDuPRLM1iouXfdVVJ7ovqjy+LzGx3juxaEgjRhDLXbREVYSJt7UaKusx
L7pXtePF3KZGc/ZrB7WVYtonit69Tl0/7SYBjDNAHO61NFDemAiBnSwThxzw4dfh0EOavVPz6PTz
1YoWhqzrWOVtjz3J8wg8Ww6viym/KciiY8BFt3KGU2RmWh1T0Kcvzl+f6bp1fHDczFzKXr5A0E9j
djzIa6CJRFJzXClONCwHIoEXHYW5S4H5gs/0dvqscgWYGGNAtE3WyYOHFc/GRF33OhQ5Z+1oltaL
ionu0cdfcZcbKXpv89ln3X86+30/O3L/up77/eyXq8ShK7ZAp8m1qnd1p3jbKAjDJRu0ad6lTXda
GiQb0Xb56rPO19pp1bWasZbDZENn6uXSTO1u+1lnCwfBtFEvN6KfvoEDRx6z1gRPnq/uhUEYaxI9
StV16Nyj/54vrSxo3/ROPIIfCwDhKGsqIDCpTnkyyq5+//39/beEv2GwRyCtZsFCJ2wr239IGGUW
m5xQb4I3hGrC+Mayd7WRPULwaj4sp92KsdbeVd8Ry0C3jXOJpv6+CiZrC9k/P+ao3y9ygIMLEFbc
5PNBQdZ/ZcUgQWVRr5vT7/9k7WeMAksFoRE7NwThM1MnePYL1CmHWGiXws++ZbY6XDqMvlCjm+2r
mv/P2Xn1xq1safSvXJx33mEOwNx5YOesaFl+IWxZZs6Zv34WSz6WJR/YgwEMgsUqstvqbrJq72+v
T7du60BV8PI0bFed7AjNbR5cG3b0hwC+8jZz8/IeLOqnAak7UNveB+8oHsosp3Kyr6wU1Id8ZAkE
7s3qJHJojSW5YYzOiLKPVeFFqOE6o/gG6sraBK2RgTaLcTyJ433Mg7ENuxGhj638QcuhvX2LOnlq
x7A0YsCmZuu2bryLL5qK7IcBybtP0zgsI2eqUdKw0ZMCa2zLarZEE2K3l73vx+TBwgkd2z9XTfXu
0crqAxWQqPIVKtHItlBjlqb9o09Zg5saqXzqQavdSmN6MVO5fywqvscqzjvbNFhSXV74mXoam4oI
8KBjQ54nzIVMx1Zwl6RH7ImNGIigo8feK8z/8FdQ3z6B+aAs3VId4qyKqtmapb9LsSmymlRpWUTP
A0hLWCTAkns5vy4TJQe2P/Zb1QL/VjjDuCh0I1wnSu1qPUtEwT8oJuTE0QgNRUvWpDrqNX+C2C3C
Jr3O5czBxhwLpEkytH0W9+HCMRNtpacG8MI8eGhGefP77z5v+e2Mgs/RtkzQ2aal8xsgu/w2ZQg7
Af1NNptOmDwmjaTMj2Tl/Nm+nV1r3qSqnx+9AtIAaYvdu+OiKUa8jhXHEiOH0JvoODzOF3k37rX5
em7uUK5FLVsECVjvbzSQ9ofAcB4pFyHyVesjthyWb6xtvaZ3HkL972KAl3AlDqHRG3Y8PyeIxHSK
i/Qy5l21HepbIITDjVyUPQiVKyPKuaTUcUfyqxZWz3yCuIjklYGLaMY/iItQVzieYwwDRadRt/HK
K3pdpMcOCZFhFhqIV+J5I/aaWs9d4Nrt6l1HlkLod8VAkxvkQlXAB1dtYQFRjKdFoIXdnZWY45k/
yE2bdjDd5k05PFInF9++9JsExFka1UfRh3RJzbLmmCc4HZllA8HXDxScOjT5mCjl9z1xTGziuffd
YHFM9Nbc7nYGX8xFP/nFQXZaQk5jcm0oRUE25O+N6JxsbA7WuT4WB9F+7ZYjQNakigZS8w4uy9Ik
rbV5vqXMGxnVUqS06dmeZ1+Ip+LT1GSX/mXyRWnEGoveFnXK3Dt7OAFezcgfo6URF+nKVL422rXo
E6PCdKp2sHZHpqfzDO6fXlXpxl3o6d9fNUoHeWEPBkKddJrgJmPLmQBafKzReVGLWDgXynXti2j2
6ig9qj25Gw3sxrEb1OySZs1nXKW1M14C+lnsmZ7Ouh9vFLMsdIIDE9Ir0RER3cE8pC5Xovm6EWdU
0HxfD8mknNxWiYHjNL10Qv4Fgk/N7HUgm9JJHHvdBKYfLPwiTPbkDOID5DZ8H+c9saklb8xdsUuu
MllDxL1EbZAcIz+De2YX2crmY1hWUVGtUuAqsESggBPaHCh3bL/5ZQ41pe+y27ohW9GPqrx6adZt
e+1gFqVqupcvjKwi4FYWHS6EDA6cvj1n0XQk5JecfDK3wG55dHqNrj0Mg2quWqOeNqKZYwnp6tMY
X8qg9j9UzFMVJ9EfkmnsKFN/c5bZXaWURrHIaCKiQWr9hV/zfkTS+eCZebXJexa9eR4UcEzDGzEA
vt/oWoFnXg2h0x2MIgccPTjFFzTA8wXsQrKXGXK5Azgp9aod9ckVHQgEr4mPNfed5xcwhcAIxxk1
C6Gt7sUAo4RELhFq62xcdItFnHp6d9c7hCo8yHzES6r1XHr1eViCy0RaF1O2yEJJ23qhqn/QawR5
c3dkx2j4TVapaV+ZKzswhv0sKafaD+CgFEiHUnAGB3mZWSDTRDmOX8S7oC5SqrGd5jDk/vcyHXXo
vpJFKq5xvhvPVVmSlER4+1jr00oJG+kCZWO8GR2iiQXK4W2cqcONClvzutWPok8cqRSrQJMWmAvR
JGJ1reu6ucdJM9jVoaatY1nJP45ZvRZ/C3Nou0XQTPU5TUoSt6NhvPx5wW8vsyzPHhWNHzVeTPJu
CIby1sDmS5yZKTHgu8KgEqVGnibpvrPioRl8okLn5YNQPdCKvQ2ZVcOh5SInZbYwK3AYUgfoNNMh
2tYl1ZGUNJfOy84odvCPetn50TXK/58xv74E18nqtppnOa8vIfmq8adZxq9PZfzINJnJIPMu03n/
VDYMv3FSsx3udX2yL3HSXjBtKR+VFlfUDjLPRjQzYC1mpRImrcgHL/qWwPPYL73cl7qYP49VLDIw
iJSGShGFEH/vSbrlMGkao43Ye+ktzT8kpIHTvJ9akJA2LJPpkolwTHu/0mXFWJcFyvk7verBrcJa
litN2Vo6CFax93rM+YdjYpyTX/CKdUcpJRcJKSjZhaQk9t1UEm9OHG/fqcVuzKZI2yiDZ63HlifP
SxtPojUUa0g4Q/LYtU2y1OrK2pcOGFmjvo0sKWGSaWa7MAhTbs80o7H7iuemckUBm0apZ/hVjCLu
k640G/860ay8Owsh00OBmHbd1XZlnpMhKyEMhsWD2jL/qIMG18+5GRb50te86s5PJ/2a3x9T2FmW
NVr4beUOPqsB63s79pJNAL/r0pPbP1resBatMW6di9irWluGLYeLYmwBHXfFQclMH+GmebvXweJ8
YpNreT71Zaw4N2l5GouD3YDXfOhr1EZrirfxQ7lkrtIXDwT+LfQfRbIX/5PIcW7IV+uE7MPuvmsy
4vr8j0xcKhaQBAY4a5llPBZp+DmIpvQpnKJHvcp1FnuDxxfURveLJejdPCDkOXEfGiW3ut5BKDlP
l152xRxKHWM+WWVs64Wu8SZeJ1aV0hbe4nUqBZcWpw1qIjdTq6drO5zKHcsL+w5xwLWmhdrnwvBi
OJm+dta0oDj7Zc1DaO5og+lc8MO6d+TM31lh1a3LnhtOHT2JfgQHwWpKMmmvN/LsyOH1K43VzDlJ
mFf0ilN8Vp3ogdq+DpijauxJ30tLcZy/+iLCFPrjTNDd9K1Vb6zCkT4GIIvEgATXsJXaa9Ueqn50
l4WE5eYLyr5eLexxsk/UjGuXuuhIxM0drUeaH36ZdK16tXeY0rRcmqnhXEU9dU3QaD/UVV4DrSv8
e4OlTuEr40NnWcVxrHSoWWM2PlDcE66bUMuow6A3LMDpShh+nUVvRaWbpWcPsLWGc4VZBissRsXh
NG1GXwKB1YbTQxO18ULG9OggTrIcf9UC7LuT6l66sjL8g8ULU+20s5ygW4qTsNpMlo1nmztAdvWp
iiDyTOOEnKeeF4FhpN2/NnEH+94sC686EFD8uSl6w4pAkzi3mT21wtInkJ+ScXZ05B5G4O1DvzO+
7/Lo62ZX8tLbKxTvS6tf+sQZkmestNiUUQLt4szzjI/lUFeAWsAMIk8mUROTlutUc5fkM5DQK2Tc
xKzoUIyecRtP9s3L8cQxibWiH7ebwbtmNv0sjtdMSRZpDQaCUrXkKm2Kxg1mgZE0YtKTBrZ+Maey
P6OOxgUkAqbctcipQDKvrKyx9i+7uBRZe9H2SMFtMFuFjMRDFgSSfspG4KV1iUHTy7GyNE+hPEn7
nyRV8zFfuR4pZPC4WTB9RdvYReGXqvdvrMgLn7u+3OBPnQdukX5JsYUnxtFeWOgbgZvHERwTf3qu
R+9iVnb/Bc+lr1OVK4/qpA+w4MAaDiQ7XLwBgCt7lgVIMmEFQdmiw3NI9qCodjahzXlXDBJ7tdbg
EGbb6UIckyoKpVwp4BqpuAZ5o3ADtfWb6H49z+4xnAuCKV91Xjq4DnB7KoxjfyWZpX5mjStTw6wQ
r3Gi9oRaDzigEdS3UsBc2Z6q7hN8wIvno1F1paWfdd1LTVs4l7KJejZRu+b7qXIIJvRec9VbM2JI
Ympp7nbVYCE7ZEOIl+KgAqdCx4+YiFDCrHL5K7h53d4P6o/K7MonNkR8uqvWT09lZEoHcUgMNQNQ
oB502+XrWCvAb1Ixgm0SVcZSVUf/oqbNhGeZOeJHmOinJpK7lerk2R1uaCoV15r/RRsQPtXMod0u
LpYxMKenfIhn7qKi3zshyEtxpcpXvl8pn215NVNSN6ZUGScCmrkRBid7biRMQ09pPyXg/PoyXNeW
NLth0GMlekT1Ka6sC/SvBIGiZstOehzmvUgp06NfVM02x3fyZS/4cexdb+7X/UoG4IAmRN47RMSp
uZp3A1OW95LBRjTFxtDszFy9DIJnaajYqzDUjk1lkStFeNUBXE1sLXlA6KXubb2tl6pJgTuUFHhw
AdEBihTTKzvRcN+dO6DgFcveae196QfOhyppF4mpDzjjUBiT9d24Fk3Ufjv8A407HJ0iRAKU/SUw
1wm4RfypmX3nYe19Gkw1XKT5jKWTtGqdJWF2BMaMgh3Y8qac/O5acaZxEQQwC+SElJM2B8z8OXTW
9KG+s7Pq4fWQ2LPLXl+Gs4eljM2TEqf2ER96m0U/1ZLwBY2FOjfFMbGZiClhRQlrcZHaIBnhRF1X
xPMWCllQ8MkFAA3Rnub2UPto10Sbp/jfbT+tHnQ5g/SWyR9lVONpJWffWCCCas0M1kvIS4JYN29Q
iJvrwC7Cg2ml/qm15zSj1FT3bZ7BPIHn/Nx+SZI4/5apKIerSrXvJW57yEWS5uT3lbrPrTTeJGVb
3rDqBOySlsmXDptVcZbSFRd/5G6FXNNbcGv9Q8xLNX4J+OqOpcokAxzD0GS+Tm9jXkSmg86WC+/J
yGfoxaT5h5TQJZVP39Tar7+k8bT6aLTAzSN9Lg8LT6OKIaJSU0wuGUp4adVhh/8VRo+lpzEjy89h
VNW71llqVhFu0iIPboLsJombS675+l6eA3pEC7DxyYtkEXYtuiedUhxWTfoyl0dYb0Mic+vgctRN
Q3Zdtw+KLunLZoTaR9yu2VB0RBJBqyikagLMTJS9OUuuLJmaOTDiH1UFpFqmfYye0UtrV1N+jwWh
g74LbrVKVhu/MDs7yoqnbNKqvZecCXsqn7Q1hAVjSw49XVBOKx2s6JagByx3ta8vxoj/mtdRhBbC
Dj9IsoXQAi6um+HOu07RIy97D1cyO0gWnqHkawoc5XXvJdp6Mp5aXc12HaGWlUVWZGGAr12T9xgW
VlUw9zbanTeFyZYKbBRSE2qx2MhdwMyU8eKcJ4W85TonsxcbkLvT0h3kcLrtQYVHEp6dY8Azn6Ju
SDJqbK1Qr0kr5JbFetRs1Y2DHsFG3JRLGQwffh8QhKRe/RzngBo7MytXme9lriSV6TL11eImQgOK
kEQ9gS5XTw0VgLEStvhwBAu4RsMemblzwLcS3H1N+SCZ4uA2plR2kQwqIUfc/JCeltUO+uISCioS
jqjZTbgXgOgoXHMgYhBN7VMql9oR0dQXP9A2VsCcySzzKHO9biz35ED8xk+PqaZ/GCJT2/uNbC1j
A2gzsxZ/ESlOg2OoWZNZu2NVlx5BOKTHkpv0GID6banDqSKvuA304s4wmnRvhAgUPP1ANP4CDM38
yL13F9gxZqH5wQ6yU66Z0UMlJRvF6nuszMJ6kZOEvtaRUHaV7iaBhealCLD9wzeR+ujI7bquObXm
fkL8spoZrmusnE9tYk+nIEeWJFloIShcPBYe3sIy9Ypra9CNfVFGH/LU60/eSFA2hpRiK5W3JeNx
bbMedbkl2ztgtaDA1eFWiar2LDaqBS9zKDOMF4MKqV0pawdtrBFIataxIAd/6dEfLUczwLTBwnwY
ifWi9ya3kU9+aRsfKM517SA4lESx91IqDbvR6R5TqAEnXR1QxGt8jBqy5oWqYSfNih5JK6rZZVeB
xfAmW90MzGSXqWotQkl7kvtypYYqj5dxGE5yll41VKxeshZVNWgEoCij1izjrE2YtAcrAhbOJvGt
fAk6e2kO/mdT1bo/3NaUtzEDkUIiiaUYlABQmPJLqS2RNSePqUL8mgJV28N9NA+ohpZ42UcYQyUw
uTCM8dyM2mSX4KGH+3qCrbpqUyVq2IvfJxYc5c3iX7wbvOHB9DqOQsL7PT9goNBA7fh6f3WYE8Ne
aStMxPPnzg7mwqmxWU66E7tmBC3GHuxvmhQ/tU0zHNvemXa5bm9K2WIGTRBry0xl2HtSgOitCa21
EpSw7SeIlm0XfESHJp/rKTjHtaUgMOnCU9qqyabFDcRYicU4dpkPUh56rlpEd2Fb3nJPdVZ+0ae4
qiXGppK1hzDBbDLSIcfpZgy5bg53R63T8ucChNSWprxS/G6XprW6CAy5W4y+UuEXZlHKNDcr00xW
dW8dfMrP8J5I3XTAkRJY6DenCYONETaPajaBdyzym9zWnb3qK/s+lG7hk0UfYr5DrmI7X9IcYKE2
tvIBbZC+zXxuZ7mURBvDU6sDqb9q1la37Tdj1C98O6nEq5LV2MOwrby4Papy06DrdTCOkItDU7bN
KUmxhDb9vF3ATI7dWLZDohbKFQYOEtmEELfUepy+/f7zV3/5/OfcLxoVvgQaucL3eWBFsuqBst/p
q5InT7i6NUfUGwl0udRHpQopRiSn1bg6IfTYMBf3d8GoDCuCm8if+9xeh4b6BWOC9jRglgsaZpQO
CUyBaMzkZd936nHqsQX9/dtW3gWtRH4PmwHdsVXFmbNi7+QZSszCAl2T9TWs+ODl2PjstL26xHgQ
SIjnl7vMMpHITM0HI1gRxt0BT9c+5faw4yZOUS8+hDyOiv4sdYVLHM7Z19aYuJGNNwFmBguFJDST
Ilu5C0tFXo1BvoUPJS+b2j8oNuwJDwtDs06X+KeYu8Gf6iUxNHvT20R9+iaBs5LiF4o504z5Th48
acjWVg+NOSAJeyiRj65Kz4PE4ofdEYwrkX3yo5QsY0na5lHtltH4JdPJcgVURC5iaWxXoz9Y69yw
A1Ykebeso66kGnJ01n6rrYPcqK61vklhDCTWasC3a+3pesSzyWHeYvg9cZ6pod5NK5eV7jcLr2AK
40SfKQwM6vKLpOvGiQSpsZQk7HsVG+PQknJ+14rCkaiId0epnLPr9fBbywyAqiUxixrGHQjeYlvU
DWpi1t8bnh3KHoZuCDT4Sdaw9QUQolUdvlp5E+zMOeuis/DC/TLEYTLQd3XvD6sehBmZVCO7daCy
b52ufTZAKaY83lRlq1AQd1XUzFkuCJCY6cvoZvfeeHTUIt4GZa+4Y6eHE+vmbGGUyWLE+vxKsyRs
ZUtYlr3sBJlLDFu6DrOPmY6AAScKJT3gt8ksIVOWfv8N2Hh6W+e6udW7elo0BCNlQ7kCcD/bHFFN
mE9N/Ydb8LuCoJevsg4ewyJj74Dde1cQ1sqew+/S8r6aVRjwXO0yN7YkZx2jQForctiSfuy6s2ka
3Vn3Ffw9I/+QJyAAUCKsB7277WbDQSoX71I+lN//0n69QZBIdwyH1LNiqtYvgBlN7acpHvr4uQ/b
C7Jh5VZxkLtXKIwXHvfM5dhWyVUDDQ0BQLdQ1JGKNMVWFo2BHkLScPWuayX/NNgtCtrY0hBBRt2t
1d85uf1l9Mfizif7+wexiOa8f66R8tdUYvKaZjs6v7y3awdTCeu0xrLgWfIB30wgFfvcum+SiIcG
+NK1OaiDG0hevqNmh0QBsthbaMNXVuLsM8U0dmJa3cnaSaoH9HrZTu1xy8pbZr4K/hSuj7rSavr6
pCnFLiKEtFFsfwaWUFgDMc3ZV/0ku5pXb7AGehpRij1qsY0io6lOUepVG6KE8V3aVQRQuPs07fDw
+0/unYJNfK9snWm8LRsqWlfnnRBkSlvICUMcPdupWq+c2PQRyHiUfdf2tRYW8cEcFHNFrdTzKGEU
1Q57aayNQzpUK6qXABD3wUkb5OpopEEB31r5aGFcf6XZ0g7Hwk5q9A8U++IGSbHGEvVi6JZ10i1Y
XsM+ifzyPGXep1Zuual5TK+pc733qOs5VC0s8t//X/n+/PJ5I2xBE6TafElNxXz3I6r61KhtP8ue
E8OQlyhp+zPVwA5G251v7UImHJc0jJcoJrKTM/m3ehN888pJXcSyaqwT3fFPYpM7BPkg9wB7MFBW
Um4VtW18za3K2xV2/YgF83CUCPzZTboKpeqMofIAqIJAGdWNZ533dqUDHAr5bm0d3cfTPpH0q4HE
zznOHkNrh6VGgpslPg5QDTJHc43CptxV1u5Ls115ZGu1WFcOmJKj5W86GdIuLmEtCoqM8vjC4llC
BGTr+VGwaDENcWs/m8PgTLanGyPN3FE3JUxNUlApFOhcwD5kx2amHvmpU2JhDxAcVQVvzGilD9KY
lEuC1Rf0i/lZHe6aZgq3LD58IrYmRd1pVuAy3CULhODqYtLuUVwh8az759ZsD05Z4eXD3RoYuEt6
Kb4kTKjcCUHrKsLxxE1nDr9pVFgVl9mZ2ZtzsM08PJDOyN0m1o2tEnjDfrTHb0PYqsSfM2XvzY6u
npo9B20J6oKIlotpwHAscOnwSnwpG9h+A7fCtcE0hRI5lr4ycJ85KKYbcyym6ywX65nD0FVAxaLk
g6lXeFrODryqTfQF9Qi1McqhDsb6pHffSNU2l4TZgwtGZAfrrd/oXhV/QOi/9yqihfn4xU4k/4h2
qFwPPlTvCmmdG42wI4iSygdj3lAh7eLQWhx9r/gCo+i5og58q+TGGbCzfqO37bC1oKn2cGkvaoik
cjDSp6ytTroJlb6x/asen60rYKmLWklvcI7Iv1k+z0LzTJTXesiUyXRHgtCHTFbPg6Got6MSbEa7
iK96Vhswz8Zmy22JSGcf9FgIBVTSotfbmiFBYPCkPIyL1FlFPMoPKN7Hk98StJhsp77y8T/7g2DO
+iWGY5mKoRnIsCxHQW/47j7c4UzJt05vn03sYxZxMDLtSanLsp2WeyhThottl3wh67WKl3vhRj7A
E1PxlwHGjBsznJ7SITQ2SQxwPjIAj39i/Wu5YLKcXRzNsQrm0Dz/jjhEUgwCCo9bnH+iNsONzazH
/cUzXVWjTNrvR3up+CP4/rQfj3L9KU6yrYbo8wZEQI6BYNaeYJAY6yhXvglqDlUjG7xLtJ0xkA0A
XxY/pnWXLCkd4ynSBqj8eK0+DY01NTHqhuIBakP9MD/0QLXi2e8zq6v2to1UZTF1dyk5ELhrQ7SS
MxBKwZQ9DzaaE3Pomo3vkVqI56+wV4XnLurGU2gaV81UVC9p6/96Q42rBUXuKQcrhiyoedf8n7s8
5d9/z+f8GPP2jP85hU/kpvJvzW9HbZ7z8+f0uX4/6M2VefXv7275ufn8prHKmrAZr9vnarx5rtuk
+Zt+N4/8v3b+61lc5W4snv/z11PeZs18Nf7Q2V/fu2ZdPhZEPz1W5ut/75z/A//56z4Lm+ev/7pt
PjfP9S/nPX+um//8JZnmvx1LxvoJ+Kg668L/+heoQHoAafxbRwZANRz6UHLpzEiyvGqC//xlKf/W
jFkggP0135+//lVjWspxxf43aQVDYenNQ4tYp/XX3//57+i/l0/tn1GArNnePAN1EjEQchyTpYnF
vMd+jxUBjVtlSh8bz6WWn8QTZSihXRZYZm2UzlTvewo+lgixHNwdeN7ItqS89FJaoL30Etr93vtP
54pLicH/dK7ifA590LN+V5QHsWElApThtY1ypDzMNXcv3aJDHIv8CRbNy0CpPpqAMravFoNi753t
YKin0iGPt07paA9+kaRHJoP+QpqbWFeRhe9R2KsknB5Uq/kKLqy/+MPkUs3C47qK1oI/YxTlImsU
56Hzh7XhkBxGmm9N+DzP5hnjSGmL2DMLxzuwrjSxZZx7RDvGC3vfEWiLR2LEOqp4t6G6yV/a/aQc
BvL/JbA7WzmIdmC2Fyn35C9FHEbbMdKzYzQFOVBDNjwDSafLBZr7tx2iKTZmWOX4dscSJfjz7gw6
7OOj6EuGAf890lKUk4/dGvtW+0xhSbf2C88+B/PeNKBZqhwjZ526oRaU2nK5lDA+zuNNLAW5OxRd
fu7mjSfFbKwSAGiRAaNper8tXD1FxgKszOF515wVv5nOfiHptwr5lZWKCmtdDZUBfrboT35R35cI
hpdyADz8hpqPej8EC8s06ptWTpob/h8dJvPo7cUxsZl/K64TRiT953HmhMDydyeJCyVGhzAzz3f9
oOUl5krtyM03/nkjjpEWGX7qEMc6vbj//pnb2nmMOmC4fXKptDC49TzJ2NQ6yasK45RbtBiK27FK
WLIuaDZl3GgHnhXtvrD6jmqZEiNrAsGrDLjHjTrY2sKQ4uAhTixkkQPCtgIg9BICJk6SPYEksZf8
2CNLH74ce92z0KBvoyQwUedW4UKxMmPjQD8LFqLdA0XeMKPzt5B322U3zaqBug9urYHAOVnOcuvj
MntT1PMUSEqjrwEJoKYM0k/QLhSgtlJ4MhoVjTfzzaXXQJDNW50ZG9FgxUWBDFXe8fJ1kagYABAA
OctWlZ/HeVNaveEOuB2sRUdlj4HC74YeKWiglJXFk9UOp9JLPr0QGAqnlPZzMyObG8AiIv+tAXri
58l/6EdTUB7qaUfpXHqg7EUrXX2eDEdZEvvLJs4bHG9JcoiDL/1RrXwxizTYWqgIVqy1zEXbSZG9
MaQnCbo4tdpIQNOBGkRqeqYPHZxDVy5DrGipO8RSQDGKETvLeLxy5sJXscn0JWeEPx/Bz9PNywpV
JDXHVwMuVYOOOSfsxvA693LVVccKcU3vb4eItRzOC2crKzfChEdsuOt56Bu5j4gm7mLcTF7bfIAX
b0I0YlUYBjWUWZ4CZo9LHjfTR98DWDCzjgISK/qEnhJdIblZg8BKPlX4Gjow78TQLpuOkZ7mf1hN
Ku/i1jrqNkfVIe7DwWFmq77n1lhKGraBGdjPlOkh73IwkHNVJyz2EqtA3DZV2mL3ffv90J/av+y+
P5eIZ7yQKEpd6dok37elf1MaVMynYRjd5/2CWqx04eWj95NuV8h9PcxMj+AkX47DFqIOT0h4gYym
iwGr69WrLFh0/Djj9fiLQFic8efXKLPqRFFNdjvaKA/rLu+vQ7WqjuAA8f0zGyzIY1QHg+Z/SB0p
3Okoftd+ZRefu0MT+vHnOmUWTCmEvTWTuP4gSekuZQ3YT80t8cXsSjIb4yYN2hNz2PYjEk6qOk1T
XylW037MkFy7ILaCCwthf1v5mOIqFcEip0I71XloyVJZHo5dRnFdGpdX1ny8hpYHTnzyQLEa2cPU
4p43H28d7MFhTaobL42DT0pzIYNifUQmJG27Fld3cdjvdJD6RXjvO3ZzaPSJRGvvh580NXqZsb6Z
sP6MOYYW+25u41gUthBzpTKCGQ5fRfp/qldCOGjXpmyi9EN4PVuHSlfCxkiXodmie2bOUHjaTTvZ
PMpzvLdnwY/kN/VxqkftJvClh5Ef7FrpczJQ6LyOqO/jY1pU3/fEMdgfV3E2+dt3x8XYoTWHGscK
zn3tjszyqtIq/uL/cDlxTK6jTRG01xZUsdXQtv1RblLjiJdItErzyf/YgNyHpGp+NTzjqqRs60EM
VQP9+9BuUn8aChTT+ppL2lVUpMqDiYB8pRQK0MMAEhMpHF2aiuzKbvsdP0ngSToyiHlPTvTYd/02
+L73tvf9OGkI1wM52JdzX3tzu1b2atXqC8FFkWaz0deNUyi7SDOr3eshsfc6NiZAfBRN08iPzZB6
WyyiRmrA58KbfzrNyLOL2icDnD5Ofb3c+9NSR76RYrVfDnmMyxOmBjw8IximSoUbGwUZYYMyyi+a
00SqC1uAuHHDkJJ+Nw2JnxhOhWMh8lXJyO6VCCtaNZDV+x+tCWzbfRhS494h0lfm1twnWipPqteR
/6fzpvkVflzl9fV8XkG0fvS9vt7c99r68c6MLLF2cUGgNVJmfVBB6nsw1HyZWrp/EsfE3usmFh0+
jvCmMnwf90+DA6ibf5AbW9bbHzJrJ01Dy+Bo5oz1ZNHz9oc8BCEmxJT/fiUWcdtMlX1tW1F0qmOv
I08XT/OU4KmleOaaqU94Kn8ctzle/zjeTRAHcZQaxfjBCp2fxovjuCo/Jd7nsHJuXmg+Auwj6rvE
l+hlb4b9wNgpV1EIRdAJQGZTt8mXWnSLjfhmij0xkKej7pqv9KCXi9uYeSzKmbskwRi9LROUXVnn
ZIdynhSnuSZvAhmPcdFk9Z9c4y340kLJbNxqVDHgA5zmh9D4NOEmipW8cUjKpr70KnSsJozTp9JA
hOOZw6eUaTJlDH+PMI2vnrGvKXTYUZALzkwxmWS9tgvtD7MBoQnPfypw51OcF7sqoh3Vob7u3adY
tGNucQ+yv0o+CSPJNRRQAmJhmCubpFWlO9GI421vFNJdEYIhAEvSpdbBqyP/ZJoV2qYfzcKTecNR
7730OqFVXTs+xo88b4wJCoymJ/62LmQVuTZ72nxM7Iljr7154Umb13Firw8pMsuoc++Rvi4slATr
ZpZjxpP/fSM64MUPLAr/PiaGTDxkF6IDsjTugtV8njIfFJcRo8VAJx4d96fgw/f1/c/PvF+o6bJG
DoP1IcUFxpweepfi9I0ulCgT174aGXX2dRgqx/bHxsTGChuZud00OrPDwl9pTVjvXw+VGR9MEqKM
ePWni2tynHhQnoTbnTC6Ew52YaQDgx4VffGuQ/QOTsLKFlhZ0+L4vcun0ErOct5Fy1BNEeSGys7I
jfpS4/F+wSG3xvk8/Ugabdy+jI0jPb7oUBA6KofvJzV3cAgND1VfaPdaPNpXc5+wCPnRRw2qSllF
f5fzvVzlqlSSJSyig9iL+vH73v9Sdl7LbStbu30iVCGHW+ZMicq6QS05IOeMp/8Hmt6irbXPdp0b
FDoAlmQS6J5zfuOLP89uo7czjyj6PlKrcv2//2/sP+WlujWlVHRMcm3TmDiuX3XAtRkApKce+Vs0
YMwO7DWbNWPBngWO8B6eQLIXzcJwQa7AUF1kI6vkmRj+MpGotWXNr9PFpH66h5h5my5uKZrilnZu
nGMVi9ogrIdTAEEG6pMbNydQt1PP2GnIIUW3lcPwIcOG+y2POTzvPseJY+H3bcXRelSC4XQd/nUX
hX01JYEJzB4IovDHf/mt4CVPHdZvpixS7O4TsAyTTYvcYdjy2+TbtGEa8WXb2UsIPfKc24mu66nb
BHwlLc1duVWcHas0HVY5q5iZRTTiKPrEwWCvBUpimkNu+pDLQ7k1/dr/1XebiPvUrzuIPic3nN3/
/gAogoj/5xMQeqOpm4YtA3P8V+GMj2YtDge5/B7VKRaPSyt3VqU/YCtpF3c5NCX08rSuXSBRka2l
zYDIxHbmuNtM7c/xMAqGXWdRk5ba0hFLUqNdD072223EgLiAVBbVhllXz0jfh5CmRunNUNNLlpcK
1kEYptdgA0pPu6NCtHjv3Nybx3UqP8j+2OMVL7nHAiTqVg3SYgtJRztGrJqWSoeoW0tSIBaV771P
d/Qjaha5o+560cXW/HKtS8TR665IvumyvC76bngNiPAvR8nqdhBD3DsxIy7N7hTjXjtDscZDa3o+
9fgMHyzx0OqKIZ8ZmhevbiO3iZlKNZbmkcQHXVbdOz36yKL3H/TC8R/UrlEXlMFXK9H3OaOG5b9A
WHQR/ocGmNGV6roB3u2gI0VfEFvJqnBY/APBIeTgfbbTySRRTBR9kkOJ2jgRKMXA7V6JiFykKrVr
1WT1Dui+oLDk1Hg9AZHpzFKTDOkKNBClQH/xZ7+YIQanK8XU20XwXrNTOV35eVsxQ/SLaWrQX28r
ur5c/udtqS/7y6KNSrCvqzbDkXW2X+z/+YBqX9kLlEGHhoMi8SOqomVN7AKqTWkXCyVrepi+kX66
vUtsMqIn+110BCmejjPxThkS6k6icfw1X/SJK8dghEj8jQ/SdNfbvf68//UfDULrp8UDLuqT6j6Z
Dq118WW9uLuuGaaFA1vwW49nUxuRhwcd9XjPU+g+gnr3gPmEt0ABrpN1cYyHdDTDvVngDChGe6U3
HqYL4BdU1wuIuHJBhwy4qtK1WNvgJj2V1djZRjS9pGiAKyvZRp6C6T5VXtdREXm/jYrIuxiVp8lf
rlWoMHvKki7Zjnn/0x3U5ArIveJzvfb7mEfKVrTEYGPHLaUK5c9kou3GMjbqPUgifpOEdNYqxKKt
nVaOoFEjbNUheheD3OytysiXRuV67wgH5qWL0dI4ugsPPfHa7Rt/wbPFf8DX039Qon6JW4x0Fl19
0GcsZPE16kgKb0tqrvCQaFJMqYJ2TmGxcy4o2jpb0xkqLm9GNCXe3gZ62BfHQhrnYtqtX9ykqdP2
twFihRTsyhKLDWTh477FqSoxIlZzYZ7dyZL5TeApcXWmtEoxhrXAU7pNdjYbu7tEvv+X74H1Z1XJ
5LYEuVuXdUMBRsIWZsrA/BaFaDrXLuVi7D/6kkg/KtMekC2aBOPIOu0+MxIXN4Va/6khwNmPiEBw
50yrTWQl3Vw0xaHNH810LC6ioQZ8bnTLclei6SupcfRC4160Gjeluidwf0ZU4e/VlnJvYqu/xOyQ
6ZdZ11FuN0U4f4nZbcdf+W0cYVz3n3makLk7zeR6SG0XLsrTIoxSIWkd5bG8EOuu7M+mM+D1WltY
11uqcaSE60EE98Uhj5I77FHyk2i5EEKXsUa13TUbEJbmbX6mDBp4j1rf6WGvLcRZYvb2YzGUB0Hu
F/36EOk7ByXaI5L3r/1aJ/M2DIMSbR/Q+r+s5CiR/fJoUyZxJCJeoCOIFolv/vl/ahegagZAix/V
0CE1d91yWyfNKeyHCZc9SYtukiNq0qutWVYn9nOVsROTp2bSuSF10dollmPr6FBesckdx9/VUpcc
rXA0UYsl/QPrKGdWBkHyj5X0+6jJEQOVMT4wbaR+t4YhnKWycVKJCR4J4qdEuOyBvBIvpGKUbXtm
xkN6l1rRzLHGdZO4WDJTUh/8wL+kXqSDn1CRyULrdpjUSwd7Otz6UH7MZAV7QQTBytLh7V5fshYY
JfT5RO21F1LiUw2kbsAQkbSX2rQPrurklyYeuktYu3segdFzbp0tfHYP/CjRQZyJA/KtgUw9tKis
ihERT6OIwckQqZ68vm6bSTw9Iq5x17eNttib35pity323Z9zRZeYYUr50jXaelvl3rC/HUbqlfdJ
nIBirdWNpnl5MbuNXtuWT8LKhG5hhJ1+HnFYoQa4OGpTS3TVvHX2YDGOosUz5lc/NkbBaggBTNz6
xBRyOO9KM1Qw+8y6/Ag1OV12dW9utZQynDgfvLdEw7Sa2OWAeU6SvigUL4r+jGKf7eDDQyMy579p
GW68iak4Zx2fp3tFr5/MqR8yDNlKB7FuKsFizNTBh37vFr0y7GEHmg+plgVPNfbbU8AKboFoiPiR
7tv+NCIa8TTNa3+b5gWrInT8v9R8IM3511eKZyOWLxbFWBDUvrqR9IAAcicdtY/E5/ti6cBqxUGy
x3BVDHE9u/Xp8O3AVBAIv85J41g+8M0zPq8Sc780xXxDHtJZnPArWUX94EsjoLzWITA6HQZDnus6
K5FblxlUEw9ATTeFmunXab5mRitTRjAm+qgFVBYGeIKV7FAnBBwx2Sp94TwWpiQvTS0nozs181Ev
N1Ft+6w6aVLsTD4wQzwqmo1tKOdW1o+iFSGEfESCLhrikJgtoN3QuvOc4FuIneceLYC3afQeRMC0
ZBWE8i998rQmjf6cd+uTDDLX11zbl+sazR72RqdGs1Hy3pooiZ4xt5awXvR5pQyee0Qq3sKtjeQ3
efS2stKY3/+cCner2evTVKPAdy/o+w4zUN8i89L6J3s6FDLhXBnJuU+J/sk0AMCgJmVAtDu7P7EL
0LdSqUKtF30OsNITCjxEAlNV0G/XFZKK45JNHQAu3biNj/X7aDnyc2iyTMPyJJ6LZpl3+tqK/HQp
mpWKsbaGG+L6Ojl2/bkat+VeNGFBv1qG35xxrFKefWjBkBAw08NMSqd+6QE1UHDMTeVVvMVEF7m5
Pdub4GxljnXwpvqtISPPKdbjSkJ1Z64QS7ot1G+rcjGqFgSUvizXJVfOtr0S2DuM1Xj61M0Q7grk
hX4vo5RWKdbKB/xbpoOX5BUJQ87GLMp42jmLW5c4E9PEDNEUB7m2qr3rKtWarDvoDq+x16pracss
C4JXM8vwLUfVfYwwG3/G59i32uAV7DLidTdN56KpOom+sEw52YpmVqf7Fr9CnOLDN7cy/4mUwVp4
JnV7jp+BiPVjLCHb4V30B1M/dMz/2m/xiNohzUG2OqVDe9OJqKKkKXKiIhsqBm5p01sf/pubfJS3
UkVVriv72YqXH7ZWU/N2cD6brmxAyir0YC1GPba+w3V2iQ/5cQy2bl5ox9AJi6XX6+kSuLx9RAVH
YVrXFW/sG8d54JvUuhKZfMobly87dA89kvR1qGJVV41yDkBPP2Io1DzYuu9cLx+naV8uTxqs46d+
lkr60gjCQ1DgYH8rf9CyHGlLQoG06GMloJwrrF9Ea0jxtTBGVol240Vnq3kKwGhgYjstE3ySjYue
YtRlG5LAEn2GqZDBsJ6cJvtjWmq8Rt3EvvJzybnXh8tIcC+bKw6qrUgFRAAA3X+QncKdBoup9sFt
zfNfoicCQvd79EQlYEWJlCnjOWga7Cr/XHRZiYRDd9rm7zlQHhiilbmXW+gTMy1QOF7PTdcwINPl
8lz1gWobYug6QQxdD6WRr8MuAEdd+cW6TdL4GojOp6bNZ3MptlwubjvrTKripdiQIbT8NRq2SXbv
8FUV9QuinkGcNVXzVFpNsL3130ohuv8MivmiJuI2zZG7p3CsLhk83TGNgqco7JdWm4xoP2O+U0Ei
EeEoh1enG1HHE+M9RU53nSaNVntMegn59JQQY3UhrxBsBtf8mOi7rYS+ZDRuk78sp740b3fmPQUv
+tPgQCyvQBRhrxjaZ/DVJ5GXTILuXpGi7kUvjWJJNW19cKTIQX8HJ3lSN75WWnkKKgL8jQgQI4fy
Lu5UV6/kdXFGbg9HQ5XRUvFLaxUaXcyayRdMTTFNpZTpkCsoHzJ3KAhr98nd7bPsDclTC9B2d/0w
w0LvN1rCHldMEQdcddgpYz3VdJm8u/Xf5op7Xr80kpFd7xdmCFAQpZVzNqkRZaDUxfSV4SwFwvLK
sUyC9zHRh71oQTK379zoVTTENb7lqlutxvH81vflPn0a/a2s1piqBv8kDFNMiKwceid8Q4LQX3Yt
UR9Vietn+XvtY6lFFNq/1q/3FSKaiM3HwqgMpJCiqP2/DYuBOjfeqkrP92KjWTvnxvTai2hEZYlA
37X9tWhKfaMcZbe/XDe5UST/ANjvHVqQRptBoV7Z7Xsq5kOn8RYaTtGLrhzMTRHi3sbWZ5kBbV/U
4+icDb1DItWM2oudok4SfeYULghxWjvIbrEWLaD8zVRrR21T1+bVBXP7Sp/hFKXf2/64FD9UohJ5
kCMTHsy013Ypyb0nVT03M697EDNKPSaBk8bZVjQLy7R3MLz5iE07a0WLdXwOgm4d62N6yPV+UbNa
Opn5QAwdnjcqKB/QiIdd99y3m9RciKFKkt8dXGk3g+ONc8+Dr50Nabvw+l65+FaFCpjgzsWLhnYB
t1G5hFNf5trqEVg5y3YrUlAW6gGp9Ni/EyAQbXJPEpgQ0c+m7060xkAGdCLK5iPrbpTaN/HoqOB9
rNpcStYKjJB9U4cmeCH3vo57SC7TY7tWUxhkTumSrOSRLg5SAvsksqqjaN1miJI3cdXnPcSMwOsH
cEJU9tyei+JhpyqVf6zd71+6RdNqVf9IqEo0bo9M8XwUY27z/fawFGeFfmwFoGl6WeV2GB2gIvg7
9o0Uw4QYbkAzo1gG63jifX7AH9UIn7HHg0OJw+E/WLPfwaRzf5r1R5uiLwa+ni8zKgi/V7XyDhYu
ffPQv8xT4t07kPzhQjj83gx7A6PKtrDO7u0o1Ub4lfUvA+HUfjB91oAt7ipswHsvnEPh9Na30Fyf
xqvMaY98Cu5tz9e/fZ7EXnjtCf9zMg3VinWW/Bb5DZiJo+RXGNF1iIVmjSGVbEXodBQqOBdF7ear
tLOC+wA29y6HJTbzm1qOYWwa3kKSI2clFgc8fcr7cDjHEnJc6tcOt+efxV9jxXoPm3ixXgC4Xvu2
tKR+3tt2QRQ/Mv8V4Xnz0QSARVsguxdDd6qdJefasihJIViU3osZWaMEi7osI6S7jXUCjQhVr7DU
LcYzvHSxw97n7Fz3aEbMvWjeDmUhrzst9re3rsaMurVG+fr4rJQVzGHM6gi++ScBlBa4aFsKTbZU
IKRhIEnI7+ywXfmofOdiWCdteYcdRcjOwzvhXByu7SB2ZlqrOeswLkfQQim24VGNHFMp+fBAyZtX
hmu9FJbxrR+xwMkjbWY5lPHNRm/YSEXZf0QStRRqU7mLgaD4zG6z8iGT/BkyPfM+ruziIQubYAnb
MFqJQS2orbOLZE8Mii5PSaVZTUByK5qSHHd7wzPY4HdRnROniZ/iUIuPI9rCRW5Qj7sqKhlJUULy
z49JJcq6ScZQnIpOcYim4esZuqVslmOafZ0uOkWTx625tvVe2kFjhgbS62Ww84PwFRGDc3aLxDmj
CyNQqwYSqLF8WIqBDiwJJHY0bOxeLEBEAY8Vux9eVZXESW+95K3q7r0+r+YpIZ4igTPzPKb4oDaG
Gl7EwZOegNu5dxJB50ttpP1ewejuNq6VOr6eea8uRJ8qV//YWR+yUADK2a/jISAv6OX/1EZiLhxT
zQ5BJ1snBU9KCJXUV/6XGbknK6su1181tmcXj/inNsVBRCs0vN9a0xgrDVLO08xMAUPx2ZrGBtOM
foA4puY7g9jRUDN3/b4VWNKveyKh1+W6KDxOq3YPV2nFlxTvnlqRng18qMsSmYcrVe1FVtJtHGfS
s54a/QGUD8SwaVaYw7sICz+HosJoHPrVAjE11cUYNs3ErdUsjkH2N79tDsAzZevSDX/9BKGnoSj3
ohA8g63hzqyCorVGaO5DEC9bk0wf9nfVRRxIl536PDOWNchnQxSulBX5YD+oCd5Pi79rZzwYGZpo
Mmloy3iFmRJ7s8kwNJ9sQp1R6s6hvxU9t+7bVF8xkjsxECdKP02VUbGu2xxtxCbIZHVJjLyaUV0a
/6goLlMy94eV2AEZgrp+MmKHkn3o6oc+V5S9Jc36Zs4iUVpci3niYOeYuGLJnlXuWs/+rV/vtfCY
jdlH4iXahZcPVuWa8ygiLZntzh3AOhfRCl0L5JPrXuMyKkHQedsU2U4MtuikAQ2MEDamkE6gmfU6
DCx1Ie5mDuWws1RY0obtVqtWyUJCmg6pQrc0DrJOZqVEmDjr3Nr/4Lt33yqR96RrvMByNdFWcgDE
YpgyXOym11UpBd+tWEtA7MXNAyoiad34w7ChCqm9IJ9HNDtNCSOiLVSBvMedxP9I61O8piZ/Q1Lo
/2UxacmWpcCF5oUBz/rP3RiGUKkHzS5+DwJYD23R3IEDrS5RrUa7vIqKGVVL9UX05RYGkVERN2vR
FAOjBmH7z6t6SdkMmVNLDwb+4OkIyNdJopne3E5IrSf3muypS6JRZIQtra724uAmRoHMXf5nlKRq
n3pWn89US6328nQQU0RTT2uuE6e3i3+7RtynH8q3v+xeBRQj+636SbV4D6H+oQ6auuh//b2qUq78
LtE6gP1psko8JZxpAHWOoKWsozjLAXmMM1w4LyUwuq3oC6ZFRVcYDJAHAD0oQboSnU0U2MdEhZIS
oVukmtxjM2oq5y9nrRqr1z60br/O/v/ndWq5qg1vXIs8pUFBMNAsAmtiWyyanh4KvxLtSTQjvcf7
cEpq3kZvk2/X1llrY6Dzx+Rb06tK/qFYcudyr1gHO8uysz1Em2RK7osD8XptniDoXhOA9R/i0UnP
pqXNdVUuPspogK5PJRSGaq26ySM2kdD5IvYFmjbDVcL8HgGr4X/7uxk10iyJ+3CXKzySzbzKZ3Yf
p6/ewCNf8ntlLZppbz0CX03vU5VkHNV5J7wpk9cgzircNxukBqIZjjAFoCwcOyR5z1r6I0zG9LWL
03Sv6VhjiHuhNMBRxZarnRgddGkObqCkYFTu2U7wE4ibyUngrcRPcG3qzmMGDOq+cdLiUrXGKfF8
Y2kYYbBtKKxbALFDkB3n7l0QTjWyURF88OV4C+xMe9BgeG/NAE0kLmzlu219SLXlf3y50G2UvxT/
IR7/svkkRAULgMonA3bIvxE2WB82heSYybPZs+zAIcjWV5UfmpjPxoumbdy9ZGru3m+Le99DICta
op/MmlXObm3UNETeKQPbdJ2ebAcTTF/q61kyt9RGmVnuWG211ugvEBLzu8xs5l4ZDxfRlWZ4iWBJ
Wi9EUwzoqgNWraFgcLrIQpxzqPzxSbTEoXeVHHEXUZWWkt9lqKJbssbKWmeNOy6hqmovLDLBrsl1
fDAoRnjpA6oS7GR4opLO2xahFc79tjXqqRpmnKu6ZS/El/j6lRdf5aDO1jpWS0hrgf/xWloLHwZh
wSAOeaSrMx1nhN8GhEuDuAJcW7IW8wB6fiiaC7rSydHHtV5DcsqJin39eYYNBiOiTaLXRgFsW9/6
3KHge5oo9fKpls27L3EA0bz1gWvEUUw/iJ5sErXeQga16qHBJk438+3U36EAkZ690H3XefafRatB
Oq1n9hNa7+RetvwzaSfpWQVcs5dlOIRCaI5IKVibhFqrjurUCwKc9MKzOryv+A/xI9l4kEIOhd9l
MwdL1L3oS3JnndXJsHbDvN1LrtTspWxo906sQum/tcXZbQ7O9qzOpgPbvpNPkFltlX5z3cT5BC92
vps/3ayHxZmO2nzWZw6V5sNkQOwRSr7NMzIUYJUUjiwPsJFTAhDaZskKSpua4iCs5VI9v58qendD
aQSI0NvIPYI+mX2ZFhZwz6/qOEyp9H1Ulf5ZHNK+jE72cCcaRAMJOxNZfs4addymY5foMzFiBVPy
SVcI206XOnyY9nYdHnnihBcQ47M46+I70cpN2GMecUjREockJsU1oq9iecF8cdBzn7V8bs+TqPWP
aTl8r1wgr5GZ26KVTwTYUAKCO42JFjm3a6tKAL5GkfvbWIsoakHoNVl4uTlCOw0B501nddeP1zPR
hw5Tm8ldTIE+0OAdzjn5TssUl3Sb1UAqvJ4rOjrFJIxTYPGturWLYdhiCBofVBvyeyEN7qnpknEp
keq8ZEke4Cru10+pUVgztyNv0bfBj5D95Ddjkv3nfY0CIIA02QZsOqqynFm4IHrIO5pDUkj2Bx5v
P3HSs19TJ3Nmeq4kTxkqsYVrI0b63wuKfyl34fzZQMSnhyo8MIa/kA6hy/tpV1TWE0BqeSbetV3e
4KPahfFOhK97CaVqLuO1JV69YjQJql+jsoKnmxi9XStGVaPfNmqW3/+3628X+CoVxgYIyGGfFj11
LTWsnC+KALOh5J7NMNY/1yCWPTkr6SogOvbL3VNeuiVIGrN70tm0N9Q6ghE6I4nPX0b4z7veyqaM
LE0ihTJ+gdrAQ5Km6VkN6ewaT6Qa5rZhZPNiKECDGTX4LyD3G7Q/xdoA8vvUjMZFbASHevRnNgXP
D2FnGJsKKOTaq0PrSWq1S4BUauMZvr7BaWknV1n6BhhfXgQsc4+6lmIx5qjG0snM9jmpzGcR5f6c
mlSQq8RUq3UhzE5TbQcbtC6HbFerFo66KJIXSox2Ksyafe34rOmawbOPKinYowZt40NNxovJl/ID
DPMPiLHmm5YD3XASd3xBtebPc9Nsn3pwrax51OYhDtNhUTQEKWSpbpd24evnNJVw6LRK/+SWcJX6
Rq8PZqdbG1XqnR0soWQHtr/fQgSU93ZRZJvBRAzoBFmwbvrcOuWhIS1N8F53KlWhpAC75pKGWbwI
4Zc8VqXKXl5Nu+faM7RZk/TKa2BJOBXnnfRujeMrv0n5jQXA0RoL64fRYarbZP4OoHC7KTp+nRaE
9HnIhuI+zYuPPtSUN8XT5UXlKcUuqhBCKnE3E/1JX1vrkto28BmW/OZ7kxuW7T92zbnny70dnSHc
5EilUUpVwZykVvRNLxqM+qLmx1DY2GmbTf4UuLG3Ug1Jg5qWekfbM4DCy4X3EnXmM1C65oc04ZAb
Q1+ZWahuBvY0eM1GzSXJXG2lNXILOnOIeCB6+aop/fyhSkIel76WfBjFuFKg4+6jLIjnVpTbkLqk
CdfFQTShMFWsQQx/IfoUS8ErWJzKScipmHQ9dabLARCn+yj47TZish0AA7fkLN6qkgOcuZPLkysH
6q4xgYB5VC3i0A72spL09Ifmv3WjP35LeTHP+zKV79ViTDcSHLyNDgTxTvJtvnqFVXxUHvz96ZrU
tn82qgxcNNEjnCWTZm9oKLMlJbUoWPd7wtGlzGsxTHY8DR+CCXQraLfaxL0V/WUzPty6bv1kJR9E
q3NVRBGgKK/3+H/2iZuIf6Fv49dEo0zADGxjgVjIe8QUtDrViX2nSqH/KLpMo95VJJPP8tRlO2WC
gDKQ12IwNOyEcjKSAaLpqAPxOIzJLDms5lXfLpHXnbR4rM8mDhoPtQ9sJo4IYyltvCmAlSzbKaqF
dBpCpupU50LTmge18X6b1mAwABL0RYusYZMTpkucjpp1tbDLQ29QuyYOoplEEC57w0jhWpranatk
3l0Y7JDmEq8UXVJnvGuyU//qG02+6JQBFEsxyioj3//v9wlxhj8X6DaCEZsqT1KrfDkxeJtq3n6r
Uyy0NBnh3KlP5D9Jxqx41ua7DiqfSdzt/opyd5w1ss1frWns1hoZEzPr6bXe/zFzGrvN/LynoMV/
tj6vCyKpXHdlOsJNdUmnuE1HesWBvtJSM2mbAy7a9IjDQFHUWgrxovwyUJkxuwARKIZFLi+cMt35
kUEh+2Q8xxc8OxnwSUVLHHScENc8KMq5YvgA3tvabuatYw+YNwBioW4JDSC+C9YQwKTXQohweDqI
LnEmBaRrGm+UeA38Z4DoFtjoxBtOoVPh9TWqd2C1KRxJCtDLkVRQdpIaD74SynvWD9FsSNSPkjjv
Y6DYP8Za9Z9Kpe1WQwocT3Ej46Trmk/FsFdtc8yNlkSjUG/VxsXKk/whytN1lJjZCxCb8GBglzQT
zZ56RZ5aRr0q+zR/GUaw1hNiOMubkxSnyYKYlIraJDP5mndGdvLK5ahUlIzigrBlKVEv2wQR7HoY
x38MNetmQ9TWSyLT9lOTqxeNZOu3pCWF0mcoAigNMjexRib9v8wgfpnhH6Coa4Q8ymrMa5IaapLA
NxvzJZbwyTPvsu/oBNwfqvrW1E11F6Ms1jeuVXpsnXKD6E1s3HWw+HchkZIlNffGq5xLKwFGUsB+
Xmfw08u7SXS2xMikOla5Xs39JGIJnuNIT0gdvG/JXlnNKXKh5jSQ7G5/LZFz/cY7BEN/6GWv8AgR
BLNaqtCDViG44qFTf3qKfiLMHH2UaHtnQGDdFzvHxYZFafQ4tIGycPll7uLAqVcppeNHw0+GTV9T
yjIErb93eyPbZHZmHwk3xquwBAnA/xhQBo2E8uAl+MexBh+PWjGgBFIzbevJ0oDzN++AvHeImbvl
sUdtA9uaft2txoXm90ybHlx9AYj5c5ocFXhWTk8wCf+URVYbv6ZFERLvyPnJqz160fkTAlEo3zxw
B8vYtP1DHRblKQacifahUT8UyCOebH4LZJBQYx05VEbBZa/qMuCHVYuXKEtOiRmZ35I4/pFKXflo
FUX+t6Wv8UVZwKPKUTRdVQinyYb+L1Bf3UeKFTfZ8ES1jnMp9WcbH7UXDVzGzmgdFANxVLwlAWgo
U4IW1XaFdt+rCmgN+qMxWrZY6fiojuZa3kdbsRERzQDXst+aYtTM6n0R5PfOaMcHVwm6lV/2+QUH
93LeE+1405LxPhB1uY69zQ2r+FmZ+T8arrsvEhLPedIpuMs0wc+6rmQw2xXJmyYf3n0rvVQQgx7K
qd+nGB+yMnb17QHz1+x8c1vMohHu9phBf5reuCIuQIKrPwZqbmzN2NLrtYHF4KwwtHBtxS0rS4Tj
1nEAQP8rmG51yoJq6fZghanHAknuu4Nou7gNHLwe47Xa7WHh/zkgppi5ySViYu2U/TKx+6daN+9E
JaGoPUTlHh+mLlzzqnsf4ByICbtbIL6Uj7ZVF0tLnjZDspyDAAn673WAclX1jJ+WXVxC15ZeAQoY
8ygslTsIjBbPf4VY3OflgUvNmLicv9z1ctPw9J9l0F5GDTOFRne7DTbz6blCVgAX1UxfyzKoV1gk
JmuprNJX3zLfGkh0d0ExBg8OslnRPTipvQGeAOJnuigd2P3paukedF+uX4Jso2tu8upk+KSQJS5x
saHZS8MDarNzOHbDe1q6Jys0CqCUdbzvFK2FBk6/h7UVRXXFo1YPi9QZFUwCcohtoLs1VvIHisd/
P9z6ZKuGuw90dSam3AZEk0rRbolCz1qkXTUAp0vie6fAYJLlhsyLMmjXAdj9g1dMLgcsC3cJlQt7
jS8o6LKmgRGSKCvZa23Kl8fJmT3sLzGGS/PcTqunqMa4HOeP5lX2YQon4aD9g1ENOeA8+1FCUx0i
1/Uh/a1tg1pUiMburIm8AN/ZjCSMa9XfGi940NoxDX9CGWe5OmXM+oq8gAsWUZ5amR3sXJ5v92KM
jM51TJtE8Z9jIif37+ucqPQXbZeqV/WAowcmRaWOD6qWoky0sdouy32kiJNGuvYsaaV3cU6pK5/I
5sGRvS3LeO8nQrWt72bBG7EQhQdFH51iJ9Z2MmibVRKq1oONDzn66rD5EcIttkEolEohz0Y1lS62
MmbrmsXArvfAJXkF681CjbGmKLx94OCGUMkREPgJNkjg0/tJyWmS6tpPKa/fMpLLL1aDpUdhN+NZ
s/JhM2q4XWluo68iKfb3kFIwGPUrZa+VSnCU6yJeUvQVvWhd/AwHoPlBlcuqiXR/MqFT2BkO/h3C
CJ40RepvvLLV7i0fA4ZiUI0Pq3tnyYzcIE617hgImYLZ591+yk92k15BDFAR9OtMV4YevkE2zuTB
MO/arn4rMT59be1hWFmpTqxxKsSqFX0hN5LzOMRdcUDXFMzlWg9egRFTrsbHYyOazlgeG5wpLqVb
1/ddFj2o0ywn0wDA1gNQmqlJ8I7Ip+R/Sw2sBskn8KfIESPdiqTGYLDINAfE8j89hIemXUggp86i
y0qtYFNiIUWuQNvHUY/gwrOctZ5XPBnkWFpUStM8RmaPsXvZdu+1l9+HfDq8WS4tcSPALCcN8/2g
td5HPSoI+71Af5JHYIxTEQ4ocx7Uz8LlMK9xXWmSFLLy5IHoAB+eSxLftOsovxbeduZfILXmv959
OK8RIFap4Aea+y+Ft9KNSKTNQnrsnFShtknT5kMxtme5S6Jd1ZXuCnFw9uhmLEt0NbG+59QFejVf
4tvcARXvdohOLAuYHuTpY1748SzHL+A2PZEhUolbx+gbd9e5062NSU1SubU6vwq1QZ9TUh/H+5qI
74+yVnZ9k0XvddXq86AO0zvcJdRNxr5j42VKeIdDNGswKfPeExTZHotycVHbWRFRUOo0Ruom1OlJ
kP8fbefV3DiOtu1fxCrmcCoqB1tyaLfnhNXTPc2cM3/9dxHytLzandnZeus7YRHAA5CWJRJ4cAcj
DV8sH4+LeXc+QPDqBefchWAmiLZfpTGe7tvmfqBcrP8iKwNk7n6hBONEQ8NABk4nI61yB6MjfePp
wAmtF42t3WXcjjH+atizAzGLNwDF6oONbXixEKcI19aHZj5cWzJ9dFxR2Sc1O5HTaLt+aoAkNaeT
wLkIOIw4u8PE3BX73hhRj2hMfQtZCm0gBJ+ZgHf2s6WoTDptBD8VqbSOTWx2qxppjVekSpA+nT/w
tDgixmD8EJ1SKaSTFeG9qrHmF53q2J99fGzt1UoKpvrJo6oWwY+271e2WvMrKX0MyEfAMLD7vlmN
OX11FHSu4bIYT/IYQwKPQxNTI13awj+Ud7EcBycDuMBan3pp7wT6l8AjS5YAsjmSonMO4EOjtZRO
/Qt+urOhTj/+4QFvbnS+ILP/DDsz0WsfO8YqdKqPTiTCw2snlq3lr06jQApUSHVViRpeO0XzleZl
0/VKnir1L7JnskUCAGjT6U6K8uYUhF+mxv82ezEc8Y6I9hjwOEx2yTKiI1us6mHwt/qcgyw15GiN
cnSuOUjkpRbzevO1SAyUw8FvSpJifi0Qip1x7k3bDOuKfMrWNiJrri61KD/7evw1tVIPeTSY6XWt
viFj6D2IKnEQRQe/QxLv0fGuXq9V1UU0vlpl41PcauMh0PHmYAcE6vx8djuIutjvim2cHXlC2R3r
Nvk5i2fAceIZR2XerbVQQl+odmYe1c5UX0UrjgXGsXKe/Wqod3g/aG/x5KzZpDOf5cEKLlXQPycz
CSzXa2erpLGJrLGqraQWPaC8qLJtT/59KX61ij1mW2e0sU8Q04C5NTWLnaeMG6Nofhrz0mwAqL8m
jWNSRVGKlBNS7daTl//QRks6olpuncQEN1DWoSWXGFjNc17VNrHu0ju1W5KcZjoTo+7WyxHqaXUA
upopGatMfwlbPTgWUZA+G1P0uX5i1TdkRvo8xxtt6rzr6jEZQfinDRzbGPVWXdwRKvU7pv72stc6
eWtOBv+ANJhAFjb2qYmD/FVq/JVYZ45ZW8zeEpnbx2r7PA7oYhe2Fq3FRiFed9oijXXnGPORvWXR
uZCV8Qvos5crCAasl7acNEleMze29qnXSie7a1heRngSGk189udcJy5BezPNjPc+HiKA4k74WHqh
t3Okut6EvqMjC5yoCxusyo9GXetx/TOD6/Ce5U8kg3NIhH+eSNJ9zeemDPRChLHOLSYrG+tdhtwn
thzAvsx7RBbp1vnrlNVsGamh4q9FawdNspxVkS28NxAx9vh3ulAJmocktOIjOukh2mu19d6m1apO
GuV7mrfywlHi6ZIwSQIIaNrrJOyd17TpXkRElYYsWMPktSmSctPaWbhTkrZ8aufkm4iw0B0oDKRx
C55py2bWG6nmQy9DppGDVFnaSoDxXmxGVFomNk2Y2r6iIfygqUl5Fi+fnBIdirP43s5tt1Kj+Z9K
v/p5Hl/Ev8/SObL17+//GW7Dzo/CRt2/ayHh1ltLvjyMLxNy8ZLSt1gmgElyHL1bdrMxjCBGiDO/
9VgA6XCclhHuT2DJOm/dZsj+QE6Bh09u4lDqg83uufwSW7GzMnlUbUa9idaml5EVLpGuESDjaNa4
aXL0iUoIa1gR1geTJ+sXS3e+ZHasYiFISfbxs8qiF3y+67NiZt6e53aFGx9eojCuf1gA5S6FU0sP
8dRhlQjD7GF0UHZO4+ESNB32XEH7w0Cp9r0iswZ2oRvfIq0N3RC/gHj0+4c8goUe2nb+UDmWhzdd
X+8qVqc4sEursS2750GVp2MStr8pk9o9j2Wm4t/Z+WvTYVeh4F33wzFrPJ1AG8VKJG1Lr/l9rNCB
S/W04PPwtWWvONU3hV97phbWmz7q3gY6cLbBAby9BGZxSoDyviepthT7SnKDLtHY58HZispLLwUY
XA2hefAyuCjiwOsThGJeIrc284RmXlX3s1d537JDE5bO1yDHkbTR5OpgW2NDUt3kVdpioaEZQ7mu
Yk9/rHg64XxU2mu7B1GwgLWNalMbW094Uz9qwOC+KQBmFnmR4zhlFQULnnGdy/YbXlrd77Yd4r/V
V/UKp6poY1ay4vIE6N8c0wwXlR50333o8JVf9sGi1V46DLR/GpiUsijeNuzOL0cLxsIYq27TKM2i
x+hyE+uNc8iHetiaGFZ6U56tlBEWe1LjDQW6+m3K2mHdgYtb517LCjxrHtUC/F4N6PD3Nu7PNput
f7DlRM4GTzvfC+w1ckHNPgEWI9h+BPxJC8zGqYO2kBwHP4gu4lCWssKkHAjfXBVLUuWG2OStCiPH
stoa4R/0xdfBLs6lmRUvoHJflMpJHhFRkl9zSfmS+4r1oEZFfRqN6gwRAEh/GkUs4f6I5BZPtdB/
cuB173wrDXWI2Ll+lMg9OyvcfdP33iRrXLRytRZFaTQfMWCXnvAO6B9aE8NiX8qyd12KwmUlt8FB
dRAMb1ob/DMqYoJGEziclWg2xUXgb9Kx/6gXjTFJTNI1c4goozb2m2Tl2bLzxld2RrLHMolemZ3U
D+MQ8UuaeryH+rr7Its8qYGGpxuSJD947/aX1O600zBYWyPRsd1CUIuEng4EfW6UR6+/dAPGLsUU
/84eIxE9Cgk7J5wdJ0U5RBEXKXkstLwh6/DKscsvTGPaFdB7Xmtz0dRMx5Udpd1l6DOvQ6cY3b6p
JcSOTC07XE8tvWWZxIzLdvu5NvZ5Qdmq5Ab9Q9EH2GnU47kcI+PRTpsNq8+V7mg/8l5hhhc1v/e6
0Z2nJi1cNberdRW+TxVA34iVDpZO9c9ef+5tq3+t48A5lt4Ed7hMoFXELSSSiEc6En7eVu7DdFHw
cz6nUlucs/nM0pVzykP/IKpEY5fX6abHjdMVRcBN6YOkVL/jon7Ia8t4qWK52+HoU7miaIX+ROYt
/oaRnYkn1dg/pZjxJHOpyGFsYlrbYrUzSMdpPoAm+zhLYpzDusD8dqu6hd1iHRjFbG1w9V89LbM+
gOL9iQmavR/KOtrZredACR3Sbagr6M2HYb0JKi1+YCtxXKNtXz5OdmWtnBRpj773zw5v5m2O2+UB
PeJmH/Dz37YIix41lFLX6ihPj0PZ5CsP3AeSmTHS03ovvxTJpaoMUAf2lF7QtY62nV5Vu8h3mscx
bEPyXkn1rnrZSS75pccJ2AIlq3+LqlZzQeqlZ41t1y1AKnnbFRgSl7kK3Y4s6k7B+A0pOGl+ZfSo
/1ua8s1kYaHKlfmHXaTPCnMItyYreO41CSugqPipQyoLeBa++x132AdxfjayEOuZsXmw+SltYtXu
N4MBVka2bHILZqC+yUb9u2qm0c/MPIHSRGCBH/PZZO/53Qq0wi07pX5C7qXF2qjJj/ZQHZyIPUHP
l+ozDKMW10B2AkrMD4O8Sv6QA5ZZTsacxMQueQ29MD9Mk2acVHAky8Dpla96P57IgdhsVDoKj+x1
LZvltzAwplVvy/hH/GmYAbeCByW79qyIa/OS1m100EIfJb+0Gx9SZ16+GMbvkVL40DKaEWuMpt2Y
PlMkBLou7Zj53x1gcgslS8enMdV7EOaVvK6yrn0jPcEGCRHhPHG2yzy9qH2dgwOot7LlJztrcsyd
MkX5kf9lvBnlxnx09NJZhv2sVjREznZUw/GYFcDxh9DxXgxdr89WNexjmKm91i+0ku1ef2iSE37e
6oYd5GYlwF0+n+XS7MNyJ6BfLcLmIEXsBk0jPEbq1l60aJq+yHKXPcleTsq0MQ5GhauIpnf9rm0V
fzXZSvYOEeMPdl2Gc+lA7ci14Ec4P3ON2FkUnVS4oUoednRkc9eF3bgZujh78lU8quS8rb+bToWY
Z6v8IbFlUcqh9VrK+rRSlPjdHqtimWeac07nAwT7fqFGfFE9U1KlBYkgZTlVVrEKvMo5i0DHMfWN
HWHTfatD2At+i8GDZR5FhCXGYJ7t69jXwRJT2figGrp+ehslP1jZeZGdJJ8EIJxB5s+dlhydyPnN
ijXnFGqsr4P6ecLdHHti/NJqB5Z75e0tx1ZOBQQVd0JfG+gJovhOUqu7rEvGx2I+hNtsTLM1i+Nw
W7BSwJqiVd+QO/2mVcPwk/25CaQyExVW25hHpou6cfJVT+6bx2XiT3sp4UGtS8Zl4DmylUcpWial
qbyakW9tvVjKEGnM+L0qyVeAMMlysmsmXHIxHicP9EiqGdY6MrUBPaA4X9vyaB3zsm07lJTaZyO3
0q2oux2U2v4zpLZV8moW8C9mIygS1vWbXff1IrP08EuHqPuySw3tHDsBS1SwEOC5N5E2QRGAkAC+
ByHIXi177DybU19pLAHJUD2n7DMtIGUPO1GnpBoGmVMDqViyz5EWWn+wF4ULgtt4vv3ka8ySQ1X+
JuN9uwd5Ou11CabJwkM7ORzn1AQOqkwE469SHSbvvRwAWAcONAOXbRLgwR5Ueofcn2a68WBXKxMM
vRGEbEj6aXiUiyHbhbjXsF6TpWVpTSpbe473NFr9k2/6J7jRuF5PkUSCJW43nlLlF/JpUJKlEttT
pYE2bjJrglJbvZr5GJ0G8hqkQprqNS5y+8GJ9Re+P+YL7sXyTAf/kyGOX3N2ZdEKPljJKm5ZdmwA
C4K4qIvK2ntoiu+iYAaBvMot7HItq5rOMdJYC01pBpgJOKld61D72KiJDfZiDhENrBbQSJHQgKGm
6CN86I2MCfCsCDg4Vnls2+TjLNEKLLQ69l2lsK8b9mGJuZ7yJOJ7lcjdGsl8ZPMMJCclGWp3quBp
Jg58DZxdC9NKQ1vkZFQmL4A0ujSlFPPz57HIDNa6KNOAOAqfzM6oDOsi6ho736txPW3zyFYRmILZ
1SYmu/AD2odyhqZKOT6w66Sd5XE0XM0L/EvAXW9GPAG3EkvLUvWnsy2NcwrhEQTrsjNkndc0yE2n
UOHiRPp7B6nvFHQ/cJxlo7Udi7Vjk7gtwtja117NXGw+U2Lkc66VoiwOjfXALu+47tqwWZE2ZYui
gAnZS8m7Fwfxb5gJzIooUvOF5z3WapHnP4NFCVd6VGH5LvOlCONvLK7YgG8rwPutwatlLopD76ig
ag2H7AC8NprUwTL3Wb+U+kQ9a/UT3kAQGzF+RPeWDxhJBJSTZadKdp6p9vA3FCl0i4l8gB4byTKc
JO0iDlh/MS3A2mKt+PJHXdW0mEsNarkbkkq/xvWK8sCGnomjruGsi2jGiVuKvsdzc1o4aFi/KIFZ
P/V1v5ARwX3RrQ7HMlm6zBN1r62VNw3E6pEEgXctGkWautHYR5gbFxHeTh0OGPg5SxskmBL2YvPv
thflOAf0/Z7fWsiKWR8uBkoa7ugk0wb/QvsQV9KXIMrjpx6GpN5W9Ys/jhXGOTakp0Z5KHypesEg
znAxAGt5wlLEhcXbKB2pGa/xHowcUBXULe8hi8wfyjRFb34a4X0oB+wIOX78ZsKWWel9HW5FK4wI
pBvx/QW9Qis2E6jcxtKzbOvyE+8PYCxUDxamXUmQmwuThebBwlvMLTpD2xoa3uKoiJgwpuIawSbQ
Y/DAzdeUVAL+Fba8JK9P6ygrmyLn9S7FlkGKJUC+EZjoSvRVnc7fFEqB35jo2wI6421Pnm8OZoZX
r/MJZLxojTtyf/o4ldciMC1eWOMgr0Vw1ifsbw464p3zULIfZ6uqJTF27TsM3tJiQ3sjgrWuUZdV
YHvX1sSsW/Qt0nJ77Rti9Vp2bAmJPyGeAsllhzXeYMazNSyne+yQvl+n+DQf7fgA+iR8kWq3U+T+
RVIs/JWq4QssKueU69mwLTvIm5I29I9tgwRd2Dlwh6TQvNY1yrdyQk/tWtUhVvCgs9nsyQU6txEr
ZoDmmCn3dv8oxsiqMEHzJAs3doaBmJX1TPFCawl8Ojn4PsRvWG/fM5JT34oiUBegPIzH1DOibTjY
e1zV0nNrxK+tHPtv8JHVPb4WKF47g/9WxU2zJtc+rkUr4IEamzaMCEVrrlfPaZ13Zz+0tS/tt7pM
/a0a5PKy6I0KxRCzWtbwVjd1xCYnnhbIIDkF7iCryLD+PE3mU11JS9X9FPDpVE+VYh2PpA9848mD
hPnF5M97dnRgvIPjf9H4tl28JN+LkmT0+mPkj0+iFE0ZCphZ/12UKv5o6NthyXZrGXyZKrSD7IE9
OjFq1EzYkoJMWUampD2Onvxx0KWdJfX+462aCX+xTzz/VQTd6hO9VVbByE7xXUPuR/Ki9GAL3IJF
CPkI1jromOGB/nE5r2PBaFSK8goffh32zfhuT6a3nBpAzaOSySdZJd0Fdnppo/UC/70K3HB2QREH
fJU+zhLNsPl5Z7zDLfxPRKvy6yzJ8VobOggldw0iWLT2reR/aoXsg/2K2ddkJci9Xketa3uR1BPA
vRZSMQmWccr2yIV9HCKmCvtkPoizW8Mt7tZwF/cPQm7DTwDi44UY/9ZPFG8xtyv9g5C7oW59//Iu
//Jqtzu4hdwNX/szMO+u+e5Kt2FuN3M3zC3kf/s8/nKYv7+S6CbuUsF7ft1iWHf7E0T9rfiXl/jL
kFvD3Qfxvw91+zPuhrp9YP/T1e7u4H/q+/efy18O9fd3irxDxexQy10EQpjahfPPUBz+pvypia0o
emWJ/dHrWm71OL+Oci1fO3zq9h+vICrFUJ97/fUd3a56i5HZd55Wt5bPI/1fr89ihqV3r0fMzm9X
vI56vc7tup9r/6/XvV7x818iro6X/Nko+259u+rtru7qbsX7G/3LLqLh063fhhAtyfwvv6sTDf+g
7h+E/O9DgalvlyMOPws9GuuHdgisVQUi3hXFoJslA/SsBrlDKxgtw5VL21tKdp2rm6TG1K+uHGaU
c7MIHEYfTBzglSMk9Wqv5ng2LUWz361wvHVOYH5h0ImqbnKSQ+kwCyzUQt1gGW0tdTaVXHh/LtsM
QC9nu7armZvwdROWbnD2kPQUp8YwxZJ7M3pTrY+Ot6qbFZznaREqx3XyzQtraacj+exmaRpv2JMi
HyWn+ROozK1eZs0DYkvZk0T25Wg4zVm0iaiSX+7aMathCS08exJhaoyVWECyZS9CVE9mipQxNWVU
EZAUORguPQIsOF9ENPzDq6t2d7YM1SOJ+h+u7IwoL6ne736mkYHL7P40gcQaFybaHydRxmwycIfE
+Wi+Nei/QkxdIiQfCMn7j26irziIOOfXKEYZB+tch7yrFDBatCpiF0CcigNZQkRKb+VPQbFtn0Bf
jptPfUCe/hn+qRZxxcR2B03ukelDwh2XN/OhU0LrQZwleFd0HSatd/VMiMIl81O+Q3cdhiY4drGP
WsOfY4gIcShY3qICZXabW504CxKr20KD/OOuXgxS1PahKiZzLxpFlZX061Qe+50wzbZmzTqMnAw+
IsvNzMq51otGUS/ObgfgdeZBFCchgCdObTZTvCr66Cu61XroLUOtavA8S4c1EIDODaNJdRbo69Xn
RamQJMHUSOJbC4SatJ05rCMnb869LzfnSimsvdXZL6LqVo/81ouRNjZrDULFIQWOvDZ1v3PHuaeo
u15DjHSrFNexLX+8Xkc0yMX0Nc2reiNouuIMHajLB1/3jrqLCJ9TLK5t13PB2RXsXWRhQTs0Swdd
zoA93L3caFqCrnmZ1nuplEzOPUmu/uW8UbRKdkW411TdcGgU1cRmuEuXdaR9cKdjqXVsshuwo28H
ragR6ySbL6o+hdwzr0W7H9mQrj+FapLXi+6CiI18wSLE1QLjNHLWugZRuk5s8xDMoAgcIuXf0hx1
oNlI4RYRmIqCaHCPc/PuDvQTp4DP16LSmt1C4b8aJECW+S9sEJpGh8z02TmaM4D8Up5CdlERrkQW
TxwQZE/xlWu6q2heIfSk57iG3bBrHFCLfoXqSY10XFFfZoWCddhU0TJA6j1wQQpmwEHSaNl7TnUp
+rG6iDplrmshdWM5RI52Lcqi+W6cQY4e69bzd51Z98dONrqj07NDvBDlCBX6g60+5G0+ZMtrA8kn
8ACD1f4eYG7Dxr3aob/sF8vbCG0WfYx1VxfM43nqw121KYfSRlKHS/vLJfTTe+XDRbTyJpccgvLp
DXN97bAFeLjGiPKnnteXTO+FsusDenJh+KGPK7FjmibhWw8vbJPNZnPikPw6G4Wp3K0smrs+vva4
qxdFVtDdBuT/17pv7WlB4hPWlAOJOdVD6XQ7ZF79UdT9ZtECEzmKRlF/7dvBxnH9qZpWt25k1b1l
V5SKe1W71SEcQoPqEQPUtTAEBKyUK8mq37WxTf09rvD9MYsyFqZhXe6iKSl3sZbY8lNvkDuQBzub
neP7YzUfYsFIGB2Q0S27buQhH0SVHai5y2S0Rx6kVuTUdVQTveLBmra85pRHyKzqozhL8QFVp7A9
3epVrNuOqWqgXUSoIwOqXShDYWwsbhuKH5W3A2k9/hJQ38tQQsT62hzqDlKVv64mouv5kkMusSXD
1W43EFRZfexq/Xq1T/VZUoKOwRevn9TdlITlhjy1/Oy0KUKVkmf+UDGvCdq0/91ust6tIPWfvV+x
oWZNd7G99bXiMkmJnrKvsAXQ1oijJU5NOinztxp6Tf21uTRDMpIgHT7qcohV+VBisDL3uHYW4/TB
nNQrA3tRzy0VOmbKUoxoDsFWhNx3mceGWhui+k4P0Zob5TJRLWswH8GsZyu7RmiYf535w8RyvlDi
8ltgRuh6GHXyWFYx3r+YGa4NeC4vIlbItfxrrNxNBts0QB8ktZIWlsIrSXAGalwPIMPEFGcYsayh
qyZaBdtAtFo2QAfRKvrmLfuQsqPpTuV6jOPq7JMvqtlPinw9GfgS/NStKFrL2YlKtKY5HkqVDqCp
VlD5ddqF7iUQddhMfRRnt4ZbXTC3guBQNmYEW0HEiUOPGvO1Ae7Gj4kdvqnv2US9dRCXuBtJXGJE
7QRFaAYWwbdrJ/NNgb6qTyWwJs3Si5U5AscLzSF6hweF+ZH87vMBsFkYIjXct8p7aSiArIrxecx7
+HlSnLAT7ivvViZbbH7K3slPJhkDRL6wc3cxatZk1W4g3/vPRvUGFW0MScLNisnjzuhtY6N4Hcxs
8FkL9MO6Y6iG/ltQTDu/JNvf2NH0kpe5O8zCaPDn8ge1xTXIn6MgLTJ3NvGYEa1OrJb8KQwpWsWQ
sPL6o2gNdfnTkNmYsVHMGHaT/2BLIWGHwclB0Fvtk4zg+K61A3ON15H5RZrCB/EevkUkAD93RWgZ
66A2EF3WUafqF9VklBsxT56iUDvoVubezZUhVTIDn2RZOxjRR+tHnWgJ6+pTyzjw+llcp+ps+Gy1
vH6OZ/tGLUlQ0dHrfSP3Uv/wq8imqH8ShymzdpCji5Mp4WfHQPm2VuzwSRwcAB5FDBZPlNC2UE+l
3hy0TscAJh3TYZO2fcdDlg4Tv/8nK00ad7Zf2uRI0WES08j7ommtkwgZVa9/MO1pc+ugmlO85QkK
q150gMpsuA3y6deY63Wn+LHI8+A6iIa842MwsvEp7sICho9tu2csRKw4gJpOlmCb+rU+Dz9JduEO
uCI8S8lSjtB2zdu6fx79SnXDHuNbUTeAuD2CivrhzHqvoqrMdaSCUvlkzVU96PR1XJnMIudiwaLv
STO+ijYRrkfwSJ0Uyk4je/p+TL13tEP6g+P7/WH0BlDo4lQceLxLEr4WvwLuo8pfLSJGFL288cuF
KCN1Fq5UY+quY95i0jwaPffWW4xrVOPHfVyHEOUitV7kvvI3dyFmLfNG9Z3XwKhwUmkdfW93Ugh2
cJI5FYdbWbSLSNFsIZX1ESnK5i3y2iRC2ZAYXcVHZ0QEiTHE2e2SeBNImvsfryYiWaMGqA6CTJTV
eni0EBhcRoMSr0SxcwLqOm147OzJWvRoUKzvGrw++RGw37K7r8+HfVCkyqHKqsTEToVBBvtZHYv+
wVf9BnBSaq0dVpYXRO2rhVdN/U4UxSFu7SdZ76KjKJVRpFxaY1hmGAg95nPJ0X3/AjHz1qVEhePU
tsbWG+spdJ22QWXASb8p0L9DF42XiZ+Iitif6D5feNCDfl2HKTilsnKB9/SXypKDZ4gA4Cq9Z3HQ
IrMBQWR4+2Sus2uAqtMkYe4yF9mtbx8zX92XuvPRQe2AMBj4zIkqqGjpypo6ZGPneLC32bHLrZ+3
eKiBwLtMzM3mgLIrR9fvgnErilNTtIDRzNAVRclOtKes+JLGycfVUEUqSV+a1k5LmhjUTa6RtLFn
lz60RCP+sshfIrGOP99cF+YGIOJbWd9pEOXQ6ifAmwNElCiKgxaaETia3F/eNdyKeLfo68AwwQh+
0RQbn5xR87FKsdlsGtCxNwA+Lpu+ntbswiNdb4fBRQ7tRTQW6b+1ir46ljwiNtFs/1n0h9x/319E
BIjTXiNuV/h1fdF4GwNQMFq+gNAdpP7XRoCGV1xhGLkwIe+cbKlZwczwERIw+u9VE/n7aMZYL0R0
a4aWOwbacBaHBtXUU+HVyNo34zkzIXmkkZduxD0hMY0lg1EdryWbbbRaMoZFLD6OX63i7tL/0JqQ
EvvUt5379vNHl8mxsWWv2ofhlEC9iYtqD1wQbSkAsE9D4CbhvOE/1+Ry5OzNIfspmq5BldeuktIO
V7c+fp8ni7HzP8YRDYgZ/38c53bt4b/fT9tNsqsZKJSViaEd81rddJFq7BpPY76VdJ12HEuGYeqV
aMfE1KL9AAUYV0DtKKp60XqNEeElpJyV0jhwSeYuIlKMLYrSgHvEsvQRfGriclyJStF8vaIIHyAh
rSBfVYvQDuOPp3QxgvNZFLo2bvHEWOF+F+ouSQ19H5apAXSbZ37j88rDYoKyI57vop1czmivirJp
th/zGm8Id2T5pAd+IP6j3Sb2esgbDa3jP+vkuQH/O5g5lXqtz1DewSx5DsHB/GunGsVO9BdVooPC
12fJNwVZlLm/aOi71D6a6iito3SAz9EXR7AS5XFSjOL4n4qiQYSMqFqb1QS19r/HipGS0P9mmSii
VeZzIWmSK850QCvXs2yuKxIJ879frX8fhx2oBCqYZKadrO60sURRBcYrZSGA2XkeJ6rEoQo6/5MN
dwK0IPE0ZNtS/6RYPuQz9pd1PQXjPOgaAOboWZurvbSN9yNraVcUjRLqPRpJEgDmKX9TFZLwZIEQ
HJ2DmdFfx5iY05wjK3j2ISu9cYj52erMY3C4MFP83jZ5YT3Vnol36q0IOWTX+QiabKTaubb6iJVd
IlM3jkiED+cJmRRj1NoDImjj2dM51KGECnYZqkurK3h4DZEZHyf7o4PoJQ62lly7ipLoPxhxtLKA
0iwLu0zIdbbjJldC7VJAtFq1BXky3TCw1JvrPElv3CI362uIaBgZYIEyW7Yv1PGP1jeUPalh7SJX
2V6OAvmktI0duvnbCFfs0sxNY9tIJ8Ucto1mOSFG2um4jyX15zVSh6wFOl3PXXHN280kPlrfEbCY
Agz7QdQnjdO4JRYfm+tQt5sRzeIGIyu53shtuPxNcWJrl0Wqj2ACCzttXlnaodRtgfrD25JY0i9u
lco4gbsV60URDuabSETrrzG3IW4Nt7rbMLj9RIuJ3yle98MXUmhvECqllyYfjU3e6sW2SavkRZrQ
LAP4+P1fA4YQw4vKJy0jpIBGGZ6MhpCXkP+TA1NbmmX6uajPRREsWkXwrSha7/rmJvD0Boy127eG
dkpj8ECDZ38F36p4e19BLh0SDypfVSGNpGki/URuVzuJ6HpolnGl9Ye8+Znkhr4PkHg6wCTlX1VK
+FTCDM0rRMSoxcd8OJASEq3jHCLOxKGqIUldW+7LZthoe7P7jqWZCS96jhPDiTJJpBYqdLmPRh+5
dj/uUmjQHLRJCaTtUJKwn3iPuJ1RZvbPJNHTA2jggtRnmKaHGkSUG1ue4opOtZ04q7BtQ+ZWmSXp
J6x6Ya33IwzA2SF9LqIaNT46gYeJLaZY11ZD7qrLhDXACQLeG6vO/GubRtNCyUPvrW2BIyldPr55
ZWgsnKbO3jwL28E89x1cFGppIRlwdlsNRhPbBs5ewYv5ytPWo8i7FpUrxxPdOdEqirdWwav7p32T
xA9dq2dJ3szsT60FHqNVocJcwbFO5qx2wvYZKPaRPcND75crUTcAuZyW1+a5S9rlyqqaR9AhdK0c
Ra1WdiUVW+RT7FUMbfddjaMvNRSDi9yV6mOflslC1Gdppy9TGRi5M4N6oT8zNVO+elPZ7PkAapxK
0vgddlu9qH3HewALOD0VUnMR9b6aluvE0w0SY1wkrJt1qwMnatDZfAt/04Jo+NFPPnYFPNYuXdFM
W9xPyq2sp/4Ty0Ew9GZm/gh/Uxv0T0Qk8mbjxYyQhfmYWaM3CfMJT8clEhYJHKhf9vOiEqpBshpH
KzmBxrMes1KSXMk3eJv9OvMzUqWiLvx1dmu9nkVDfmozxLFC37wEzF53fBe1B3GAxK4/GJGHayPO
gYu7BlEcI+9SFKm9E7G3CHTeyYQZYE67xH9C3C97VqokWnkysP+8hjgWSUXhGp2VfG+GyJ30cfjN
x11sNVXx54h63iL52wihE5VEoZuGwfib7ksQPjKkNjeo26T8iiQ5ePTmBUcdONbSkNEEu1qGB2Jx
Ys3LENHu+fAbpNA4OGiGtktnbhCtTmLzo0mq0ygVFaSQeU3zqds8NnvAw6GuTs1stat2JHy1/8fa
lzVHqjNR/iIiQOyvVdS+ubx2+4Xo7bKvAoT49XOU+Lrc7r7fxETMC4FSKVEuUyBlnjyn8et7CWDi
TngaW49TrT0jgjV7mCj6WRQSxENOipKoEvlhQ/GtQwT6G1LPxgHMut09eBTlGdznW7PEx17qlazW
tmQiIF86mHr+DRR2xoFaTZ9MqKkctuBz53fYXC6HqUVaMoSYGwnldhxxuMpEdGTinXxyWRlQCTTo
UbEdhpxKQFXOHnONhec4+gkFiss8NgbtIQmlXIF1v3JQKQNaXDrEjq7vNVsdgDUv8BTBKbC1FkNJ
Qf+9wLMRmQLVQ+6qpv2/TssIIpAtymFR99rI8Zqo5zXIvmzkcHIb23oULpS/prAr1zdJzwm4W6j7
NdAKlO6W7J9VP8mlTM3xkMvYWkxg4QjIkTpuU9FZlPFN+j7VJ7fMu2i+UfBkA8oVlgZdYQdd55R3
dp1jo2ll6aZlXR5wlmCnqeconO916Ixa7XdRF/6aDfoEKQLoU5N2Ndk6f5iWozbyK3X8p01XY1Hh
h9LUmw8NyVsulr0cjYASjzeC6Dlt+SGPGUO9aB0K8URZy7l75o7+83xOb1omJOlmzum+6p31UPVP
XhKA/HJhszE/CTkM8SrTUOrpln80M1VlXApE6PKh21Dr3bVTtcitOrzbaUZqkZ083v3JbimBpHd/
uiS5+q9OAwKmWrFW06GqQ2fFh3Za3Gx0pvgzT6zyQWNLPrYHXkLU67+N6zyBoiDyFFkTnUaRuauq
yT763GbsQLy2QTbqJ5QPnH3T2Of5+6AmWK9QFo0v4PYXIcs2u5HJK11kAd6Hzk3q+WRDxPdbGLXN
wmBCX/EOTzZiF6i5+ROA+uESAVoMDKuxIA4CHjXF0bLAE0peNMiNBrAvKCrzPwd1PDu9pUqMxIDS
t1Wi3K3OJDSkIkhFZrUznqgdQR5nPUikEsmmKZ+Pjqi6XuFp5c6jqRsxYQOZRcTfgL02QTyU/rKQ
edtppTTv6DB1gxu4gkerm61FeR1SiHq0KErdwrYYUu1CCYfRAdFq8K22iHmXYwgGRyUcFjuZCTHq
V3L4YO4HYw0622JJttsciMkB98Rdd56DOpzS8E8swlJTXap/vx5QQPl6mizxuQNrjh9IvQ672+SN
j59BbfW4+Xy2BYMSKGGUaCtIDdurySrUWbvWhZcQeIU4ZHtVDmQiBzqk7kcTuaqBACvb88Df57pN
//tcsuq++Elq7D0WL1zH5vd0SI0KivdG2L/p2nQVSJHY5Fu7Xs+7+2Eo/LuhiFWMCloyIoK+aqjD
e24jcIVcfGm8ebsox7mrsJX57H27Ho3Q1fxkk9bo342Yn1p9bbwkRfwyZol7HQWWe01mxjtqUumO
P7kHVKHxE9XwFKkfXVPjQA1yisFMj1pG6zFRdT9kh3e4yQagplobxWDLHtJ5gcHxy6ER5IMK5LdL
3aZSl3IRxIXsNj6M0VXxNWxR56fm0FF5dRS4TOGrzJYelutIjwGyAE7/Li6Gczvl8kAmOtRgddpA
9pqBzBFuiDyCSz6Fn24DPJBpbrNvRit1oSQM2e0tbSUyesXRKR3A4RgGnWEYC9qmkI22JXR2s91G
fLLRBBayfgvdq/pVjAJQQIbAF/aBNAzFou6u1fPDTCeGctc3wrBKtivbZqDIHCAuuNZQP7kGw6f5
NGV1sUaZQbZuVDb11isj9mM0gKBBSi9Zok7JXX2CyVOTemukHOfeG0ye4PTI0sbz2E8d81SqN5tw
J0PbENEtVBFB0+h5qsHUFRpg9PcGw34Oe/YKQabyQp19xxYgyWOPTdH695LFGzLHBYT4TIE63JEl
zvNY6XxX6nUWUK8dcW0V+SnyaOoCIbSP5wvMU47upwsgmfjhAonHvTWoTIF6RZlLd7TjbIkmwi7U
LGwA+qTBlnk27EHg6R37UCYBt5Pke4NCjomB/xRCcNZasMoBqUWVPY1aeyUHAChdkF1E5uU2EvKA
8ffGwCbYD60v+VTYa4i74LaywVqfjwX4YRRmZVBgl9uBbCWEV0BvW25udj9pxboBUBJxLoiDfRpK
TY3AlGos6nShF/U+sbxPE9xMdh+19aJX+hR0cKoegSo6bVNAsDp1uHWTTU5RHEwCgSDq+DzFPE/d
IlGMKHRgstY53g6iH/h+qAFderdHQCMdzRFEe8G/pyg5HCb+wafqknGTdf73IRqrM7iS2anV1tQA
NTRknh0sx2d7U2zIThY669QYkXF2wtrmZo4gKAlOOyRZf5v0w3w3+2+TRhDEGkqeeO6SoXJK7Slo
A2KHnrMZx+x13qJQ4kQdPu0/UCj8BaJfwNOqTuDL2DpJR0SLf/d11WxNnLzOOyDqnfczQyMCAJq8
Q2oWDUI6ZfvAcxTw6dqEYpSiccEj3LiP0kFlOghr/oGEnfdk4PmJGJ4RHqe0bQ/MBBAS+kXmA75z
sYi1Tv+pdRfS+VJj7Ia9jQkNLTzyKIE0d1bJlSHkUhYVdsWIaL92eD4vBpC4XFo+gM5Dj7D7iovp
lbvgfgBfpFzmHFyOrpBVgIxKegH0eNw5ntQ2zOXV1TP8Bjsf1GGZPuiWFXmYTMTdOHD25dMgo2s1
sK1a1bVrwXvgSebuLOHLAqoTWECiPqh115ldms9ZO55z6eU/MjNDJSVWb/fg12xRYwqPWNPN51YM
Z4qf/c3jfY7/9EARm7csUQUceH32BF6K4o6ADv1KR3br2Za8RQFY/EiAiirWnf0Ijq0Z5lDUJqCe
UMNYmyPYq3rw7W5qsxyWVWVBbVshIdIymSel8V1Ak0qgJWlSwlCgsNOdJ+0N2a9SiJYAWoxliu6K
u0hvyiO0DbADgTjZ3CSReuKNNWBC7AQMK2q5Q3ZlalO9BO4LU7zPQyYIei7dVDPwNYO+3wHoEYVX
IPmIjpPDsgtXQnp9HJc/+hiIqc73X+Wkh0GOjdbsYXf6sIgB0vGBtFs7PEUB1Xs8FXQA/FLVuYEO
yMhJip/ejDZ4sCFzqWHrQqORtGkWDJwP6oUcOUE1TgivyaK4FDW4REnXvG/SEYCqPztaR8NeQnVE
iKjNI7LBx12sOqK0to7MBA/xaUSoqqi4zh/e4jvCdIv1iAQ16d0F4SD1b132AqXQ4gciffoy8eV0
NoBvOqKAHRRhbw7lkKzaXAOeT0u9jez6ta137sGRoe0GCJdk6xJEikAZQWOeuhONuYcEfw/oh6BX
maP0bpczFLHTXwaY9coE+v+lH8H0cbODG2dl5Vn88hd/R9lZ4ldANnJwkVWg98izFr9SFZOktu5F
7QJpYxuCdohd+LUxLiyn6CAZ25gvHJmXtkMQEsGBc9z29YJYNsGzAkorDXyH1LQc638PagwL4LxS
nhCkqkB/qw4aeCoBL4R+Rjf9a1MdKWTKoAgjAHvSnZUEu3FteM0x5VJeY3UoR3vF6wrs7qpFBwD+
rYRj0aksftHrlx65YmqB0hF8HED2QRI5OtxM6dgWBzHoX8lEB6f3q52ns24eyZM23pWt/QsSPf0B
3J+QMerHbIA4aNUvQYRuI8ckasTblZF6yJPOZndqW1Hxq8x1HXiZbDxiy2SsmmkQC8JaGgLVN1iX
o4fa5ENndABLGngLsuPNDPpeADjrvn8b0HJIbDeTfsmYCykjrfNdPJM1hm+ub8OVbCIvSDNTPvIh
RhzV9q9MB5YrHmuwhzqGdqDOSeg6CiohtE69HuifthCtDpfU6+FVc3Kk+w2VxfLRBhf0A+QAqrZt
+2XVapdGgFuMPCsb1dmNLPUdzcNa/HS4LeSKehnvxd5AvSvYMPGJgONI71JW72la8gASEoR9WnNP
raQEESW2nM2RZkPMqgeJfSNBo+VAb9SCHp5tDNiGTTF7ClHMioRHApooKJFuBW7knQka3ROqsvFo
bqP6sQE5xkIXUGar8KWFCPhEkAvigR6l47aPSgAuVEwV22ljmSRxA1Y8NAtWxeYCaIbshJcS+Fpq
C8U2muUGaZcayzwsfnOMXYgAhE2x1ssGKsAqBaepFFyoUnM5YkD+MHZnMlGnw0Fgo/uWWJMHdTg9
iJxoPNlukxh2D4xu0Z/JrnNNQJIGmlmo1zeObd+U2zoOr+GkWaD+IkqrqGAgsjLAkTqF6Y8C73KQ
q6iemPs4hRZMtnagHbwgI7ib4U6nsyuoK8tV3yMtBXnqwPdf4qqTl1sIQGoWygLCRNtS4IA6Em6N
EMLmbYAHrHlHHTnjyHlXxgsIMvK9W1UlHnw+21hF75/rDroGhZ1AUCGcpqXeuulLJ7xq4U5F+K3x
mrMQCMgvxum1xoYP32rVoYJkaH5lVvFsi6x87TX8a1G/LJ+wHyiCuMz5tR8qBAQs2zh58ThtZeT2
+0b3BVR52R9Xrkbr45VtdWUtrs+1rBBnqfJXJO0/Xnnos+e0LvRlWlrDZUrKNUjMwMY9WdrGqqT2
zRS4z/0+YyDDbr0VKP79I2r+hz3y6MbGFKl+l4HQbOnypv5i8/5FgbYx/h9QGyHTOWXfNEPTX6LB
zQKGH/1dlIfaBvXb6T7JUn4au3Ra2f5UPbpxCMLo2DK+Q0jj7WMY+BhaGEXfexNBwE8fQ07+Hx8j
sbzqt4/RYmFzMrFOXvYjfs+NgHwFkhDFI6hgq6vZ4bGiWpav4wAsX+nK8kwmrLZ44HOz31CThscT
sErU7MxxHo66bpcv1VAUBqDGHKTI7mQlwWDGNgTijeKKrRaACZ39AD0B+2GIVBAGIkgHsrVRpFC/
iusKJMcPQBgVVyd8Gw5JMOQTExvRBKvXj31nvR24OssAf3e0AehS1XKSYUJsJTcROFU9IOeBao+h
73SwVAak62AZiC4gBTIdwQYLTT39B5mhLgqpGOVFOjXkVU5SHutGv2LdEi6TugYfphRWexwUgwod
WDcMWB+DDDoB/ePu1lG3Hrz1d285tquqC7eQ6+yXJuJnO0re5Rm4r8Aw4YEMFThr6gXntb+jTF/B
JsjxeqCXdcJwNQMHJhHHizAU3qZKjNYMSO/dUEZoKngbEnYnsXg6o14GFrdFp3qbDtiZXnRQXQdJ
2GWKzUdGLLWqJR39kShsqU+1bn3KU3/3/H0cBIZnz9psTRSSARYWCluusg4cSrQEnFeDZByTGjoh
arFIqXI6zN5WZ6LKF6n528GXmlzJGqtfETvb1NJMgBQS+QpgV1DnfvYik7ZGqR/sxE2bJT6YLJp8
tntSMYx5oXxV9pu/waxfWL4JPMMQexkVYzsduoyhWkT0CcJtsN16I+VXuN0EsAPtFsu8iM+RgRdX
1wlUWkh3/OL7YRSMZsH2lN1xq7tpkvzlk5dwU5Vb3OfYwV81/NN600HiwktcK/DKGAlOJcwqTD5e
G4l/KaU1BoY9G6XXRlNzr7mlmw9g2VlpeN9AM8Xuj1qO/Rop1bDcwHKOxSgiUjo2kH0pAU2P+YF6
u9zeS9BW3EdRbNEcZB4gLXqMC8xBU5qIgwGPlBWLIq4yKFj18UMtmwb0OwAqNWYSP1Qg7gdZi7ec
RrDPLhtzgKZhGLrrxnLeejNsq2komf42XnlQp4sCu5UNTRrUDrRuV6s/hc8E5m5lNUf8KXzmLNft
uD1S76Qy49Rbj2DVpF/TrZd+TdSMXfZx7N+c6beGp1p2FIcyccdl6fjaoxbJP87kyN5s4v3sk5+W
Qst95O244WVmHuLRA+mOummBg7iX9Sgf7KEzD3Uvc6ga4uZsQfdtYvfywU43c/ivv0jBBToNlXD0
Ve24CBCBxOQw8ZgdJOucAJLw5oJst46/NRFLYM2Cxt26zXJygi6GQvanDkPNn+ONG3SeCYkvzYgv
dCiq/BH1qy4Qj/+a6Ay8bv4SnPL5qiK9TDLWKQdtiuOBAu137yQG2D13vt/MpoyS2xUKt3q7gmsD
u6VY4/wli+J8RSNuzo5WPESi2GkaWDZRvZQummJM1x1UPqEl57FdN+nNWVeZXi0u/IPeA2KgMr14
0/J7jpgTZBYa6LYqD+oouLUzUEM2D0J5cR9wiJtJYwrPkCPtFlru11+7GulImxXxoQiH+gV6ZLO9
lVApgiCRtWqytvlaY61qGFV1b5Yh2IoKCaSxsg9qOCqgotvwBpKrD5HTP0PkogqgvZc9CB3hFjoj
m1A2qWx09v/HT6sQXih1cE2PY2wsfXMC3b56otmbaZDdF4vF8iB1YJbJmuWFsRwFnih1bEK/YtVP
IMH2IcKjgSBv3fLU2JDQxeSaZ9uo9PusGLO7hLOfZCYvL/H0TWlZ8ovy0n13YxbAw1Sa9YC1Znkw
bDwEkI+3H8hWxXEwosjxatrQJ0kh1By4QF1vyIMGWBLhTiUA+0A2NWBwwN46xwE8FiUA8WUrsHbH
L4BLt7twaNkqVqEvF3a7sz/aK2yLXpX/3+xiyqE+24SLeIz7c1YKb52xoVpVZVw8gcbQ3EKX0l/G
YVc8ibhF0bIbuQvNRzOdQgQlatBjkrNhgs9nKMSZOrM6ne4zkJBFWDoJ6GwFRVSxR9aL5CrcTmyH
zPF0hOGcbl/jZZkvhBGFO8vcGDbnw0/q0CrQXR0KNnb72R2yfdCbgQgV0FMNWFimejxbSdW/dIEz
WuJF13gHwakxX1AzqnvFMKlBBlb1QpW0hrgCSlmoWYxQMIts8YDMtH/1eudEZny7YCiKAHKvsxZT
elBBKyAEs6Ve15CvoSW7dZZjf3d73SI6kstFgggJtAA+vIbpbXt7+YbjShX1fnCgvpgUWNA5QeZl
flfTQIYYdAIypKMFdnfsIQ2xHlSWrejH7j6ZwnXXx9GFTL3uQe84bn9SH5lug2623wd149QcjF78
JP//10FJD7QY2B7w0XruIU7qjhc/jQD1qLkwm++yjQ5aitXmQxl21WOZhf8YatXVuG2y8LCYPIFO
0Jybzu9N6r05I2LFT7emyFBxZuRRE/jaLrRUZfFoetMdWhHVGQ9/bZluWS5E7jT3gISwpV3E7Oox
Q64hK90eQQQ37AWHWI7vevyC+LIZaABMPE0NhDRk1bTfvSbecQN420UFODf4CSAUWpjfobwTf3GY
y5YZ0m3zlIOmaB/d8m1KMQGw1Av7bUqUlB8j3LtJx8UXrWIDqBlxJlGDt4DOgfhSclyTzoSy/dWv
MifQxPogLF2OXRGvSe07RFjl5LiguGhAnLyiZtu3EAqHIicphZFmWF0w9/RuJ2kxBwEMvIyzFGvB
k1dCNniBEyvE+2cBqY755GPX//DRAfjZD1NirqPe7IN4csNd4vvyiws5615U9TM3qvSUgyF6MULX
4wu5JUmm7cARDJ1Ny13UbPC3acbCTYxixQCFydYqETX+13U+9YFZ5dD9oLbsrB60Ipa1GiEqBF1Q
Z1qZursBlulnaMtoR7z1AF11Fzp7t99MZJ9sY/Yninsy2QowMsKOt2q0IzuZqPP/av80P+7xD5/n
9/npc/qE6HifWzB77aOqbW1ojoUb8t/DACJbyfpLX2bgfW+Eh9RFmX5vTTfMVsC2I/7T9iAZUQNm
H3NKIfSSulCFSfGU/nOqm+V9unl4CkpfZyygEK7UEKzKVncRr5e+4eVrspF2Qg/m07PI9YU5MPBi
41VqWpGxQ2pUn3Fjwsuthc29/uSCZf4pacy3F3Bav7nNMDLl5ndVfwJriPOU/es2deMfs/3uRsOr
MMK/2MHdb07YGEOB6dLVNjTpzca9JjyxrkB7CtQP40av9GPegdmCPLlldlvHMT1wJTJsSpR/OyWg
OoxbcN2Sj9RsZ9FyoOkYciyzj7oC2JftD1fQg9k9F+F0BG3EHXnTtKOP55Y5J4d0Pu5HF6gVK9SK
bQ4dzGe9RkoidMPoRE1Q/W3aokseNCjSPRTSDKSqcc1yk6HqiVcLak6TYW5BxqzPvfkYAwgzluWW
emnKGIIbJ2qqKWUOTj6asgS9Tt5H3cmOQtCiaD6CFfGSUdxEHXhbACYOObgjxVL6qJ6giZdEa2oa
WSwOTIdm0dDE5WOEvNGDlc+hFHJoG1A+34Zz3uhL3+1XRmdCpTBK/evYoFSNKbXQWgygnXA7AI37
AewPf3oIrzu0I171nzyAnEJYXKU8/jKHi/17MCYm9OGxZinYCkgchFQc08JxUrT7Q6qtiUh/ts39
INUHyX7TggXWLjVjYzcWshIMrKbIgzVHl5pImcxNQtgQpiYW9my6YWreBxFah7zeTdQi1/eBDOUI
xzhCKXXKqkufZwfID7oPgAa7Dy5jzyjjak8giXUhWd54K8S3xxV1dq7mnyRCVp3qJFNZ5ufKzRlY
aTE6S+x0hZL6dk3DPZ0b2Im23+fRahCkNDaA9yd3ZNK9AYsqED9v6BOMg9cfYugBL6iX5mDIwZU6
G65kErWGCiLhZlv6CFDXbvY2c3QAQP79RCD9geqXdk+WTi+g+jR9D9Nk2FEAjoMgdzM1fT0H8ERi
dme8aK/USTcZsrEQfU/jK91gcdah7OP34byo6yB2GOiby8zbJXgPALvr7Tq/KR5tlpaPBdZJ5piN
l6gxcY/bzFraLOZb6gRCetqaIEpY0oD34XheFSBxle7Kc6r0bJoPBJpgeAkFgPROYN8B333WIKnc
ijH5Dhrcb04PfR8Qjfi7IoYao5vnxisGUj8NlLXmBXYK0EwZaHrKdraC4BtaI7dIixsKesGvyAvb
i7Bu87UH1gIBGaQvfZaYYDvNkcHIlZKUknJRdiBr2Qf77/7IGZ6Y38b9DqXLIyCsGZAKKvL3KQZY
u0m9NBMkNG4dH4KFLUUCXQFWzTLBM3wYKnBpiPAKFa/w6hjIsmB57G8GyNhewRGAmL+D0i/h+Ufy
YGFq3I39t0nadrrM/dhR9OG/Qlc46dJW7MCtmpJ8aQ6a0m5aaPapKzQDQ/C2h3p3OKDoTe3s8Fxy
IOMXdTtqtkwPYrDCPiXYeWDZ8qcbvSoGGwraftH91a1RsxGQ+d1N7WPm2chOF9V6i98uSrP1AxiV
h0wAOAFhsk03ZdkBumD5oTA0ayOBQrjEogKMvTK8hz5E6LphdvWVJfHXJBb1ryaF3l3mjvHCHAGB
buPqV+83X6UWl1+LpkwhjZO5D5Lhx1xrcX6BQMXbVRpj/HgVx0rSFfJgLeiPXxtTf2ONgdK0OACz
RRwxH8zQhpxpZf5mo0GKgsOLDEhs+N4qR+ztASIx1d5GygbCPLb1QLaIf+mENdwLA68D34bscDuB
C+vmD+krQBq5jlVqa7TX+fAydBNESyvrzpajszfVYtUBdmNtZDJFGnviFyTbR6BdfzfO4vFkNJVn
urL2I/e8n1WmH3WwnNxOXMeYLf6/J7/5VKkvn5OueaU1Mq2WaaEsB4jN81DfkV343iU2PWAf8ulr
H0F24BbepTCwslsM8uaWE62p8kCK5zqCUgWkIowgQZ4RknPpdDZDri/Jwfafs66xlnGJYvWWR/mS
T3q0nhLbOmtA3M4Hw2fx0efWaihChLeog1wE5JaWJX5ka7INqP8LdDuJIEzX88sgQBfS2dm4rkqO
76+pNAQgudxj0Si/gD3XhUSlre171WRs3fij+1KDvOZge1Dvi5V2tFFM7rLnoPCfXK0EE1b9q5am
9qpOvKx+OzHAj5txCILYBrKLpZEbz43XdUHcc+siDGgLZG1S7JEwAKNDOPmrmkEVITXCcpnXIN+J
lDxdqc56D2hvAHnQ1g0k/dJRN1b/7UOOdEhTsJ3Eyvs2GZ3Fxbey7Hxst8wjbTmHKp7umDYdSYYs
S5m8U320w6S+luFuUZvT977/NQ58KGC5H63XFrIMCxAfxQ+xGXpr6QFjI0BjeGKpn6z6hhvPldZ/
K6oRauYJePCwqvsBumdzMapBGvt3EMC34wkFPSmYNTX9eRrHeRBkVedBbYWAFuAmWjhkh6SxtWU+
iXSJmFN2iMIRJO3U04WpfDulrinTEUCxi2lvjkiglaqsstJQCJ4YEF6HFlhy9EMwaGgFb+81K62X
Vc3jV1mIi2uj1msxiG8D97pfKJn6J/Zs79nNTfAwe6N1yVw9g+4Tj/f4ZutTJk224pbnPrCUvyRh
tJlU/ogOopI+sDUx6sapnZtIF2f2uDcoA/XB57079mK5p1anQ3G+k/60IUhQNUKnfGgR0ZsRQgo+
BEqWv9u4AwYKEqUmZ/Ib38cS6ojmI7//nM9usUb3su4I/g2Up+iuFtwiLIOlP4IlHZgbFaQpLYAC
K9sBVZlCR6sDDQqh7bS62abUPxvaa4Nt9z7x/Bq7ZF0b8R1GwdwcReFcpChSVO4mPsIFIE5K1IE6
wGQXLky7jDcfvLFaDlqZD6ebs+0qYu+sfvjgBiH3ZDXaRQsu8BcQxPgnXtW2uegQD9j5ZvhSMxae
Jce+JQD8fu2YYCCbXVBzNS3SJNTwdJFFADwRRA1uz6eR5TXIrFf0YOrIbsneOpd5VwRCOVNPmCMD
t9A5AIIpn50/Pfxo9oKZBsgWUZau2A4dRY8YsRJ1mXSqE/HhrYuMwkgtoPqAzVBDSAPvg188GFUc
kKOdGCgPMmvX3DFLzLZ5BlPW2xYybVa8KOoCchOGYd0l2dRs7aTLd6Vpy8sEIUhoxKXN1xFyj64W
ab880WydirmvnVuMSxpUOGmzFbkB5hG/lxcTU86DCt050RPBKrstYkTOPCgEru3OT+WKQaFvUahK
BUdVKtChHpslglb+ybSEAVyN2tqDayMG/RVKD0DI+OaHXROYS3jdAG+OkM/ifbBeJWIDfTTIGyOd
cwFmeLwUmWhOzIFCPWeFA/EdUKDoSSv3la9fqeUoE52BtyTf9o4qT1BDaRLqKLUoW+s14Hdu2JZv
s/h53gWsRyQ1MbwwWZUWNppjxkBIeLsUckv4NEDQbGm2UabbME35mYNUYeV5IlnRL6pSPys9KR+g
5MaO1GpDvzuVTQ/eP/TRwW90sXKAuFillf9mQ+XqNaw0b/4toqq2PNWTeSF/+imCPJ6volg0q9tE
IuR3JmSLTzQPgsOg35BuiiATKFVqxX9lZMk/XKTunQ3R0QsPwVpPdu7Y7tJoDXZoo3J8Ymm86aRn
fM2FASXrspUbcsuQQs8NbOzbaWD7/5p2Ylq9cARouGjaIhTl3iRYYKv15hZVg+GqsKduTSxk1EwR
W//QjFWTKMv0tglXt95QICihl/9EeC08DdAU2vMMfyU1rRjR8srxUIigelNbcUTGNXCJqqmnwB5y
RdNPTaQMklNWd9ncjKTQT1Gt/ZpnQsbjnEblN2pF3LbPQ6c/u9M0PXUl7y4adMSoLzbM+K7N/TP1
jUAu3rXSBGcArghGjeaKBdY2BMHKU6JNGjBFck19xcCMeweEgTSut/v2QXbJkvrqKUoeneKfGnfe
RqTAuvdhOTyIosxAy5UPB0eROwE2bG5TZtXQ0gFf1OyCaprGtO0rtdIyZ8AAJsaamoMBDHeZ+Wdq
0aASC/QFAgTDgZo0pev1VzdLH6WiPcmHNrvXVNS2rGNrgwXGALmbuN6NqN0/kwuSMvEZGhS724Cu
4PoGhQBAUKhJ6NAXCZ8niYpm2JmALi/AMOEjlV07i7TxgWauLUtbMM2OIbLF/cDqp/CuzqvwDtWS
+TaBvNFCJ5+GocyurPsz9dKBnOW+9CPnbnbKWjxcWtwD87yZD6Yk3c6i7W3Q7VqluoyRgsLWz0o7
QMEVMCR+pLODjS/nfS1QiARobWp/ePuPicxXvYsgeN3pm7TPh62DaqGHKLZ/xulU/Ch1H5kDt3oq
QJf2N4esdZ98WdWzA168w7aW2HSpGXJslu5d8MgsEgea9qUR1Sc318wXxtdTWCQvdTM25zGJgNNW
5r4U8SYDcHyNZJT5chv01sRqPUUka5qqw/xmHJmP30gSVyjvgzzSh0MfAvAWDxIqv+ho1buVziDz
7p6x4UnM0Q/I4jOGdU5WVZswL6GGZ1s+ZF1zvrI5S594gaVg0kXdzwqxKo1Z1j8caazalelXu0NQ
Iwc+GzvtHttDLL/3Rt2i2E4NDyF2Mw+fPL19QspjWKU5VvutwkI4Ch/BWwuvS7c/U8vVwaYwdRlf
GtIAvkP19p54640ilMs3dgXElBr6Pt73xnKt+2AwTUBhjVgACuEHVaOSm6BVwQ/kAXl7D1xR2AsM
LtNfe/FI/SG43QJm+tOBBuZqYEfFLdP42OSJ3LuqrKLpvPJsqzNqRk6I32k4HI0JWttg4QA/Y1OJ
I7mRx6RF1abrQRa7A/ioX3p20SDjKbW5NiDM02qRGLq4MwavPgP7ogHNitSpI+oK92etxEn/HWFG
mX8FISA4zHPrh8s9fqCXU98m/hkyaJsuxpt+2bJoWINJrw1uSz01wBF5dyCTAE3fWvdMgKQRHuWp
M76Geb0D8Y72y7CNI4RLp68czAJLF/X+F/BmaVu714ctykuB2lSDXBt1i6ne7KYxri5TaJWLTJbx
KVdVqVkCeLSAJNDcerfb3C55UIhiX5rgUryRzAAWCl0frXfBrqqXe+rIcXutqtxCjp+FUHLtdXlq
wJD20v9TC6N/idgYgSMXrGh+45svHPxf69QQ45qcwNr6NoY5jfVi/LCifCuaMrn2jRk/sMIEMD7X
QV/VpslDzqv2iCfOV+qc4rg+gaL6VI5OfjRllgdQxoXAomr6Pd6ACzqlQ6ileISpHjlm6HEh3KmE
epwVGQf7OyBx+dWSbnPOgR9ddIOvf4nbUQuqhpU7ambIWEAdUzxlhtqCAWe7iMEM8yVMmxHYCt3b
ubGXHlB16iyxHFr0GefPUxHFJ12TPgh0AQOAkGwXaJUX7SvVVG5cuelRE58Qr4QmWtQiGQYUVgAq
m3hPzXc34/+w9mU9cvPIln+l0c8jjDZS0mDuPOS+V9bu8otQ5bK1Uyu1/fo5DNVnlf25u3GBCxiC
GAxSWemUREbEOUfNhmIxcKNRUcFYvQHZAYatIn/1OGLqKmIe61WHSivpXnpP5Ccg4vjqpwdSEoAA
xF235MrDb0ApTx7QJMpfg/JjDvLQoDgHLiJwJOOBpN81SKatxxIYkD4vjTtA6Y27tPY2FaKUN+SR
RbGFigOvXyA6BZ5dJ+bjAk+bYU/OtgVMdj1UqLnCUBpRqTkRjqzWdt6N2bLg2qZv2YsJTa19Ajqm
RaOYYdjoF0dqQqTGemSy/mgG/RBtIkCVV31Z810hIBhGe3WOv3pX5120oo089VKTduuzs910/hFB
nXhBWa3GbkAVHIt2E1WuhiLlTB5q23KPOqq2puxY4oOSq0eGlQaQnVJn1dBH2wE1QNNM84Df50Sk
CKqEqyTEssdMUegWZm1y9RK80frRuS19ARNqCI696X6dTW3MIYlgZ90yaFIZL50wq1ex1iSbqV0E
o+Isj6z91DZ8vHzLXFxoijzjyXXoJfaHajDq7ab5U0BsQVLXH9LomAVdcsJq5+MwujGKfX5vh3nR
HrPqSHYa0fieBRpVnahmrIujis3H1odgsAMspeVr5oJsTHXgvz9fChRFrWcaEDpDGB1pVFTahVF2
P7KBPfQ1ymSG6EbWGnsgi6WNe9BHyGutTK2ll4u4kM6RPAQyEquqhhJapVUcKypAJesSHFI0NISU
7AFgLG9BTUBijct/uJJjlfIaocSlQhbekykDUnoss2OjDlFvoS2HMEPN0Jgd6Yy6c1v2ICe2evA2
/hwTkDv1k2cxFuDz+f2U+rWqLdeQ0oq2dhokK9IN32cKHVbgd7IyK707SxTgn1maJqtUN61jz/Pv
tZ/Ik9HJj0MQ2/JENu6CX4/Z6ZE6R+UhwdaAONpPF+rpgaADpTN41TLtdk5Tja0THvWhfKl/Istt
pBnIRGkqOmgNKCqVF7XIlQaOYTMNnDJaf801T//rXGT/ecV5LvOvK9LMphDWEVhsPD7xMCoTIG+p
gtf92cR2x3yMGzxW5l4sJz43qRcJ8TA1q7PNtO7cm7W/x6vt0JgxKnbINp26KFDZx4ZxIBsdBC+A
Z1YHwAxAUvocNthBgLerdoZHDeX3bqw9F02ZvwnLfXbxQ3gDFfR0gnrS6eSXLt3vnSdIZRxUt1Aj
/8MU/+M+kAADygv83WsmGTuVPbcXRPSQhWm4qaBTO7FDWA6UXYpCZ5cGf/KT6T5Eo2k9/2mQ75rV
xA7x90F9XFjPgWVHp04AfCkzrb/SoYmcFFqZy9kyIhB35ZFakCehEn3VFZulKIytEWGPyjtj+DQ0
lUvNL3N/mrI1wNWh9yoooa6gYnrX0g+NbeKDCJZsNjKUi6pxBKhBRbFuganf+06dPg3auBWliaJW
ZdetxJvtXZB/2B0wtu1L1Nc9sRx7yJ/22f9Xe14Cv0bZqynxpbJXoLyEJvMwJctK0NaepFc9zPmz
tDXLbcvcfjnnzzqkMBGFjdzNnBSTdvCSBnZ/JNNkD5e5D0QZ5dxGzU9OoVU8zJeWeOBsyzIclvM0
ld9+npo6BiOdpqaJdFA5XyU3l6MBhGDNRwQGU5SkXNKC86VW1RlwAL1/mXrwhBr2wLU8ZspGfpXp
Q0ERFSRbmmEaSxP8nKUDuw8ATWrSnwcsT6eZZtM8ZxklW7xvnCN1og7sLmapPLWA8a/6zMGKWy1k
ppUHXnzFYCM1q0wueKZ3eTqAqks1abnCRIBcW+cnR7JxFwQHKAq/oc7JTc3LkQrfzDZh/pin1Qb3
87Q0yNMQzIq7OsE+CssgmrYFozV10qH5Oa1fY6swFFhV9Y3G9kWDlR2tZ9wAdRDUpPUMNbnbdgAi
ITUxN6kXWDbcL8nJDbDraYEg3vr9+Oo12BIFjt6eQCiONR61HWWkMzpEvoBEbFJtaagPlnW8NtQQ
as8z+DkI/q22uvvNPs386SJD6kULxxXdBiGOdt87wb1pt/pXB0Ksns+ib5mM22XVx+4Fgr/NCTQe
gBMOufdqlGdyYFAlXuYOOOXLvijOAjoiK+rgWwsaU29Qdi5XvOyisxcG2SUcUXuA1Fb0jZsPbWGM
rxZA6Svo2Aq1bPa3SBEj9lBDuBPv3OFrptv1Ikqs4CoEty/UgS0AsBWqQwPEbuooNPAv+yZwFH15
cIwQ1IpMlUD1dXdHtq5hqLIb2uGuRGRwYwVad+OnoXljVPptrRa1MVJJ1OoaLdxoYMyHIjBEHgPH
MQ+IquwJ1DIDXagJdWd2APn51En+ZKfDgNTSgUV897tdTQt2aO2QG83uk7+y0wWSUQuPAORMnb8N
B3oX+WO9mz7ejLchN5REiuNYpNt5WhM19efY7ZalVvdnzpHQ6VGTf9P6eF0DaBbd1YmHst8cig19
5YmlYRvFs1NXgPF1VfrVdVEF0HXim5eAPElw+UPaYpUkmQP90Dskg2LsUtJ6WXiW/wOpM5Rxp8lb
H70Do1c+2lIO6xCPxlOpi/xoILu6GV0bi0qQDyyCzG2+WWaw1MY0+wEO7ifJBvvZ03oE9xF5v3BN
1/e5Dei+gz3ZbSzcdtk1uvF1sNt9x430h+6MBzl45VcUbUKgC+yHjqwXYdeO97op4q1vl8mhdOrk
xnbDYGV4bfcVlfTboUjS7/oQfpFpPDy1XT9g92mIk2dI+4Q7O187rZM/OxLhQOVqNeM+ctzwWFYR
WxZBLEGBzepj5BrjfVMb9+DpYF+h0Qw1J99uTtAPK+5A0/ZGdvwxiMq0ZXcWoK27reoQhdSRu9I8
gOtAgBlctExE59IIsdm3rPatYmseR+Ibimsgk6UczJoPW2Aow3VsJuIK8Iu45j4AXgg4FIjXs+xq
QHvNXRQZPvGY3pAJGC4NmenOs8JFr+W7QGviTaeKPvBfrd2abhotEDbuDpZ6700dPtACo59fqRVy
Pz9nZnieB6U53vpDGIHE8+dEAgnjFW6meKNRiQgW1B8Tk48TGvUic6tvRPY2Kj7OIpHDsckWginK
t4n4bTqSDx0+tYs+GI81al2l4R4gYbNgHCweeWpdppqFEdIYCA7EG6pxCIRZnwHQeKJOMvHQOJtW
++Ffo8IdabKAHbXKZUuio7Dz6kse2cadiaDZ6Q/2thSf7bHZfGFp/eFfogBoSewV+N188fzYvOsD
oKmmSJbw2/qD3xVJkJPDwQ1KNQkEVcvAv9BUDbgnfPuKLyZ/bCHJtGsA4d40g2V8GfHgDaQTvuEV
BvqUOtFOg2TjDVSqXRBlAJCsRiKnmz/2amSdIzAU8GIaSQ7MBwiMRlqoqLiRMUTHnb9G0jV1ByWK
NJKFrv6lRvEROWClB+xFsM6Cyr5DhXi8wX+Gd+qSCHzDEK/eWbVVIC8QWlALlzr0qC3Qq1pm8g3S
RZuhcMYAmMRwDY4u41tsA1mIitn4iY16t/LMzrzJu0DbtmPbHHjZDCfk2SE+7uTlXYnHPOB5rXjB
MuLBT1DcuwjvRlmBMaxwCqUqYr/Umi6Wf/pso7T+9tmCQv/02SJNg8iuwn4RdCvs62xZW2FzmMBZ
qomq+eZAsK/a1O6AI6n3RZck3QKRVVDIUbjOrZxybUVgDJiMHGnbtduH2gJpbIFda+NseoiZLcPe
x7dOxjqP8I4O2GlUKl69OgipO5s6gNi5U/Rbq3fEQUNJyLnjsj/TGR1knIOhzOd8NXeUpf8W1bq/
yCqn31hxYO1dpwjv3EFB2gZQ/aLy5ASIZ/FMHoNtmchvWo9A/3RL6LEHhx6PEmtO63+K8U+n5DTC
iVIAThyxTdeH2PaDjW5AcJc5LjAofrouVVlxbdXNwmhQGdiiLOiBM5RI28n4hdx8HTSnrCgQgWux
14iiprk0yq0NgOVTw//k1uPO3wqUIkLGypGPVZZtAeVGXg933sZk4bjNVLNLi2UM3ZDnRJT6ITE5
ZMe1UX/RWf99iD33ikRzfwM2bSDWlb9leHxZSweZKzVtJsWW/IfY+Zg2R9x4N2ZAtoNaGwy7Gxc1
Y0tkF6M9bW2pWehxvJ82vqoXiI3oUxOxzGgflzoy0SXQpS4VrgYRaxeG0bK1Jzz9xKjaFS+Jlm8A
z7h+XBHqNMegQZwmHc3mBJAJ6CUyEFWfINDpm5ugAKg8d/puQ/100JzoNeaFue2FKYFhwSESQXvO
6zIHlD9lYJBxeb8gY5TXHz4Wl3JZ1DWyv8qbOqQT9OC/hNJCUiB5C611eZadj2JC6EstmxwSjV2C
an6k7nGKlVezAeNbs3ARmuwXZKxUD525qJTZ56VzM9sLwwT1x9QrrZVRoNCwx8qA4TV+rOlGwy0U
npvExj1Hp6F7X1hpDIUzxM3pgBxV2iGk+1e7Ab+QAK8/WT6NpPaYRAY0y5c01zwGQkIIxauDmTnW
2u5Tnl5AD9ZsdHCBXwrDt866fDRUuRcdyExnY9hZSx4PYh1hpeJgD+K7pzHIluSSkG3wRAX9ntBe
zzNUkf6I3UkImj5XioUGVbKDpw50FiSsEWBS4DBiP+etydqMlY3yXeXFHBtK5/WwIx8y2Sz/azRN
ObfJh5p5njF7Ofdww8lXBoegZNUhYdSJ6OMQIxpZAS+Pdtq7JQiHgu+TLaUecmeVk2/aTPtBEchP
QcokiqDyE4I8vUE1+wl7x8/RzN+CmzTYZcGjFmlPqIK2zqYGfsDOCgcoxQ/xuRxSAe4lqd0ChGYu
yyY0EeNJgwUYI8V7HyRrFCkK1H5EEK5hfvhdxuVbHvDmSzUgb6/xUL/DgscF92St4/8xT/Z4abVg
wamA5neSNcfLFfcDE/gu4m44TaeaJbWDUWFNJZISSCLVQwfeoTJrAC1ej91gE5kA7YEO4wWFl7cQ
66zu3bHwTgALVkuyaxLki3kVljeJb41Xj/VYv6gBIbgCkDHK2dEGvvjBzSGn2+niMcjHatGDke9E
h6HTspOuDrONmrKT9ZKl5iYfURDeifpc8yB/9FAFe1e7/lI3qxB1LauKi/SR9U3+iMgryhsLeUeO
QZ5eUCXl3lCriqv3XpTDNAn06kCrmoa4D9WcudrQ4kHU7amZjmxcoRbI3lKzcQukBxHg3lBziPwa
u7HKXVnqouAKjfbIblhL6kUmXjuUOegtqNflbXRuGqxQqVfvzeoGIYNb6sTSNVoUbNB3maZZI9iW
kwqAjOrQYHGAUFKW+Gf8tvwznWld8QV82d3ONHI2LszSbxGAH8AEb2TYGGZQZlZndAigCnDwIxzm
5p/85mE0glxo2Nz87081X/K3qX77BPM1fvOjDqfu5L417v0QIssaVELyBZ3OBxB/sFVuFf0CQgnp
ce5wIlDSl3n21xBqz92umnFu0tnvF0gbZCQNByyH/36asPz5wegq9Ekm43xVMvKqtPMFt43bUUbY
u6kPMQ+h5uRCpzSkKOJnKG+We82K8msDaUiGVNBJKMZOOhQDQxWI5hfLwbQ+bB2dxclGg6jReVB3
AGqjZb2pZAKsxM+xNCKPUS3XO+Z5to86sNtjiicRXXXuGECv0/EuuQg3xMpchi1fJ0XkLacr/pwY
USoAt8Hh3dG1UymwSy6NeDVNRYND+ZI6XXgzTZVKo1iHkVZOLp7mXSyQEG3BMCEPXOryMJ05aftx
9gcbufSu7aS4sTGODuLn2Wzjapp5VuqYbSVYQpexjTse9G7eXdE64KYKwaROTZ8l3p00IaHdJeZN
qDxKyKvtwoa1S+osbde7yxFvycpOP0+DOgmlQIB4EPlCiaiQtbhxLesCmpTyvRjZReN68W5L5xI6
OBGwuH5cn5woBTeTp/t7p+ofqSCdytADVYuOSMBkn03kQfasHG+AMl/oAzYEKYuvINCzb+Modi54
IK2pRQdtBJtzajXv7RAkyPQ1qMgrvLJeutwHi4GTBccqtdV+vuQvzc+zJDY+bHTWpjZ/CcMhXeh5
5rxMvcFWN7z7RMrkljGW3IL3mp/qZjySCeIQyW2DQvwbH88yqOb1wZLc2vY2BBnTlbzo0FT1LrHy
7kytPooT8PDlz7kjwKShZiZTX4OzgmtmsJ9tbW5VSzfWky25UEcqM4AucoB4yEZzhiXkRIPGTlbz
VQNHWtukBwP1PF9gpebeMXrUaxkuPnCcj+7R5s0tDaM/CXURJZRKi0+zGyVoeOPpI8x/QoIdZQf2
r8tsEn517T0nPM2fTDp+tDBAkwhMKr4w8q155S80jTuf/qrS9FFGaoKuilzo4I3gAKmN2pj+KprU
aT2I7mWZXM6X1Rvh7rQSdevzX9pWrXbQ3e7L/MUhQAref5nu50/XC+bd5MELzTX9H3p9oaKuw83U
HAv7AIaNToFpur1jQiRBy7P+Na6bBzPNkocYko0HR9dRoavs0LOztLy5jFiHo/jTrTcNqIz2blbY
jxJEd+Skc9NYNlyvzpHFtJXG8mwhIcB33/bGU9cM4typFi+8cYNaETAnl55xX/G+urogvWrcxLgn
U2uA2ivIguhItr4Nil0W5fpyGsDM4L43Nr6UBpg4UaKHdXUb72lycOImB0RFjAU1aYCHH4vGjf6W
TO2IUGLat9WWJgfaJDvFlvhOnfRxtcg4IoUb3ExXb6wO1WYRX9NkrpN0F90uLuRPBy+OX/PEMU7U
6rE83PqO2YJOBH/QqPXBLSpVVtRJphwSmQu78vsDNZOxsHZOhGAdudBH6ICM08d7MmgONF68ctR3
9AFA66EfAtljK4k9VRc965HV3o62I6/F2L37ned9gbT7sIYi4LALejRDqa1AuoUazdjzTkWVQYEP
COov4Cm0QYmbNceijVC6Zt5O5hYKfLIswReCGM3yY8cNCrXdVKc31+YnSH0cW1EsPhXqWXENMXHD
utPwsYvAf6b8daCLN1nL/KFAkm0na0j8IErrPSgHSm1jDfhm1181BDnfYoYCyKSzfyRWetOkg/ki
42aAHqgpbrkVtVu3NPuDX/IEcYpEB2ug3T8kA5RxBQQ6v6nh0Ci1f0QY7mQIBuMn6m98K8VPI9UB
SVA48sjVwGxhJACfpWH/BI0KcDnDPrt1Cn2eeg7SiAioTW4c2HtyAzriY7ZBuc2zRfE3n4gOIHk8
gOYb8A5tkQ3vmROiutQznyE7XKIo0ch2dd8kT2Vrn5zCCN+A50mXBcqjL9Ix9XNuDEitWUP09nNk
l0KMgkbmPEDZtmXpKy2OkSAKRPpEZyLgyXTW/cH2J79AN3Q8N4v0U55N49ZwBDPY7lNWb8qxseFe
YyPfU3pt6nWQJVszrQTM5GeOjpxplrSsd2Tv43QhRiR2L0VbFFsO+oFnMysmPiueusY6sdxqjyok
iPOm+cRnhbU07HEDAm3T056Uv4s4GVBqKFNgQw4eZbPozLWqnV+G3AMPdhkm/6LdLWO58CPpH70E
siMolUnySzYyJFyMbkUdyBPmlwgagtYqHvsVaqj84+zmDyzcDEHqLHsbaM4OhRpHmbXtQ9iZYg2W
sn4zNUcQsdm8wkcynfZBdsYIAtf0RJ106BwQhgHUdUstmq1PjI/ZbKP7mC2wtGDTStEg4uWayYI4
syA/dOpco7pQq9bTehd7WbWkJh0Q5AUxZ1Bf7NJDwabyqEEgtrSVlAjZ/jDH5KEG/DrHn65ildB+
LVpwT4aDXdxriXEkbgYf6qS7BFirda9uCmj0RSoW3d2UEO2+t7vxqEP8dY2Ho3MM6yBcNu5on+ok
t5500KVPtHVS5AewUBarAFVzX8jNT0v7ZOjB1jXzFqB6/kZ3TF1DuKJEzOK20fXm2AStu9KDJHqT
2TkvLe9rm4B2dWzG6KBnqbhXA6m/SnJo6JgoF7KihO+TFPPw2uTvAQI+Ydh0b8iWdsvW9sJr4hoG
xFxHsIxa+QgR5eTDl0GRRUKOUawMJE9bMPSC+8PWVz2dWdiqdkK6CBfgbOpVZ1b4ypoeKu4uYELq
AFJMGWxrFPRuWWMjKSvxJGqwjAC/vzNuPTxnbksHqXXFlzb9Z4TNsKo5gq70f5mGbXwLZTmlwXVl
ns6+puDahZhi99Uce30pk7iDll7Q7Rreajsdmc6bDpDwJfJy40vZ9yfi0PYE2DujvPuqlynkIIG/
0Lo4exCA3gO6jbOgKiAbikfygxbLD9vcS2dC1+t1JyowA9l4UAKikR3oI/s8TU+8rF6nT6z+FF6A
7Is8slDuoFgQP3pZccpzzXuIQfh0wBNF3YXd8FXZUx1vCzMM7QN3QJXyq31EImORG3W5w+OvP2PB
359HxjvoQ9v5NjGLaFHqfTwsqMcJo3HRlCzc5t0AXTMNOgiup4JaqjnbnCQddqhtq25bdahBrI/s
BWzUpI7ZltdOvSl9s11SlRvVu2EPfOvY3N9Tfdts15x43OqoHV6kRNM6K1t5VnWL3Fq9FhJPj0Az
zBuRMG0dqbOADx9nZPtTLwpLQZ+DWsltjF/PwUXqYFOPTvFYVeLdQpTxPSrrDQJx3Vcj85MV6qeG
i3RdRPaMvN6I1OFLU4zawncz4+QSIwIFiqnNEJHDOic4kIkOjooi0xnSFNByLUYI0aJ4dRM7Emhl
BbijIi6ygQAA+jcWPyOQk1889fgV0nwxx0bfxTbDI7nQ+mRv6xreEmUCDfS2DmyI6Rjxu4+7wjU5
ey28MF4ZjGUXL9HdYzjm9bqXQgLrDbw41Dzf7Tr7MeRt8+CGUbP1/TzbBxmDUpqajDxGC4rrUc1e
EdqPV74zipWju8MOFIJUo04HT4hy7TvMXFOzA3jvjn842Bbb8ixDufjQ3I/CB7Q/ibI9choAGELh
4RbKIB+20jlrfrwXIV//SbPCt/CqVZ2jSsU7ItRXKFnstHtE1/AtdFFQrAj7nyB1tUOu18QrDCpP
IFKsbkMEYyYbNakD1e3NzlpqDggQWrs1HwEDbw+2WShuahfhwwrSEHOTg0AR36t1jq0AFdIu95aJ
YhiHVOsTr6vg3mFNemqHxF8Sozf/yy5zKz3llpJnQgR+DS7fFKKExQK3rfEGvg2Jmn8zvTqSD+B6
wX9EyqL2XncrEA6pR+0Qfvi2IRiNLVOGd6EB8mrpI5GFveH41dahzNPL4RlyMR92KsQAR+ZkJ/9R
xP460EZgDJom2dldFG6Q5EBezx3xXESuHOw2AIUkabozkqz5Qh5hE9nbGOJ8Cyy2suVEPd9oer/9
Y5uI55EvA0qGud7O5KCGC3kN9TP6SmX1uUm9iPh3e/r+y6j7W+9vY2fnVk1VuprcjsF46AYkXSGF
Xh57RAA2ojKse4GSMMgci/E992+KvvO/W2P5w2Ku+yhTAzvLoPdPqAKvpjEyK7S1GIBUovtNH+xq
G2thjtiTWgNJteDp1CH1Rmup668zZnrGVRcgk9hnJcR9bCCvO57VECge5AcSe/aDJgPW5m32aOu1
jt9pV4GbJrM2KUNxcZSUxRkgeLFG2VP5VDnGN4I2avwbHlvJ+zxGj8ZwpfnsRXL8ZxJqDRXG5WZu
enVfbiCPHG5SJwhObAD0ivXPVP2e5y2k6UJ/uLi2251MiY1MVPrGa51MDlZ/r/fGAtmCEhUiuCVy
rDARFraLE8nQZKrJVJN6rRbYTurFXtF8pN4/jU14iMxFJkCgqokLlglYV0KA1ix791hKHUtNZe8q
DsKAoXkppZtbP2TiuHfQo12B4TbIbsNAARhkdAJTN7O/CWCIV6DVsG+0Aqp/g+Ykj0GaV2soSY1n
QL7SAy8Svh2L3LpaccGWLePhS2uKuyzN7R8A9qO+0ZPvYfnXcCeUKN9oExNE/nhXgB/BQyjGy06s
aX1UD/RPdPuT3bQF3zpFNakPeYOZXYHtPgoBYaRZkCgrwmbLZAgy3BGCRHOHUdgQ/NCuYLABE1WB
qn0EVxYli7ojNZsh/2gS9BBvh8+9w69N6o11wMP+5dh8RI1OKbIVqG1PrHbE3lMLLFQjQpHNLbPw
TG06KBc/H8U+TpzoZGDxSXwGsey++ywPr7zr7Tt9TC5EhmCJztqibDTekNeQjd+B0guuWNtOXmQ2
BwtefQovtXL9ORf4KyYvURd8I93aWiNCiQLhvtKfIwvccLiv/VsR1uDjxsP/DIwMclB+GyLo0lnn
EaXiEEesrbsmr5tlboj+S+xZr63nJN/NssFwlYdiaYmtkp68cw9Cq33AdAiyBbingxrcKN2ANElr
RGff0F5TzbenBWWbGNkpj8NXWqbRBsEFynXhWm1yoMWaZ+M3CDB8sSY2L+L1kr2fnrUKrwrF/EX2
ppeAdii73bnL2ZXskOlM8WLwygUIe8ctQDPZswN5cWG44VvmAwbtgIvtEqdhd3EBoEapQRO+xZAG
YDq4N0wn8re/jkyMaLyKzHoWWNmcQcEkzlj1ijN2IPGO9dqTa0XR0YqjTWBm5X2axu2VJw4KWjoo
g/aIuSwrX9d31Ku1rDkFgft16tUH/l4D/HHE4gi7Fm5rkLxEhIx86QDiug3rhHZDraj0+Oqf//jf
/+//fuv/T/A9v6KMNMjFP4TMrnkkmvq//sn1f/6jmMz79//6p+25lsuYDQ4L5oF9hHMX/d9e75AE
h7fxv8IGfGNQIzLv7Tqv7xtzBQGC7D0WfgBsWlAidOvZO8tTrApA0t81yQAYrpTOO1LnSJ+Lb622
mvaxQRcmRyBWtgmtsDrG2h1KzVh64WOYbV3ilYNcqr0IhzLaTiqDSdT80gaO+BKiEGZeZsQJi1fI
xmQQCAEzER2CxP9sI+cyS1c6fuMHyBOjelYdmMj6s6UOfdxUmxwPPTAy/dWbVvILyPSzHWt1rNhZ
xivUI7nt5EJjyZkmgJqCvvj3X71t/v2r59zm+GUxhhw0t3/96kGPl2td7fD7pouGHZLAAaqmjHGd
2Vr5UiVImqjlRDcCB126dnUlDw7ME6DaOsrE/uxVCV87ZKH7aZ5OVzQbVi8hVqwdGKvDlzSqzFVs
Jd3ZgSTmsSzAkzEgN/U06uYjvl7+rlzBP40ab+Wq+1AaCdLhRLeZUQ03Moytg22beOYC0uD8h9+l
Z/3+5dg6or74dmyUhnDG2a9fTucmpYvSeXE/LdJ5wYDLz+0nZCjyWyjKtreA6j/S4zCqhbahRx41
lRfKtcTtUECr2Ay9V8SA5ZqzTIA1DQ+mUNQQa2Cs+WLK6uyoNSJeinci1vNnphWQDCo6uA65fayd
a6jl1RWF9hsk7Nl9rtj0S3Dbgu4g8Y9kA2VYsm0K8D9SLw2oon7DFC8/omZQra0iG7g9K1siOBXv
R0eAtd8XgDz2PjgzrC6plrUPFGHY3EO7nt3/5msb15qbexfKHb8t7UlhzpTMO6hOkp8b2wDopA5B
Dyx/9ZNhR9+rzsseGnVApLCoWAwCMDSyiLeLFtDDQ+YV4sGURrXRjDFfUy+N7rp0Gp2DvPdmijfa
hamvTbtJPpHLt42jnspGs6GO0tTD//CLsL1ffhFM110D/xgUsx3AkB1L3U6fnlR4spgDqGSCe4ZX
FOTj9P7SGaBXJpxhVD4ZXm2+0iLM1tr+FDC/v2ihhyWaVkEKMk7OpCo7qcSSeOwkD0unlVcUxaJR
am8RigChvVPGEJdJyiMNog5q/kvbNFmgJ/62rl1U2QyWm+6cbjSOuu0aRzqz+8QqFyIaUG2FRJG+
s914P3f/zWcy2JXc/odnz6+PffVlggCK2zp3PRNEdB7/9ctMwko30kz375y+HpCKzbyFAfzC1Yw0
D0XfmbFuU0+85Dpb01qXPKoqBEqvszsw3IJ4FmnEwgX2uC12NfIM6jlbqafrpwNARudWQssNDmSG
xgeCTkaIcFowimWVGKB3NfXs1vCSaEHBFurQM+2jA9mZCFEC0LprthTLuCjAZeN76S1Hncu//1Y8
528/Mct2dOYYJih3ddv67VvBisoORJPyOx1yuWdLCWaA2iRBCZtSuSVO1IDH8aovbiM+pqtP1Ms5
BA2ILpls4M8DMNYFlTxRK/vOgDq4njeruoo1cHFn9ZJKAXMGeg5IIQdHpioG42DryMJ5nr1qjuo0
R4d0Y6dCQ4UfgxQj0oIdNaWydS4QSuFg/c1GfoUKNU3Oyo9sQ+1iqW1rL5Wi9144wWjf4zEMXREz
iMHUxcs99UQlNLb8CjJc1PvJ27PrGgK5tncKpal+AsNX/JyKTWzW404wFKoou573HM8IBBXBmoId
Pwj7XRTjM3fR1l5/byoASQEgMlK32CmplurrBigopQ3CcpAICwMBeufO8PcQ9y4usolAMz82/tHN
nC+pkM0dmXK8ulYpchgbalKHkQJCpRuv//43YrK/3Toe9DY8A+ICHrOxC1f9n55Dg6fjdTdY5V0Y
GirqLJ7juoreRIeiQ7/n+hWZnwjleSgABr9e+FaAEQP5ff+lQFppA91UsGQ4PHr4daRXtTo2MMPJ
y7QIGFdwsfAurhCTAl0tNd1oXIeFHO/b0AGrSCA2kVLEK3ItP4MmFqWmqokdRrNzHcVyo5pZBfLR
0mX9jpoAGn1MSU1IIa8jlJqtXQu/ckIERb5Zr6ORN5+g10CLY2VUVRNwCIGqcZ/agLpN0GuWgUgC
SmDGBL2G2lx+41vsE/S6CPr6/1N2XktuI1mYfiJEJDxwS4K2aMqqVLpBSN0teO/x9PshWdPUaDp6
d3WBQFpALBLIPOc3m27Iutsl5HUmiDngvrXE/tA0u3uyNDe4Jj381xESz4feaTiFC5GdQCjYr2pQ
HfywVD9QFWm3PFP9newWx+ifl+S6htYB79Szg5D1ltF+v0+rBzMR4GW4nLbsioBQfHlqOmMGN4p1
41T14Sua6wb4HKJ1td0cpoaMALQCe436RfQny6d8lc2V/5b0s+b5yphec7Ch+67otYOcyWzJAN5n
GkQWPLvlCDkZn6zeH9capnEEp+EmO8tB1pt1O20aU+/WqjV/1skG2W9klC6EfpvDiXaYWDVXJyCC
khtd9g0B+KN0hmzj9sEcZ/cDEKO1ju0phD+Bfard1up+jAjYq5qucwdO9s2JmmPj52+QGZKr4HH4
NLExwvMCg2uz6F/JcwXY2QXFa5HNDTYBZb+TRatKu0PTAxyXRUyY9cemEdu404snIuyqV4jUftaq
Ir2Kyt6p02g/y6ox8lvP1/x5qy91mlE1OHfcuvtDml+0Mj/IYC2mQagbptZBBoxCmSFb6trRBhvd
CwjhLJYcpNs+lFx9imqToF7RHHS/rn72WvJdj2cHzmvjr9mmG4+Vqjc7I20U8EAzcg2wOLdl1BXP
/zRPmhzGrKx2BCz6TdVjiZdH5XO5sFGAQeKSvBBRcqXAtLFJc35S1MmDiXGA7GvNPKWcqCInP05f
naLw5qmY3uIEgoZTWSq5FnbsrG4NCBoFL9JF3NBMSw9i0Xgc6rYmAzf0Q3Ju4qJaN6pwn9AnDXe6
U0Y4zhTTKdGIzgNJtF8sjUSBVYTODzhVmzQLjJ9B5z70LRkZORw4gPtkBGG0A9A0b//9Saj//rZk
1WAIXfBisFRV5Zny3w9CwlBVq41Kj2G8Soh18EkvScoAclOPbtipe6TCiIjIuh7vqLDtX+fWqjC8
QSXfskv1Ke5z1gNDlf1R8K0EXGa833uA4Q9IVPvR3l4kVqTOSofIKvuf3t1IUZVuMbCVZ1g4Yoy7
Dpomu60jdNDH686YkksXttqjbBBkQB7//WNQf1+XLh+DKVg3LP8sS+6wf3kf2OMIztsR3eUT0267
C5OUn7zA+RgRL8IAujajl3n/0aeB7hmjXv3+MJAjyhSQv/z1hyV6dmTK4vW/37Kh/rbOsVVHdRz+
cg4PD+N/dp4wTVWMBqP4clvQz75do4QeRN+ICadLUB61nWRXub7Y/adavuNrFSjV/1YH6DbeqoXe
Rd+w2rj3buLW9syoytFo2sgwZ2a70ZtmouVSpJspbBAOJuXh5YkaPitB9XmGEYLhDR00jzxQDW9a
zu79cizy/i/bcbl/uEdCTN7pbIMNNha65RqC8n9/nYdpHqN6NpP95EP1Mtc6piz9jNW2zUKTAJL9
PMwDhroL4WTokkdAb/WXew9fMWbyQ9q4GgIf10YNKkM0jlg5hQhMp7xzYIEW4Yspsuo4LK2yKA8B
ieDJGoNTaAi8qv4enw9mAk9YVX+I4eHfvwPaEl347/8uP17HRiXE0GwbTtZ//3ehWmQTmaxgf+Nw
6eX6FpEhtu+etSAncYmGSr0ckjlo0AGnvp9yOG0IVK8SCxXHoOsR5hM2YetA03cTWs4h+wWou7+U
7+2SE+bU/5dvM38kfYkG/PKfMYXG/8R1dY0Ij+E4v0exBK6+hR2FzS7tEuPYYRe+BikEgm0wg69R
5iKBB/DcsWuYksYYrWQ9CCB7ixYjCegoD7+6okgxOzKti0rO4S0jLyq75YWZPwQhYRdZLExkqZt4
EIg6RqyWx7Y8kjH7Adgq/pmVFxaNvJHyQCcj5Tsfi9Twmshg92z4abvNRFWd2rS3jySRh11bG/Mj
3OzA41GuvS/z9K0f/Zznz3k0BaVHi2RiWV7UIOQFgoJkfwFof3aCpDhq/LrVJTzUoUAVdOdZeavR
3bjIXrJaFqeumvewn7/LelklG+Vh6ivfU1n2r29XkJXNMmWjjv2qy/NgJ+t+uZhjt7tuipuHX+qy
Ps9Orag8c6jwm5RD5KVMyF87La2zX+tkH8Wsi8UDrSdg8b93jRU1e0JHuDtWWtUhEKggpjDHcHFU
4Wc6ae7B9tPMU1xqhOsT1Ucmr1P6B1kunCJYt4EasbqdNqnfWLiqzcm0RkCZN4rVZi92F9rn2fCv
lhFSWqq61FdXTStMvELMjPxNYDwoRvbz3mMwxU9EsG0e7UbCepGRJOLsQ2tjsyzncJeJEE5HtKAz
z7KHkVbJntg4AeilUdbpibEhdBU+3q6UudM2m6bZu80RseKN5/hq17uoSVCKW8ZpjZNvVFe1N7cZ
Cr960vG3vE9qq3PkQfQsd3JWYy79S5QGR8cUZrGGDogjRelP+1TcrtMGvnHCuuVddpfzjKT1Vy1C
mkdZ9EPHWFg74DqXW5CHKkBPI7W0kxwVOIGyr0v+JvKuZJ2uQUcg132R/SMjQpzDV0NPfjbT6H/T
iyY6OWjD8Yzpt1poGM8IPRrP+owUFn4S7qa1zDBfj0qywrEle5JdwBjoUNhwI400rdhosdHu3B41
4Sb9ng5puh1nIzoYilZ+SWefBYidfgcB2XhWW2gPuI6Oz0rf/1ArP/kOLoqlRN6qFydwkyurU2sl
G3Jr/NlXtvIU+UVymps29eQFiIw/OAucseinC1J9yNiP/CnkRVL/tShdHfXVMd2l5eDuGkMpv2K9
vZ5E7W+1tIFa6pLGUdqHIa7IPXQEA9c8XeKDmtgCjjUfGZFHsSrHSFRrn4eYrwb5k2xVraj3LHb+
O1kMFRc8E8art6lqvsMVMZqL43biBUOMaOtrBPJkscprcYXSuL/1bUf42VgFFFu/0f+Qs9mlreww
2TXX7MLVF00ZjedMf5Btt5ocJkQG4u12q47S5kf2LFitLHeup+yvEBGBNtTw0iQe+3nPS0w0Jlm3
k/fRFcI46Ub+ec+D5VyBE+e3e16+Dlu0DYqNvGpqgmCfbZtM+nKB5SDvm3jzcLuvf7tnOWhslP+5
5yCpEewn73Zt83E7KIm562r3UJKbg4PWlQA7lJ6lhTyd0q4GtkpOpIxsc+/KFkcpYCvmKbZut54t
pI7YdAJc2xZcyDLHAKJ660fOe6KHGEnLOoG8aHiSp7fastfECqidnyuJF0a8APTkJW4q+Bw1Km8s
QdIXeJfpS5XhSDm4T7IDoAF9I6BSbWSxFIn2zGDZUQ7BAczxhnDIt7KucUgWd9EaK9TpUPTp+nMY
8zZhCy6nq9Dd1vr0RQRme51Ua3fvkVVTx3+zK/Zyrm5u3TOfSN6vq7J8kP3k0DoYsWMTY3OQdfko
htNkxB9zNXcHR69Sj8huvDPa0TyKJM/OwVizUh89Py8PTlJgbyXybJWG5fRXOG/T3G5+Tun8Bzto
7YtTkFyIaz8HE47w3dwYbCy1NngafXRk8l7LvmmqQ66YQQBm2em02vfY1BHib+fsWV55nArzGMej
dUAacFc6FvJC2mw/tHH4lz5oFWlSBXFLyzHPEW+NrVEGKmw6LLOnpHLXwgfzoDSbykCYIwVl8d0J
xAUJ7SX9SdTGGfmQY4ACYaQVfypd8EeFs+tXaxTJ2hgm/6VBn9LDhkFA+5g/rw2Lvzz+dt2oC5wn
+BDQ5sJw+AJKGIKzCqLgv66HRTd8vqIpt+5UomCO+vm2RgPE81MsdPJeZcE99ep3iHkrv9eaD7eB
ah+iGrcXxDK+uIZ1rLJl1tpV186M0ZE+9uo1jxJyOXIksUg/rKYX31XLo42Z9EYOyPLdrMXON6gl
KQY5Q3MApu+8zq71KNtnKyamq1bDJSwJz8NuxO98uVLmBgh9GfYrP7v2MIow2VZa7X/z6+1toO70
G62bi6MqiHBh8vf1diOgZldKzgeXsCE4a+Rv1sUyIcClYxF1+ZfZCae9BhV8m7Vd95GU00p2UHT4
eXj3ZQ+IL1XProP5lLxUY0Leblg1PAZgIE4WCpiebFDMZuvy1HzvHN3YOUiV7sJkVN4Lg7/8ck0k
7ipvDp2UFC6IHzySq9vHVWCsvgLvEjxbCg41/mIiLEfUMYgfAkkf7WwFu3Eu6z0uJNOXucBnZfmg
kwxdBQQws7M1Ky4QvFhbzbyS3khWvVUTDh4ReIJ9ESTYht0S32S/TbQTiGdZpC4XIRjZoAb2izJi
zrm8TWslNp/L5eCkrO0qPVY28vUZuT0Nzh+hNTa3F2qZRfOuQPdnLQfJXj3o3Ynl5FmWrLFzcd0Y
eA0XhbZjmaseYVCtbFAxb6mhKE9JUD6ofh+8j3bBhwPZ8xaLrGsVmJPIxo1stbIg9RRSdwcZfARJ
+jMtHXGRpWVGDRTFW77MiDwdwurEL82K6/6HLJ6G+E1CCjmBPXVOndmzOu2rUdsPdnfVlga4bpDI
fmlWxnLPQ986zGWMhx24LOfkm9p/TqfQwmVnHv8M1G+DESD23fUZQTBXT9ahHbZrh3fkrtKFkayx
Y9xpvaNfGvgmz3MtwrOeietn51wh4Td2mXcra8QLYWhWLU43y2RNjg+piJ/SyE2fSY0T8A/dvzor
pU3rnGyjtQ1fM3mhxij+6MpW3YBEFxvwzjpKXFb8ngaKtckUt8DYhmI1IMnuh0l5ksVR1/Zg0FhF
Fb75ks/lppjy5D0IazIZi6kXC+nkHbcEZ1cL/7M1TsfEQ7FpOsjWXtjfjSKsr3KoEmxmXcBYSKvy
keDLm7xOlhvVUd5UtswPZfyfb0q2ZkQf5U0pKHyyWEiqnT/N4iRRnje851LMSYCvfHYyN7EA2eUm
I/ALMjRQfALsSydbigncJ7p1knNGSyczy2avaoMNW/o1sKT4BRzI/KaDdk9a2MGyJIaCJRpq7LLk
qPpBn0VyK6XldNKDYniUbX7rXtHrcq6ypAXipUJa8lYCVfnejbZ6kW15kP1QQzO6qYYLHObJjRjD
+XYJUacrfhv+SWqDI7Bar3J3AhCy3JzfFWgWqKnzIFtz3vMrNTPI08hW/N/5TaUgbbtAvFm2m64z
cW6tOjmQGiteZ8uOd4kiVE8Wg1S0Z6f2v9rCivgW41MaTKiNyUbRcqlCb9xj3ijF65j0xTaPCdHL
1sHXs1Mz8US7jW3RSXHSV9k1y5EqJ1DPwn25aNgN/QbHh5TsOxO5KDAcQf+n9dBcUh1rgTTJVI/8
enMxK3x+AeVwGodgLCYcG7a3yip0aaoa9THOeuNA6GHCEm6ZQwAEyfTsaz2Eh3EGo444Yv6iukN2
qaLwIhRVKQCLzmzYVB07oaXVjJr2wZ9AnPlZVbzIOoyuvpmZBhBrqYrcAdP4ZSM0yQkmFdaCVjQ8
fRk/qkCn/BBzR1mUI7RyGya9eJY1ashabzLTZCvbwikZHgmD3LrLHsOI4XVXEkmSRYewJ8L9/fNs
j9+QymlPsrpVgDXyBe2Pshg0lQHTCLqALMrDUGuvepumZ3kld4ZeEfH2grLEjcqDMD28Nzy+KOnj
YIxio4uu3/CkqbZ5W9ieHNgXqvI8/HX73zaVO3sTZHNgecwyx7p2TdJ4p4VT/iK7mzmJWU3M2uft
O4HBHsh8dxP8ptbwReHjB2ucnVD2tnX9MbEXZLbiHO9V8iwZ7S1IvvEsS7cqDDdIG47jDkLt53B0
/nWg41O/RungEJajvUkNeA4TKNjHPnay28FvnMVwwT+6XYHMTNYgdzeO+Wc/3e2GbWdj7OeGZeQN
SaCeyWe3Z5CAmZeMafiHf5Bh5nu7MPp/bZfjeTVnbP7SYkuWy/YqUkQPXQs3X7qj34tSROdehDqE
/MzSGZoinVl+v91b5dgGWKZXu2I8OGSwro2u/pQpYcsJkWira2snU8Ks2s4TRgTPLatQ2cuP7bdp
QK84yAZ3e/NQ0tS3vovaJ9dwq6dUT79IJEwZB87WLkt32/HqJCW7mixolZCMi91dZytV6uwUsm1J
kigsQQH9p4vU2ErGsPKQwhk301Ak08p280d0D+ODBEjd6iRMyhrbxruZu+H5DUCkHFFAt4TDh4aQ
cjgbQHZziDPo/ulvshWLMQyO8XVIkyHYjgFxulIZUNNUtUKcw8TdqGTHHvXlMKF+8Rhk5Y9Jq5Oj
LMl6p9M+h8o6eRCWMnoTm7arqaN1HCFO/TDZTf9qJl2zaauw2Q5L0VBU+2DFQbSWrYURu9eqNo6y
UVaVfe+5ulCfZAm/HOR5p6x4wIP919mEuo2C2nrCKbt9VpJzp+XDk7rYnw8ZKXTXb8VKtsk6K1Cw
sYoGAkJLf1nnJue27rRTH2eX+0BrGsVKFn8bqOcmaXEGwQcbCFPMn1eSA+Is9/eF5jjpJWedgOiC
SggrsPeKkmsPuT9Y/3PGCn+r2j7or5boEZE0ohQLCwF4wFD15kmWulExHzDG+C5L8gDkf1rHOJ3v
9GxAqLt3gueeeOoyWE7jR62y/Lojr28SVLeXGdvQNE/DoITPVghIKs3xgJy/aPK/FCNr7Rmh5SCB
yscnD3FdP6S6rpxlaRrg0Y6D+kWWanvoT3XhzLuUzNkpCkIcJZdD8veZGbndrk2qD9kjVavPHrI4
penaNMoYW0KjRYIWEtCMZe3KRS37MlSpexVLQ7Y0FAZgVgRhoekXg3uFbPw5Arbrz7nUoOuY6aFf
IAq6OhtPBuqXs9Y8ZwtMwebRvm9Kwiiyg6wbFjEgBSzsbVBTKMaT7W5z+2yZ49pKtAiwdG5c5GFw
R2zY8NDd9hgqsaGnIXQWoPO0tBjwF0edkJrsJ1sBF772uLLtpbJW7lpYoljOgxTWclU09leyQZaX
VsUP/gDzCf8+xEsodwft5X4WKFPolUudEtBqJO6vrfd+Y2GeMLv5EQ5D9UFwlnQIf/4LeVftuSIb
KetrPOgJmzXlXoxR9RGyTcrG0vrSdyx4kOBky73U34fnuNQ81ECzH1sNxZoZH6d3NhIIoC9n9VIn
z2SdbJX9hr4Of2913OFzbFH79dodQm2nzDokuTZEJAkl/iMAlI2sutfLs8Jqg3PnGM3ONZP51Uj9
s4JJx5/LCZDJQZ5gCn+rsWucfG9W5D5/iS7uwqNSq4+pzx4ikn85edq4M2Y9zjQQIOFvai0H2aDP
Wnh0/zPC4X96uVGBbIxbwHjos6cVY7sbnEp95U+p7IY0yD1ZTBuQxiZhm5UsNmPCNo2VQlBHWrfW
FW07DHEMdoihLgjHVcUv70FpdfVVTlzHFYHVpRhaTOzmxNp9IrzoBE/OIwJjmzLUxou7kIOSEYtQ
YQZeD+uJVLbfGvo7imFIGiZZuVbd1HhXrJxorZJX8Nwq/b0um4/J1NPHgPjn6z8MUtRJeHmhWecc
W21FiRPWSl4QgLrkF+NF8mSYPd5Y1t7SLXObKVq+m8B4Ex/n5SuLemOws1pevrLY4qe6nrOwepqm
1DhqqauskYGavgpEk9Z9Z2YnQi79O5i03MAzQfYKS0OBbuaOX10H0V4En7KT3iuylxz8T710BS5I
rloh0ZCkfzeUs5yhbLvPy8rib5elV5MOxbZSBtUjf5hd7odYRw+uFOd7TabyHl+ByVrXtVmeZAPu
IvkF8nt3Egj7fs0zfsu8Z95wCbP22VSZ24TM59e+brx0wSzFNiYGQdk6pxgl2OvYY3l+AzMx0q/j
5C2t2s+Rqp/dRsoO6d8jKy3TbyMl2gmLyaepaPcRXhXfm3w3Ilj1s8aJclWVvfVmotKxKfohOteV
kjzUyqhtXdMqXoi0kNuye+OPbu5WclRSTB9dOEfvLcF4D1RZeAkNUquqSfwOEmzyHDd+uA6ytPoR
DQ4qD2TOEp83qlI2X+fIrdBsacIrcpH9wamLDxb9mVeNBrEojJfQe5qcbyw4wdR20c/F6CSB9faR
Z6q99gszelRbX9s7TmLtC10lSQT+HpveYfwwrAIbG96tquJ/dLwQOtV0L36lFq89FIJ1iUfIXnWL
4lWQqoLu6c7r0gjL12EaxLXFLZHfXfEqe5ijsw/mKX2UVVbtNuvYccKD7D8HvbmrMjX1ZCtB/PaC
PNqTvJSscsLRw2qne5KlNtRd+Eb4mMi5o6hWthaeykjDcjNWoBeAYMtvsu9YZPUli0wY35GiY6YT
Za+Eri59mhff9AiMtIGkz7F2HLC1M6SORi2+Tf6Emmdn8KXAy+NrKX7I7ooKNml0WNjLIroMdtEO
H4XeVXuc9ZqtrMbH1GuNOINLkWmHQgurjZy0V8xjwY/x1cpbKHm6cQBDljwnhYFvjwG4u7F7/KmK
3udVWPGuJpr8XLagjMKph+SVD8naCupuj4qXQoJ0Kf8/Dr5NtVztHydQA1xA47ZAfWVRbGhh9qNn
8RariJF1ammuZH2ujrNXBoN+61bn4y/dWif9tZvFYukgWCefp0hagpNE/DNKWnfV2Cp+Ce1svAuc
d3P0oL8I4YZXy6rC1bw8RFkf9DsXbsZGFq3KJA9PoOAki77+1gdW+yXUa+MyZkFCGpPJesuETNwh
cRj3K4uc/x+w2T2h5QQnADY9xKrrfjN03OSwThTPiLX02zFplQffrboHyN3OVo9K5SmeEHwL4Xh/
M/vuosnxc4IM1BDVf5Y5FhWj3Q4otOI9XPpufrHLqTsgYz3tY79pr9mkoCqMFckXEkR/ZXEf/gzE
3tR07qNStTcndUbcaPjtKQvJLI4rdQczoDu24Yxba5+bmwjtz1exPCjYvY8/FKtBy5qYGH6R/T7R
hb+flDrw2kbT3/KodfZlRRBCFicgZftESeJbEZNTfa+5TXIrDgG/0gzrM08UsfGWipFsuZ7nvF8p
tmY8UrSKW2ebdPW+wkjx1mrVQbu3iQjdxoaFzTovDbEaXMaWFtmTZlKxf1zuCnpPhm2c0t9aMxMi
aecIVCiXVtcto32gKtOtNXV9ZRf0qri1zmns70ixQ8ZYZq5tEiFYguu3VlPF6dnUEByXU4WR0Hei
RUdVFnm3qbu5a5AtWMbm4zDvNNPHNGW5rtpr4w77NqhaU3NonLLd+1P+hvfQOK5gWTZneeDP+3kW
61e7mcfT7z1ktxDK64pEXrqTxabEZDgPTUyTFvvIzNCcszu34IxK/8rLV7cRR7GibRUgfiorZT95
CIr4hx2BLJUl2Wgp6E922bCNl/H3rnFKLCqNyYXd6+RZq4lXLcfS9D53gzPrgxOaxybyeePJbn4M
57ZCK8eTE6sZD59VBHs8g2X9cL+YX2A/UinFY8KG/JfrQ+FoEDnK443se7+YrSUH02nK072+C5Ts
iHb1F3nl+9xRrjlrAmPqbQ77xbdVqKKL3Yo8KBFOK6GLS/a0sMr+U52modmuZFnDKuPvU5NUGvot
SA7oSuYJABan26ns2papsgpb/Phky79M16bRTvMDUgvLJadlHivo2BXJsjEpDhIjrrZRY4e1GTq4
7qC6hyrgWy6LlpnY7JvC4ixMN/hS4+Em69XR0Q9VLVjGAr76qjZQwawGuDMoZ+MtIxog65PMHQ9z
OEIOlJNjy0OOBFwhMRAWtCqpAHko29g91ctBFtvWrLbChygu64aqIklNjr9cCU0YRKZi+xzbrX1O
0sbrXH1+4CVsEBtbGizf7jcEvnivJDnrbNlRtqgRto1L73AZe6+XZ66vfg6TxdvYOjCPRoHm6o8q
bXbTpCknIA2pY2RneZiMCMGq5SDPZF1EwsgDB12vf2tAahwC4jJWdo6VfjeJsjj+Vi97yKGkyf1t
zXL5dsV/upgcq9buDwKIS2SO0G86+NNWLPaI03IA1/V5KKWBYgqt5GAFYlPL4r3PoAdiLVxl2GmN
Ha9M1YwwlK6Dg11m6W4Ig/RL5CdPklIyN37M16L9tYcLGP3fe/hK1XrT3CIP66Ig6nYtwas2yE+a
sDeGjtfuvcpOY8QR7uX7iFpLur1eVGfoMdlJ1t8625OwvT7D0c7suvYRrXmYLQaOHSOxE5d0X23v
saUqVtVkto+3yjJvdgD6FiFX6orl0NRptGGPLTw5za1BtfGPSVDTnsVi47R4O43KJNZp6nfre13s
hLZ9KxfSu+nepKrIqa7kSFn5S7ssNw1aGL9N948dx+UOZIs8yBkt1fmsuxf51fFil32cvMIRZptA
QPNcMi7jqgym8jzixkhmp6jEQwU3ReghRdnS+Y3WeUFbw63kr7yVlVZtLaYgkx57SY32qT40z1Uk
eJZokX1w3IRwyVAnT5rzVbbJGhCn8d4m8ri+11kmPh5RDptOTcz6OQQr8Fw8y+7ykOouy3bh2Ldr
yDojFDGiIWGz1wpn2KuZAAOTZemZYFx6boh97ENUICq/UAe+uw5H2SL7gOVswWP36DgvvWUD3El1
W/Q6kmFZqh0LM+mbVz/D8NessMJzneAlM6PxQ83ArNdm1pKHrjClSwMAEnkzHacKUj0Lx+ARIU0M
GhUYmAlb59WQGdOfEO3XkFCGYJV2A1gj3QWzZCAokEbdq+KTxOv1GukOG+ltkSbxQVnWXXCXio0+
TuNr2QAmjyyU9VUnOdxmwuiU4IqP4GPHzy/N8os/Z4iotuWDbmrkce0pLckO/acsz+ShiZpibzQ6
Yk9BcLb+PhBag/s+8ljLIkfbCaf5kI33+t/6zmMVLti2f5zjPjRMnP6IJ99Gzn2vl2f3url0olOE
bPZyB79d6V4nbyaZkV52cCH8u6uTG9GusnKEtgKzOSMMi1G9Hejb0cmaTR3P4PezJ9eGyKkUrfNa
5tpjif3SVZBIfW06dV7Ndps+9EPmvs5+13jEXWw+A1qNZrC2Osv/jbYU3cVLd1aA4MiZ4r5W8Y0J
v8tGE6mgZ5+fC2vuU52YJTZsAT91vNc5+oucLRkosAyyLE+RSR+OIFoX3sfovmU+Pt/pOFxkCSrn
S5aL4XorhQaBLWd8vJUse5/NhXiSJTchQmKhG5Dr9jv4c2jDQztf5UEDCLvJfV0AUaAur4zPhhpE
JZYrjrNphdlZMPyXFkRVVgFPqP19hgqdgGschLs8jTCj/3tmyPHuJtdBX7qYcEJ3yowN2mPWYwvo
5tEo7Hg/GTbMsr4EWrIcdKIi5wzrec1nN8KqlLpOD3Z6PY8sTynJvnFkaKvaiqCrY+/z2GGaFCvj
SUTT4GVEtn6gwlOp1o8apT1PJJl20pXSvkw9aTXZUME2x7dTfPSDCYdzbv+CkOXspqYtjhlmDYgA
3k9j4NlH0rrNvI4DrTi2qoV316j4BywdiDlDqLTMunwNe2DgvOHrA8G98jVjgbOrscL2ZGsGufBc
D9kXgtFpu+6GeeV0UfNcLklVVGbmlWnj4tgHLqYAMKSwFelycWxUf74dknz4tfhDma0MoV8leCAq
BC9lOfPnIvylKBt+q0uXfqWTY0Erh6hzu+HZYu5r4EBjGJLxmLJwY4eihhUbxU+qWcOEqZrqR9Nb
r+4o9NekG419Yhv+Ni17/12BRjACpflRzUiO5v3UXmKR6eeRbOe6qsf8OkahaHZBABMtB+WFHsbg
H9QmwSuy0fxHbTmwa6ouw0Jkiwn3b8DAskhvBlxjaJTdeEX/Rfg6Pso55CG0IkDgwRZaKri00Jjx
NkfK0NCnb3pZorRJIh1XqC7eRT2IcL83w0uMjsOlqEI0XxvfIhJB8d4QLsXMaIE+6Zgw3RsUy6zO
CsBNu8pRzs0b+6se+Ggth7X9YEEsfh+6H9ZS7eMBdeiW4CBZgmoFgjnYq3BdUcAaFNxRLeUEedjY
DEFG4mdpkHWy1VTZ5iLWTh/gsNUaDcKVks321W1BiDu2Ef0QU/rcVJXyWgLt2jezoW3TKle+5qay
lh0mHLa9rkqMkxzp50B1pPUKNiPPmSrI735aQbRmytsu0a+xZWpXIpLDNsgUHET+rpNndRxW6yWc
sZ3cqYdDyM6on0aHLyZj5cGsU+3iFq+yoBc8IFYZoL/DWNh/2vXUJRvW3enGgMHn3UdVy/hAL/tV
M/n2TjbIW/HBPmDhEyAyv7hi21Dxla4Jv0x4vl/7Ug1WJPQJONfztLOrxt7Ibo5PisAyXN67S+v/
9yizj6q3DvMlRdf6R8SJ+kfYCEh96Pgkk0k63eu7KCdRPM8O20G6yYYkFeJEiPUgB8l6/r+IPrTD
EuKy9SvZbiLsg2O9C1N8laI6sbtDd8D+Swka5PtVp/xiN4rl9S74Oj0I20ODY9QeZJZ+NcvmczSf
6FfQwz/1oPuL6YLzTedPKgDaizRNaOLiFPkYet6lAWVD24/XPE2Ep6UqYODGOU8qqmpSkSrutV0g
IucsS7J+qZK93Dn0d7fEr5YXAP4MK3wpJ81/UrJnQMJQXpbDjCWTF1djtJVF4KKLjXI17ap4RtjS
6U6N2k5Xc84QsiTrvoZSNR9kY2SP0xYX5nwjW/G7HR+yHB8e2VpnKHpN4Lhko6yCaQHU1piusmT6
xBj85uSzvck1b/GbThc7jR5AqZcCSF/L4t2v+mZ0I8vj0qeplHYtPa2F7Yxwo9XpxXGQ7dT+D1vn
tdwqk67hK6KKHE5BEdlykOXl9Z9QK9JNzunq9wOeGU9N7RNK3SBZlkSH93uDQpApS97lpqDqYTMx
3ee1tXWpuv6OTWz2uF3f8pM9EhPPrLNe4UIjehmECYDPi3mIKTDZgCmmE6OjyyvxWCwBJ0afKnuZ
VZvVoykfqUupO97Q+IKtnc7C1mfcfJmaoYJcqafBnM/k7SkDKQH9R9xZ3nMa2gw2Lw7a7myeqbZm
uXM0QdcPruPZB7PMPqqkUiDp20ogKE+eKMeeMQKWL17E4K6hUfzHBeg2OxyaNd008Lgwp+v2SLGg
G9UVBo66zdeaKGNOfHu1mh57AfgTszRQLMgZU/KoRqQdt5G5c0sdFDddmeQnZ3qZvXVF5GHtG/P3
scCYy9DQmyW46xKVN/YZIff/5ENj+1VisfdaqUZ8jt38uzfEP0QSe8dIat4pjRSwLbbDzJKSX9Fy
t+ScHe2VzeC20zlpKv5X/HNcSUyxafkzdlLPFUrEg8D2II1gn9faW29o/3ia7voqjLCd2UegnYrj
NwYFInWG+DPGfTCM3D2gBAWZUx2xXXiGqM+ep2J/Tp3Q1xeBAIhCxB7Ss4PwtJraHZWO/Tj2zMtq
llwmaIu+KLvHHjg+BrH/nVoFFrO10e3jUqsPVafk/mhCMNWzIcBXEqKT/K7Z/fKjq/sj+YXndrGe
jKpRL14Lt5XJadh7sil8Tc5/o/5HU+C+zN73D1bYfBbtd1wGj4lXfBtyyCR61SPFLV912Gr+2BAu
ryvf4iINrKZmWqk74seE+SMrPvD9Ohh8MoVHaN7ktH9Ulgk7y3xHDVCHUI7ZnRD24pvJAGSgKGOg
L0UGwcr6R5f6AuGbNaUnSxFwwXfEpPuqYIKdc8Km6iq9Shtm9RJTt7NSMgqmsj/CFv2hjEXx1kd/
ayx0j4jQ7groKOuE5VpNAEi5XA2npozJY3F2qqZf4WPynyw1rkzAC1Akxz9ZEjdXbTYIQ8ve+mHQ
7oYTDjAoAyUSbxq6kF2Js8FuYgwA8TTPxItfzWUKS6GSxJXm17Ej80lDIrNfUr4MCr3DUcInDWV8
9upu7+iEJ0ZlQ0SOOb70mmxYfHb1UdqYDg5D/wz1Y2c28wgL2Qy10lV8Vcocpl1/c5aSguVcLrs+
KppQJOO56eHmYrVEaRb6utKrp3FEY1aaBcRXeF3Y1lPtlw4RKhVloq4nLW4glUFG9tV1oDmTmiP6
2j52vcQ7U6qBDQNSYL1wWhZ0DCYRQL4WFVrIttwNxl5h6R41ZzBs36y7GRaHGiaeQB9e11Lf13Pd
hn2KcfrT9rBG95b5/3Vu0VU6itIejq3an8sKoAt2JM/aXkXbTn++QExGUBLpfj4t4xGxR4Ha2Wx8
ot4nfDSWNhSe1A9Wrz6pelWHEMkX7jDpEpfC/njXzpBMen3+w1xlI5NZvJdWrG7yrAx8Zr84tHXM
FYo4iCqHDKrM/f1KntP3xGUDNzu19Av9p247NxH1vk5N7xyjVd07yfCravl6hLc8V6aNgW+FdzMV
+LJYTbIH76nJUol/MMGrtngr5FLvsx4ictP/yR08SyDqOtimVtV+UaT7NDTROV9c5RZh8BvN8qIZ
/b2wuvKAc8n3rsiUvRO1fHkYO+L+Mzyqthgo4VOo1try1srhn7gxO5wMpX1MbQoq1dgfoqEpAt5v
esnz6ehJPpC8wrNFz63hsS75sLRMvOUjdX29ZusSiWOa5IcFQPlki/Yhz0usfdLyPlZqINZsGHIq
iYkiM42KZnroyuihqXCVSLkZVW14riLtQ+oOUE3bXFT2G0G/DMMe5aIVKroiwOxT85wJTC6arv4r
tLL0yaQ21OYvLj2JP5kJ0eRtRmBq/NIVhnbCobeJe2uHA3LptDc1E++1qUrfMya2vm5+lY4dHxpj
xF84hpvaePlZ11gkpG760TXe4vepOwdO+1B1me/as+0LryDwPa/cQ0m559pDWWzitrsWVg+aix0J
ZmrosDqh4knZ9ncw/cQXg/VhlDGKLCCnJ6F6pzHD88Rtw1KZ/3gO/leW990ac+I/jfFcUHnypaBc
zOQ8BbMFna/UPTcAhp5O7Lwyqmu42WR5fUnGjjHYncwD4Rm6369Jn0amvSPonuCuNg/m7Hq7pBrI
zkgRp4oxuWyHQVjJheroJcsbG+mwnUPjHW5uisACZMnPbcXvu+ZvYljv1jj/avSOGpg0HyBjXypU
iM4Mjmjabr3DB+FbS9jo3imyN2zFrevEdO93TdacqrjNn/MZHp4i+xfRL77Z59k+Z1G30xFmYYqV
kPCljXBpczvoNZKVa10YGAK56anJ3fiBWJoItx9DXhYvt84RK7VQyFQLk9FAoSmL5VIm6XgqMEF+
gBpuHDUh5sdB5jGLWWSt0GPqwzASjEitSdtXSeo8510s93HzWPfIekxhU0wlABLvDJbERU3OocT8
N1hZkEGXqtTNTSjxlhDWm214xAUuor637WlQbPIGisS9dxTtg8axetz2JR7DPTQgYyaSCYt89dtS
s3PS6qH8UGpqol7aTefKMq0dktfW7xguPyYLpY9E1/KBrLiDnAz3AZ4qqX+9MD6YwEhWRKr1Mdl9
T4avUMnWtMjPABf5iDFE8RnWxw/wdDZsaT18aF40+DksqQ/PwgrJWtzmIy4ZIvAxrD+QkE2YamPx
FitGSOCgfsV/0gOQcKLd1kzEol8LBRXRJD+WLq0CdEkmnO64O9TmxCRrmqG02RNHsTlcO0xcry3/
62VymwOEM/bKTEC7ysuRWmaO9chaG0TJe1aWRnnrUj6y0QwGm3eJxVCKlfc04pGMKUwfGysKipsP
1ChovzEJevZkaoENZfygqkpLcEr7wx0ySsx4g6DxL2/UdObDgJ/IDqaQHZCGZfiDZmRPtTU6/ixS
Y58CAfuGNRz1MvXIJE/Gw1Jdh7SeT32bRNeF/0VJ7Ac4i/dMRuIZILX38aRiymoU9QkrdBz9iuXZ
Nmcm7LKZA4AE2HU4d1OYYierDkkfIGboDsYagtoXSYAiPn2yx748ewtJq1g7ksFSLf+UfUnOSLkc
a1L59nPlvUMO3vXNmCB84f6PFhi/c+0K/hUbbgiBw90CW9ux91EqYz/KAFrbBh8cwcNDkiAZEhEe
X9qYPdtKetXXoTvOAK7svG92Pd6hCj5sTNwC4QOAAF6skRX0Xu74al5SiGR66JLIfh0rD1Ddyg9t
b1T+WAJqlF7s7lIC4PyWyvK+lZW9m91mCDHqsB8ToSX86BZ4Cy1wmWYyoBYsoZ+cMnkojBqSrvEw
Y023H6w5uaDtqI8s/C3e2RO+afVJwzFDKG106bhVMYeqfpnO0hPEJqzTgBWNlAkQ8uxo+66LymMZ
iywwk3tra/VzPE+6D6L2D6M3FeZRzGFh+cM8VL5sY+XJrtr+OtmT4heU6x9bMYoAz2b+cdULJdEb
RQnMk3bNM2g35IYe4k/Z4EBZWARoO5qGMz2elz6mtK6qpVfkjQd+EtO1a6k2EqPohXHkkpiau48Y
uR+HWMn8wVWfTACdvWHPs691Sth55V0I23koOuVPM/FFTZZmPJpVXezbOf3dGvB3GkzFSc55Lvsm
eciGcfKVZHb8iZSBjnkfVwimFdXOQ4K8o/0ckR4kBpTSfRQRuoZ1h3CUP+Zkjhczgr41VTKQ/WQF
reB30ld6HipiQAJqAIzOU3l254FkELesH/Acu6oNWyoDqohBJKJO5AZkWVZkIrcvzeSR6DKxeNKa
oT0ist3LSUGyVovllFtZC7Wyeuva8kVRIbxhsN0enbb9rolMD4xGM7nDMm4+z3xa+gmV3BKf3ZjU
ohUT7QeZ7rGDZgUfa/NOZfdReVKEaJRUqlfLP21rwJVjWbDjpkBDQc56sEwT6UO99z2LCtPvnAGs
A5umKcMburWfKJVO1wmSIZ5F7SFz43cHs5r95OmkmYpsv0yxzWZ44AMaBnGw40jdCyd7JxBo2tVA
ZnssV9V9JmETlkqM0YpePRQTflhtxBSV26bhO1jCHZRkcIIuT7pARPIIBpeFKda7tqrbF9b4D4Rd
dtiYJ8+GpinHihvJj+bnDALHmCfipWU/G1sUmg2XuolAV9LVLTtWtdFZ6bOzq4x4OuaVre0SCDa+
cLGTTZ5iMVksb9ohyGFI7iwnfZGeuNiW2+w7LHKpW+fqYUCOd1oc1UPxi8kJYzhSmiHNDz3G70tv
l9h5JWQx4Kd+iGZ13zpu4yNXzg6RZzGSRCLe4/L0XcN3Z1/37XjTcmChHPVNretEfXkemaUGxl91
lEw7wh9vfFUuGIv7A/gzOwiFpIvZ2DkZHJkYUA62vtOQaNJgaKdHOTSfSbxL8Bl0roECNxBSe9cE
A0uKQ23hYF7jBAE7vOxe6wwJl0Eh0KPm30ww6LPJnH2VlbTZEw3G+PMTm4XxIpLsRYnqJRhULXoU
rfHdNqnDL0MVJn0qzsXMcG0q0LlKqhmVc3HYZSI9vZC9u9NIoQvqWsMRqYyQzkXwlNI27PQCkteU
4ekY136EwepRVdizDLXVfB6sBRaEWeZEI9nWS+SlywGNJmEYKYLUflHYqU95AhHAq89EXvbhNIoh
3B59HWLb7MM8gTqFpoaZ2gFuh99+nIvMPfLlVqGRqVVog3cduqW8zpj9hlgiLWGSs2nz0CUF26u5
HcWAPpuONQVGbGguoBeuD9R/FZrXhGldvDduDoBSmGNzWmTOFtlD1exmM7bE/RyORo+XudOShWtr
ee5bFu4semGeB2UNxKuO07wUIbNIwSZoivZWX77bElZAN8Qlrw/U0pKzm5tloMhSspdyo3A7sHxl
HSrTqwXsfogUtQmXvsEva7SODcNh2Kgp3EXJstSvm/ItSbtfbVf0n5/V9mj7mORi4X0+R4uL80sv
jtGaRrntM7ZH7tpco/n4vndNVUy8aQ72FI2hHd8RNVUMdHsNq392F1RlPSd5N4q40IJWrdNz1y0U
3JedNqYvmuIlpNnzj1F8s7ChxAmCFXzbRlHAILW+gfppKNtrqjBcYKEbyHSOcl+qUXRcsvo0tjXG
CgWpiIk8jx26RIXFGjTYyQi3d4CZB3VhZ7lTtqvIqzDcJdgetpqs2P5Ghi87SJRYhSD/fisLj63V
aILXEEgVQnTQQ4HGPKgcdGz1T3fJfoK7uHyyER5yg2657I5pk4FFDKoU5+27qvSpDJv1sDW3g4mZ
Bz/z9av8/05HBNH/19Wj47WHeRSAi8VRq8aAsOXvbE76oDVxhdvbionBSJGehjr3KOpwQVyR/126
CWbps994DfxM4dRQ7jgMMP4O829BpgQVwElTuoco6+U5U3Ls3J96YgIPvRxeiqh6SBkHQlyySUir
8h/YycUA5S0yrZ6M2UV/avGGBw5X3L2TNooPMZpyQpwsr1GdF4zdS37QxvjFoSoW5Tdy1++N6hrH
YYUJVMvKwynGJrJp9MusEW1zRIjg3PqGe9gbXPiSefnmbTJI4geKGCHlMJ6V0k65ddz5KmYM2SxH
aVk1gTN6mDfUQxZGqsCXu1NYViHGuvDRnPGCUSx/oersKxMkLdfQ/dSLzRuOR0VVpaFXLr/5ssmn
gbR6NseCbE096XaSEpk+dt51FItxBFSuUI0FCVuIndW05ZOaI2oc2EYFIqsSv8/i8slKqDhjZIVp
f3FEaL/sqMJ4XIXhszHhbEvGje4u6Qes/+YSFYkZEIlc7FplqR9SjDMMrVTeK4bZgzM17jkjl+iF
7Exq0tbS/ZpScXSWjuz5zrw5jiiP3ALFKQJHfy+LCMeERPnRR2YVYE87wBgV2VVR2fe03rCvMil+
xJW8gyQFJHCb34dYvGCI6vzJBXga84JeKPZTFrF8KeKk9huV2DaztX+CzLtgAYxRjtr1J8CSV0qD
aFz6GqEVaMmujNv0rOM4v3NycznhYrocF0oHO1iaxm5RunbP8nFXVmNyVOsV7/BApAqQ1k709hWi
P3GFYngt0JMYSSm/R0plowSnmKDf0kotV/GK3KuGvby2o/q9a7WPYuxq3MkRTFLtpw5DVkviJh4+
QGOxw3M5fRFJmiNuTWcGqX0359mlzqvxYq3o3QzVdzSa+uQNjXIn+novPANIFcXeLuqz/RQn8R2m
4E9B0NSj2ejKm6FaCvEZ6rh3+xxmo1XKQ9ZM7vcG/LrxXLj1bTRfAD7jXWZipzRQQT7hyL9zcXL/
0XqjETipoz2xAzDOTSXbY4v27CbNDtU7lfA/DfbBlpf8bggkZj2tGS9emVVr9oh58oxBvBh1BLSh
iOJXVv3BVkBSI5WVvzS2d4NtHB1i6SAYrhcytpZ0eQJi+D3r3XmZRXcb28596TG2kAV8ZoKmmyNO
4AxHW/07482GW807pZaW+V/tz9PblVvn1t4O2+Vfz/7q+39fYjttL9E2zmNWppxjkE/UH2uo8efD
ciTueGtvj7b5ZpAqF23t/3r4df7r8q1vO/xP3/Y6W9+sdcXOUKvJZ2+X4f1WFBWT6vpQdVjCAKf+
u9cYTBYE6/lMgbK7J4/tX+3Pp34exUwZULGUQ5yKOtwO1TrNjmaJ+djWNtv5323cq1lFDslDOevx
q6Wp3A5ubgSQiOLXra/KbUb3xByPW992UNGmq3KMHj67cjt9jhnGvp7Ukdx4NnHz/+zbThTt0lDf
Wb2O1xf/7EuU1te0QT1/9bHjDDCzN55KM9P20q3io1VhNV4qtXVVK1O9Rrknmfqm7kfjau85ROSb
ripTuEQi39sEEL2U88L2KZ59LN7K7xLGxTEhAPJEYQTVMupEQvZ2mu4Nu6HJwFKi4tEuh/bBTLKj
yxx7IcmTJdKSZmeUY8eULf+lwLL1iLnLvWgy54r8UN0rbLsYVmL7ceymhBW++phOXYgZSn4hvVcQ
qQORGxbVsjc8zSb0JMc/rlx+CAfbST5o7wag/1h0jfodv7ViJ0a72KuL9ky5uWeL2WPTWKZT0OJu
eDSbkkqPiiGTpiOUY+m9S4dBvdfOCGG0S1c1BUhSRj4UEVSx8ZFUv422b9kpQ2jsY+t9Gc1ql6Od
e80kJgXVVP4Ey58vW1cT6/3Vy/Lz1toOCIXjQ4v0e7ddv/V1vX73rKF52FqDLBcqTNNj180ePLVO
7Mo8HV8LERXIYOW4V+JxfN36ZMliF3LUdWt5pHJeZJ3/wYbmXxcsE1bVoJJwUNbX2A65/leOlnjZ
XsarFnlWiS70vy4YeuIeTKXJzltfzX370CnR1Wup4c/lDr/E+FlbcpUQz3Q+OG68whMM21tfbMmX
vKCCunVZ5QDrNit/beP61iXHZQ7UStOPWzOZ2/J1BhX/fIWCCGwdotLGed1IrtBBn5MqcU5Jy/iK
Zcu/Sbefl7QL63Mt+vbV/7/XAfEX0CEN/bC93teFgyZvE9U4djb5GODgVD5iGWiejWn1z6nl5G99
22Eo1fKxWw9xokDn1Odl9XxCmvOfE18Xa+ninCpdff7q2h7NWVQ+fvW5Sf5H9RpWP430fLdpk8dS
p2QsCOv9fPTVZysdJILGC7crFCpMn5cVcZ2dFB0yTKfjOp5UJmEoat7dY4CgfcSa4bA1NVHmpCH0
6K4dq72LKFpJPitWuF4sR5GfEiEgVa/NUfQVicHwTLBqYu8l7LvhZfDbShOEeW2aFNVPegtzvxt7
+z4VzXgSCiu27Ww2tempa6p5F5to5YfOdsKoYVFip6BzqqIJTNIy+80ZCrZgnnjfWlaupbe1TrC1
pBvZb4Zp4ZLU5S9bV9nHrCbyannYmjCmzIAMx+81Pg87faq9N0sOCpZgUtlbnue+aSyNTmrBom5r
lli94L/GIme72GC4eEbBcNlORjA63r7p/KyHYJwN7quqelbXF007lrud5xUP24XEErOmm3uSkQgu
9Le+kZlnL1pcqDz2956sBkQ0THnTNrFtc5OrOxFw51rG6QbkIoFh68vJydqDcIYM7mcsjwVuIW/x
+FJVTX7wFIKhs3H1vRztGyCBRfFX6/clrKy7kg6gU5n6rY9TZve5yO+WNs2s8xnlCI3JWIsbzmWR
yJ3xEc3ugzJRbPGid+ygieCYMH/2evO4tepqbN4c48zoKPc2WZYOrKDQ0XUP+VaKFXURiXs7gWRl
NSUpZDT6SStiJxDUBFaUzwkGmC57mZn9ARhrxcZclvP5be6NIjD1PD55+g7zUffZXvNgtoOenQxT
eTKK5luvK0TxuPX8xJvGhqOcwKsz9i6KgSwyoXgcxHaF1FDHQxDXrPJHVwzPUVSrbyQZbowbvzG9
6JaDa6U1a3VVqfl8Zg120XrYHol1jWGX5mNcxNlnlzZFMlSM4TVps1+V7RqnlhiLq7Dwh5tZ4l7y
Ov9g7d3+ck1xHaZc+0PMxiH1WovN0lM7Lz4L8oIadtdBl7BS38Nc+Vu88q9F0fgx2Rh3M2nPEiLv
Ly3HGE55zogxedXt8oIzb3EoNXDaQkmKvTsmFUVv+Y1FX30cXIQMovME/vRp92wOZQMQYMtfjfih
xot99FptZecX7m5WwQiLRJQEZ7uAtirMWHvRX5ZkLN7GPlnVhZkIt2ZW4zcKaeIB5b39HPUzdah+
rNFqGNOzbMxVX5a0B1jByamt8QixlOJE3BMhDpndnAD9mr25ysrZmRuvLP358ws1SAoUO0hQ+0Sh
0E9RK/MTvZOAN7Zv6i+kDr7GCyOQwVB7iCO9JO27gPWlaNVddzo8a/PixWK3dh8WV3vpWv2wncP6
1Lv0ZGj7k/27Z3C+m8LxbnmFPT8RGffBMmZStAlhXs9NGMGBNZNqurZU/BZf6wHkfm0NFItfC5J4
txZ+wNVr66UHEVXWvStrwnaL/Lid6z1LfXGi5vTZqsz6pRuXs6mmKrYW+imts+War4dOHS9L0unA
NbSqvh0Og6vYeBnp9nXSNYc975z7IDp4BmydxnomsZhj5jm/5HpjX9VR42w0d8velHLAsHZtb6e2
AwVMYp6G69b4fKm8bi2KqiUwaj6K0zjkwJKtIDDNtRqBYAjnsK1Zrn+AIoDNs1faM1UL6EQ0p07n
6sVVl3Mv5rfP5nZGa6ohlFZ6zbPhwyyT8pyDeF2Hof7XAQdMZ0+uXB38z4lR9aZHnbfydW1nOJrh
t5NW+xDIsRZZX0V2gEGTnmAYYEbxk5G600EMiCm1TI2fuJMQCdjDMj+sGUZb33adSzTQ09Z0a/MZ
xR0ow/r8r/6lbrEvamwFX8a4YSkXaTsxRwLFKYci6QoIxkgsx6yiiLz2SZPREyOgGDqH3b3lVnGv
olpct5bnzdFKrSSRfD05dolyVEY7YSNd9G+qXeiPNrkfMEY6SC9cUUNLZXN82xqiocaEX/3ysDW1
DioHYrzsuDWruUjO0ejBHF6fiY1n/rSM8vMPb122NQeyyeLXrWXlIxDriCfK1pRkv+9tcwWi16cL
26pCtBi2vzUz3bGeGyS4W2t7f12snzI7b563956vPK/JShTyNNf3vRKLZl2r9luzIlyen2ZB2s32
3uwcG6QEI6i1tb2ajIbnrALipbBMac3SCjVQ6rYJbYoFAMlzzVhtlu1JtakMxYR/3p2pnP0kjp0f
EIgvDY/IpON+aq3lL7jF+wwS+r3qkYtQlBc3cr6Z6lka+mR0VlcYHNmpKu0o7IxFXKJIkSfqkMWp
xMTzSc+T9wx7tt/d7LyaM3ntjlv9LvLSJnI5nUKtItTYTWDfgP3I32cK8S0IPhsDLXaTazYVCUyc
OL5QIj0m0/JmL4XhY8cJfaPK7Mdu6cvFz2uNnzd36pDlT9tBse3sCTQUi+zoh4PDYzCkKNDdsaae
FtcDhCuo52joVDw2e1QsXjddIMsv56atfxKbqZwtLZ/frL7mZzc9a+TBv5O79qtY3IACPc7dVXQQ
tvhT93n6JBOJb23mKAdk+up7ZSUai9buoLm6fRf2kZJY9s1YlvFgKDLZu0p2iRXvF8t1NTQb+ceU
5c9+Eiblndo5aTBGqbK5BGdhNDY1SYYDE+IHTxjpPyNFomy2XKhINcVKhxs7rSdvpwvKSzVEgNey
PILIJ5T8CD3vioTwF9yJqRJo3+ol9k6WR+UT4nu2rwX2mKYDWWmEC9+2Q/Rg/eOi+r6OhfZqqG2I
EL32qULFB7UEEbOwuwR4mcB7VdbmjWM8TdM/OoknxkvZ2e5pznvsDycIyk0AzqicNIW6Gpqm+oB2
XsceJDLCX1A91GsGArbDX8neFXax5sguZ6ZHLDbt+Hudu81t0Zm06dKfHAr3kLsdAWLKQTEn8TB5
ya+5IHRxGvHOJWrx74IMpup0jzTAuA2sQXQvFG+1o1VbIoytAlReVu4uLlTjHebnz9FKqr8mLpjU
gv7Ivq8RfwvA+rLCHGLsel/FpO5Mct/4qpaafK5hqWyt7VBbnXZAOA84tl6xHaJKh+kyeZcIscor
NioatL/kBDdin5DF8DRopnqbKa3uPZ1a99a0MFK85gle8OvJAXbhbTQQY0/28LB1GagPjo60613r
ptrNG4wOlicEorW1dWmGheFbl6Xh9oR19jkbzMysXeSp1KLV7bPqb3MEpdWU1cvWIpMq3mduRITO
enJiZ0O9ugu3lqdr/U0qGQwBB0v6rU8nI+Q8eIWNioYnbAcWJQduDeJF1yfErjLv0zpVYSNwBavq
5LnXqT6sJ5X1MI0AfwqigfN2BVD3GEYlLlBfLxm7WYj5avr5nnM5loH05tucAHfMlqbf2ohotKIR
YZYLZrqyS/7anY2vNGunV0fYr9n4uyIT9w1MM5gNayKapDDeqqn6JVKMJrZzQLRqgDmld4Ixar7Z
GnmGyuCN++3awtDjsCamJtjOjiqVHuLXrWNkPjPfV5BhmjkPPcEKAimafN0OmKOU+zqNyn36nz59
lrkf1x7m3bYuX+d4guUVeXh/m8dMSOPmlr1xSxeFQR9Oy3lrJorXn7UFesh2iTbaxo0JbHZy+Xl9
0VJGnnBpPdnr0+u4OUB3jzBER9tWK73zuh3SpGW0a8fp7MSJ89rhjX6dEgWZuQ4BrTRj1NEk0hy3
i0EExQtecuxpoq4IYP22ez6gaQ+x+V+v1/R/y1yJ9ij7IUYRm/KKlk4n4q7tP5tbX2c2u0ZjPtta
hJiWx6WGYPfZ1COeteTHCOLG09Y1GQvlvD5RifWo49vWNy9RqBXcGFur6ZTh1FlNyRX80e0w2PNT
BTnk8bMLFSSJVqPnG04hnx2X27zDO8ueddOntkul2Bjj1+3gqeKolsZy3VpT5LZX2bjHUs9kGizt
igI3teNvZ0vJLJ9ZOtBZmyaHrz7DS/94qsqkN1TtiyZRlf1xyBadWvV1O/A7wsFjoFr91ReZ472R
6vSAo4/6OsRR8tBo9sfXBSn7FJw32vb41ecSV9ZNny/aDiOGFdgIBdZkzw+6TJ67ycuvzIH5lRJ6
OCCCCLcWQZm26m8PvUy8ap3Znf+rb3ua1ZY/my6Kd1pV55B8CudlO7gNKKGDIACFOn2VqkDSpRbT
jLsUjeqtSaLqFqUV8JqXyOPWl8sCrDKBYi6KsgrmOlJ9fvvRebvYNMhoLXEpNkzoP5VKHFbGMLuP
e9ncmqV67QAKH/F7bW5lismtKZQoUJGDkvUwXpzeHPgAOCmgT+0opMKU0uzmps5N8tQm7nk7uXWR
M6YB3rfeWZvH6jqb08VuxMD3ORr31hyr0JuaHlbQHOePTVzti2qvqGO1a1un2WlWvEA8itqDqRjO
45Ai0UiGKF3jx/bkuH1rjahEDz88RNXwaA0xju2CmhS6hJ9RnxwsgeFBarHTKVkBeJVWnyZp/17c
AgZbc1aHGOWEIuB0q4O+61iDBC2rj8IjX0jP/QWWcDBJBSFpxGy+Vfvgx6CuN+Ggq8oYwpi4a40j
jzETAgC3CiUdkvIw6Bd1wWuu0xSD4gLqJFc5ZpP+zr6LwQb2wq4y1GveZ2fCqJWHuq+Qxw6je84H
BHCGcU/aMWH757JPhu2ZD8K9LbmlhTMVbfCODjDRKP28mDs0U746kaSLOzHl2/9j7DyWJEUSdf1E
mKHFNrTOjFSVVRusJFprnv58OD1NTt7ua7NxcwVEgOO4+MWAG4CTt9GqHvlGMhm+yu1d8SvncRLh
GyAxmEOhw3v0tItehfJOwhhllQVv4zi+sCO0CWol32VmbZ/bBDcYFgKILsHQoQBvasUZ0bIvICx6
XOjqdpdbPj6uqure2vQXp/FPyK1oK3Sfu7Wla+zcZpJySRirJkYv37WYM3dFMp4NBGc9H5BIImG5
GKlw8oboUCldeSobt9xiH9ltKsvyLrFdjhu5Vr94Pf4BIKaarTdC0ZDH/G4A/7gXqv4qhUFxSFBr
vCCTCK6Eb8o2rqz6kmcZqyRqB39rdNdeMbQXgASHpkSQsS6jdVrmeyfpnWOqDcUmZtzA1Er3Vxpu
WuuybQ5GMSECvUbZ6p0Z7QAI/0Cq6ftkJnrQ2SVfc7faNXC4Zo06Gyt4tBuzkoDrRXV9VgjRSQCu
hZYEM/ZG42uvmbBt5B9FpA7w6vTy3AE0OErTgodW3cWIWpmG1QxRaEYN+yCxjzBLGiEZEXS1/Kom
31tTusUxPF/EUdZxeAe9/Ge0teLE/pvMlzAq0VyTT0NWKE86DA+dZs92r1l2Efgbq1hrqR9cmrTw
Tl7PCCNReH8HH1+euMmR2+um1psnLFlZLZoUVvCKUS8DzIg1VLMoy71vDj9sXbYvvR3Va5YCa5+l
0BnsgLcae0umdfRaH0cIDzKNkmJalpXTSskXiADpuguDX1WS45Id6Ae+5W0EYgV5q3LHDf1TxljE
9CzDs/uAKUddGI8sjKirEHTZxg2rZ8eu4JjZFe5vspYd/ZJ+MJT09di11TpvWBMo00c0TeVLGwTK
pZ4CS8ew0oKEGacrX/Xcrd6A1PMVlRmKZDX0vUa19aLIXgPK2gWZ90ti5wElhgBFIZYyfrZGl7/V
yJrz0T40KTZ2lg2nSfXYA5F76KkOw+OrVwHkGe/MSOo1+55Frt+wNU9WuAG8xqHsc3nLmCDUmwFy
8UPvsMBeqs3ArrD3hLAKn8+6AKHkyg04fD289CAvV9hmMapgUthEMhwevWbxeoy9nelM6rNF+8uz
3QSBMg14o63GgBj0FOChu/dHrBpVCPOrRoHKVP/uIA0GwH63lQOcrzQtVp2tlZ7W8hqh6WwrZw0I
5UbCgEWRJeQj0YvxPJeNhdx+HorhqffN6sJSY7IemwFRtKR+gL38xEpztTLQkz86gwoKVHWNo2Xa
J8ltnZMUufbJmHA6Rdh8r2znkgd0s3ol0Y3FRXEYUVjCQvVbBxB1XzTNN7wPNDjBpreV8mi4dngV
XSwWj7OJQOzF6nNs2WfwDwOj7N7lDnbfembtrG54wJfCcKtqjbuqMkgUSViwUFF7OrtuuXEo7CJb
GZFZ74GuZ4DiHAPQDR+DHWTmk5WyKaVmaG4hHfucG43NKk+mbKIw3OdDre/bsnDeY+cFLlMj1+7P
0Sw3cN75ljoTREb6GWjtOjUS76T2Hv6IhVxtmKk7hxbg2d4ABwruhC0pyWXy1kC4t4yMRQ9Z3zBm
vDq90T3GHRpFFinEZKJtrXsvaSKZ5yUousyakyYj/6NZQhHD5utmuIwdnc4Ax2gnAD0Lx9m5nuus
fQf1NYWub82UeaXKHq+iq2vnsQzZNmX08StO1W3qRcNJHpFvQijqroTeb2NyiIKqc0G3WDRGZmd8
iKdgEs/R0165yHpZ37u2Hm51OPXcpJzcq+9lwFC3KON97lmyv44tHiOYsKNUM/9o2piRhxG8RbGK
zqGePRpab+76NGD+PQWufR2dBh5arYTbqrnHVhWdfKYHp9i1go2WQQCAjR2cDVO/q54Ge8PpaVHY
PXYgrljfC7edVN5HDCpZ2GNy1kwCZ0pyEBgwc9qRhioMLFE3Jq8rEJh/B1LDflGLtmnmYJeh+Uhq
uTlIjT5xapZZ8GuwkD2fNgKkUd2qLrauGG7BkcAM1IFj7bWgsQavG5hxuhzL0sgFQekjDTU7V/rw
KPtjD7XDNTc9qjTrYUoiUzCsW52Hpcc2QDPLj+GVNEhPjgroIkfPziAyDt0AIwW40q3Rm7tU4/+U
6mG0UTHRHNcCM+dPBH4D/NnW6oYUTsFo3/pYURgKNsmDw9bcKayKtxG40SteG6ANs+9+F8SvcopL
jFP/sjOXxi1WCaxpqaAcVWY6MQ3KcmzlKoKBTxgAK0fauKI2GuDYq+UilAB7uiAFhjLVT+I0uFa+
BKWXHpMwp8vuG2uDYTfwELYUAMFl4zpDMS2wMpP3wlzrdHnXToHSWwIUwH+t20UV10NyxL2GLLAe
otF/85GCQ3x0N2Att7GsHoL7hDcCoL2JFJ4u+r+xtI7b8g/zmvpcd8m+7Es+k6ACIwtLazmCJFTD
4yzLo+V/zdJc+4KEPIqc/ZMaecYh7qSnkUWAid4q7wt9Mh4Iv8mNdgid3me3fuOEo3P0A+MWspW2
jlVklWo5RfhPAzFunm1dHS5KHL70MrNUv/CQUfShDE8mTYWLrk1UcT2gQG+zAoSXlM3OZMMbLFdu
zsIR8fCn6SzlGdiujTS2NDAR0OmnlQlXn8Zttcli03mEBWA9yMPLCILvUQOMYKZetSvC6EvOwAD5
ygBoZc5mqkiOsZow5ssTAJqStI8a22f8pMXAX4xN6jXausiz9gA7Intp9LI69LBF1iKpRlYF3rg0
8AuVqivDZf5P3ZgbNfd+DaY07LMwHs8Ifzy2I2Bv3TajBw8plwevUkp2hpHCtFor3hqlWexzaOCa
BztDipCYS/h5E1PD7pAKtnw2GTNvZY19smUW/aCxzkEvvkmSh8YHLPY9NV8wLauPyYSZySdcnQ/C
4qhbD8GEGy21QT4CjPAnJKkIBjV4kyTN3YZ/Z4l8UT2ZXrvylHvcV6eGTrdKsphQAD0rFeS0Uhbe
xt0NOEIeDP8lrEAKuM995cU7DzqvWWtwi7r+GaFy1A3xvJt1NQRGSOCGEp0Jgx1aKHlPghuioHFj
SJL9j8GuvBO4LGPcMljll4ioeKONAi7ZQUSjkRUkWFj8va7MQPvatYqCUC7thwlSyFg2OWUtcGuv
wuvBXUWSMq0jkOuBxdqyq/LVktJNJHs45P7S2w4U83TjqumMIrbgE00lksetgCqKzH5MhuQgagZW
zZ1BFtH76/h6OomopfjysDKtJN6IXxmhNc0GLMJnk6vf3qvkvVAYsZw1JPfuCIbzZzM9v14PrEOK
GrXYAxZBJO6/iIZMkdnSwvhOJJOk2Pu5pOI/M/2mFNynh3fGQVxS/Aycl/2g6BAnaYutk+e/xHFx
78Exnx7j/IRFpsBLpS67LsZEGl3y+lxt9kit4MkE6GPG/orWAO2WHep+iPutrJbfBR5YBB0w6qaE
X8d6KpIjSdGZmBEVVkwfb1dbsek947x82fvWwlzcOpXPEzWREN3VUfUsnr0Z2Q8d6z67sdTo1o0u
QG+PoTvbW9kptpj+1T6abctDAzusAqGuvI14XOJpiFiOx2e0ElHRCgxfddlXblZO1qYnfB0d0Gci
OgUQEWgb0r7A652+pYtGgAjAnLEaxgj0Q1QcbeFIARLZ1tLTHB3jFjSUGRzE9fqqYo262oR19GXs
1ZO4c/Ndglq6yox42Ih7Le5KVGfM/2sF8ZUJAyCeiThCxETe3BxEWgRajGNI1fhANBF97Jon8eDn
piluzdIaREnJyueqAMO+EbdC/Ei1Lbk/tZepa1bQGeUaxY96sg1B7nK+v3pqtSPAK22XMBqg1T0r
RVrDtPV36QjRuVaHJ3XqOsRnOwlNaz96I0hg7PhWMnROlHAr9ISMKM3+nwt/+A0iiu0VZHfVV+ea
89NDTQaH0lZTN6ILEN/3Brnxgwkgq3+K4fLON3eGU3x4az6AKj7fQY1tvCyANTlWO81PlXEb2v43
qUnk7XKH6QRPqmVD6V46F7l9TDCx3Inf0rrFQ2yO8g6NxnZcV4l/qTtVAuYx9UPTay2OFLF/zXOa
fEQ4wI82oiW0YbxjCMPUZWoIao+0kw7Hemk+UwWzGKmgq+sOCbaDaMF9Y3SHITWYlhTb1OowPrIn
cOW/XtfM4qPrgxV2Ug24wgRIWdreGF5tdQIwaplZTvI2dG9TtyxakkgueRmrP1OPZKijtXWtogOz
Ej9ankQfKeqLYHlbPzTROSrKx8LpDk6lr0VLmA/BVmAvvdUVGwSiL2TCXu1R6D4ub/jSlkWeSHpT
K5TbdlcB0tv7VrATZbpo7KLGcvznJijS4qmJ2HyMSM/RT+Ui+SlvbrZ5YZp/dT3YyrHBH+tHD67c
KgYek8WA3FoThPP04VAdiKaeykR1UHf4ULBPz7hAPPHOVDEGtR7Ssb5bjA2YH15UVixGOcNjO7qn
gFK6sjkbE1Z17PN72tnNTtdHhhKVKm9kL2PtpkVgZsUG707wDoZ0sovUx67ceEH+YGFevDx4cVWR
nF+nJS0yl2by6ZCsi+tDi/2gaIwiKKfuWsTUCPqSHsJ5EndfnCQDzziAWaHZtS60+rV4S2C1kyui
H3I7W3tPDUSUxLxlwDV4C6nuqym4FD43rAml+Mg6ONSQcMI39JH6GrTA3ZEx2Yp7LALx2MNpeIJQ
LnPkIf6RDurJCbVkJ4/9OdJzBMqc5iA6GYVeu4azm6Oeu/Ezb/4CaPUvSPnJUZxQPHkRo6evJzaM
GXS/xs55xCzOnjHLbmQ+u3ie7VLRIpbOQFZk68hxy+9T617ZtAPE++Uu5olFTxpNn5nEToyNa0AX
EqQSeAHv4JI1RuIO8qOiCntrUE40dFF6xdjOOmZisAVet9gPtnUcAOawn7uHHolGcWCuExzD5tHV
PIsKFC9jz01V5k4YLvWt1CJtJ84vfpdrBv2xVh9GLa13sq7dxVNdHq2IpU3zM9SGYNVnGUr/UMj/
mqAtHYckvv0iPQ/smJ7mONIwfQDjv1USM4WdX6fdFUF2/QA0rTgJ1k4XNMWJtvAn95Nkfr7iSSx9
zPJg+ED/jqFn6oNTbgwI0shiWBoOJxkvgU0PvkEhcJtzy8STEc3ak1l7NIAHuxm+IX935qLC0qMv
T3Ju0FN/v9yEpVTERJX//6kYq/Wwl65LVy9+jEjOY/ElLWJz5hhg+8GAFmEGMdCVGvMg47EoqojL
zkMuEcVhk1dtjrKv/Resfv5Qit/5YZQxH5un9hpYwIUNQewx+NCL8SubIyxdi9dkzJCDWXuD/g2t
FdaT/TY6ZJXvy1tRfY660xc0AAzSePE8jhMtVYzolmDJG8aELQcFpUgFmNg0CBN/ZwlmlKRIfxjL
zr8+H3uYONc+Q9etJV4BT9+Z7FKNa/R6Mzahftjih+jlSbVV+SiGZWJQJ2IimE89DQtFko0gNK89
CCBLZVFlSYrYEiyPcclbrvHp2CB9bRDqoA+jzxQdZwMQID2ItHjzuOMR0/ipfP7xY65kq0Dq5A/D
SPEI55Y3fvcg2h9Fcw1Q0gU0PT0Dv2mQ3BAt5Z+j4ui5qwKUUx3sPN58poJ4MEWWKdwnToggeIjS
pWCZA4oCESz1RLJzf3ZKmR7nXz+15Jnssbwz83hmbswi11HThv2Tv987EZtriejntDhoPuuHWp8v
8PkoSWFjozZflBGpWdGvLKMHcew/5S1VROk8zhbRJRDPY0mKmDjuX8/6YTojaouKny71T3mfzvrp
St7U4WM0VzY+jL7pFcfDmb2KYpznquKFFwFLKZAzoRExeZ+W2ZZgyRsTPEGh31GnqDWicyXR3YqT
L1U/lIioq3sghNiCn1u0eFnEe7K8LMtL9a95y2HivRP1/invfz2VO6YTuT8LQfv1GxuHNoa101hY
fLiWYJ7JLukPaxX/VP1T3jyfmE47X0Gc51Od+Qpd5FwUqfsjN46/Fl2DmIOK2PKNFn3IkhSxZUC2
VP6U9ykp6rktggHtT6VEEiHKTIh8vJzsvTO8FU14jopckR5ZymZanRTJTnWy56V7B0wFbXxJS+NE
Ixdp0fMzFvJYUTISw56XjlzPqMe16B5Y/UeStUIZ+C+62txpmDJrCKJ3yfIREibib5t/6m6XpmCJ
Sf9SZ2kGS96n5iKSorT3qpglCxumVyeP+qax1Hhci/lvBMCA5aKof/HqLtjNb7y4KUswd6tLWtyu
f02KguXVFUmPhZS/um+R/nQGkTcmEdgJJeI1Wjr7eWA9l4vnsxxZ4VXC5C05GiyMaNMKyYeZ41JN
HCsCMTBYkiL2qZ7oRJe8D39clHw6pHMKaTtqV1CBjyVUClwDRA1WyjUFJMf04cpxxKufRdflJlGS
HMSdyaM2TQ6jbK2qxDIO4mVfnuj87n9YzPwwVFiqiph4vEHWsqI3V5oXuVIL0RMtDJBJUdHK7kYn
ZzsGNRdluIlXdF6nFC2gH9Wwehcv8l+rWqXsbbHOZuukYnMwTZNjhEQwLHFIayIoK3YrV0vaNTwJ
/TPfWOWT7rA1GhiQ0SEvKx+Gqnh7XXXPgrNtsAEQyGjXiLsqnkuZQGVSi+wlD+GZCD65Oj3gsUZ0
p57XMz/dfnFTPzyieeo633UxZxHR+TUP2JwcHX3YirssLrsE4gcsSXFjP+XNszpR8pnMudQUxctf
Un1fXZtY662wMcQqzkvdtyYL+72GEOBWhTFLEuoZAqTZEZ9JSg2VvTPNQqZnKnUcYJ5qFOHdVHrP
gZLslekcclQm19wr65WoNTZJf5DGXN/IbQJIr+uyVRXwqovASWx9bToAPBUwRZc4sndy4BvpFskg
DJeZ2W9ZlQQ1PFjHSvWqBzhZ7DUjGgvxPLFwLwrlS+z2LxOi/clDBvYJ/k25QTWuR5WDpMhLEDxK
IrYnyh4ViNAs4qfQsVAW1JvrEKKFYAFb2Kns7e8dwx0f46L6Cd/x0OpK/tanOq5asfstzRmSl/jA
n1xPBimeVC+tMxrfHVbr2dl1PTYclBp1nK5beVVZfilHML1MyfNXVY7NNYo6wKsCZLvkbLIF0FlK
HlOjQL9JljcFEsEoQ+XguDFiLG79VMJSEmYCHY4CfqTsq8zMb+MQFTcRE0GSZRa6Z2mKsDCL8EYW
epu8QH7IHbqvOptn+1qepPwSudCwI0GJYzMtAK9sl5lbmIWoXssQPjUXI1EZBcNNnWRggpy6Yz5c
ZfYJpAbbaw6L7TWqX0M7BI/dFEB0CR5dOfqGrKZ0FFl5gkk3uouocmUIn2kGuzWW91ihhv0osxP6
GEuKsh763mMGQUFoOkCrYpN7mWIpiofsaui65qZEjfMwTkGZANszaVuwq6mxFPhqEq+V3MIVrWN3
Rh8wm+t7FV0Y9/cQBeNtToHmQPnXos0txxeB4TygMhOsC79eoXuqbS3F0DfDUKVovAGmzzRFP5kW
UGdgrcpGNdWoXmEFjwwGDuC54+eXAqrdpZqCJUn73EcZa6gd0kYm3LRcPaWjHmtrRdeUkwiywftP
ZtYW0npwYLk7fsxiM6IGL60LYNQ2+/Zr1KXvGlvp4MKh+/Nu6fCZQSaCVsgKVGLa8TfbnV/8NFK/
DlUEWgFBnBevT4Bdo4P1MCrsJRtDZJwLO21PahvWhzgOsxuPQIHyX8tPVS/RuJJYv8pa+1KiGnS1
g+ihM4sK6qtUPoUtG0cWYo9bkRQFbIW+Ir+ebst+1WLcsRqm6qESY8oXguWajmMHmyxLgnZLn7H5
cLCRfrPiUT+LU5WVrtwsxz9ADsOpM0EWbccHp9gsv6D2oj++P0bzeUttrB+qpt6mMrI2axeL5dZL
njEqHFm0zyrmyqZ+hmhRPcE9b28sHR9FCqPd+gnTOshQSY9Y01RD5Fla/vmgyH6RbfS4cA0EqA3t
hxWLKSrBoLugn9Zeyo5l5TxG7UQUWChZHJHBjECzcStUXar3iG0qa5EUtyeJ5elTZYEJm+6P2fcA
XYppoBfuzf7P/HfiKHX3ZlbCOZvuH6rTIPKSwcGfnjbTdzrKKSIqgsIbYbgvadHa+hoJyQ+ZoliU
NJA7Nt0DwBkQeF63AteFpUJe0Cmp5XtZev6hNTsPjXe/+JbnO1Eedn65i1VUm4pRsliwlmzcwlkP
PFZe4F2aKegidE9szd1/KGjbGDuZN881wy0UhvCc9wkehlMgYiJPZ5aNZYOJolqoBBV+g/9SURwy
116ObnrMAf+XQ2K7A18hK/vPp6mbDJHbe3/LZVYD159+nagtLjJkuVpd4nriUbDtqBs1DFgUKa/B
FKQITFxFcnBdFAsDt4O8Locsrk/FuYxy+WqpJGI46J358DXsI3NwaLOq4ueFgyfGIEkn680Aio+y
lCj9dKhIigvXqI4eLITA50PF1T4ckaj6tskBaHwumH7VkIeQHe9jZr7H2JOCXBrt+FwPRXy2+wDA
iYLyZpOwzyizW7GNMl95lnO/u9hq+SP1Ffm5MzP5WfXLW0MHe2NvGqYLooN8/VoN/S+rrNWzCbTk
zU44FZs5+TVGzeAtKKQv8JG9B1Go597VzULzUZSBFN7GEOqe0qlmX75FnaK/KG6QvSrRUVThm5M8
y1UF/fLml/FwaT0lvvZTgLif2q30qCRqVuOKPhs03pQUdSCaspHj2r/lqMO91GbtEuZS/JY4JTra
ilavRVJrq+6g4Zq6yXUDRfyVaTTtEzZWSBcZvboNIFS+VS22CDJ8vf3Er3wDCpZvzMTVDz2WmY+5
2b8AoWm+Gvn30a7sL4Zk16ckD5BOMtXmazUCpJAtI31ERActXb/941lm/RXIlroZQ1zEzcp9UQCf
oWFbd+A9iYV+vR2xhoUv/J8saJF/FX7KUw0LVGwyXvLOKbf4teUozFnZSyIZ5qmKmwHN7TZ7UWFM
P2H9vhKFEjC2FxAYX2DyyleRZboV+wt2l+9FskdN4qg4Q7QWyTK09ceRXTqREmdsOvkqo/Wmwog+
e8MILiEzfO1cohUDLbp0UWEz0yuL7mGzAYuHrCfSstvC7ayTKGlr19nqSmfQ7nA7GV16HgRjgrdW
Lto1HJ/gJJJWIJvAFIL2LJImRkT4QKruRSRHafhu882/idTQJo/01+mjFoLvcXvv4AeddI+TWr4G
LjRi38WuqkuLR4A+W2Qn2nvu1K9RWMtnwArdXVVrXpUQVfkisi+igshHF3GXS2VyE1ki0FE5CkwI
DGWjYria4R6bmN5dVA+hoz2m+r2qsp3d2AWGheUWGfP8bA5Wdg4ayHKTWHB+lmSCqilsZGblYRM6
LaLjZlA9+IqFFfhgvKAQFn+VjcLZopuZH0QSjg6QejV7y/UeSUqtBUswVVPawV2h6QeqJu1xV5Zr
gOJF/BUUdbKHjm/tVPY+vpqGdk5tyXjW/cS65pEBwGKqVg/y7wG05JFPm3JlWKfgRkTMnoJRid01
K3gV+N3/5C1VRMyQ6t9Fqyr7fzperQHANGb4UPZjdeulArh0ZiN9B6pL50v0O5XdV73vzLfK6tEH
StXskviaibJxEYOI68YvbWHfRdVeiy9loDnvZZXKG7sMjWucOxiwlCVqKejCvkJH+ikhfrUNs7UN
bOgi57xUdh9+bxQAYoZmVw+O3ngnybSifRD78jOqKuVKnN4a3+XcqX427BsBI9JDdBgH7cCabY7q
bm7cHRPNcV53C2FLJV1FSZmhjItG1SWnT72Yub9pXTU8lYiT/1Uw1xHF+ZILjwTwMzL+G3n05HAj
yn1wjxdxttCyyTQL6ISFpR/npChWHSXqd7zawVzTU9S7oUfGXjY7uNvLKQxLP5vAy0+Wb0jbWMlU
bKk662CA9z3idVNdFE23dmaUDI8DPi6btparV95GGeiPbX1j7HxHm0f6UzkvdhcxJO0zY3d/NutM
/wknEbFInX6e1sdLm0QWJBVv3JZFUd5CtS4PulZ0p8CuDdx93RxbgsZCHwuwKh0fzEw1RxbLbd2v
ode/RoEu/ZZAWs4XSlIFqbjM+DXE3Xdfkqx3xawS1I6V8dk30QZniOI9QKG298kkKi5Lbnxu49DY
sxwQP9hQgcA4VwbrZ3Rkpjv6X+mAv0E+lH6pHj7IoJMYYTMIjzxb/52gjKw27YuHNUdVP7UNmGV0
iqsXp2ZO2LSF8gBuowGeg8MSvCtrw+Ka6x5UVcODqrcmSQM5xi1OaZKziFlWyRYgEgjXJkLWBf+a
J8XqnJc0dt6VIZSueus43APke0s/Lk8i2Wgoz6VW2BzVsEWYSmFcdmxyoG5ZZTuvHoT0VdH58rUt
cvc1KMevquGpN5EaJwS4pRoPoqqjWOdAMdxHkfJbb1/HefykZ6r76o7sJWZG9ZxrlvXq7ns3sb6G
fCr3dS/Xe6vuvG+Zui+70vyWg8jCMqcoD53XZe/Y3K1bI7CfmEdeMHnIbqUrIZ7vQd5oWl9ZzXlT
QZCx44yz7sRk6feIHQ28RAivaYH2W9gdGoip+ZbXvC4VKq3UNoXZGLsOS8FbMwU0jGFT4Y28EUlR
wIZtdqtG3LawrD4DduLKXlOAbsBwdMXaXXbTpsBEivdsS9o1tYrxiVWA9yYPhm9DMAE9avgc6EAh
uRer7+HYDd/6MjDW/ZQfTPn/Xd9Gcmmp79ou5wGetq48G8G3/5x/yf+38/93fXFdtehgbjv6Vk+N
cN0xYb/n3VDeVUtX9+aUh1xGeRcFKZPfOU9UQSiyuudT3qdj+XIiZyU5+1DlmygCY2JbOkUl72gZ
yV95MvbRTqrvlmqisA8dZ1WW8A28/EFKagPCJJyvXik7b2vxrm9adGw2Sa9kDyLodZ5X1r6pK6Uq
tqofyRevgIhHJyUSKLTLl3oKRNLUJEj3czopNi3TNbQe/1Mq8pekOELkoW13TgMAbUvWfKYlHdPp
jb39kHO7vrfYf6BI5nyN4DPRqPL06LhwSdXeehrM1vmuIUDHaqHTPRi2jeFohN5KFssBu6+wiSEe
H6tc2mmqM35BkaHbN5xVCJ6+Qcs6imv4CXC+tqiNK07Yzs1tFDa6pnNjXvGgctdewY0YuA5o2k6t
6v6klj6a3ZPhjnDUmc11DD+DnMvkSxSIoEWre2sDsoKJ3lpHPdZzxHVq955YkXRHILrZqAcHG7Fo
HNF00dCOQYTc0lcMQeDFhH25l4qk3TP5QxZf+1Po9TckRrovQYgTfNTU7UNQtcpBDuvk6PaxfvM9
FU8MKR/fYj/+A+gw+cPBPnbwJ0nXUcfC+veOn8xe6xvvVmRVdc+mQJMZHvoZcolTBU2dqEgVkA2j
zm9KDC8eyWR52zlZcxP1RTUMnraYRg4YoCFOE02e7EDm8ZJto7uHWAe+alX8iOgQBhEGxmhaI/c7
fNDKm+E10b6AWnONEkgVWq+PF8sGWQw73jxbSRccM6SMz44eGEeWPbKTM4zdKSn6/ijJQX5OtAxj
H7cNLlHlIvHUWfYlyge8XksWSYImcndhXcs4MMjlznayHqIrossIQLWP7E/k2zi0mruL2hO6wWAH
6XFAAxVt+zw2WP1g7ty/BAbyyI2+ahufRSkvk18r9qDXfi9rb71to+WN7ukXvGfaVREM/dXFhwoJ
6jTeFIMfoISFfhzfJggfbjz+iCp76+JH9s7udYWuTTBx7cfgGSzpn8CUxx9SpP1g4Rd6ueGxUO7Z
6i6p+Ti7nb5vpzPYIf4d4MByLB56JlTmgEgnEJMfGbhEtdG/O2ANmAIm3Rlt1P6xxEh9UuMfEV0r
r44xNEgh8wYwM8oPSaUgJIN4X38LUWthUN4fUl0KXlzJsW6WAptWGMH7egvlznC7Qxt3w7tuMndS
FO/FznhTlCHNkA2Q+/cAAODWy7v2II5Sw+hYap1ySi2l27CWmJ1gBIVMVSdksOFgyOHWqzlLHxBE
FFVE7EOmOZWIzM8lS/U+EfqEXGA5j8grChseGht46wTHwJuR11g51lLz1mBgeepdOUG+gluSoLfN
umUH02NKomjnbIc6w+dySqr6AGlJN7KjSLpxqaxgJ4YrTB4gyZkWk4IpUFMfv6dcH/Jz70QFDhbE
RLDUETGRh9M4tSsViFKXgsb6H44bEYzKIaj/17lF8sOlLXwEjoyEVh/ylkPE9fsgH09J/F4Nvv9C
n+uustAyjqoLt6JNtWfZsdy91vnSekx5zJaThY9mkR1EShyka85z3STO1TCkA9JF481pKiiFdVp/
aXurWGmd5X2vPekFQpHzS1eUXWrTHaADvvaUVA2ogChvk4R/WMx4QB0k/FEEZchnp6rfJ7v7dWQ0
+ZV17rOMiPsVokBxTZXC3yFnOq4iXS6uS4EoZYD1Vz0dS56sttZy8wZEBufm6QziEFFxSbZmb62s
rmTP8u+LfDq11EfwhVT3LQajimDmdJHlBCIZd/KBza/wtLE7ybo0vYcBEdahOL5IrQ+FRLUedZQc
H2Nz6n2VDISB7ttzHkxfLJVi+2CxVHC1ZIxLQhmp/zk55eHU3V2DKRB5QDCVLb5o7IJMpUuBqCfy
ilJOdnqHK4BI1qaWbgNkYTZNOLC8X5Q/AogLTiaXXxVvgP7W5sOblTNpL4fKfU7HtN0AFWvvahOi
hmn1yYOtIaoSIuJ2HYy2O2SgalFwDMDsY1t1NGIHTZCpF+8sObilsVzsEua6jzJau6wYsHodG6XE
wnqWvPLr/DVr3vaXyEQBxRh1/Rueou9uFZs/c8M9ySxkeijhwGuKyoih9GuW1ybyfSwysKHR/OkH
5+KmafZTq8Lvks4qNb0lAHpQQ4bR4oalI7VgIOmZjEn36pZdhaY5EwhR2lt+fvYTqICiNMXC8+K2
Y7USpWHsJ3heoiknSofajG+lpH+LpjOx45E+xGXxLMpC3WbNCaElxuTBQ17L0i3ESYi4Z4zBg4iJ
QE68r6MqF8clS8RwQ/U3IT4+81FLqWwl1j5kI2ol8qzKR27SruCdIg66Xuot15G75FrpmXlyR5W6
Y4grFUyk5z5ycraIXDZPlFg5O3ajnGV4VHDWA2Ufj0jFiAIR9DaqQWtpqlNK0lDslmMUV/qZjznK
dn+f5kMVwwrhkImTL2drselYt9aQb+bzimI3DrnEh5qjKUlr7LD0jWY6EMGm00tdCUUQBuuHA0XB
fEnxA/1EdneOrr/NeZr4BcvFByeiCbrW/7F1HsuNA0sW/SJEwBTclgCdSFFSy2uDUEsteF8omK+f
A/ab6beYDYNOhiBMVua95w76sU9k+P9+pn/v/s/vNb7LGG7D3/9h3QrXe//1z67/3N//6frK3z86
NOVdBtgVq/jelp5+qte3Xd8QiY42z/Xu9ZXrzXzd/Ne7whtAN4y/fSZCt9ow7qg2iFOb+ts+T9ug
I8AiTrGaxX31adf9DEMPTaPSj04SLXvXH/4gy53DArCinn4pMyc6UjjkUfjwwfxxOCaF/O7KyN9R
M508EKZpa6ah4cwrytb/cjQisrNho3WcyAHNCnD4nk+PsSfdyuvyF9aZB0x4z6JX/kZx2MH1mJ+6
qEVcPDwb8cQvw+YHETu/KL0/uxn+yxbVEw2dbUF3qxbmZ1KPZ42p51wTiTiDYGjWgV+tMXTI8fse
8BGzTPXzU6oZD53MtXs9Y8nbkGd030YnQS1CvNz61DgpbFJFfvv3OYMQl81Sj+Xx30/FdPLCsgO5
RG6qdn99AQ/ap1xwXLVSYeVcHvv2sS/EeD9SCEm3g4VesSQfFyQjwMsy/pH4WWsIWSEhh9iDdnAh
O8hpM2E1FT56Q7u4KGMiAWy9mYvooRvx8Zf1yY1HG9U/NzXd4gCP2bQza1hj1+cqCAz7hZQ1Gqb/
+9ywUEiANDX3LSl6tWdHd+V6A47Cb9z2XjrgmgoJF2eihrlf1pu0sJqDN7vz5vqQM4h1n0GjwDDU
/33q3/O9I15TW1o316c8rTXhkk0LcaF9vb0+d72xzMhkTASz8fqW/3oBYp4193//8PVp26yZ7851
dbz+4etzUTJuHF9aoZw7JtbrP3l9Mc316mQ7AAjXp2za6hfX1cIxTrKHutnWGILvpWGkD8zMf6a0
jY6jYd0CIi/OE2FV99cbb4H1D9bK3v17rphVRYgbZP5c1zINS2NkkXk93OR2bt/T7Lf//uyQOtul
jkg/SmRPipbHoi0qyBha7Mbb/31MQlK76+pCBOh8eT1pbPO0Fs9Z790tPtWBWlpmRe0g7n0/1+7s
9BSvD6w0+8/NZHfvA13Lm1kU67IQvw/pfwgz/r1vyqEcFQun3usvcvXaIbsivSfwbrg09Rz+3aOW
Jo3RGssNVOT+ru7K+EHQJHsws/qxieLpdH3b9YaSzNwQC9Qcrg+v7zWgrId2i3L8+lPX53BUFFgS
8lvWcFPg67F/X1SWfw+Xe7mxrOEjjjooIevzplsqkqSyTZR5OP+vb4OAeWRyn9xe30Hld6+nhnVK
F/a/ek7lQYt95x6zqHtPgli7NRKPLINpce+vLxgSuKfeMJy5Pry+ADBFXNqCgpHkDQ1ybCIZJVtW
oFLOv7myz//em9A7Jcysd/eF2WY7b0YxAc4yeWhwQ4TEs+Rby4WMFriyjXaWb0EOh9/yAOo5fRCy
xxtq5fQPJvqhnlUQKrRmmVxvqF0W0rJI8zSXiWqjiYnD0wgLiVZSXwR4+D/31ofw9V4rSZYf2Ro+
+rs1WiUiHPrmeo+45pL59Y1cXULDKmG83rvejFeh5HrDohbh5PVJ0LXD3jeZeE8ZwJd6fkr+Cq9W
nbdO2d296eZCm0Wyil2ND/9uqJGxOlwfl1fXgxLlq1iNR8PqpOnWf4FsIpxHztV/ZLeA3aBB0hSA
u3tzvTFbOS0EHHUrf+P/7pqF/5XmJgyMvgL7eH1ZqQWH6PVuBnYG5H+eMeYAnM/QDsre3y3mzUSQ
5HBGMs9hhHjdin9fBvZyWrsye9gnxB3gMMO+ILbabGlY7IY/8yC+I2gRRd3uJ+K/Qtt4jMl1vKkH
9eayWU8pcWA7aYiPZBb+dlpVtTm/pvZPnHHK7fXz/tva13vXb4AZVrIVMdtKIyXtpA9m2OWxOEiC
2m4cq26ODouEvM26jaYP+1E4zwWf2rYnHPqYOnS+YXYBo6Mm9wDSL5odZh0m5tWUVq2Ka3f9sq73
SqAN2xYsCNddZdz0kC3i1mHQZTWQ+PJiOv/XhsGizHZz/B6EomsEmlZG9PtpuLWJ/SXKRNta9rke
u+mmT5zx740l0ukmMtctV84fpWG2N1h+2xu/aoGOX+9Wnq+M7fXuNXr1eu96k7tRi9rJh4axaufr
NY6lsVoMOhQd/++O1fhudUxLQACrR3T9mNeb6wf+93AoLcgyBrmZ0ephWlaN4nVz1FfP6fWuXGh4
VaU7h/++met++u/h9Z5vjMRbYeDl5F3DCeTGWmV//27sQST7QdinfNXeX/eD6026PhwZceyWtD9f
n2oim3CH2KMaucYaqGuigaMpvl9V178Ko+9IH7UqPGCra+zvXXcwx2MO5AuTPNt05UO0ghiD6831
YZZCITZS7aejpBxPBEPKzdK7ilQULZtOrleHFjFdsp7mTVwSrZuQTx3qXssqxtSjPb2fb7+Ynoxm
BetSj5AbWxM4h5V+ZnS+NUuFbzS/Les22cAoY1C6NMnZQQtzG0dDwLy934xzeSkNLhGV39qhD2X1
pLcy4JTRMEKns9i0wxHcwLq0XfQH3PfmYRlJEHI8MmndV9nJaicYwqBiHxRZLH28SyVBlKLaaKpk
PoJMMOSCy0kjuxOm4QSzMWvbSJPEwihzB/sfPN3ybIniWDUN/TsiidJevLdjS2bhXOzAL6VbG6Nf
LYdzEnf6hosjzuSkrsMeQ0YynAG/oifJGOlqOqPXOKOpgpcqAMqW7sZ2zYiWFipcWhQMp4OlMUfy
jb0+bEBU9B69RjX99C4bxlM+USn8/KL8czznWZASsBVVmQ7XlIjS1KBdrXTAt1YGHZ/QzFb9ZBGO
bB0lVTAttrePYN1ojTxIM2EjwKFLhcOWFgle8X4U6GLGF99bW5cEQVKP9d8ul+713GIYsGNc51jl
e0ubMQJr6P2HUdtTUSwB88cPiudk68349xvNyWETIdPxFmpPgTfHA4+GfJMPHlf+fMi9hwkE0oGJ
p35GTEt6hkcCg17xRTe4dPHMDzHAYC/2dLK2BgFzCtdTov3IiGyZbrpd9yAzc+RtkSx/bF4Mqp4L
ZcsiW3OjS20OX20JHcnkEA2MURHWNI/MGxOXxBw9EyEN0XOd9yTgOvjEcHCHBe0ES2AKX3K9CBy5
IkVgLW8mU75GXC9CKK8bcpnJBy0Z4Xj8Laf1U5gQiwpQ5cwQvezbodV2ZdxHDzPE9aX1fjcFqXqx
Hn/OSttJj4XgaKhwLQCVYyUntHI720++NTism3oim9iYlje/pWFBA9LQ/rhEJMI1stKjZdDJ8zP9
AeKCF1hzEUaJepoNb0cQLvKRBCmWJnSmrayQtPwrb41ht7TTEM5J0ew07yXRqmpjZ2W07YqK/oyq
draj1ecl4ReOks5gahh38ZRJ0JTzcdA/WfkngT+7ajt0j31OVGtHXhf9/K3jN++GVOBZACR5FqHH
Ur2gyLWAHWVJQIpnuaEaNIIF/urGJzB1I+ep3GRucrCFpm8UyC4nEy+AxFqBSBLMV0F91OphlZG+
4kEM1Y3hYFixzWvza+yrzyhuO6BO9Xe2vC1mDnytSL4Q55Zhbz4Tofis0EsydYGWOp58kKnrbENO
gxfSa5vmwaVlhgjYicwf2jcgTJz3bLQv9cTQvvDPwuRtpTHeWjrVP+f0bKtIHZZNf46WgQDZat4T
z+uQLlslh/k3ydn0q5/yavgwBgLldTnfi4zKf1hWXG9NI5BodAZ9gjN0BWRyQDMM2DBmnwi6egAI
ln0qNtKmawgF1izt2EwUWYkw2kDu2fZ6WLg0/IkUOFnNrivt6IFsQ7lltJMFU+s+O1MZWtXAiUAD
Q1sUb2TcF6HhM/DuO5lu+r58RS+KyVGyhp7ylLwk1JtOR5DwmhOLMnra9lrxAsz/AXSat+lflQOB
rk1zfPfj0UvN71rLv8vU/Opbi7DADjK/zhqKDve+God555UMC1IDLbtXoCNK5vjNoAs6lcD+xrl+
1LP20q6NqmpeB7F/rN4lemHkH06QyvZKbODeddtJc1a7c3OnkmyT1g7dklWo28bTsTa4KJRohBzg
fbBeOGs6cZAZx65M71yEGJumqC9lXv+UlntsW+ezT1l4TeI+8YoyFHpxQKhCPyiS5LWMEb56b7yR
pJnFoKrDFgX6drAyiDyjykNHI43e1OS80exqCiNL+/IgGyWRQoieWltBqJQpXWc/T90TMW+MoUux
pwuwtxc6mUn1XE36TpDqvfMSB/0wmpXUZjfT6jdfr7MbFcSJtzLEfikrgTZevMyLLEL4M09Jt3zV
k/Nq1vODcgKzdNqdE0+3C2jO3IE815M/aTjObQ3G2qt7OIO1yURN9Mc8ipBpO/sx1UIvJev+fU6b
Dz8unpxmOE8OmkZ9fElkcejR4OQT+0Qm+x1INtA06pwADkTQBhitK+wwb1iBa11odRyfUOXt4tD2
9UgTd4YZBx8aaADZFbH9Mcvpg2zqcuMW2nPvAbKRqfnel/nXCE7Paqd3/GV/kO2ii7X2i0qPgyif
ZmzkQaHXv5oBeHkKh0nlKKrZHo+CELF9zRgAzZ9F76hf9gwggan1x3gYHsg0IkPQoz8+SvdPL3rQ
FFxhydgm6r0SIH8BKG80MRJ5qVdgm4qzKauHHDTPxlhGeyt8fz85/vG97AH0QRs61pMt4e3niOVn
5BEJOZqksZ8Ixagv+IaR8Llg002OyCais0NXWNpfeinPuT6+DfxTLP1eU0QYkD6LF7/TTpz5HhGX
NZthcNn08cUgmb62zb3MxsNUR7v+0I/VrmezcJJg5c/scNow20up/0dQwG5zSelSHSR5anpPsNjk
n/Ma1udg5cxTqt2YcvSOXvSnKIhQztGnVVP36gzybPryfvCKgDyHh0bGH3bJuhELGdENY/Hu4qmH
T1qrgNEMKQ+C6M+FfYOJANj4irKhM0YqmmnrWToC42EvWGccfVbLdXkherSjDkh1elUcLsOrI2kq
L4U3beDw3BXZ1G9aFyKgLhAcWWX8VDvFn0ZO3aaUxRi2/kBiJKbDLtGPSvd/uRZF5JxAzq5idbJ6
quxmiD4GyXG3DObOAebt9urWonsHOSUPQdw5WsE0tI1AiaKdArn7CoMQoVNMC82id9gpi43sshmJ
PFk4oRtlOJiuj+Hf8zYqG8uwfOxLGFEq1/SdacFs6Lv0FwHwMoJtzwWOSvLB/9anYTgbgMhYjdkH
L5JPmpjBbvrDh5CQxmctRfcyfHS9v4sVSNE+JaPYz/2woEXQMeAoEMaHla5x8FCEtSIL2piOwKDr
JR3r/FAuyjsSMvnqpsB7uIIPqvk2JLXxPHJ41vB1svQstJqEuRGGYsbu0qa/DE4/Ie4kVE3k9yxp
e47T+oeQ0WQjjIGxkvUc9R5BJdVvA3Kdt3S4JAwSwaLUI5+zuh3i9uRQLMayuiifoSH5IqCubjEQ
vVBrv3gMLQI7XrMizOlrtlkB5J6aLp7PpcaZw9wb1oRBruYOAVJZD0e1fc3NlqNjDJxu0e9sVU4U
40W+ER41mFOg24jTH0U/W57seiVk2RO8t2l8tutxa5j2RGFFaEbqwnZwhnttnJpjquX3VkxBTiZt
ZdrV3qIz1bbLSEGbqD0mbat3ypCG0LOTxL/hW8FOzdHsJUbLEcBOo/3Q9PtM6/wYOdZEMrBkWnkp
GzBmIO7FpkBte1jsuAt7iJj+mAXZYt92g482dfhjazdELZ9TglkrmtAAH9He5c0WK+N9poTY6VX7
DmThZqgWiM/1imj+aAXB1ZNvYNavk+dGuFRCaKA8mgSbVo+pO+sUzCQS9MrbI1qyiYZ0xyBzMPc4
M64Q+zMbQECqcSaz3TF3wpqfTN05txlHYMIWzgWhEkwl/9hupMJCQhwut4nh7FNn+limG5QzzwWK
1A25IO22NNhORIlfcGIgG1lYrzt4leS8tuDtVw0y36ptC6CHvJn9STN2DoFHG9/WHkUtdgrA7XqS
qjdwULFCzQio9ytdjvSPnBObZp1AB76rxPptOtq8i0wFLBkLKURDlqdFAd6OitD22ftrDe8AhQmx
iQn+FWp8mSYwknLrx3JktXEm2v021CTOm7QQbfCCpv6QeroJVc4Nc1JON5rPXuLa5icNlz9kKDcn
lTO1Nhncz0QV5abxC2BfGSKVwUBpGaGe1/b6A9uUHnFomgz2vXwvbLi0xjQdXEN51AFZE4Ca66Gn
yLfMaMFRy5OWsrfVndj0RfOcFRV2JOcGMGa41NTPo/RJ9aVJsXGKZD+SOA61c7k4SNgb8T0b/ldT
LlmIkK1hNx0e3Gp8d/vxC5LoYZnnwDGNj3pKbWjJI4hezBfR1NnwScYqYA6iN+JR5e7D0HvYMrLy
VnkDA5RWZ5Dtv2e2JNG+tJ4i+WsQOqhuGKIkiJG4o7tROCXVbWGLszAcDt1YkufEHKPT3buGVYeq
qzFMUv2ewJFnU5GK6Q/VLk7mX0lkK7SA7gMDFQJcsghm8/Lm+b88R0MkYq4svlJOgZQZBTYFJvi6
OMzMOpyh2BJzvlHdwLwh2WtNdVsVz2DzfIad0YF9MuiaxNpOmcFKTBm81UyrrWY6VuDd9DHATpp+
aBfIBvcHNCeVux1b/U0rCkYtg7mPJph7U0QYXgEGrXWHIFbyK2mR3tvWkfqirwoKjNHd2FSVrL7G
Oz0/UknbUIcLUqpSPzBq5fBnyEMofC2I0OZWrWUEnpd9z27yljCnnOehDDQFGzDzzfnozq+1SItt
ZO4LwUC6woeKBzXeOuTA1GJ4y6t47VCz8o8yvjXf6QIuCMxKOoNOK3l12j7DRDo7+fM0cfW2SfXe
NSMlh3IkY8Ke8XBCSLTv+jCUv5uIjIw8aS4yTnYWQSI7f55OTW7+LjQMu0kG+X3lDbXyC0XSMwPx
eqehUdm0HPFbX3NZG/ocSuPYX6p550MBnmfa7ei52jDKY+hsNbbAFidCwVQr6/H+FRG9kDT9rqPi
rLsaUPOsIVkoshk9pf0hAbCxQbTkbrra/B4tsFPFs+G41T6ujQ/X0A7uMtE/8VHzWM13XYM6hdf9
DW/mk4p63LVmcllADkP2zfOANFgoBMtdlxDhej9xNeVQxHBYfSKJQfqtfsi3vEQ+Ecsp5yiDoPNS
uS++MZ3mDhgJnDmy5K3uTnXis+LLAonykOa+udfWyOWkmc+FrUN9T6thl6as03Rq/6YZXzhGkYEg
ql9Ph862i+c9P8cUfIgB3yZHYoWec8PUQhKw9i8YSaPN2Eaoh7796bX1rFd6209uOVBtIky1FxRn
RFdjnTgVuc8ylVNUZFHwcmwisqXX23bIa951x/xoDbRUJZoJGra/ajbephqtB63IaRkK600xtzTi
UYWk/6w8FT8+J7Z4ihfnYBQU6CImlI+zExUApD3WsJ4Ju7UdLITGkIRpWN37SfzQ/OHEGzH5GXFW
Tol6KAQrNafDT5ONxKII/S3pCGqYzZo8qPEJAGmxQ8N1n7nqzFgBo59WXEQRy5BF4Hlcya2z9Wh8
xpX36Q79S6+zY+b2C9kXj6ZThSImp5AIYCjgBMnON33H0YKtC4X4obf0t0HavzVX0VdG6dZbZNdl
Os2YjOu/u6QWjgl1bIdL3sIB5wSADG6FNxvv0bp49bT4vEAqBKl9zk1noXHXfzXttGtd7aUgknjj
JtYYjDWFt26jZojYW6hihqr2sYoLfWOL4qaO5O9KYKFIhgUoJfKnbnh0C3GySqcPTG2gpqqQ3+sA
qqdM00Kx5vMOvrHFCk4UfVZ/JWVyAFxx06XJTs/t78Tr6FN1TAFJUiVKMd2bc3PJHQJFu7Y4NorI
1EFvtqjCP3OjRy5qktBtp9ssZ/CcSfRvUQU42N7yL5yG5M5NK0TC47nSDPhOjpFsMD1Go/Urklgo
ouhnqbQnkyihyamTJy3/gJlY2YsZaLGOGms0LzPssdCSxpc7yKPpp4/1yGQdB+C3jNaNnRQfs6Fe
8wpfNWkL0K9qPnM6XuZ8vK0z5HlR/EkJ8UmwarJxa7Wzm/ljaFZfns6FXCt9FIFLDXvcRG1Hbb52
Kqc9U7wktGZas3pqEgBv0k1IPnybRIq8r85lQZxSbf8qvVEwQdfel3g86y0Iab+6NTmFC9fby7r2
gnIEclfJbTqmb2nRieCntZsv2yp+R02D1tKsH0pojdItObk4HWlLtgSPd1qqcRuRH4/KCa+20Zzw
GT2amkKcjvMXl8VhHsESJmSDZplOU2+oFHsjmvNFWKHOTBUGV4wXpBoDPZDLlJGUmOa7JXZPOCg/
HdF+FMtyp+B8MVZzbjlCXp0cWps2hH5Vo8H04r3ZZYE7DgiONdKisuWCeekGau2yb21ra4M34Ppj
kEdZBJ7J0aUWXR3IdICijwx88gYg63yoxvJ/TS7NG5d+ysaiomMvrm6t4mUQeUiA6n2XyLdEMQJf
d8FlJmIKYYm+ix12FPwTl6WI9nTE3yJXXujc3kWA8lkl4EMrWmNLCtGpEOWjTMz3cnIEC72EshY/
ledDeRKSC2OVPl6lArFOU4bmcXNgNfZIqPZbI7MvVr9PuEDlEWw+mcpLFOJ7ebObc9dE75QH6DES
SpSIRv1ZY5DTGYStDLOdb73SPKAyoq2XzRYlQxuTD6mda7fRLqw1X6eS3u4yuDvysquwtp2RNf3k
78oFFM0iivxQdbdVrTEg4BdsvVz7Yt27mfFCiDTyDtOi4ZssQVYSkhVPXnyj0pFFI+QEZvta0GQ2
scWzvZ/70rjRCiZYLU4EJhEuCzUv0bFnGPt59tsj9rh0081kME2GVf7S5h5ovJv3++vDv8+Boc84
LvsiCl0sHID4G5NrlSRs3C1rsgzW9KfpzRMpMG4CLBx3moPWn4+1iyUdk9OHQx/ZEOhPXWvQDnye
3WJQqA4iotMHxJ6lzctSdP1eUaF3I9cw1dGATOUj+cKfgyxWZxdXn0Ubj8JQ/t6NflwyO4O5MD7R
kXGt6ZG7ZbqIyTku3rUBoGptUdo7o/EnqjwOGirsMop+W5kYAlpEXgg2QPgWEGe94jM5nJa89iYd
15It0U6Ji4Yvcr8S3/xSPfLtmZNwNERHSMwA0ulYSd989XOg3/aumbXbdv1z6TqBsRzkUyPke997
gZ8H9rAiWWKpAjVn50V3fpXNXZMJtcmK8bGKmT4XnnfsGkFL073LTdzkrvfdTTYQ/7i9n+3iIVtH
B75W0jacupPQ4zHoO4sjwicFHlfZDfkYVdjG7cQMX4YU1yOHtXWslCBQx2b1drDiRACbQNmhOxAJ
DLeBiZpbLoTGuNtmdnPXZeptKtegxSlT+8gqf8Z06W8lpI2Y9rZus1K2Yp8L7GwxH7CsrZ/ob+ns
3vrxj9lbzGQ78tA8FpxN6lWcHrPHcnyJrBS6kMcaLYmteIPFejNJWA5TPQWen7F2du1xw0x1n6W6
8Zr7nK1hx7K6pcUyleRDGelJDHRfHCUurLGfHL187Uuv2GqdSBFaxG8wRrCwe+YeN5MeIPTgNLiK
Dl1ih+gc0qQagrXtuVUmZnWT79hcp62LRjCkned7gkz5KfNkMQvb6Z7zueDkL0dalZFiuAJCBYs7
E/dRTqzhNHKXvKrwgtxxDBxN6skoAALqFsgXVTfIqmhY2c13nrWwX6rxUMz0mY3C9o+mOMpSDps5
ZjDVLzSfXDf/HGjycbWptU2F6KEv6uQYZ2otoM13G4vLhm5lDO5k6u71smSwYtq/63X0FH20dFgC
I9eoXeW5p2eJTLa7ibEGDhQjD5HDXlnVNDsHHd+Juij8dQEalWbrVzaU9Jmxh7Mm1gwtHb90GUbm
ZewwkBHyfZdAqaC820xdPjy0ZKaHPfFGK5D/RF/+NrbboBjo20wQNYyRtia1VHPMVAvxgytC0ooo
aIdUv5WjviupKTezi3M6XUgsF/qd3whrL/Sh3UGIPC5t5m6cvNomJoEtS8zFIY5Ffxrpt+ceAvcs
n16cCpGpLp+ZmvH9VwvSHzqyUdpnN0VNW511K5zazCF6Re1gMUCRaKv0LF3mp21H076xJg1TLDzI
wi+3i7S4GI/9G4iebWWv9WeNNW5RRzvnTFqk9UvlLNbBNWvUzKKeb0S/zoQ65DTEb6Dhc/OOurYg
TxzvxlYk7BbaKDBg9zQCOdBYZjn2S1l0ZeAaVRSAXKnQcuJ6bbKAyLYKANR6SN4VE38inzmEraKz
AyHEmqfQnm2RvUqHbRsZ0jlkaY6AicMem89L5/CJW5s/iZ+ITkzscFpjJON46tX2bYTFeXkG9Tmd
4vpBp4XCHlVtIr6VbZL34L77juUef9to5h1BI4qpM1WWy6xn63hNHWSxOggW7sQLl0SsDqLaMyy2
YMTsfHVbJ4S34JX91B0hf5VmtFXZ/GqNuC6Vq577CK8nMqBuXxFEwyla3k3pwpu0H0FKEG2d+Hdj
OUPoesNNzAyVxqFvAkaJZ9rmTvMNv5lNNGf3Sh80wqc9HDDKI3ajwpjQNuhpTTp0JmEjAwmbFXuy
HYFb40DC9d/cillyupkq8wiopF4oK2z2OdEY31Nsf+rmj5qWb9AzhFsACrfb+6V3dMg4EX3o6BP4
Fj8tTGenFzgoGBlCr+kxmdD30EZ1GZkxO6T4ZIna9on27nfC2w5GR+Bamte3TP7cbbF4pOMJZjqM
vQLdoNJhnYO5l4qVde0esI8IYGLkIZftY2ZF840T6cw2WPqICkmOG9fTToMFjw75UWqFvuu8exgX
FIb6/KIm47D0Ol3hqXuWiomIM8rAjKs+mEbfoFAsFv77+Dbp5XvhMCKzfkyV3nus9lkEc1VUakJq
xHJgmBhAJ75GzX7o8I3fxeSRaDVh1oQ7hWOvfXe1erdicr2K6DYf0FaK4Xv0aOg3GS141JVPkqYA
eW8+3N/KoflhPauI5WEGvWGLQedTW91riTufJpfogjLLHjTRQM+3Z3a5pak3NVKU0FCs+dyVid83
1R/dGn9LpVOxOOPB4NyzX6HbY138RrtBeiX0U+a9rIxNt/vFJ8rYq5KM9otd7BMQuIgNw1zLDqVO
oHMXWfdt72c3dc++bbVhzEbezI2PPJAhuNH69jaR43hpvK2Fejb0JkHaxvA5z/UdV9iMKtjaiAb7
XFdX6ECa3Zythl3JuoPQNgTyS/OdYbJiqZA9mrofBUlL6zWp7ZR7NE6KuB7uKgdnrvZFr3380OID
01cdtJO4qJ4x2zJVX667slkES6OuR1in+FYMfdnH/tLfpeuNTfetREl7c33KKVqijOg8NLnDp+3X
CJpoOpTIH9HkmpxLCVb3NB+Kf6fmsGk5D0eN8ZQNacZ+oL/24CVCwzTdILYOnuPYoVj81zhNBC43
etp1X47bLmIhU474ILJNN9XtsZ36J+U2y97MrHSruuIyIRljdsx0zuqKds/BQ7CxN+RwhCdmtUzi
KOE4x+LSB1NBd3hrdf1wUY33q6jYoNVSbMrG6C7Slw0Z3juPi77XwGSRjDegjt110UyTnzajTKbf
42BAEXcZy2eD8WI5KAub/qNpIbng6KIUKrd+596VTMTCZhF9QNG6jbAOKkasMHPWoI3xT9bNYeQo
SXzhTd4N0w7wN8rF6OIv8W3ssFZhWbbLzSYJRi2nH2OMNwb5AxQ50x9OucCjXO/esLqHdshpwzjx
SzEz/xRcl2II0p02/0zkB2eRZVxS21KhrMp4pxUkI7SG9+PaaDRL+TJJFW0EGOTAnfXA7WfOz9by
LSbv0FnEZGc/rsMOupTFVzvhrdVdSe2nEWJUzfFptJrnLkdMIdm5zP4JH8fJ71D4xFGyjdIOisdg
blxffK2OEwpx6CS9b1pBZLpnE+V1wfxlq2Ln6CP5ucGo+GysMeNxozFtr9kArvjuC8yW+Ihqmq+7
KfKA2mTFk+8wpzZdMopggdw49XynLKYHtojek3sUKJxVgmhctoOJdF91t/OQF3tkGcdZRXfEhWB9
oReRGxNSHZffGc/za1nZf7pluhViuKNKBVucnPKId7B3agiC+l0uBvbutTpjjnLnZImgnO1LOifW
obXl0ZjIQS+nR21ejNsBLZCJDnhXp4eyo8SVvvXHzK1hUzn9q1bLhT5XzsWA7WbizGwRPXVecpLM
0ui5fZpCyrNBWGyWePNOk9IP+6UOfJGwt6QPBWSGIOZcX3d7sEpHNJNcynPdxN/ffBQOcWLRZJE4
rf2J7eEzF/lv2SULe7+5H1u+F5ESXkje+s5Z+o/YogmZZaudPmOCZpHxZNZeHAgQZXQYmNjabGbV
qR3CJ86wN5nMnvn+f7m/u6bzw/h/GDuv5biRbF2/ykRfH8yGNzt2z0V5S1bRSrpBUCIFbxIeePrz
IakWW5o5O04EA4E0yCpWoRKZa/2GeAFhWoL+taculJ5tlRW8DfVwV+vOW5k2z+5Y35OF8Jd6rKCT
72Cc5aEoJXy2A6Y2o3fIoyq4BtsmkGwsD9xFm02CLb9K1tnxjSNCaV81v3eXIgcnNmez8gZ6Pju1
dIXtzr4bbMQfDqMxbh1+QXlQbDMmbt9WPhlt9B1xs5zIsxi2hQqsDfp7WL3lTv2MzxTR6Ly4FeZG
83lyMqejruztMrND/Tj/qicu2PRh3boRkDrVLPFlgHdazvYzygjAztdeHf2NhKa7DifvPABJW+Ua
0ghAryOhgun1wsNgTdoijsJzWSi4VhrZyYatluQi2zajpa6BzVmsLvplm9tbrR8C1MZKgQWLuNMZ
GIU1fv6JeajYlAYwOnF3DCFee6Jhht+OZfwWFmIWnWr2Rq7wf+PKadpEcVjesgmbPdDG/kmbQu9I
ZGM51HiPu1akrQcnfwjL6mK0GEEgU83biFZ9BtbVJVoO39s62wlbIUG6fBmNKsZVRnJCU+8K/BvR
v6EkYzWQxBgwdwI5tRWNUq778raZVO2YZ92mz5VgJRIWZWW9K3KNdSsx4SiP+PaGfO2G0znKmID8
UORrtWwOgYtxe6BiuwDiSPOUeu2lCnTl7lM6VOuqq1kCNMFF0Vj093nxGpDQEzFmlF6gRCtl1F/s
RtyaarPLvHRcNxrr3bRJbOJBBmShFEUWv780gfG1NI+BwayJT6BDOuy7B8ahMC1o7p33hkfKC8Ev
U7hPZFC2AzZwcFqOBpvSMGAZMQT6LYSV27BXb6O+Be2h7csgzTYa4QE7sy+D7s1QHpajpcBIcQTr
Wlb6cz1EDyAsWY6iQ2U1HUSN3L7JJ+PeN+I7kzll4zrtNqmmrVdqB58nOWTRZVuQIMOach3HRCNx
7IyjaqGLwVgBo6TkBix2SnAxdUbUHC53VITbsdM2TtOwKiHY6OFZsCiV9GQO1asfd69JTa4inhaa
uEtF2/KjgfLnF5/00H6NBuut7Qr0+vWVoablFvF78mUjwgqCXbsdfiUkS8K+zCuCZ8qtUUwPoeU8
xc6wU3VjL0KWqkqjn5Dfge5hgtFpeSBatdsuTt81U1kLteSBgTRE55kbS/CEVfuvVY5sYPLVNEx8
2JI9Qd2r7RCJS5viefK9VTVO5jZstEcPH1YhvM9hOyPio/Ck9AApANrhApENJyvD97TQCXBn7qOK
ilvrF7cIHnUgr7p70RGLaQLIsIVjnyGOYWjnl3cZRIaFN42nvPVW0WThokQXMiYnA50U0qzuxnKr
O8PKXqoarzJFddDaB5Cmdg+eSXjZ8KAVWO5932gs2KwVUy4ZaDQSgOGajwkGndBNkBezjOolV9uV
AkpV4Bo6RPqtrTl4hqIbGBNzb0t/Nz/yyAs8T3liLcwwh5sO1ccX1lUY9Y1VDe6SXCPbbkzrFoow
Lmlr1+scTE/vgnwcmqPekg0OSKdUyjeUHLB6JLa66CsUJMGl6g5fbU++PE019qXOnhA8c2OklTzX
pm2rtU+ZSggMVaSZkb5VIHbXns2ihIViD1tlTgOiJxUhO6EGI8EBVr9+/UW42qatzFPrOOihlDhD
JszZCFo4BQHNtjn3pdmctSJqzwQgJtJ6vbIDPtIvaqUc9lltlnexqSR3bKvnc1lR1PAf0SnisWn7
aEH6YaAtK0uttz+a6agM3RpbQ3Erq4ADkIewzM8fg8R9EDOPu8PamuryjjiMuAMudl+qiHfIKgN7
1xvhqbv3DnOvFAPTDe82XH0MRCAdln6vK3vZD7D1cB0E9vXzqPIAt2QXQqgkbc07k3W1XTdLEHYW
Mi5/1aWRu9QQ9bmVPdDuGkG7xAS0raS/NYfux4G93dU18/7wW73J2gApnZ6E1l/9NWGjYmGeyJPq
Nx/VKdZqNwEIIzmorE+LEeup0LqwF9mUuvAvMZ6eD8IHOFWUfXOQRdsrktkDblpHQ9w+eFWQHnVB
LDEP+pYnR+Ne8UBYptBvmmXuDOdeZfKVl46VVy8DwHp7WYxTL95CbDBX7wMHfn/Cq5Cg2fyyVYrq
XKK9d5Uv5XrlM1kX8yxfqY+wbJx8NyAgQfe+FdmO7bSylMUI5um59/THTCi8D1W9NYRW38txNK4k
lFGJkxzIygH1idzzN7K1ia3lCKYXVk1aXOXBSkW1SSp+WkhlheGytQu0LvqsXspmEM3FlReMdhUe
zMzic58smkJQVyS1PsZJ6nFgP5BvCVLom6YxoltC7OGm6If0Qgp+Rg6U5RWJOmdVBFF3lyCpuapR
VbgfK2Evfdg3D6y9qmXQ2+lTQ/SN353VP4cTenZOajmf8sHKF6nSFl/MqnzDVBa6ZJU/u12cfRvK
HNpgbLzmE0D21C2+NwMrioycChmOYtmpJRPHpF78gRXNojoRrQKSm6FCY9ox8AOsiVnudPSeim1I
LuSNRMTRaCbxmlbO1QHh/zXq489uHlYvKnsCVm+191knd7tI4nTcRGWANYqniStm8uhqpg5T0Gy4
LOuCpIRSOSksfjohrrJBCzSHScIv17IoG6qI4FAcpArLHYZ671cGw9oGYraSxWYeoHB0d90NLop6
P18Dr+cC+DR5NKsXRbicKkfdKIaGCvHcR47vkRPcDsLq3t+qbMhrv93mNTkt2UWOPygqOP8uJN9f
CPBsMNJ3U5dgF0kK9Ba3oGzXCivGErQMz/zMlHWjDPE9IgbRstKs5kuWKje6VfYBOeLr5Prhd5FZ
LwC8vefe1l0skBtos72TElXxxFHJC+Po6L27YfPa8fvPdPLiRvep97tPVoGUS2itYQ/wBU3JdM2d
0v482HqxDIJ+uvO0qNh4dobcTlZ3B9D97hbXZv8WW9N6ZYhEfQJRGCOYFF6Emtzlk67fGGWG0IJh
96QmyAW2SShuuHFIFAVFcpOwddoaaC2ck8RMt61AJSXNSXBlST+eE8totkYOqiA3Sf63ppadtXbU
tyjbBGfN0+0tPxTnlCQQAQomXH5lhxzQybaE2r8zrDi8shphSac59rcgPaArYb827MMXdROMd7Jr
ZE0KUZm/ug5d/VtXA5rznYrH97ZrLGbfNrkHPRWf8D7b9j7apqgtE86QdQQ8t50o+3DdYxe6KiuV
rJ/fXzO9xlk59qe1Hk39VR6wl3WWBnISG1nU5n5aBxM3MEprWzK1YdwdE8tG1SfY65EY3q8LY4LK
ru5XB5LgrxNufghVEekH639pSg/ZG3hK7AbdXYGLChjLHjIwvISrgarwCtDOsJZ1feH6V1b3YPRR
3CQnRD9Z5/TGqh+RZ5KlPvSzGyTKdrIkB4Kf5u1i3POAMzOGPFim5WPczG/oow48Z0Uq19b37c9+
5D9WOtJ2t7Kq9NwcSbdqV1RYqA9p2qxUvQddQQCl2SixyXeHHWS4ho0IH1OZEmJZen3r8FgACDBX
EptMlu/lWlQI8BHHfe8piwjnE2qaDx9DyIbCCppbm5Q6mtMuMjB9fav5o7qTgftcSXkT3Jj/j8rA
stWdohHilxfKjvIgG+Chkg6eL56mEvh44tn7YN6AirAybjriP7dBJoC1oBr4hahhTZLHKi56iVCF
NcHHKVoSjoaTv+V64V2jAOKNJ4iny/rM8e6R+1DvvXm5KwS0GCVs6Z8Xx6JEFcoacZv2x1ysZX0b
siPq2/KZLI6DONGAvWpM6jKzsJzVwl451g5300KeNiPOpfnQIWVuKUdZVcUJrbL8fiprP9o7D+Ja
minff6uXxd/qLN3V9plI1r1LDBXfq/EY6uOPg6rW16jlf51M8OJZ6FiftBjygVom5ReSdq+WWdov
ipM/NZrW7E3bMLeuFodrLzNQ/UAD/sksNNJnMDxy3WU+DTR0mao0esbxElNjJkxQGcq6Nsaji8qW
P8bGClQ4818+3IxCZG9jiahnW+ufAqtWQZAWLjv2Xjn0zztd65AVVUndL9TeCHZ+lrO1bqB2uXr2
UnraZ/zJlTsEs4tjriMzGDkTgISh3YisTJ87lSTaqKTaRoHC9cX2lwyQrdvnrgrKgyaqdKNCENsX
bZA9ueO4JxiZv2i9UcB68v1jFnbxnW8G3+XLTbrLNyiG4tYpsu7GD8gyDPMF8/sAQUlOKwYbmNuB
uUVO8muMJOlZHox8aM/CbIHXWi4SBwq7dAFA8mzokTksZB+4nPMpMG04cObxR/HnELJ7VpbPWZYW
u4+hUwNYsKl0zboVUAOGYdqj2+LdyFKeQEBzOmTvZTGuQLEAT933bn3jkBBs9jURENBharQshFI9
jx151Tg3xWdnIm8dDWn9UqTZMzCP/hsWzeeW9ehb3dlQsvIAB/tiWhQuNIGFwkZ+Dkd7AfyWbAAh
4wbmTLfP4Ik38JRncbnCESjM6Vq5iLCW3sriR0OSKhk+yOAsO8Ldt9GT0mEjbiBIfXLtUHibugTi
2w92vQ+N9iBL8iC7WHM/WRQzu8jsA+JljXONBlXZ5y68rgyWOrv0DhEFHfLVKpqbZZ9K8dVlmhIT
rSyLPjxWv7GlVw7vl+hauqz0wLp978z3dKPhLGFVlnOFMMQgP1/j/frezyruLF6jBlJwHMqm3ywb
cNh3QZLld/685YjUCqzOzzq3bptVQggM6A6ScDBX9Euluu5J6HF1gsvyzJ7YelChVaE3Zl/K2kFS
NgZP7nAjnmSjhar9ChxIuVNLcIJNZ5Tb3AHvmjZG8Bj5hbMuO8QR9HiARwW9E/OcDqrbkNkPUwrK
xisC5W1Dfs1/yzuWpEbVWA8ZY60ByCanwTLCVRmnEIhACtwTzVwPjHUxLMO6nyqfwKmjs8OEZMfe
HFF3w2zihWx1DDKdY+P4J9LzCIxGUXpT1nZ144BYI4VeRV+Fkx2qPLaeKqN04FQEyIFMWfRcKgQQ
5g7Or1eSS60JqrvhV/Ai71fazFjLcqz1C7klIu6OSB/6FIYSAp7RNfZ9dKO0piBFkjrbfrT1Y8wz
AjhM1pLRjosT81uzHTPVuTH5fNZOkhjXIsX+LlIV52GYJYvQ410IYbrbuvWncZHNHgytM2pnUp0p
gUtUt+aqHAT/uZwP7/2ayizwtlB+XCFbmnHEIbk3fSwIIbeT416DSGzvbKMN70sbzYoIobe1LMoD
HUzHbu9Y2c8sIISHPjrIOjpoJuFAIiD93vdaE2faLjjaeVqd+7DP1kmWNk96FH+TX7VmfI+sPnyN
uVcJpo8YXczXuEgVHc35mtQhplDFZv00GXP6oPffzPz9mtxLtYXuZj+uETa4lCTNj1CqvKPWjN6R
lCf5rV4nISHiPNgkPBsq3LBpymXT76csgo2V0kabdBBZi0mBCY8PV91FzX+PyjM+6mOACMPCUl2O
+VzxcWjSCANgUK8PE0TadTvguF5Hg3Eqcj1ZR1asPEOSv+25C1+tqLuYdW88w1vISYvX/9bVz9pb
uXQ1w+FSetGPrr+Nak4qHuuFSAgjvuhVbjyqflU+BN3fClH3onW2/t6ieX9r+f2a0iv7bV35gFAm
0eEsXqsDz1gY/yREVXMtTxMNQYBoPpRejMKke6ui23Wsknm/Jk9zNGgVPFV/rZVllOGrw2QQsvZG
5ZBbwRHKiLlNSRUfyMorB1kP8Z3gqazUssFFF3nuTdLPyxeyV2trrbWTHWpZK0/lQbgWuTKnjRcl
yhk/+suWUQu+tF4VHkfm+UvAT2OXDgTmtEzkFz/X8os8YxX61JBMPXzUD36g7VyDxL289Ne+oE1/
9G3Q7l2gcdAiO+wGZ3mwEPrkPsrMtSMytEuaFu63PP3oU4+kO37vI5tt1UKspcNYJgJmGDwoiL8f
87xRiU/Pp7oC4kueyUMd8OwCnhQuPuo63R3F+aOc2FOyiTN0zOTFUBxRavptHMKVJGnq2ma6csmR
/W0MFk7OMh8HFXxNCVcLub7Oiy4IGeSXQA3zi0hHB464b6y8Uc/+3rBrOgT8PmpLw3BWZFqNlbxQ
HpBWzi/1rpp7yoq6Bx9ms+TYwtPIcJp5nkg3njFDEAtZhMpUbGsDpSVZ1E0oowpczZMsRna04gGp
P5Serl+SzHyQ1X2Edmtj4iEXj/n4XGuketlCOHvZqljqLU6a0xWjbPO+zqf3ob3UbI993JboKXER
GY9xja4Q+9H5bWkpaoKFpRg3Pb5Kz7qPM8m/v1tzfrcsw8INmaTh+ePdyiET3m1WI9AsYOlvpRJ6
xuNi0xQBuOhZLP1dHX3WU/8oijqEieYBoZGtsmEaUmZ2WU7V/HOqpflOlsZMHJkqofik2tqLWetC
C4yiC9puw6omnr0eamcEyhRmSx+hgpuCpRDWSb5F+qFCPkv2fr/QMUKw08KdfT2ii6XU0QW8WcDW
or8m+F+cEJA/tsrgPqs6Lz96A6wjz7uILnms5+rcg2dTJaTTmzZxn4fGiJcE4qOTbG3sGE+MMXkK
NNDTjYnFztAr7nMFaWyTV/GwkVfpek84so3jG09JvacpPsmXdJVOPaH0SgZwfik/jknkVrmylcUx
GT9P+M6iYVWXD3Xgr+VLeg25MW3C+brtUv3JhDWWRO65SQ0yHqoKuRgjqzNO2c65Fxa5l1izfXCh
5v04piZyQz+bBwUMw8cl0zSNTKJI7Fs8Wg0L1knY3Qdh291jtEToMAUc6gcUkbzBQKYfXz56aK3/
2MdGepb9cT2pt0YH0VIWq3nAOYs7jyWv6avMWqIp4m09w9o27VjdDjl8exYAQO0rhV+rikhma9jB
a3htw654xcMpAycYzF4DJmzbqXEh+vfxo2XXXz1DyV8TXwf+YotPhm6JdYMy4YlopH0uJ03ggeQ5
X2JFrGRX4ZLn03vVvZtSvOFGNeJJYlX93VR63UK+ng1JMe1s8eKXQBUVMbAYUxLrWEOqXBeR7T4D
HDjLrk2sf+5cFQ6ibmu8KSI68n8o/F4sHfZRf/0PCXuo9/+hyFhTyf+hgjX0GOXiK/DdbuOLxNyk
ajLtAAdkKx1hj0dZ7KokX+mhqj+aTf2jdfIC429FNdHFjqRRtoHtTJ7EUOInFZ/0lTqq1Q1g+H4v
tKTeIZuMjqgSpSsH3bxP49g9A4E2v7v1sU6V6a0RTBOIkMcQyrl68vzqpiaeWbQILvRG/tJnItyi
l5Uhf5f25YnIHJZR89lvxRaRZ2yGzWbJPoDeQvQj7AhsoP0ms29SzVj7gxKdSBu5y5S461rWC1cH
CwTROT8ZVrEumh7LiKDlCsOLMH7xBvd9gH5vOCauWtpsr+c46sk0wYLOJREHoHiKanxv7KpQW1dV
hyLB3CC7yFav04sjCQRU9GMSVCiBbdIqsM4m8c2zPR9kMUx7+zhhLilLsl720DLyRyR9HJSp8xjq
+3xtX+BxFFrZJsT1ZikF2GG6PpYI/d9HAYDJWgNnIYXQnal+tD03uSedHr7Xl6mzbDW9/oLaBmzz
7hW1cZ5hwF+uQWn6uwDpoK0bpvl90pPkaBS1ezV6dYkAdPuiotq0QsZRu0E6FQe0No02g1Dqp0rV
HoMq6ZHUwShrzL1nK8ZDJdac5NSWoscDxBhR7R+DC3sMyNh5cIVW3p8MvbGv1nwwdXCLVnEd48ie
FcXaMxDMI/w/sJaVmVR7fWJZ8dG/retoozZs2WSdvKwLQeGPUZttZVE2qFH1hmy9dfjo5oCkcuoi
u4W8aV9T4de3bqcsPzqgLMPSLB6/fQxTG47YNhOkPnmRbGjbaFglaehDuWAgWac1+YDZdZTtZbEr
fHuTRyVoCBVvHC+wnl22dMfeAwQgi/U4hmuUatSdLDpJ8diQ7rpApvLvYahv6qa1nssxgMDm3WlD
bJ5JXSDBH6jfgWGp27gq2dLIOnmIorw+wbmCtkxfdSqMjT9V5b7p8s9ggaGee76+0lQ3vuvH3LqY
+teW2ALEGewq9siYQXmdG4uqSO5UM1JXKtmhtax7b/DLz8aoa0dZQkrRunj5V9ld1kSWpu5ZtP59
nDgtVFARjbKunK6DSNrUnwM4VO9jsLkAri2mz5Bf3GXlkZmOSf1r8wQUofd6/1Hy/feSnKsGVC4+
2rpfSj+vk5Pcz57yOnJO/b3ek6ueJ8CfPd9fb26bBXf+w3XeEIB+DPp90I/JGWZjcrYS/67Nxm6H
HEty/qiXZ+91YiBh1oNsoPtHdV4x0y9kuZ66b2kAMB9/hrOfWcVZnslDLUY0VfS0xUDsrwZfU6Ph
b2XTiXaFGmSHuMeH8n2YjxG6WhnXWjxr983jy4Mci0VBt/jjH//1r//5Nvx38FZcinQMivwfsBUv
BXpa9Z9/2Nof/yjfq/evf/7hgG70bM90dUNVIZFamk37t5e7KA/orf2fXG1CPx5K75sa65b9ZfAH
+Arz1qtbVaJRHy1w3Y8jBDTO5WaNuJg33Op2AlMc6MVnf14yh/MyOpsX1NDMHjxCf4dErrVzvet4
wACvlV3kwc2Eu8wr8L5ioUS9x0IFk4B0E8SJeVNNlvF+yCbtxmRqPZAb5rNGLcm8AZVfbhUtaBcf
/WQDOTcMNIsIyeQyIihq5TuRu/3ZyrPhLM+Mn2dzD5RTcpZx4E5DtiZnX9f2TdQW1zICSuub499K
Xq7urdAbN//7J+8Zv3/yjq2pfPyO6WowkUzz10++dXOXdVSQv7FR75ExGbDr0LPiJsg89l8WCgvw
zRBxGzElW3w09wVqnXWeH977hXULgRV5y0NoTtWJaAM0zYTPIbPHFi/HubJzZ1irPPV9cz519B+9
Sst+6wTLARGU3h4pJWPduc300jSLsSZMO+FbslEzvd23mek+WL52ke0Zi28CuXoJwdC3bypUd5d1
504vfp08DIQ+H7g1fxswJSt+p3oG+LflkCKnOVnDpXOc8NT25VmW0K4bLz/quwv2wwjDdWXuLzoD
QULQF8bKNz+6cGlj5u+X6opZrSYem7siBnwQomiBsno03Km+eBgHTcN3rCPE4Tbz/xIonxxnPbaW
+llFlH4HhsV+L9ojKtxQK+8NF++aqLAyfDy5+j+NOl9eGVD0//dbw/L+7dYwDds2Xc8yXEc3XPfX
WyOyRiCeQeS8Vjj8nuVd0bdqeoPxyXyHQOyvSX3NNWJtyfujmW8feZP8qI4rD0VJUftnhbz3KjNV
Cy2kob56kVOhrkHd4NsWSGO1CyF8/lUu2+qbSKsWY6LwScDkuI0ASjyp+lOaNO2jAZ/uLgHmL2vd
tonPmg/7VBZTjXzbYCj4KszXWNBS1kFaV+g6tNYTMJx0OTl5epSteZH8bfyh/Nv4iqHu+7aCg+tr
GOL6foOOS92dSUzID/q/fpn+ajkdfivKsYqCsPmt+K/tW3Hzkr3V/zNf9bPXr9f866HI+Ptfu5yj
b1VRgyT4vdcv4/LqP97d6qV5+aWwzpuoGa/tWzXevdVt2vw1jc89/38b//EmR3kYy7c//3hBP4sw
K+as0bfmjx9N87Sv2ZrOg+Dng2J+hR/N82fx5x/Hl7x+qf/DJW8vdfPnH4pn/pOki+MQNLRM09M1
7uD+TTZpqv5PWG66artMbKZpMe/l6J+Ff/5hqv/kKaOqjq17CJxYBu+hhqpDk2H/E09XJkIAcrar
2ab2x1///o+n2Pv39p+fapqqzrPnx3PNYhrxDNVxIbPyG9JtW/31J4Rwvptiq2UfNR8eYZyqp95s
1ZPT9LCoMTQNVCgc+VhutbEVHa50qTiYwFvShWO55aF1XHYIU4SFsx2lSOJTl8x95FkX8Vj6KBZ6
tiRDYu1kY+5/iXyz3EvtWsAn+UGeGfNZ1bbGvhOw7/+q/miTdSlpeIQRfzY3RZ1sSyM5VtIqPnQF
UuewXS1s4TIl+ozTtLaBBoKglLKXIqKJilCSYUOBcuuQsaRgKI/hCE3tIlxPtih3laem6jJTsZgY
hh2IxBWOFSG2JxHQEtv+3jWt2KJgEgKmyuqdC6YNZWpLRQmbQ+2T7Bzd9FnLVPg10g5e5fMGArqS
nyOawuC2XWULLrw86KlaHng9koe/FofS+DLVgbqup+EWejJ8Ergci3Rqz2mNz7lW+4fS1moQx/lw
kAfER/IFMl0utqENdthYqjqe5S1jEj4HeVAmDc0AeWqpbbmD37cu0E6EXIjI4sfbkO8FguePdyWL
vA9S8moPSQlDBDFLvX4cZF2D8NLQQzTIY+HvUENeWFFZHGYOsF2kYu/CfU1RzlUgojCtQ7GwFac+
yAP0mpVWxLg0N8ANmqwMYMSl0HM7UpBzwBrBsOiAz6QMVNuRA6oOwQcplgypAMBrqa1acgrrYUII
z7S6BH51fcLzocVV0tj0jlHshttA6Ty0eiaySFrcrfMWoLlR+MVKrTvQSeqs4BwutSxCLGLy1INZ
YnZeiJmT50cmLtgWIGMg517horyLfLI/C9nKg95m6g7E4FKWIgj2G7cNzzGuOgkpWHRs5UEq2sqz
AssL9C/u/Ml8dlC2Ap+EK8aEfh50DNvdG/YecxAE7YCUYSFW7ry4XXs+voGxnUIhn3WP+xICYQLo
Z6WoRn0IXRKcje5999CpAQIXQEadJu1QvvcuMxyWgafS06zfhvqzjzxTrRq7LjZ9Pt32arY+eHei
A2ut078pJNm5RathVWhOCxWg6Q/ChnYCCB/6TomqCD7A4M3JDi3C+eOwR5ffkpjVgOXHYCVauVHL
8u63/11K+AY+ojWNXynFAjcAducITH+oLsvfppXNytby1GdJrba5tUNTMjM6D29IyGAd1i0KqHlW
WsAbXG/Z1x5inKEHMYIw1AI0CEZSPiLAKQQEdoUCMco2tFZ+Wz7YQzxyizn2wam6x1QB8Ji0XrgJ
c7FNEoB8kN4GHdp5DW300Dv+dLDTba0Ke6/neANNrL+4f2f1Xz0o9CV0BnRMrRQm50Acx81RcPJH
H/vV1oBMF8NiFcQJdg6J3Err8fUzdbidOTNFMxdLwhfrMQteEFJt8IgE9K5XXrpRhuBrMHKDFjjN
r1NMS3Zd5O4SmHbwYCMQx11NZBDmssbndzDmQ2TMUs7zmaxz0UBdJ3b8Tf76iSlXByESZgMIvdm6
s7UAFZcuXPkWonQYf8EOMDTECDSzW7sVOsPvbwl29E50kAvmOUhWOZ6BYoeiVasufdHaoT8Y8yFh
WX1AWMOMYRSD8C92DqLC1pTzdcp74f3UFJC6WrvbwbhDrjMpvqD3aqwxEGxIHV1GPK/3rT6Tzgev
N1cNAjALnZjWAULoTVgyQ+hqOx6SAKSG4V48rdQB9s+fLFmOEfYrzHFwdVbwaIOtgzqKLBmevwQU
VyxtR0Dcf029eageBwCO7/Myev1whdCJXJDozXcqmlvbJOivSoTAJj6ykO9K1r8aYY8IsVycUBJC
wA76jMQZsOyMglWFX9HKIteO3FK/RTUAmzS1aiFWcmagT7R0FKgIrVdC9eXr0DwU4kOVuVoWfb19
JXLTErmH4jXOLwWcnWnPMd7GxNAIq2YplGQVN22ijfzgMD4ThyFOcdySp/KAhSLXzAdHr2M4tkyb
VVDgZGiDDAlJriJVbfjLACO0Pd5suFTOVpWjhlVl29tIeiowdbMGGXIbZs0iH5k8BtFCxUBtzgvm
CaVBIumA8vhkZAhPqcywAXfRxkyyu7xusccwirVw3WveV7tqSvVtVjQNH0Fd7B0HOQF9fhbIOsi2
+srD5ge4KQnJGmzRVlOtvZOTuLREB5cUzGW49b3yNk97Zx/ZODtDsdv1/TAdCAov+pHYZOeb/iqu
x2nhG1YAbl3bu5AKJ6A3W0GvY1zq3dETSDgNa2SMVhpycah+Fgr66fP3k1Xqj29KFkMWQlvDGQ6m
t8yaiaRq0N4N4zwTs++OugCIp4mWIGDe9ICFd0pm+yAPuVvGG6PMZzURjMpmtf50XsDIA9T9/OCW
Wby3gJM4vgre+L3Bs5kWlk2WvlVDf5s5ZX/SSRQswwapQV2Hsl9pd3HR64vBITccgtNtkcAr0+45
CoqXsWbxZvQVyDugQWhkqtvB1BCLdu4zwEVbEEkqPuMYLgOp9dGgTi320b6NO0jSP49JWiOg4p8q
3EoWmNCuXW/+SSvML6Gh7CpLPGed/QAPLlmECswCNxy/Wmm5rlEoQdQTyewxIuIJ91WHDNS6Jkpe
ZVQtrch7yjRY8P007mwsD8vR+F7r9k0xTta+9fX10KF13uBg98QerVkEZrcxpthnghZPdocDZ5Q+
Oc2AUjlrPGNEqCBC8BDkp4GmlHNT4yypRkjpsNv5AhJZ4FnkrQ3WT5htoDsV5WiIOFO3sgdAvKwY
d6mAnZs6qNQWUEPZxMzPgZeyqJEmLXF4bAo9WTbYT+wGKKwXEdqPqOoeeGUnRD/DjxC5tpr56QPp
CqlwCGhY5MKu9+wNy9UWzEdXr5y+xx8XFdZI95IVLuDTZpgG7anmmeR26nd7Rst5qfKtUQ0buJJY
YVhs4xODOuHks/ob7Fdt1q6JvOZB07CfbFpsWwOsw5q801bxxCLDGyZ7nU3RuihmpYyaH52GFhAY
ubjKMA/BriFSsy9DbZDH6LVrh8jSstRnznWJ6QKZvnH4IqwiJIlf7b0RLqBHZHlhOQ7wYAM35n78
v9Sd2XLbSJetnwgVGBOJy0MCnKnJsmXpBmHZFuZ5xtP3B9hVcvlUnY4/+qbPRaE4gBRMgsjMvdf6
Fh+v43+RhXVCigO1yKadXGS0R4w7kXXxQxJRENcN6vFdZh8N8hu240IGG2n+ATvZlGN8HUWGYYWJ
A2nq8M5wx3/EOw/RclroFjk6sRarF6PqDgW1jptFGCg4TDec7WgfhflzXyhQxojz5RC83K6hOdtW
6mahCtJX6V9YegOOCNVPg+XQ0xMPQDAy0CfyOZlAl9iWeZOHQFkbygcAOUwjiT0bieC1w1mZd71r
l6hnVEO2O212nlNqZYrDkfaPXXBPU/ccCrggXOkoP4eAnYwp/GiSBpiWjUqaHRytKCruWkNDBYrU
YWMO7D5SwHatqHmx+W+I8eFPtWeV4cgpClV69ku8wfGltVKmpBih3VKJt8ZgzEiA+3s4HbFLIxdm
qG5tRsv51gQ1F0ITfCYa5GQvel/dK+oo3AIUqy9u+7hw+BWjPU6pThHTgK/OrqJ92SE46kBL+Zq1
xyAcblSfFIUw8O8I8d1ghtkMWf+hyKxvilLuS/pVG7WROyONPaArTwGIU5qTHPYguy1CfQfLKlYK
3V6EU5DHwX08a6qZvoKJ+NIjiR9YLu+k1n2uAcp5wiayts3j3RRYtgs3O5zK7Ej8NFq/bMxOCBiA
7U0WmQ/9kmGCv6VmiYV2m2SuZYf3zbrT+918fSVk6Z/7/Pb0uuN//lgW1VdHwWM9hdvWYHYULKsa
YxlxtZEy/3a9v26i5Zn3u4OR/Pm0YM640x37Wvt5fUpmZijrrVao5RFWPWmS4qpkrBnWh9dNtuz1
vuv7Y+stgW0o3fzr0+9vExfWzz82fQB8jrJtOYT1zVXFCghNUDfrQ+87/vIH3t+nT/xlumiKhNXx
X/+AgpnzniLXcY4RISAZeiKcKj+BhSWvxm9Qa9RA4dJ1tb0+uG7e93l/rJiW1f37/d/2gQUSbXJl
4UfE5Icu7/++ed83WRcM7/fXfcLlkN4fy7sS4O2PPf/xyDoH6noi8/HnTutLU6m2u2SI70uzNmav
GOw7TQbDLl8yU/qG8sf7RiwTrvVuNYEvHvx2dqN1rtUDkmLh+9fzP+7/83PmX3ut+yc1Go52LFjL
kqbAnJyjE0vKogqsfV0KY53H77XenE3ceBh7FDy9BNtYM3Gn6633zZpv8n5XhXWXcjE9vD+03sKm
S0Z6M8LAXQJR3p9dX/9Pj/GLAQr5/vbv+6iOc18u1kgVs80pzACC4Uv6rogMgkCpyP1/XsL8n1Qn
/1b0/Lda6P/GEqaqUlj89wrm/0m/vH7JvvythLm+5GcFU5p/SEeCH3ckIXmatK2/KphS/mFiADVs
jcKhxpby+88KpmFRwbQt25GqYQphO/Z7BVP9Q9eJ8HIsKmSWajj/WQXz7305y+RtpLEcBgVRnWH4
txZAzCrPbAxTOYCwcna6HBkoZwd28FAcymCnZWV+IMVA3QQLJX+E0rqdez/5bzoR2j8dBstbGymW
oUpd/+0wZq2pp37uQY2XZGpOqS7PdPlf7YYwHuLSgirWWUqXiocYyt62BMq5oT4aP+r0fyvT/9ql
1Pgyfq3mLp+Go2mGYeqGY4u1pvxrl1KaWtw4veEf1NosXZ9QjyU7ST8q/tYgGXwYis+J8O9E5Hym
y0QOXdFuSy2DKJkjn2qMHoYQmhrvlzPqZ9n5b4dlmkt79JcyMwdmG7jkLIoEUjNsdfn8fmmfQv6w
KlCy/gGJAmtItSv2ZlzdakUoL5ltOZtxNCktLTLRetaZONBLcsdYJ9ipajoW8L0oPEuYYu93oAXL
wrloY1pfbHufAP24AOWfD5aT3RHIYF6mvzZpaWM+twYm2pOcvHxguUtZZ7zFgjAxakxPPm6O8+iD
mjAipbgGEwsvUajflUqKk3lvBQ8Va+Ytq579tECylXlQjgQMvzm+HJkvAifEk+Y1bUNZI736Ggsm
oRrhFuVRe1Wz5ls/OkTQDiWF5C6/qvH8QWKP2inTVz+gBN3ExW5sPRuPTz+0e2mnhZtM/TlIjppk
ad/321ZQtqyU6saOvzlTQszJQBU6SZGBLbVVA2EmFpXhEdIU8XVdJ7zGOaMZp96LFihVTbHTqBgy
e4ekI4dLESXxsQ5RXzIwwfeS5g7HK/zhI9X8A/2AlvHkbapUQlJLQdRy6Hxvly8kD3HvRk+ZJab9
2HaZO7O2ADkFwJcsTQpu5snBrehGrdwTUubvqyn6jow6YG3KesSp3ux8viNy/a4iio9KI4vWvrqP
P+Rp9Qq5saY5Sq4s01W3piFyiz92Q1zhwF4U8QJr2loGs2UmGheyr/bATuEodEjlFWjwRk14pV8f
7DyB+ONYHzSah3tdY/3QhTGrICqTJcBNCokfpQ5dnwDazqOglp7KsXqlC02c65022y+BPSu70jL0
jRL6T5jnU3jmxPfRcLtvx/bGTtLvmjkxqmbonWtWm1tkqlAMB8pmuf2slcj2lppIPkW3sfoa9KWx
TSygYnjZwyzhBzCq0PSH7yPIPAuh3KZpWIuTYYabpUxx9TOfzvx8vHaTBuwh6Iw7M8thRddwkuWE
G7UmQQGt79cp0NAYYj3YFtPwlgrd3CZ4Dzdpp8iNJoTvQkPL9hpU4Z0RBbYbm6V1zf0at8Tgu1EF
eabUsOw5qUEgnmG5oTCpT1ls4IUtoYrLzbV6/r7JWuqmVRyxHljK6opVvU5ROntrHbAcw1sRNNZu
LVuuD/UBUg+qTZQx103b5R8xfEK0WR5ad1lvJUu18/3uemt97Lf9amuc97FCBXjJI/zRtqHQ+gRZ
SPzIKFzz+dZn19xCc0qfCN7SZiy3zBeHiMraeX163VEDGrQpalv8iJBb9wH9Fc4Yutn9R+2Zj7Te
AgnGJ7b81R8P/tiue0VOgpx2AEyx3qXg+mtG4yw6aUBVXV76y5FMqhoe/Enz2oa5v1lpJDwvL3w/
NonJm7rGe/l7Wg9+fXvwhVRR15vVerhcQogaYX5sihQCc+x874B/wE3g9FQC7XVIwFzpiNb3gdWi
VyGKog0DuQM2fwesdj8MKuEBBDLUYw1MYOwfI7P5hmGhx133SQj9kmeCBL68v7er+ZNpdHjGhxMJ
QMRjWdSd/DIE/j112cGYG4y5xqgeFS7sALYDiZqyPvhq8GAqQvesiKyh3o4foMyxNDdu/UR1DlPV
3uuBBAyJ7w8gomd3VHREw8IvXHjqVlDCv5HmTZhP/iXPX9BmXcdSQvSKge1w/YYk5pTf256CYi7q
Q25QvfD1GiqTFUOiV7UPaFWifdGXN8roh6c5TI9mP82PulHsfaX5ikyanibCvTofxi3ypITLc3Wf
o53djD5xZWVodthswWqCWLNc1aYGFE309ShbuDYiGb+NYi4HagOHz1E9fG4w9UcY/NEkPTvKdC6/
8y3QpO8Vv9/nqrsVYVe4kWLMu/ZbYgfigkenxCqYx8hXx87r2mXQAkTaCXMm3gQ4YdPhRYQmyGIk
IyYMGVREOEgxfpyExnCW6/WuhwJMY+bcjFAc7Dk4YJnxXR2AzS7qvtVD9t2c59derT9aSp0/KL1d
HXTFOTgJQ10wREttVQU1HDRL1n1cnM035nvOxiefiZJavulDyjrkqX5plrKOXXfa1rCjgvYo46ha
6+cwQShF+wwnORcAmKZ9GxSbHtaRMoPgzeAVbqoe2rzfuU16J1VqzLoGF6QswzfKd6es0s5WXX3T
ZDlQKJBeWd0CG/scQQpzdRtwvF1RpbUprw1YaUT3Je8j/axJC6gMhdcDnrEPWgdjpzeBNGgRZTlN
vOpZ9V2Mo07Vvqo85L/AnwimdovyrInxmkpzppoy38wKuqvZorKnK3D96YRuCVTYOCpngF4Zu8Y2
jlpsHSZLvyTpRChXcVDBn7uc2LdCD6edGjDfNEVQHvRip+n6uer60QumkBSZlgTpgtnMsR+/zzan
V+IH8w5j+S5oh5eoUGcg7+m0CcL7NMq+8hM/9igyo8TOPLu0ALRnLgTljz5VFGZz9aOAotM/SNPy
5Aj/0scso9T6l7ovD0aIP1UpEa9HMvxsROVWqBIYcj7DoChv4xlgatWTdaYzQI3+NnHQn/WkpF+i
OrhTQ7rZ1vzQC+NhyrDY+obc2pLUb4RxO6UP7K0u7pj5HRMraLak3R6UKFzWt+NDrSGuFgvQSJmN
N3S7nFtozgu4c7mdOV5fgsDO1JexApYWOuVXMyefBOZyu1lZFFXEKJZEH8B3kH7a4+QCvWBfhVHe
jnFjMkKRZdmNjofiTdmMRzjUJz2Td9Ku7hqhkYamkFY+Jc+jP1xV0/5UJ1yanIzzUDlVkiCGeZju
xijgg57kvV9T89b6RxAEAacHxEGQJoCBFRKTfCA0fhjCXwkwuNsUxOJ6arBn6IfS7p/g61tbSXE2
NmAK92EKD67atTnBVsS3XQQgWBvgDuVrch2mi2hHomQU9ZKnsLXmvjvX84M+h7ondYpvgV++IGoA
9mNqn2JoRBj6jEd7PstogdT74VUFBDrF4rsc1S8TNQrF/6iE4pSY9YL/Qa9bfAicrCYFc7qYjvyW
D9lTURrElEQH5zx1ZBxhCYUhD/L5xiYFUKWtQ0k9rYThRfnEamp5Zn3sx9MaRZd9IPDHFOVjxSCD
iUn/vO7ll1ntUVOknMnwfwM4r9vrKqdNq6OZDXwobjEe1Rs6f9NFH83NHGbTDQw8+tRK5tGtou8u
nAVETtpjVJf8GnUAlXZFgVZFzUz6T731pfpmH/qimi4GOSReGOWYFolKwbZ6NVod/4bGTK8g+nBn
I6ikraVvxcyQ5oMzuWrKY2Tb/AuXIzHVdvZE42dcVW0+vl5NPIeUkAFotFt2FpDZ6C1o5/x2NAo2
I0Q2s++/DGHdw7d1Ur74qSSQafQXoyaxknzfM/8vsNO0epuhStW/686AdEwZX5TScFNY2iyR/Evc
jvKYqcVdEy0SmxyKjUXClj53NzJLIg/2+5uiiNvENpDitMHtoBsGg15r3GgQZW0/Ta+vKhQWXlIc
1YJGdNF3p8GqrybEcPKG1Hv6z+oRXXp2KafMDaXS8FobmvjyJZZZRiw0Km9yIIgjmBpt8mRFFFGJ
GGGqbY/s8GKjoA3qzMo5tlVJVATBaTeY0IbcT26ImkSiM1WvURGcDJPIHicekhO9hwe/G6YbMJFY
btBnBFnyFgqO0SHBtOn5MxlnVjJbxc1gJVeNAF2m4NZTlXPdx5l4oI7mFq39LC2+FUQHJWs/sEt6
rdILUA+MSxMCh/yWyAEfvEFdb00r95E1VhZjP+AwjUzcrCmqszOFx7yVw026bBx9+D7IxtxlKie6
mD+lzpRtrAOVbhZDLTMX006mrYqUDip+9OoE43AAb59c7LpwMzrER1+fiSwe7yznFUsXp8VwWjf9
ckspcOti0OFm02mztl2fMoJOMkixoqNpW5olH8hyKw7Rwmze768Pmmsw8HozXJ9nIf9z/398sDEd
NzFIlcq7Yti2IZ+2WFKF11vRIvf517vrLvXyivXW+2vXl73fXW+9v5U0CRAYU/QM6zuvb8D120LJ
dPSXaHNlTTVfQ87/2vzrYzJfzF//9LoKCFEkaKH7gHN+7LHuZuM4AQX411tnVdac1rs/3uv9T9Fg
+3NPMzxnfm8eKzKvVBsCz/LyX54PzCVyZH00WePF399/fb+u615qOemkktQtppHlbyYVHBJvvZn2
zTEN9I8pwhk4cfEtYa8pE0+DsAoLfmMRaLdEbjqbNplIPWGJd4wDWF95QjguNnrfrRA64oRHIh7D
hBxJIapnzuoOfTwpljAjzIL4sM7GDwetZ1eBoLwCR6h3SthgGl/u9oGWXiOF3rMSWuNuKAfzojXG
pxgZ4n4mXHqTWrRVzZQWmAul+xDlNc1wKY2LjSNmVusPNn6L0IwPHbCKSxxG6YWWb7iFIr9rtVBs
56Hpj7JWb2PbQfo8W1N9mTg8Mnb1cDeRKNTOxYXE+o8sxOdLnyvzZb0la51JQoHAYb2rLc/mBsFT
TB4ARUQ/dwtmbb4YYgKupSFDyQ00bRzJbD1HmcivMZIN+smsCWjuEipk+C4ibM1TaYXXhtBPfeoH
l3bZaNQumjiwjnFVaZuQwCGXaB1FueqsVE4BuVNnHY4gAxufEW/Icp7hZS7GC1dT4IBB9ljpls11
mT3qQBkuiTKAiqeAjb+S9qlCBAfL9JQKwxh9svW6JCYUHh8kANqvZv41dGC7Ii3aNE5THWQId2NW
rTM4jYNfscCbU3pbhRNnezFGX3zYH7s2jmiMiWhPIjPdVdoMl/XWujGWjqtjqfNWT1F6x2RTUftR
DL4C+tlkgK17lZOTY57MiNtENn2uslycEZiS3iFtd9Lsrw7L+QtgXMhKBJMpy71uOVNYX1CnNEXP
SPXnY6FNaYUWYdMPDyU+rU08Z+ZlPbHWW7Ifgl1skW+E82pi4tgiUe/Ewcpm4+IMrbFP4vhpdsB5
u0QAJ5Z2sZen1ufFUBoXiUk0TJn06fxTomHwArWYjxCwTuVUtGeamADHLbDlIz+Si65mymW9lQYY
lMllJrgrQ32TIVglKivqLJyKhqXkXppWT8TknGoB5Vdf/HNW0icXWtvJxbBb5Oh7xxy13foo6ITa
FUZGhaeQ8YU2/c89193XjS3PsegeKXQmu25K0Kz0meOaEyMxvBH1Ei5uPbl8hu1y0q8brYsKEpg1
NDsNgojQis9zOPzcKFHQA6Bf7v+4CVmX9rBghdsp86f1CcRp8bmIu+5vO65Pre+2Pr/ehbIComjR
Av32xPtfXXd+v+u0leFCwoCA8PcDW/crjSY7Td2TEcu2oLMdJb8cOsw2lgCms/vl+N4P5f3wqvXI
057KmU8vYLs+M3ByEUao7t/3W2/9dni/3V13+e0w3v+lfRt9JZHqWiOt3Acmmt2RVA/FKpMPCRGw
cghR9tfoOkyE4HcFBeeDURqfi9RUbmii59uAyg/OV3Np9YXW1YHgPtjwzP3CORvq+FVF/rJFNMKv
obY6N7dS7VSkun6h+AhugJwwZvXh1M63QfzU2Oo+pWbh6XXyVWee60nhOFykWOkiPPBJZkVoFVCP
LVVDXdaW4YvM91FBtx9/rfRWAZMZ6RDm25IzWNf2ZoeDKJ9UvJXp55B1zZ7qBstRYwTijjfiyEGA
qG+YDlpOLHeKhl97Cq6zn79k6iSf+vBL2Ya7sh418q42Wd3XB6Xu71GMwDlto24LQ4GgMNnXXpIn
z6HCsDwPpGKZFYWkoTO+Amf9ipjbPC6VDmIV0Da0Y4x7u39ufHmH5FnsFBO3MpjvWHtinWad0yn1
Zr5Lj+s52WiFRklVktRRSQKsutD5gMgQWUc8cSXKJA2AkZg80OHM++F8Ezg9+6hOKsd8BUADG1Md
jjk/wQe9SCwq6EsXFHvm3lFBqZYgv8alMZrjfKUaPG41E7jC3EHg0hv1daial1a1tB0hDC7ZCwb0
wc9zbAUfMsTjBBCIHSfJdRh6SoFmfNfj593Z9XgLyOamnyjo8FM2T+lhHs2EJRhpG62o71Wn9eqE
xOuuV/ID7LvhbM3kI0e3EOKbPfyTU+GY4jLKaXZJ5wM0SNTJTfsS+0Jehn4qH1snOiG4N48F6lty
gP1mS/HL2oVwj7ZaWYhbs2O5VGSous1m3vV9aT1ocYBVvhWbvhDXQRm0q6/6+7jMjBPg+pFYwVCe
q2j4rgPt3bPBsjSlE7LqASVhDjnFduZ572e6soFl2GwgcitHJiQQfUPFQ04weWqmttuYTMJdaKI5
pUam3JdTeNMBIDuKPKPK0Ykl1avUD8UUv5mhTG5VsyAPmDOKShvpW9GAtCTodo5CFiH0EMvr0uGV
Vd8mHsXsJdLSjyB4j4km2h9tuZ/OkJ+dp9+MKr/d/R9ZUv6/bfo6Fg22/0fTt07+b+PK+po/u77O
H3QPTdvWncW1In/p+mJpEZpwqPSatmVJgmPfu77iD4wuS4fPMQyLbijtyT99K8YfRImwt1yapFLS
IP0PfCv6asP5taGoabwdV0fLxiQPi1AsvpZfGopVVNEb1DvzSNIMmZuMRm6QNdiqrU8ptlGUwlHg
DcL8SkHVbrYCA8xROPWzPVYqv9QmOlDD+CBF9twgO3LFLOsNcdHGRlOCj47GCj4jM9GYu9HTjUic
mAu7gF86FWBrrGe9G/uOuek7+ymY4nHvKDEBbo1bBok8wQ1HtGTPV1bcoCyIqYEurk3WTtcNaEG+
sS0T7ZXuoR+r+BJyghRCOkJoskiYzjSj31SF/Zb0hvjQULoedBCLwJRvmb4f0qb10aVBoAINSezF
qFr7TCdyQjNH6nlC9ewpvDNzRz+mKtel7IUUL3KQy1mcZSUnt6tQKfazeZPJYobnG2suxTAkoPeh
GFpS46B9q3ZGzgx6tQNYiWlpFkaEFN7NFjEHgwP8SgdqbhW3jiaXSWsXe46aaaQFUBk2M3/cBl3x
Pbfs7z5sLmI4SZ7A/YqQN8/Pw3yeZpjXYZGrW3z6/uZG65sBTh7QIUgUJGReFwOGIMFjb8fTpyHT
P2SKMNw8C58cApm8EZTHbsrI+gOpVe/m4c1Px9u29u9S2IYurFJ1b/a0BqO+FFt4C4eki8wzM8GN
VanOLYkTFCibklGN1I7e1J78goJLm6tUlxJ/5wfRrhai2vlWvwMXXOxMp1f3xWBdLQ0rRxXsY0ee
+oJlUbnMXseUuTEDTrDXEpltiKUmp2UKp21gOY+llVubqq7rPZoESn9lfJiH/KWAqIrW+2g3JSvL
jjJO5jDhUGw4LC1l39mpo+PkNDd6UJ0cLL9bIcLUndX8pQKGXZXBxybe0051Cdf5GlfttgvHBxZl
uZxYwOV0GWNrfAmZnG5ToW2HzGTYV1mHdgi9RKkdWiE/q0xnIDf0idc62jelij46jUf35LEG6nqy
04x/l2Z/Mcf4GZI0ANOObxdd6Bd7iZMIBuAaviSSI1IU+5AF+jUrJiRCMzgUNXaT0k88HVbO1obn
shkr81kto++zTtVap7O9MUqT6Ai47ujm07REu9qC+ppQOw5YH3q4eMfEv1MwqDHPnz7Hhn7QM7Gf
SO0A0sL8owmoyWaY1EnjnkP1oRmtr32UmkTygIHOm2/UagdQBhPwOke/bwb5gbwmw/tUxCTl5Bw1
kmSB7hH+wdiJuzoxSDTdag2xYopdETWUxOce0SaxkgWZCeHXRGswfZqS6wed6Eo3XszYQlLsD+a2
QOirEQ1j415wa4suXMXsecgfCjH0e4EieN930aewiyE5AlIe+UGHevqpVGGQw68IASgEhIs7Jd0X
FfLqcOXfVAyUyCL5EPOLa6W8WJF+49d2vCGsN9/mYHxpj3eukQ71XieXRJHKsU/te1NxPJNUPrrc
8WE0q46lHFi1uYaiqGZf9X6ICX3PAFe00pvS6DFQyM4K9OEaOOjqMtRsblY5pKj1SUeMwvBGd2rc
KGn1bHXQ6lh4Gwrp61IxX5o0DG/Muj76z5UYF4EzVWgz7rYGU8sDgknMeq315iN/wWgx+ufgQZak
aCT48T6YOo4E+xuSNbkjgsn0sDPw02mzbRGYoacGpDg4an/M/PSkM+XxRif4nCweI8YATnPy9zZF
D08VUOvzkE8P48i8mh/lgNUOmSytimsslZx/TQ3YmBPU6MdrAPJ0S9BStGXFjzAlLOhGzTlU655Z
l25CIsii8WWgoeiq1hJ9br+a0bW26m9gwQIwsNQi7JKwzIZEhzpkls63NjpzukP9fEvZnnDfJCZW
PWhqfFHxkjKJMIGstmOM7DLkp7Io5Mm6XFgu7UwmOVefQ5LSVku/FSOkxkWFWwTyTqcQtplTVXWd
BAw0YdM9MP3eU5Bt4c0IHnSSNmmRQMKJfZ1YRLcvlSsEQLhF4BC3EcuEoNQwN2UljnXRpPvR4syg
0rHE9oaSqsasEhci0xryiUFqNgBBT3OQVWgl6TpaWETbdAiDXVtln3xoBwxmBJGHTeQZROVux14I
ujux7hYky0wh+FOdmeWXEXjWYcwLhlhVqh7Z2Lf9WD5HkS2XCsHNWBWVRw7MZ9Yb6nHsPistUWFU
PgoyWxSmkPm8LcNQbi2NeI4oua2DwDxzMeCiTH2NXKFhb/kUgBvBFc+hhz8m+xgHvdfXLMZBmH6S
RfCpwlroVX2tuLGVBa5mAcqJfSKE6MeKTdLdIJwA/5yCgRkEXWw9SL6gO/kYFzVrcXmgzCrdDv0E
VX+vN4ZDzvrtoEs+nxbUHefMQU4Ioc2xus37meAXnC9GU7nm0qcqFEZEEZ18aRzqnE1SRhSxB+rH
mvOpF+HHiOCIwDIoeDrQ4AxjI8v+AlKVQ+0CvllK5UjpLfAQXHYJu0n3veXzV3XEG2GKrrr6xJKq
cIXv+GjH2bGcFXvbJ7RYff2UJwh+cxIkWo5R4UJCeGGkHCLgzb3S1ldBpy1N/Ol+ysRLUBEjh9fk
OEeac7aCgYSfRWQA6tWv+SEXarrXSvyMfiwu0ZSR8QgZvVUR3OGMdIeo+kKzIYv1c+7brC5L880x
Ss78aYcOoPkYQvUu6QGrKc0vQuEKt4sc1e2U8Faf+/SqnRv8tvCMR+Pqz8ZBizpxlMyaZMEHGnUO
/VX/u9M+ZbFFa84i90YdkkPYEhw1pujH0bV4ij3dWbcdmnZSnKoXodJFUwYG6AGmjM3FzAUvM29a
VDokx0X0qYhw87uaa4v5CqA3cVO1+9wrRQPAq9yz7Bbu/NlW25epMLOLyoK3YPZ2TrOp2bF0C85W
4rxAIyl3lU7TgqHxkThrh2BhRu0u8DG9QhZBesy6C7gEgoLGd42s+UyDWd2HZnm14dqw5yPd9IUl
8V2vElxFROYWVJf9If2Ci6pwm5KRFIUTKUo2F6uGlElMhPMRl8m9rjsjyVjMBMFQPU0RcXJ20474
VzGCqVWDRUYdRyY61IKDVj/GtcLp0Wmwi1m4oTPQgq1Tjcd5WNKy2xD7cOEfJVnh22KemTM5XLuY
BXabXh5Hg289gU3tagY95T4DC9hH3aUEouW2FrF5dZjoJD85h85xMEsZOIg0uHIpga/bpAAyPcsb
xqXRswsgSoEtWs5ITlDKm086KW1z99gj/Nr6zaCCC2VZGtu7Po8LeuL6ZwsfrJcLayNlM/6YcyWE
+0wEAB5lDEV79E/EvWKlKDaalXaHTIpLadjxcRAMgZNaaVSkmFkghGNlTzs/tozIVbsESXXpKX54
6ww0gI124pAqFeRZecCi+hBGRgBmH5tq3MzkRHABb9pjpxlPcHYnxABEs8U5iQT4d5hKEN1AqpQN
h8LpD2lr7UnB1EESgmUjBNrxCP1Jj8JUWXF/Tpm7kAURt64+1v3VRosGqvK18wNcQHnwShaqp/c0
QrWYitGYYBWLU7gmHWzaiSXHNtP7N60JbELVm8KzEcDhjKa2ZWJlZtpmMt1kqumbI8aZAZ7h22CU
X6ZQ7ICbXjMdCUeUEiETdsbniojgLmlN14xb9D0R5XH4YUwR5akqnG1LiHmNb6cZSvuo47NkMdSp
GOTnB7saKT9kNW43G715Mz4mfQlHo4RlarXwUwmmAdTdVM62Vim2CDt5aAou7xbpvBhpLTdu0Zc4
LVPwTI+/RIR15ExWltGQvGgH45djY4OiuZMf7W/SxuevdsBflJzfSU07dlCPIu3PRfaNOCtlY/Ul
Ka5Snlm5qo/TcMSNviEusd5FRfOVudILM718lIhpChNj9cJbTFTbq6eu8dqRHrmOkY2sIHwzoqi2
oUJwgC4qzLJ9seO09jM0BCrLFteOpkswqcdY68SVRCFBkqv/dRZDsZsYczo7N7wc3d62aUidkIoL
FqTYGLsk7G2MMQYUlZBgUlC6t0DZEFz0cKMsSm1JoZwTfoBHMpZvQ1rT2yAmNQ2YI4lz8UvWwB6N
lfJq0GCBJA4yF3TPEoU6nPFlOffdFF+V0OmOI4jDTSCHZ7UbIkyq86EujbfUSD/0FZdSAX8yTFki
OuRJL76hNFFvg2angkbcm35zyUXJMqY2qFPq4tjTfsDHflQSFFWyMj4FNizVqhuKvUgpHDKGzqzC
cAKdhX7bB8wl6BWdjHwUVF3VyKNo6gaW8hXplYrZb5M3vUl7J8Nuyom8M33frZWG4G3lNR402u+W
CEigYoSzDOYkLHY0r7PDEPdvcDLJ3AjddgpPMi3MTVNVPc0wTjFdw9QYMhHDuZC4sqmyTZUnBGdm
5GYxnL5Jad+EjQ3DOXT2BbkjsJ6dZzRgTxrMBuiLyoOao5aIQSWYjkkK7UcQLYyjkT/sApbs+cTa
pHowS1bzztzPXPh94QYlxmK1/KIlOpnGUeLsRMMsK55zdJiduSWj+dGx+4sTOYQmdOaj4oQ0tupp
t8T+dupjHONNGwkZrLq62IVaeFa7CH1ONqNJltUnMsPSzTS1pRdE1qvSWB/LOOZr1z87FnFrYQxM
dZlGGZqLrzOnthxHLiXFaVcRzNmnaEUSpBHEdhmbkIxlI8Ef3xfPbYNmvIhUkgOGlyEKySLgUhDl
Uu7jUP+A7meLrrh8RFLVq3rkRUIYTBHusIfZbg+wwYW7OloteoqgCanwfoXp/hTLyrpQ57nOyiQ3
jJej9uYo9UvQ+ScoTzsYqhVKoAELWTN4ekYQsq91dL3EtFXIHhc08hhDEm3T6bSHUR/T5mKICpq7
PHkZ2im9EPxAqX6Ib/6LvfPYchzH0vATcQ692cqbUIQiI9JueNJU0pOgN08/H6CqVFROdc/0fjY4
IGhESQQI3PsbTx8xT/xpjvD/KwLZK73v1yH5HqyiRynyg8eda5c4Bo3DZum8XelCuS8wuV61yHi7
2GdgsbuKvQnqlWmhJGAgP9v7FzTKtqzeNIRFUOZyfIxCQ5DtADYhBLOq9Gud5encYw+Aj0eVd4gv
4UoV98So2rgkaai/mmPtHX1r+Vh4uwo+3rpIGVyq0LhkRWceOmY8bopg0oA12qaJSBo0vnjEFhlp
0JB1k5WXF8PR7H3nAx1tJv2DGIL3jUVPc7sPLjqdO/Kh38cqoiHlWbbrBzh6Uj+hi0ki4G9lRpdC
FK+DzhCVBEQtBgyNoyJ9meIar+KYsMwaa5IXxNtPrMXmS1cTGurEPPI46SZ2MMmnzNTbd0YMsyIt
x6+Lsx/bVBw9y/rkWtP6gmXqCyoWr4vlAzptGcASW0Dbhi/X9vzXt6raTosfWe9XRy3p0kOtLfjg
QQxXheH6e5c+h0gtTaTZkRsxSpDydng1iU/Phacfw7gMTmYObjvs9ach0UFSo7zeFlhfhlJQwFFy
FKo65j5aE6SgYiNhJMv6g1pM+g0prTyawHbhAPccj/VqrsefpdVmR1xPmm1kxtfWMz/0bRNthD+U
B4vlnTFgtdQxIn8ftasbO/23MRfHOg+IzLdOiTYoDG69dxtCHKNkGYQ+dzYxMNU5v2fUfAd6dHQ1
wJmp0zOiGc6WX7rcSpHMlWFmOGGzUoyDjCTJi+7F9krXx6sVehdtBN7NerbfJJE46mhGrnso1UWo
H6y2m9+FWjUxOQG0kHfvAMl9ZygCeme5F9svTuhgfnFxFkaYf9xU0N0RwXw0vXOT2Fh3+tl+SRBK
r8AHFYJHW/jFNg7MBbLrl8RgaC/6AV/73G8RuTHf5RCINp0nPvN6OBt6d6rTFE2QlBSD7zgPoSiZ
0WmZvW+EEWy83H/MOvcz8KhPIije1QLXFCaI33t8P7ChOSdVoa9ttMD3aS1zlGj28tAzrCwixNJ9
A5090a9ofl+MGXsjr/IM4rNQr0scIESNB8WMmImD3KeUeEwxcnK0bI/YgEaYdfhUQNDwrFDyW4vs
NJLNyJMUK0Br15TxOvMckIt+vYT7KM/OhBMebct8QJil3jmDLU6I8XWrqSetqEvdD/NXYUktEEse
otqcmFSOZk3l2pesu3Eqhq3pa99FkZsnMGlPLY8SQCy24KG8bwv/WzIQNanbvN0s+NGuVOdwJZnU
hnfEIANJHBe/ExQO69SdyI+LUxmA7c5Hf2NNiPhKGYtxCcgxMocUQCLQZ2ltWBzqzrUJyYIEiyRi
JcZCIIRb7cgLoW4xxv4+iSyIEtmXyl6em5Qpvy8VnVSBZTFwpfu2wR+lp26M/ib9WRUz9pFoQMjt
1IRkXVvHipVRZ6XBrkYGQyoFpQHGX6thcj34rc0lak0ImIkM5rDarI+d/1F1RgtpWMskSWnL764u
CYD8r6vLz7ZQ7zuCBy76c82H5FpZAMXgGztej/G8+h3UNvzuZueZ8zvH6r8hXHvuY8InIzIxe6dv
9piKouRBgg0g12JL9AwakKuRO2IxFo3oPHTHMck6vCfQ91F3qkYRtVnB/1xDmgF/Ir+1uvXGyj/V
vK14xSDLE5g94MLBPpBvQQ8prLa+x/Ab9yPTRrN/7lpkdiYcBIiPFkggrybJUMWXvNxhQfeOTEV5
Qr7kEItq2DMHY0wogkAc4nQhLAUzei4mbW+Bj0fBNdXPOqJaZ6PBiHiY4hFzuWw86VGHIEUDuwGx
HuApmPvB3pSfAyyStUwOUq03ADV4UoUJofN1pbXmwdVsV18TXJzFQc4w1PibxWZ3Csr2sZvVXwgG
HnQgs1EJaQtBBN7AbWpTPXF6ov1c9KnYzmXMY2ZGBJh9PT/cuorqL7LAYpABU3i4rEqWai98iKOp
HOwDTsbxpfUQS0h7nnw0Ssq2dFdpbzHRS7bIaRzFXONELJw/igjUR5E7j2Qgg50+98NJFRYIvq3T
0eURGhlOlqh9nnlr8tYI+hI3CtuIeDejTYfwU8tUncUVYPs8hGCWJmfg62JjdKx6VGdUhZDPs6rF
idYcuggv6aZEAcgJEnGKasSxVIFNRnX63rs9b1mjr6wTWg3WqXff6yXuTOp/MKX8x+0fIZrjm9p3
bUAyY3DxLhlBy7LUWx5aJKyhP6TNPtKX9xPwJEQEiqdZ8y0cQijqJN71mjmj7x9/wBDYupB0/nMf
0j97J0VLCnUDB0kwEPcLxnq+YMFUEJF4cH0iXTlQVHUAxIf2bLoAsOU+oxgfWjf8OdpoOVu1treb
cd7rGRqZ4JQHG0NVuN/QxJpVI8ricbCtw5AH7aElGmoMTcUAFTrxpXaIQThTH2xHwBQPUyWw/Bte
iC0QwW2YJJnypvWGHJfQFuz2mGhcYsks0GBXrjV7+RYgYFqnVv/QefZ5aMtDthSXPsgJX+DzcAnn
n1VvxAB9WmJIBNyA2MzZMWnSg48v+i7tWD2P42zDGWtN48KQaV6GpseuwCehYGf5QwxVHxEXDdTA
kO86llgrz9c+13Cn2h4lDq0qzn5Y+qCemrDeAFwFA4BNkTEVX0iOgwnW8099vYxIOvAwGKP/PWmK
a5FhpDq3Q7rva+bY+kPii2Ubu8mD4ZjiDCuRH3MWzgYpt5TlCaycNeCuZA3ztTjfC29ClNTyF2NT
gohCsWoX+8EzgVsdOPtc59g7zQgpLR1zkGhY9wmvOkA8G8QyzZPfaiZTIWp2am41w3QPQMiLs7X4
+a3wfIKcgcPkrPf+mGYsNWOn2CYBWmPVHJknw4aurWq13FS1+464FeYJ3xNznZExhZLGIXpsM/sT
TrG5H6euog62jeRDS3x9V+uaexps0z2ZVdrCLJHVwDO0w2zHG3AD46nR16r1XjRj5d1OKhsJp3OK
bG0MFlO0yTuVXaeDqJFvEuLkpyjU/dOkm2B7kGfDtW2TI1A2tzycI1awq6HpvhFcsbkAah3FuA/G
MD6LmR4T4JXNq4D/heExsrSTzovzKBhV0T6GsKbZkGDQOl97UTaeDYSQ7HTEdKFgMokl+dE2Gdc6
Lat2DqMAtkXGdyfW6d7tx6TL8T8nwOZ2n3B7oXshNdJX7WuSscbN/ODjmPkopFsCZVrrQLi1fyzD
+EeOqPlq8vIYYRBB6q3Zmm3hqhjmycryL8Z4SeeROAaRtMFt/A1Eju+TDtfF4ifLm/Z74JHz9rtt
MFmvafDJRm1skzg2ihz2/J5XtglApDOREyDSVYENhW+E1X1K5KRjnV14BSiZfR0nr7Geo/De+Q6Q
Hn87VXh6tekutEwij1bPS5YRz4mdVdtiCNY5hNvK9Irq4ilEu54MW/w6FF+SYvAZ154Q8qnWvl48
VSbenaLAh72Tnb3aoiOyZRwUR6OciA7VTBYWBPpSaF6NV4pHRNZXRuPS68Ph5Jt5h4hXBE6HnxQo
vacJkl/ewa3TqzXbDtQhXqVL3n3jzTDufPMp16YTefwrLiv7MY0/1TM5tiB/7Uic8mDRY9xVM5av
jRfGUmY5Wi8VTwAj5T4IJhdVnaleW4B/Fy42EF0EmM5v1CX7VlREjOGCoKLW2mePQTFyIBRhg7WI
+bHITBL7r22XoJxmQWJlAKQH457FAndt1tBD9UW/1GH4uTMIUya1RB0fJx8iWpF8FWQCvALT2BIr
zopsDn5ppjiF5EncIMcxc9P1+Cl1YfnoGsEKs9tjPAU/Bq98hLlMSmFIvgLc2EqSmbAG3mjPoQ8x
CPHcbVCVUGAM66whRqzh31rE1XpEyKsnZuAPe4OQX5VqKzsAom+bKFMRo2t8/YID6b4fmX5amLdm
xQPhc9ucHvOfmjkckpZ/1Wnwn10ufplvshFnETP60LjGi+E+IFf5o7EeswKMOfG/l2kkuEYCGWuw
ID3PmjttHNeCPjJY6KzLQtVU0Vswi2afsbSI0y9YWCDB6TG5zOwFgLJZfDSdEGUbYJZE+uOYzHq8
giiAs3QZ1fTxXt/7bfrc1/hNM3ub5qA56SXd3m2CUU7O2G5bDw2Piln3aKKclk39tE6JMPajXbOG
Y+Qdo8z6HDP3wB5tNlkKkYeT60xiFfyZSpWuIWR6MuORsJSYU3pn22yh5z72SAMowT5UZaQSHOvY
xC19AgpM11Thed5zWyzNTmC9Bk9GTuZm38IhoJ2+uYuervOCRYwnVxwgxQ4+mj77WIQSTlCtcizB
mPgoEZCntMVXTEkXGnIJA7+bGVqhD510K4aBXKNTZCYQSlP6Shljl1XbMI+8kj6szKI0RGukclG8
AuUAaG2BTVFkwXqAc28SB0OAc0Rei4yuO0IDoShY8pz0L0oZsFu0F7/km5SafOWpg5qChEEMqCyW
5IVW0hNYrEFTV9UpFeFxarZGluPr4kcfzbHj69xkRu7KJj0/DeB5UBla7ln9eYqY7KHKSShezlDB
wqPJYlesZ+7bpeEc9THq9kE3ku29f7ySSSSxR6absUWSG4oMFSW3RkI8UDQE2aZqqtDM6qGi6zM/
kuqEVu8dJi/ehvny2bJh/JFK/+AMRnLmXWAQgiPIVJUeSboKGmzZ95/0Ft6NNchkIdNft0d/jlBg
f4o8a1nNiUMSSCpvqiJa6LARcmxKo1QVTuxt/VBLD9gt8A3bpSo3OVMeIgGpCV5SI4xlpMkuEXik
oOtkYNQKOxjOZbMRjc443WMaUci5NmsvlhuJG23blhGVKo1K8HHsghcFQft/sN7/JjKNwvO/B+sl
/ENf/6bQok75E6tn6MF/6TbCGo7v2UwDpUD+XxrTBuotBos0YHKmH+iuecfqeSi0+IhP6z7qKX9X
aDH+yzJ9Xw88i1gTGK7/BKpnuNZvoiR6AEvLMiToD8yejWL736F6Re3hUZy544Nv5f02UQssWUxT
tpyMxFxOJmxRlEF52d36k5QkVR0tVDVZJEv+sezcaDd20O7+lPsNYJooiSOULCG5xacbc16OlKqm
CjVm9rLtRpZXjVqd9fvAjI+61BXDSvg1roZoWSvtUb00ouaTbi4PSBaG+KTx/rgXOC6zVlfbBaYi
aJPYxUelMaAo+4qLH6t1Ov2SYdOpYYtEqLBsbLksVAXv9GmBI0u0wr5XzTz4nmRmu8UoioWD2j0M
gLBvR6aIDTLPytJ5kw59IxFyZMDUL4a2Xn3I0LtOFXlJtd12j3VBOp1pL5NeVtnOzEuhcxnr75t5
Lkf9UpPKnRF5JoKs5ZI5OjlaqjiF0/FVVRVaYHQMhLUNB6vsUfqs0MWvZJTiXoDk5YtH4EqRfZW/
PFqtLIQK4W16dDROsdSN9oZUsP6E/ShFSl2jJMRBszrgftTYmB+c0dK2C3ogu7mu3+FI1ZA/4pWs
asavWgLHWycN+rfdBOtDcEpWWuy0yXgN5Us96wQpIXWg2jYH+UO+2XW/+ptrlpYrz+rqepXPBfbf
8oPuny5uu381qmvcPklV70eqEwvk9GbC0pmWSdqSb9xqmt2RHHPywmKxS1XtVkW95F/QacIuVZ5x
L4pfm06tzYeySm9H3Nvvxzotmm8VbuyaQfynlBEWpAMpb3XVfC88+azc9qvGf9x+cylVTeox3WWO
9Xo/RdVu1/n9Em8+939U0+CHVYzV8fdPeHOlXMaMjAE51zdnv9n/b27+zQlvqvebfnPqP+5XR/5+
a78fmUh9Oju3dh5ztLXp0/3vj7eq/cu2W7/4fXeSWyWoo79dR6voNarrzF7es2yXPexeoLfc6Ftt
Wfib7WaCrsaQdj/nfuBvl1U73OU5ToRzVNFrlXlRNUMG7O6bv7VVaoYJBhTb+t+r6lC1S9VUoS6k
LnnfdJSSttou1DVU1VGTvX//6epAVaiPcez4VevHfKeazIzE+CdVHdJ40LcgOIy9Pnp7FS52ZbB7
VrHzVJoYqEZV+LmJHsRtlzpKtXbJ6JDoXRAsbet03Nidlg5ntYtpuLu8qKoOmbB6enMZ0wW9Mwkj
w/VSxtRv15Ja+Om5aZJwl2GnsplzA7FJkCrCnb4ljf05XMDuFdjclnFhYirTf8tyVutNB6RnyH/M
mJkVAKxIS7agCAQxmNFPziiziG0+SVxjuuqLk+VFYOKHYVfyCgJ/aGAG2UCjf3OXt68x26B65gQ/
mV7q0cD9oJDjvNr8l22tEq/5VfwZv+bc2xm3cPbfNgOlCPnbpf8Pl7F8p99LJK66cqBetuoub1XV
qi5DQhn82r+/k0JPTjH6Mfu3d4PPxU6QOBDqTaai7Uo5VNU6+VXubb8fc999P+beJpQ+6X37ny5L
9oP3pzr7fon/7GPUZe+fcr+MagNV/rlA2/KESW1zW+qa8m2qFrmqTW3yBr/ivz7v7u1D3LIYVofc
qmpXqt6r6pzfrqg2C/WGVLtvR6qTFvnGVLXb/vv27ZoxrhuzhqTvYmD17lXaI9FShwzjl3jSinO8
FA/VqIMDKIhOTD3BGJwprJXFjBQScbup/Ewnx2/hSmm7+LvG4ls2uAv4fJC/vJ+7rRt70yoCvreH
KvDQBkF1GDpjHwgdfFvmf7FsICMiOWXtF1fzgReKApf7GtpaCKjD9t4B7AFPp2t487b193SRqEpm
GNvEevTdCIJgHRICmvxT1hCHyZP6VfdI3cdV+ylPtO8EFZM9KuvBtlqcx2jUfXTb0JJ1PraBdPpM
IA86o7d2shgeoMxJ6ONqyMuBVP+8bWsw6WEVMiV2yfqiVe+EI1yUbFeIidTvlKNL6tkHkdVXzCt/
ZiX2cKw4dIIg7gNLBGJZI7nqNsu+zjkQKMfPynPCjHzjuwQKTf1jYWXTY5GIB31uEaSruw2pn5cB
T7ajUyOu3FhrULwB+m7atLU78NXDmLxzjQUfC/Knq69DWaE+0YPFnDUd/l2VpA/oXkPATL7CGLe2
Bmik9qWPxLW2SSXVB7K/xVZ4cpxz4v3SWJAl54HZZKJnG8cnBdyHkGW8BWrBM6RZ5Z12Ms3GBK9X
IdDlV1+qkVWtz3qXYTGEkRNbz6b1AzdW61SE8fA+h2rhZ/H8rujchzIB1e6EE1GtcNXPz1ERkcMU
qMNPP0VhkJGrm3DlCBTjnFEgBk3eboVeMbLyZZwcu5m92dxc4NWdxo5BtdatcmeTri16KBU+1mBr
dEy+p0geAoUw/YfZKjaBS1rUCarkiNXY5yFGegZDGpFAnqttYrZCdHsDVS47Ip1orYlaMfcHvLbr
E76Wu4zHafQ/E5hJn4ZeLM/9J/9Fn/phDwxtRElD+0NDXKwuxS5HArsKcCgm6Uqkkrhru1hXMupo
ahOMJHpFkBtUnzPJ+He/HkS8rOyyQXneBwhRwpaMy7w91ilhzCRN4k3tN94mRilWA8y9CUPoVk5R
H6yg+xxl/U8BcX5j1V2Pl/PToHfk/+bWeXKMMxHEIQvCR2F1cJKicD0HxL8n8UNzo3A3YnKRFxJD
Vun9uusNRPTFz7K2r8jQGztUofZkTRqyiPaSiH2QXesUiUQHfTmkaYG6kbovIISJAMx9kmzaile0
m7OysV3A0H400HkW451Ay2CFmxnXQeUfksDnbpmeXRid2zbBFKY3ibrIM2aiW5tYny9lBcoojASq
JPkhMZZz53ngE/WPoNUQl8Fmok2JHDLbX4k298+uAfUk9MHn6X1xDUwb3ORsnM0Uw1O+TwQ5w/g+
wSzYwh3J1040i+tUurjLBfOhyYFECx9g/ZT36Ayj1dYTIudtX8Vg4ZPiit4eEDH8o9bF7L9fxoF3
eKMTre3DbudZkbGvHfvV7DFprNPupbFi/7AsqD0ncEznRsxroyKD2DOFrrOovZAcKeLY2U9Wfp1G
ln9DZs/oxzvv4QKXuwaZ/mEk0zrZC1DPFvuFCGiJIFuB3vNXG9MvwNxltCIstZA/Bq2GNiJgpmbr
aOG+d6JpZ0rAKg/qexLjHlBQy34I6yFdB/MXi8mIi18f46nI15pfMbo1XCCB17GNwHm1dr0z/DPY
zvpIdmrVO8MG1xz+7wZ0StznHysA6tYIV15wZxtCbRdSp4BOBqT/9ZgEz0KCcKUb06euG4q1k44H
wZ+7Mof4DzRh/4CkcEmG5eCm00tY1sjhCWfvdwHQgtrbCQNpgU6z0JequleSEzwUYdWsdC3Hucay
XohD4/6UBMcy8ZEl0Kb5OhJfBfCj7Qcg6as4zrNdVzgo31c2aEBP7DoQALuqWICZdNu6nh5Dy/2E
pJyxJqcNXYuEcVUtnzdzab6rPfGB3gdrqEFUYgx0onpsdUG4q0ab9WhGoDZaonNq1shDtiZeD+Ww
norofUI33ffWV6NCE2nsSFMYtUecPllephATAm+AYDF3aIulYEMNzX3AuOEVb+qMyw8PuvMlyMNy
L8z4EHS2VKbM0ZZsihcrxKsABBUGCWUGLhZmgBt0zgv0xGHwQVo8uXWt4byCBpzbouaRJvMKw7Q1
5p/9qi2CszkP5srxfH8buc8DPgibRNAnxxBVk7JGunZyrmj4P9ZThmOOx7M3ghNDzTc7Zt1HWHqE
U5GmCxnuuk5CAFOUjNAkDbog2FXwjVaOi5+2naH/1kGo2DKTPjZw03pzbq+wILZzaqfPWeRA1UDd
aZlnG/BRHG7oeABAPH2Ni/K4tpMUaO0e6+kAA3EC/r1n7+ch/LC4c7W2p+DDbOoL4ipgnPM+X3dz
+LXpnfOAO9BmBLiP1ov7R9Hk2sabINLRUyCLsxJYRcJ8KSfpz4x71Tb3yLojw27XIWoxU2DsurjO
MBxOwHG65ufaR2EvaOBnkqitybbr/mEmt8USvvpMRK04LgMzItgmOCq476dh3rlG8R6NN9RKQXQj
A+qhE5ADbAyWh9q3ETJ32tcSON6qtxZi9lb8mPnVCFncycA8JuG69bFaX8Zoa5XpU/NO70jkkFHe
eSlinRV9w8sAwTKQIH4xfIXhto1AmG8SlIYt/Mp43UBTsTP9hMsQ4G/CFzhvzgfccrI9igUfwiIl
C5Fqj15vf7OHCZjrEp10P5ZPBvASU4fkOeMM0mj53k6WVeXOD6H8pYUxPBI7Z7EkGPlg6RmiG7el
3/hkyJMfwkjS9WwzUWhRAkT5x4aWVwmynlqgkd0X+z4tX30CRHi2RMTRg13ckjgtU7iJoWP2Wxu5
qz7W3W1kCVKhevXSMnOoa7fZdF13Day6WUUDdg+dKZ4c1/yARNW5CveT24MUsaCIealoN+Doijp7
6TPjgYP426znyTGweSyih8Qcvgko+bYO/a3UkZ/yHO/U4FT3YJjxO3sCEDKn3Y6U5I9s+uCisDWb
088cIsu69jRzVUbGsZVClZadebDhih5TU5DO009rlrjOGpiy6dnv/SD21pYeP4aDDyTYh/tRe2AX
yzLFt6HUknWSleGxZgqtN9UDlOESJWO7PVTDOveAO3iadexjFIl69LD4xPXSN+kaLGC7sWu8KGtv
2i0YkB0Y47aFEYQXt0zRIgTVh+y2nRmksnx+uBh37RQtVWY+YLdi1wX85p5xNSvzOTkG+NFELSqC
o3HugqVkPl+v83RaCTPT1gHqdXuWDxD0vowAzJ5aQw6deYntBawDMInfSx0ZGTcmewUZeIn81wkn
CZZ1+6oV+xmJGxYuxbvJJqmmleISWfo7c8TX09LLF6fvf2ChiSqi0FfCiz/lKZpF/hSbD5pdb/XE
7A9xMW2XGkxSFafAsT3nMSMMjZX0Cv3tT00SB/BzanebZuKB9yDTLdfn58buu68CfGeYKAgbW1i0
o8mfQ4IwHLjIbS3ZwfqXoZu/aPCOIwtbWsOq3hWBn+zzroD27WAuJOF8uilVKMOFlGOSLlt9MJ9S
t7kiitPtcOU59pmXXkQ6PDrJj8Y3HxuQ+h+t0lvnyQlcjUUanVj3kv4xL1YFCLdhchQ48dZ3Fp5R
ZGk0zyZikmPO17kaWLgwhq9tkPYlXVm5CUyLJGNm8myYkGVhHD5qgmtUXUOkG87DKoWvvUJSFgOu
nEgDFierHneqpOujvdcs2zGaL2ET67syyj/G/RLty2YBnMz6B30m8b5DaNS04WnWPGCB0TsksAh3
4AgIyTH+2s/Jqx5VLgiY8afZoSoUDMYRIOhPN3pPOB6ERzv/HEFffHDiukcWEUunEZzDdjQ8XGCq
tr+4m9Qwg0Nkh2etjR5Ehwlr0OvR3tcuRTCCM2qzC5GjXeJYqNhNsNKzpF6Tkj9GRIUPxOi/OhVE
qrFbnNUA4SQOl70X9H8IXwAtCbexnnwfzAzguO0StAkSNCgBmsZ590MmOXewZM7+7KyQMgCS7/JS
EF7w3QXwjeQPqp3BxfFakFYub0ysY9swevab7EMFWABIxnu7HfCzZJG8srz5FSQS/2r/3ogmLhZC
R/H07HFAX4BROlnDQz75TbrNzeoDhtJf42p8QKxuNVdDvp79ciWyZHmsNIgfGUpfhwEzgH0T8Jdp
xnMjVUr11AmvAiLZtQ7PUIs9LPhk0zgNx2bKs8utzfAiNL6qsTjez4rMMEZ/Z0J+Rl5J7RgW62u3
eNOm7oaNFS8vbf3S5vZ4HY1x33k46bBQRWdwyfDxctOUG4ne40EVaTghLae07r3tMMBtm8ij2vQq
QgSPgzFFz50s5jx8BhDpl0V19qLRuaqCcCTunvPCTLTy/mzD5r1GIyamy/9q6xc4UDCAzX3ta6vK
d8KnQhZ4YgUCTVE6hcmQj/bAhPbCdZEFoVlS7bOHYLncBGZvXdPGS+Dbt7eme3vr2h8Tpr8n1eRr
tXnNxbRsihHSlmpThWWG5hHV84j3FYe82QE/1GL6cm9Bg4v8+VyVR/XBakcYjytmYxZ8mEbgS/rX
XSWZXpJ7nl9UkwO4+9HzsDbFVuiZWCEOQvO1M4zkeaynn1NSh8cRPQx9TvOHaXLsqyr8hX5Vda6z
u7fl81Duw9bK1xkGBxoU1BAPbq0/ZU7mXMEpOLdz+8QlnYM0wBx37boscdhbhXhSIYUkfBTX5HZT
LfWuQaFpLdR2LByTmdF0TVv/CW2EBRMvaApJ3dvXIMi0Jyc5R3LDYnlzK1hafUY2YznNds4V82hp
UbC3eDn8Om7KhuCAaF99u5CHiuYZ1csrxIj+EdT95vZEIUGPfBmYkiAv2qeK2Rfkej96NpFXxVJ8
OqvDVOHWlQnssBQHtamONXwsIJx61DE85SzVZs5mvtGq7JL3UGkCPQoQo7OCK7jZ5WRZ/ZcobIKr
ajcROHhy4b+Fqa/zPeRhYT8fhWfGF3UEq8CrnoDSAdSNLvOcdActCtxrLSrvKsoYy7LYB4IyLd5V
7TC6tD3qQoq7y+PUjijT7UckWFE6yCRKPogxeS2gWA84JcBJdR7ux8Z1jdx01nr73KyxHJhxAFhg
TD6L0vE3kz1nWwt32wjdhzrcYUHcr+FiJcBqKECxdkdiSuUqniZ99f8ogv+LVbXnyrz6v5b8WVd5
1Xz9Ub2FEdzO+QUjwI/atnyMWSzXsEwfBaG/YAQSYeBi6EJE3XQscAS/YAS2ga4PLFLO1PGlNnXM
Zv6S/JFW1bxCiRI6juUBU/hPcATcBjCBNxYius8i0IMo7PkQ3aH7/Gaxohex0ENt0c54IBQALbFV
GqXVknK0VLVbm3JVSmfpZjmq+j/vm6QRU6MsmeRV7tdTh6sCtbL6BM8Mgt8YXLusR3iduPczVM1u
pwwbM5W6aME3rIvIT9aqUTk7qkIoH6vbQQ2GTBAdZBZFHaXMHe+Hvrnc/Zj7blUj3s2ivR8/D/hZ
MNpzqX86doSbxkz71+5/OuZ2Z63msTAJmDHcjymN9qOeYuCl4eQlcNrYt9IkrJQ2XxiJ4Pg1Kvcv
1aoKT9mP3bcz6TKmNlFkIZqAsZg6WzXlAylo41XV7wfeT74feTtcfuybD/in3b+1RSXWaS0eajLk
00tTtfuVVA3rnIunY8JGapM0OEIdy1pVVYGnBenUX4WpfN1safGmGntL5z0VIIevfrL7v/jbn6o2
S/X/I66xyIg5MjeucJd1Y8sso3zoUC6J0e/3INvHMhGoHsKqEPG6MQR8LHmgalO123nqkTbhaBCC
Nh7VczqrNrW7MIxzbcXZXm2BSPYJG6IR9+ZcVTVH++r23rhTW/eHX23eLipvEOn7ydAeRxuzWqZD
Ll1KVlWRjMZw7POvpcSE4Rgh4WHSCjiTRal8PGTN9nwoehrrDF5Q7cmr8rghekq1mzvETeroCIGw
3BCcQIpBQm1UAYC7B/UKOcEI++TgYd6j2hX/RtX0LETVrtH3ilYUSuzIjVt038aB19oi1vpZ8YBU
oZK3qqayrvDYoJ5M4HBYV31cZuGzCOJXR8J9LYLSPtyYOagB06X8JB72QeMdVB5N5RMjBfR5U7US
VvYzuIoZJcNMGX7H0vC7UFVfMhGZVg1Hp7gSbnB2taNf1NcBusdHqCp5TXCdeVGMKAqF6bo0PbN4
0jxep2nqHlKbdNr2fvseEOiNWesQ6eVjq1gpijClNlWhSFSqBqj2AvTa3ymOCnw9SclZoD2sFJWs
KAgILXP7rH4FlQRXNfVpeg/AZLJhzBg48pI/A924EPFFTJDFx4itxY1GFSWSUeVA/t2IDPGrPDO9
ExNGj8yG0FZz2sIiud2XIWEJccoTWmGJuFY3pf4TG6sVTAPNg2pS/9D9vwp3i4CLlZMRB5qUFx8E
6N3dbZPgW32aUyRXmlBSwHUT1GLIok0+ciCLPwRTDYrMXlAGhlG1SI6W2qdqtmFuTTvPD0r/+S4l
HUwSMqRJJFoda+3WsPofvsKJKnVsK4PMiUzqX1ra5ZK+GH4mbmxBbbAgpCkylCJIqZrfFgkPU/Rw
hz9kXQQq7I6OiAj2r5j4SUJR9In8IpAnWajafdNfAF8Db/6pmvo++uxDr9vGVc8joRhdPjpeOyta
LneSV4z+xx5VocOU+R+FjQLy/cv+rqM9AaKCTKhhR/LrG6qvXSpgrpIBF51h4rvwcKeBqW95p4EJ
qWOOdv5u8ptwn6CHt9btIVnfgR+ewny8QX5UNXIE3mgeFA2snxDF7s0URbH786qejiprAygeKKtY
ZOzfchSDXtsXsWVAQZWdWha2XTziCY8YH0g90Lm84u9FBAGK8BuUAfWvVH49wksZrqnEWI+Sl2ZL
opbaTPUKOqLadgyb6McyoIOnJgQKeqAK3S8Ej0097BDQQD5tsIKNMDux8eQz7+JHgXMJ2KC0GMY1
1KnppNr+m73z2JIbybbsr9R6c+SCFoOeOFx76CCDzJhgMSmgtcbX9zbzZCIymvm6al4DggbpcBEw
s3vv2QfUq7AsTvZ6DwFYLuwsRS1cqhqIDbibxmLhpixqyCdRJy5bDsktCvnSZjo1zrM2IrF3CteG
Vr60Z2j/Ez8HKDAI6lgME/QdIa0DuaxRlJ6Kcmv5A7+uU5dImsqL+PPGUd2uGv7U5NcvgfRyscwu
G2uIKzihCAngIiSlUvgqxX2doqJCLRFRdGVMj8fHJ3/csrWudpT970qVEKgL/8GZF+0sF2GofbIG
cAqUGFJpIR6dcuHEPE/XbXK1lG7ysimPkbvXVbnNSMLooM/2Ra6Z9NDoP8Slr0259c11rk0XqZbd
8dyz50HZN219IwsYZG2C3k6UjLePpW4P256EwNbU4K8NShj6peUhIoXCt9UrfmeZGEqiwGBgpBVU
l5ti47Up9/NQuSeXgmdQRrynEKUloxB3Qh7nLmVTbpSLSuyWLYVRM52GqLZZz5Grw6PRW/H1InKX
3CovRJyea6b6gqF3i8fQdV26o65Xgsteb/TYKihOF394cvcbX1Yy34w+xQsTTynOcvWN4eo/787F
H9D1SHnQG9dVuS4vJy/8Zve7yyXyr0weBO24PHR9db2D93d5PfD6Eo5I4IeBq6Nzp9MvgfjSTY90
/XI90E3gdwEKS7lNLnqxd11dXArv5MGytZ4rV/uljs6ZtZErZohbyrWpWvaCNENcSjFFdyub163r
ddaXokdU/ZCiXF/ula8nT/nVwW+uuO5+d4vy5DfXF+9CbptinhRufCRFVeHTQVGwXKx6kHerxpyT
/CI3jFaAg3WhHa+FBnZdmBYWMIE1f5ObQJXQvXtiaLYe8m5V7vjHbWUZpSC/UnUjjzPkeOHdta6v
8sv9PZQ0v7ZroCHyjv96o/Le5bZWPqRkcz1G7ib9zOPrulG81fUYSwNMOSARqkYDjlvty09QLuSH
NyodX7mjjRQdp/ZzVRXwdDLMxEs5yMuH4TYKIX+0QhhMOQfF0HLIJ9fXxXVjU2jYTdXUG70/CAsn
SizlJeVF5Lo8/bpRrqtzNu20grypS8iWrM/oV6OqMJFtvHOH6TcZbIsMSoPmhAgxVQmW8DSuhRLb
NBRC27LbI+s/PhMF3zpz3R4HklWUcjcqzyv+lmRNey/HkrJoXY8i3r9LLeNm1lR40r2HMSSmWGfZ
iurcurbMeHDg8LvHVW1zVd8kUIZIReoN9LUwVn3louk8/3M54pti5v5UozDkkkqpUHTicqOttIo/
6FhCwYN40oXwP1MxwvHjyD2rUzcfht61zpNY9GZZneIOskpYdedEzFWuJoPQ1qDuaIdGLdRzJxaj
EyzntoGuH5bWH1KLM4h50LqQ22xGCFtDoxgMj5kYGmI97soWtajeIlTMFBD4Wp18Xhqy3bnsjl3R
E8sFhL/hVJafVB7BPCLEOMsSKiX5wciWXMgdmVBKdENQ+FIxdV3oWYTa2t0H8tkoRQ6JFPtL/cO1
KbfCG74jJ+rtpXIC01aPuUbM+w2b+fj+YE08rVcZhWwhtqgMvoyyQR6wLgRg/82q3CG3xbVGRsmb
rG1R1MM5EKoNO8FvjVTzSPiXbesO2ZrER+VNJMvgzQMUEN+vbK0LSHN/fudym1wFHyXmA+IUuX5t
Lf1jtMz9Pr3OFsReuUP+YORxQnbX2aa2X0SXu6o41lVFdpmRnOy1ovetZUXoeigmVCbasNnz3xyU
GfEhjrtdhF/6gdqroD1OgkeAxesAFwLzkE2pVcx67ZjIdIWOYnScEglo1d/IRV+PRFB7F8DfhM9s
qFEqKRc9uC8GEaa7HdQeXznxXKslxWN9huWaOu0qsvHkdt35nAEDHIUxkVTeaQJ3sa72EnyxrsuW
PEYeLVerAGjDf4O1/06wVuchgBTrn6O1d9/Hf91+n+Kvf4vX/nnaXwFbmOpE3AjIEnOysej+e8CW
mKtJSNY0Hd1eA7aG0H2Zqokds/EniP2vgK3QfXnQlCiNdVQdjvt/ErAlcPwuYOvhgahZroWZpGZ7
lqn+XfdVJ2ZG0UiR3ODvQ02nje6WX/ZySLPp5o1OKZIuTbbXAiBzNNxnYE5HcVvv6sj6auZYERgW
Jb5EHNoI/ahcGNB5zwH41Z2Sz6+5GFwbYkTtFZBzeBWahUtOeCebvRh3y5ZcpE5Q+woViFCF6H9L
MYKpjPqhzsn2/lLnVXlOcYpzfL+YLUiJmFw4Ykqyrva5EQq7bSEOFzMU8TApRqG4kQ8L2ewWHK2x
+Z0pJWPsLGVp8imyrsqWx7QjCublKNW9FCeXiBF4FK8LqzejQ29aFxyJiGKKTlouYrE6KpayX+L2
Rm6qAmvyIeWQBpbPiEHKfG053R7K8inT8JEKZJDCFAOda9Pp9fGUTk+WnPpJyWwt5vByIVeBx0Op
Au/SKC6YwTAusIRqHVGXpyTThZKRLe5y7saC4UfA5hsQsQelN0Zo+9QBtl5+CzbrvknUcA8X4+Dy
FCNeQV6oIWZ5yPCehfhJ/WujHjU3/9BDv9vgR3U3aql1mB3KMaokfKCSru6ay8K898Kktbn0eVge
Bk37EqT4thpKvGtGc9hTjIPwFVrIDhocHZ4OOrMtT6GIzsnvJrFrDLxIWC23hW6+yO8vRDezT1vT
bboHsxxt8vRi8jQKaXGAA7RfqvZ3Co7x/KaKFOszRgWyRUX9n611m1FR57lZ1+Ux6+p6ntymenAJ
NzXVP2Aoq+N63P/nMu93y8uCLiPZJ5vX/SlOk0z419e05M2t6+vr/efbmopoAMQaCMXiU5GLvEHB
vK6u2wDJLwfFolrP2cut68dy/QjW9Xe75epUJALtx8hLriKorw5NG5zXyPya25CtazpGxuflulxc
szPyHLnnetB6JlVnh7lzKIPRqSZdz3t3mfWE9eWvqZZfnbIes16m6EAxK0TP36RkfnXcej0lhHPU
pB4o5p8JofU21m3re1u3pa1+39j2zC88otZTt52PJZjZvVSTSY3YVT0mtWCNrvxUl71pStUYYIj7
pNe0vW7XrbpTtVDzbREFWXVmsvVuVV42dQQPTO7BjkZEg8V0cQ4SE9hudlWz/eo8ue16sryOvJHr
FdZ12ZJHvttW5pN+SkHmnMYxGs5V8GrupCJWamNjL5vA7wvBbJzZxGTfN6WM9qqbfb+r6o854z4p
sLniuuZiBFkrBohSjSSTBY3sEt4c9CaRILML66FytRfD0zm17mRIXsa415BmK8e9mtL0vwrdWzIm
uoby5cnr6noZqnTra4w0Ui0P83qqNhfx6eRiiC5bcmGV3uBDmCz8Nzu61trGKbNJGWLmCd2d18Wv
tnUpz12KxmSYdBI/XdmSICzZwkeV36TcE2rTsTIH7YDzB7OVWBjUzxgX7jXmMu8Pvp4ntyrXuRCz
okRMjxLBn5CLXkyecjmNEjMtGcGWi9XmUga4NTkbq5iWNeRs1ri7DlyUSGuiuzsRmp/ER2WISV4l
pnuhysRvElNAU0wGHTEttATAYU2eyZbcFjGjVAvIo+TX0MSLmeYgFgWIiEPBXLQV01OZVJMtAFYb
0BXVaRaT2FEsNDGxtYECRmqOCDAYMP4OzeVJJkBkKkR+5/L7ncWX/CZTAi+SOZMlOsHsssi5NuAe
MLliAh6sGQ75wQTM1E2tcA6BmMt7YlYvW5HV/Nma7b7cpb2oXZdqdUNI3q/xeolCk0kmPUJ9NIoQ
giuCCTpRBWQnxBdkhN0SQYdGhB8sGYnwRFAixu1lk0Yq3g8KFf4gxr0znurKLhYBjUmENnRiHO6k
jDtJ4kN58zOdJtdlQuy6cSX1vUm8VTouwUY5QeBYE3Fy/5uD5EXkesZsHgeE7vZ6yYWR4ZZUHZVe
ivFMzDjfTzIGJPGQK+mOaio/EEEjLT/aIoj0hhwpRl5ytZVxJ0lmlGeux1wD6tcA+1+Hr8c0ItCl
L2pwTa7JDNsiQ3Cyya+MhMUKrXu/H9NmcJ8YIJKhYEgsd6+Lf2ObPOT6KvK8IB6/hR5kqvUqsiXf
mnwXgwgmAp7yrlkD+Wmtb/fdqnyjKRS7RdT4gTH4a6GJkOa6GooehDLU8qyhdTaE6JmaQbqWUmqh
1wNlC4YW/dp6zrr7elmpuX630ZHUgncvK4/5x222kIAbaMFtKlc3Oqm9s1ygVeHO3jfleiFk+r88
srUEoPSf97+56PtD36xfm29eetLBIVpKTwZCvPT/s18eusRleWq1b29e49fNX7/SetPprH2YvYok
l/gw3lxjPeTNJeRB79flxjenX/e/uRRGGaaAHlARo79ZZH+t5vASTAFOkEes29cTgK4Euwr6wrop
EGgGXVIaZFPu6QXEQbZKAXYguytVr3Ih00WLULqmYL9JDPwlepW7MymcXY+ULbzjEfVkRb25qmXl
RuhxoCpk883lZEpKHytqRmRT7r++klxPmuXDUiGsa3thc7ye/v6a8j7f7ebrflLgLe81QKO4qugv
8m9l/YuQq6YkeFz/LmxJ9liPUgX4I8Df8pqpGqWuOZIjIJmQWhcUSka+J7Ai+LQJwoiAjSQCQyIX
QCCpMpHNXBJKZNP73ohU1+QNJHQy8cM1BbliEsO3dTWf9klyhtZdHGaR829dXDctEUGYoYvAtvs+
9+a3gI48K9FPpSXCTO0Z5X5zLvvhswNh5hK3M3oczXyNZtPDtYafLX6hr5iEUmab7yT6RU7f14Wc
4S9CRW+GdEgo6RII7voWzRQD3Cg1zrZBZ253jp/WwNgUtT+Mpv0x471Y1nSB+blXVQZh/HZQXGV4
ieLSqWCR0KSYjf6cu8pQhJzF5hj77GqbhDTuFdr5vwG7fydg5xIT+9/iddvv2ZfxS/P9bXXl9Zw/
g3WORXElrogaPreqqKAk/PdndSW7HNeh7sj2NIJ4OnWPBcHx6P/8j+H95kJpR+NkmJYDop+TfhZX
ur+ZpqZZBP4s3TVE3eV/4KeIsePfY3UECi1b0+DH4AotQFHvYnVpMkSJtnj1cUiRVbhk9xZtqPeu
7ZJCjoJznFtgicw53uCZIMZ0ymDvyHwVR20AdAnjqUOTVycbS8tDP1FggiemRXi7LxEmOvXFYsax
2UMv73ZV24UXYlA7lVETwoNB346l3l3avIFuFN30banslfDVtVFOdVaHV4Zt95fYZUJpKJ261ero
i4pJx6F17LvRmvNTjDiLWQHBMDQhkWrim+EyaJzL76lQV5qtRZEyb9Gn3ns3FO1nc7LuSmZ3uYZr
QZ+9Um7kIuHtD9Mk5O0zdXOopV5mQw13aRTcuUaj7Ij+pbtGxxgE7QomA4EKFM/CQdWynssku6hh
A+e2tzp/CKLlYs/IWhaw9U6MNbFmBbvZxRg1J+faqwsx/a5GIJ4+6GH4ageZ9uzGDG1T9yZI8gad
7qz56vyhLwMsm+B8wpjHywHwa+2bCaPjCW0MDgjq74vabtwCS5ZFt57HUa92pLbT5yB0fkcp3mS3
RmNXp7Fro11jat+XwhnxdK3ucOZCSkjKgqREu9XzWYUQF78ygEdcriNfagCq5hqhw7iDkjCi7++q
PYkrFfDAnt/Qj3QsGdNUFpB5FMZVWBkbW+O736t695LrIdCGqcVLBVEqKi9/cMNvUNijTRHk0UaL
9Mdm0B+ttG99SvgjHHIi3LSRH+3vcQ66g1w9btUw/UG2aps552VQcXXWSnC/ePHmpv0hQHuPmNGu
/baZL1YVL3svqb+ha4auCb5zm9rMYqwkf4h4ISwJ8CNxutsO3RiVRPpjoYSb2XBugqG/1QJPFKQX
z0PcoYSDFYvWuvNhTyYUsAFbmIUoTRT9u+gr5/zGUv9oqvwBU5vzRCyX0gIUDUnCl5LO4atnB6e5
su8qhfKV9JQZxmM6p6+1NeDfVZbIrPKdA/vyJR0Cf0Ig0uE4YqA0D1JVAJmVY6/Ogwgb+FVwT7Hz
/WRgoOzAIE0D3vnQY5FpgWelS98AKND2+YAPu1IvQmqFk/MMYTtUqh2BDr/pMXYZOsadEMuwFxmm
YzmO5t6unWNfNR4QsXE6DaAV6O9Aqk5GcaBkrYJYgKKrUucTcPwPtgb/EKZuLewDfyTuk9dFlxYS
xq70tPvAVBjDBZgiwxm/nd3nvmnHe7vJb3IVpvRSPdvKjAtBkO097D0LrYlejAqi6xj/wGgwYL54
ykbrGLiLC2W+q+9b2zsm8zMOJy0AG62D8+0SBL51MjT6uJX5QBYJtGQV8T+vKv02T24wyHDQalIv
kORqwf3X3tYmHdymPGrSZohP1R8NPqoP1p2RRYDMDVSnPHT2lXi2KYDxIYGHyTbQPs0j9JdQHZ7y
GHWMTrJucBK4E7PubrozhHBfcxp0/zYQa1MZ0Szb9WNNtv0Gl0QMTDC/2NTdHO4io2h2RVyZh7zE
jlDDih6bsycXV+tjTm4byWe7D1Jj3Dh9t+zNSL33hsXbIwAea3gfQRw9l1G97KDlPiPvEQPC/AeW
oxgOLmGxnyPtqxOflZzCqfE5wA9swMxFJd6EYUnoaQ9OrWVbbx4xsX7UjeTSCR28YUS2D1536wbq
V/Su8TbXrZdFL57jkJwhAjCmAn1gX/BIcS7JhMAOqdRucPNwD7+832RT2V8qfcn3IzcA6aG5xL3e
XPSREr1OWb4N6YREft4b8/SSkCji2QCeYbDcgxF23XHu40dnaoHnakyey8Cl33Aa+6LrFIxXfbh1
coCwPPh1beqp2ZqQJmUUUsAE745LGV9Migj9NEg8n19LemNlma+Fc3TK4NKW6WgdcKmeeOjwHKVW
ddnCsm38QoDPc6P9oTto86sAPQFpduUSZ62F84H+oBSWdSmGuEI1KAwIMwB6aF6h4SW8nGI7ybEY
l7suAVgH5ACA+KziK5UDFF5yRFRTtIlqD4FsYXzy+iU5GKbjXeYBeavh2bdlAmAzKWbsghvT3sYd
clR5F424Fdmqlx+RkzgEJdmSd+N05Id2vcsiSqdL2gukMCjeBdY2xG8LZ13ZrGN88roXeCLLObSN
D6Vq6Ftc1o+zZutUeuuPk8jbo/0e5MDTaY2zbBW6ZpxNZW43XWIB9F2GH7lFlWwJb2+jJ5+HjK2B
nR2ymqlyo5PDUmfzISxMNFzecishtyHz85OWhT6VcACUleW2nlTjv/Ke7//OANTTDIZk/5ww3sZt
18Rfu3+VP/6F1KfP/4j/Rgy9nv9zMIoyh/GR55quLYQ+Ysj5czDq/KZpDgQG1YCJLsaj62jURc9j
egwPDc0FGiqSyutoFFwoyWPEPpaji3zzfzAaFS//VunDYFS1EBRplm6iRTLEO3/r7T1rRapF86Qe
FRjkkGDy8Ie1XDDj2Kv8zeJFsFEZESQuIzbtu9VG5HGfMaRFLvBNJ0zYMl+PKW7Fy+g4Iiitjmp8
39WfNRMEQPzw5mN+uOqP/lXAZynJXrb/539wAfjF3aKA0gyDj4f8+TtdUmkxxnDdkLud1DM6OwoI
8+pBdXTQQOZnAhw36Ml34UJFvHNUcvVJcMer5W52B4yOQM7nFIeZ+nHJVfjTKQiJ4DZGwjIaoGBM
E7MClJ1Ag3rGOnhXG99bPMVS5OdRcM9lah6JaRD4YQE8icvNNkA3sY0jUsDmZl1+FccMOO92VcI4
D5C/5R1HL/BVujvxUl3IGMK4ceH+iE3iEHHJutIO4g7wiNiLS40WhYNuT9r1q8nVf95UjYmWuCdx
g/KGKZouVWtnO7kvjom5XFjPYKZsjBU5tkTuiVOEHjN6oV3Tbkc8KDuil2i32xCTdFe9F8dEub1r
LCjznMpuE7ZOiISgFoeGbANoPNfF1sUtL51OEJ5JcfOv6TGxbjZmjFdoHrzabZ1RTsDjFhRyHZHh
ZuBXcy60qU04H2ruasw9DE11X08u/dAeTWPYiyPSeHysOboUWCvxsmOn/tAB58M4Arhwb7UXs6SQ
rz2mBRfgNeR98eK1RoHfn29VvF6rTAD16bOpZSyGo9hlGtRs8f90ZDDZ4vujg5eSb4DrmBBSAHYd
xMcj3rt4cfEeTKzm8a7bi7b4CAPRZl+LAhgv1ST9oHJrs1G8mHjK603U4rhsOnxe6oEKhU1PaCAE
zW/THsqHRP8Q2PkW2xhf7c4xVREMKwEdYEnGAa02ETUFMaJK0g3p6JzZx7Dvk5znfHER24MF78ch
wLz7NeY1xHXbdNjHGFzKIgsuodP2AI8U+FuJu7KZefw81dWx0QZJlI7JLkYjT+YPc04+P3HZXWWK
wduwT01shWOte8YyHugSfjXcgTgNtKPt/a4Rw0nt4DjU835At7NJhvJLnmgbzwYEbmOMWYNTqW6Y
a/mqEW2/DFPOsDh9mpTggxcq2N8a1Wva5rtMg+o9Gw9Bnr2MlQ2MHVvewmVw0Dp0ws5t3eAbygC7
S1LfifTbnkKybQGWBbeww9hRSg9c+UNafNZb8DxKTLFJmrgz72n8WpjhNo+KBE9o/mAULXrINGNH
GQq/s35njN0j5ZR+BQCnLxc+QeOeh1jo/zeI8+/0oTq61v81igNApov+5X9BVh7/Hbj956k/+0/r
N9MiGU73KXs7a628ck1qqDSKseBx26ZrGvQGP6M59m9EFzU0tC7jLtlJ/tV/Gr9xKKEX3fAsVUOB
+5/0n8SFCAz9vQfVTJ3+yAEm42qq4aDKfduDOulUgxpiJhCrlgkYpfpouXNwQNe5KypMpxLDiR7D
ZDwXuZYd1A6Fh1GpxhMdYbVJ8ZY8gwXw07Gwn6il8nZLqxd7JkfFzSiIWeNiWg9DAEytGpARMiGg
zOsZ1olLJekIQ7Gvqk9Gc+vhowKxb3kNeihI2JTVd3pXVPiYFuChE+AZXaw5j7W3YF9rBfmzg5Vd
GtqhP2uB8eTqyrzvdE2/WGXsXQB59XuNOrKtHtXWvpryBK17O33tPAULcyY7aW5nF7MAB7hMAcaU
2jx+VsUcrY2n37HbYXrcWbuqyboDaeDy0zzzHKxxAzsZmQgYh/3HiSzYJlLm6pa5WPcRR7Z+U1ad
BYtNeCuqWvQRZsk2x5wpyxfY2lN5Ny+PcxCZp8Gtv3iOh7Vnmh60esIIPrbcG0Cw0aHplf047qoS
0aZhxJ+8KsL32I629ZJj/5nfDG46X9qAmTAf1ovaNdusso1T4i0fSjs3djBhmi1lgN+V0YXKxsup
LUCDFFkdEjhIh5D4iqiKjshhn4C4eDtHfx4d4mKhmcMV0tq9YrYlLmY3Sdt7L+oleVQ9q3gI++lz
MObjHn0QpKE8wReegMHRO2DLMeDvixePx2RnYgr4YE7DU9EM2h0W9zzGc9hnHm9Bt28UF+0DkMkd
TvRAAxs1xzPM1c+tE0MXMpvkJejdLXU0xYPiNpDrqAomqf+NvyPQ5UluHp3ZVu/pgLJtUBof2lQJ
mp3TkkiP2ntXBwXpWEF18jC63DSWPoEj66Y97t/dvvMgYxIuoSdQm1M21RhZJlR7FfkMZAFWyLFL
GYgolRVdMAD/UbbqH5Wizsc5rI1HlYz9EBgnTS+8G6v3qhO+VJ2fBbGx61Q7PBs6E2JoWxmluTGh
Saach852scWAJflgAKjYeEPeCh/Z18ZQU1ymWThLdwnSIT5GRV9d1DTjdx/5OEUJ/CT1fI6Ho7Sj
37rxpN8aBvZI8E8QO5jJc0rcLuaXdXaDGeePZD7jdZk8xAbMx9q1mcbNM/EzpqeMbGK/yZueosci
23n02+At8AImngErI8zzba44DuFala8/76nIAdYYoXXcduX8gmmtsh34yH0nxnk1IdRo5yM0xICa
LD03qNic7WHv9NVOq4DSfBinAjeNJvrDwMjk1NRLubHszi/cJNuWauP6LuZgC3GR47w8jXF3qRES
PDhqTrmFJt7+rBP+M8rmSMxs2Xam2x068WOtgi7eloVtblutYlbJcPUSj+knzKOaB6/Un+0wPceB
YdzqofsSKUF5ycZo27ZggwY7LD/npQZaCIBgwRP4lr+dT1YXxjy5GIZp2fK4TPp8AtbEjztOcKav
or2hGNEuKkocuwh0HPourbZJEjkE0IaFGW7GBCNL+UPDuQYgSYW7Ujbpd0ZMPDcxokPSFK+mWdcw
ZsvkrBKFnD4qXrbDMKi/LXVGH3PTuCevTxBXGt05cuMZ5tXyUkxFde+YJRKRUkUaNOFRt3ifXY+J
PeFZ3FSt/HeNqsnSNoM9DJry9ziBYKo6+742QFblHV4+3jQ9VTGo0cypohskc4AcMb7xTVdzfLuw
bN9U8v5ewHQeoa/d63VX3Luj87gsgLQArMCVCe3hrmbMl7u188c4RLu6tE5hlbyEY7hALUUPXWzL
IUlOcxtYorgnPg2O02Jt5WAN3cRUuEdRvIl1/EaSSvnDSsrxGSLUfZlZhLIMQEuq7WETivse/VB5
A9XxsZj7T+rMk1/7TkZAv6/49QtcknrXelbCaItyjnAa+kPoLbof9k2xjQczOAM19M3a+RLGgfdi
BHNwZzYaiixKSqcqGI99wkBuTPLpxsabdz9TxrS3l2SPQez0sEQwYRNrNJlDKR9xB73kjd1/LJ1d
qwc4lDEt3uoaY1u1638ksdfvFVXvN2lbRjdWUdN5qEt8xPplvtRuCrmX7GA8KVjBRVsyj+mHZv5a
DUCCIt39mCjK59whPlY5yXZJ7QgLYXijetQzw7D4aPMcHgAP7+ZOj/JzOBOdXMb5dVGL1xkdyWbI
cXTqm9o7hVbh+WE4t9gxd/HR4xe/7ZjdPHrKyTCNb2EZeS91WFvHRQ0fYpewbU9W8jmZUwjgc/w0
qWkNX4t/RQLbKjK2gLGCrVZ5w8VsYTqSxvkcRFYN2SGnFBorcqJmS34AaZYchqDq93aT6Ac70lGY
WOWHPusNHBjz6WBrpXfvGsNR1WChOo0DfXiw1BuvBlVeKp17cLE+3zlTvpxCuGxbNzK1TTMX4d2o
eOYtyaZXXSOjM9j6x1Erp3OcaA9LTA6J6Jj1ZPIbCsdxb5fagHxSC/weQsmBnrra6pnibcda/6HP
85cctN4LcFV1KCAxZuMTA6MvCzZFkCZbj8hx+zEcvAgEA6WiN0ut7KrU/RKZ83gulfFz1Z4VDWmu
DTHHb70qvdVN7XLtSJw5OUUuCMg5cajSqqlGblr6xL5HQZ3lnbZNm7qCuNwCec2yZrPoX1DjW4/p
qGqnTK2NGz01IN4JZk5kChBtW7jHpuvJt2hR+QEaMugxl26d8Kmxycu5OWZGW14agrWnMsd6vk/n
MwZiLuAEDMeC8audYTq9BJd6CpJDp4GraupUe0ozwqbd4F2MmhJoofBqLQHQYB7Rm+pT191NbRVe
8Nw7NzNlHFXakQnBWX6YgmWvRTb+km3VPrZecPF4AN0ATu79KM0BNTatfUPW7mzXeC4nVQ5GMsu+
10vNqEDBb6pnopzzy67CdnoK1f65axXrQ6MxteqwES20Wt1DYz4oCJtv8uQ1g7dHuHL+1uBUuSu8
AKFMp0HicJPbCevhTdc2mAJbaUjGXi37zeBixsn3TCgjzF9Jkrt7XV38agwxY8KJ+i7O+O2XVYOT
CNGjPd+0sXNRw3thy6Ox7Nud0SnhaVzgqy6utx1Kt78f7J7BYzLeBHOtHYMRg9C2sZDyurW7IT+F
laRVfu+bCczqpO3tiAlea5qAtka3eTAU5dNYRqLy/LlzlPKZenUxjEghSflQhvFs0fZqXacwQPvi
81DveljjkwJR3Uq/OgnDDlNvt9TUO7cu48ItSbTmECElJVbwe2E9KZE53puB+QUjg/6QL0fVrVtf
1ZIW+J69mbrOubhZtq+Z/NwAPOnMrLhkw/zDsIzoBrtTJt3hQqfgxIbvxV1I8DlPL51Wbfs4mHfY
JUeM1pLuIWeoNZlQPsOkf2DMSuKGTxEBPmRe0wyzY0QFvU8N5LwZoAvvM8cmxwemlZp69ZgLzLLu
pBZ2sWp3Sa3MH4yS2X5WhsfZncHV9fEBotkHB0+DY1erMXak433E2G0D/O9UwC32l46/+Y47snXl
Q9Kf9cBtPjuEzhkGVbi03FdmsTPC8dHT4/qUosnsk/Kopmaw9bRZPVsYUooRdp3YGjS1HsIPovpN
YA/TU25WLxGkuLS3qpM75PSd1fKUCiRwHM23ZdxspnCaHsjR+L0Rw9ScTOOkTN6OVDOMOoVBOHaT
INXbVN1HWfGtKOhyA8WIb9Jipix1rspNhC3pXUckjd7Oxvp6BlXuKkbNNEMhHuQuaP1Fj0JM41Pe
JOZJDoa4X6DAk7sbuuq5jftKzAL0+yWkBhMv5xuHVOimz6oY2En17ExBCE0lTogBZY9pbia37D+D
mUSoD3MEcYtO6M1a8EkbB6IX5lz7clA2OiPaG1gzfCRgSKsu8S7qmL9SR5NvGqXIbuo+qU9DAVzY
gfF4Y43FrmBOtPOcuaL2pJ53nu4Zxx7bpI1NXBN3bl5qyqznxnDrrV3O3k6lt9xRIr3TQUyPT4Y3
a3ckBTdyZzy4EbcFJDCv5kMRKPjwWflT6Cn87fI4jmy1O5WhJzC+RMBwKPT2vUVtZ6zXGaNK76QY
DHz7mDG1AnnejXMgFjm/ylox40Nk6EdkereFB/6PK7dbTcVQF8ThruxfB50RlsU8gCAX5h/m9MNx
K3fbevSpWZd+BTXLH6RRDRunqvhTSSPFL0y79cPWWLbjQr6RGHizpbunBFqhZtYbTno4Q0FtO52K
Ai2BTltHwdFQoMfSY9bbLEw+JySOd0HrZnSxPAb46nZt9pLY9XLfkrXfdovbnEhi+UsUJsygxvFo
Nxree3p4541F8UGris9YOZ/jEmBdyIBxq08864N5ii7mND2TYyXp1anuIQuMgckVPd3EhEXNKueY
9/GHpQUsG6dQuS0HL/Dem9yt80ykiaBjhVi3SvucDhxQ5WAHzcFRlOGQJfMn8unaXdA5mZ+1wUiN
Kz9LXOk22ohTZJ6mtyC0P4E8tfn5YVfuFgaWI8X8e5sPiz+Yc3lJysDeu+2UEDYI+ELj9HNPamIz
eHa8Tful3Q+ufWsRuT9bEF35xhGCZHYSns0pvaDEqU9abX3T3GbY4SxL2jfEUKuIM+U4hXCHk7o1
tvNQpnxJWznhjl1itUGXkzpO+cQH7UfJ+GWH4wtZt3D4OlsQobPMo0bAdG86Jp9+1Jq8ubzGTMSO
vRt15E8tztUef1cl3De1A4w9JW6XpoO7LaPcwEvSbf2ocY9tWxVHU/OibeyozjGtdAZ2mn2banF5
q5gUeIHEZOIbqHsNjhTZCutrbEx+oNblTh9D/TAHXXO0yYO24SFK6e47ntv7wKy/2Nb8tV1wWP+/
hJ3ZbuNItq7f5VwfAhyC0wHOjahZliXLs2+IzHQmyeA8BKen3x9VG+je1Y3eN4azys60ZDK41j9a
yX5uR/9c9SlVsQVQcx1qh2pM230zSmutXGu8Gebo8DuchtNUkYgC1pEhSEcnas7heQz7LzZXviDr
w+Psde+e2zuHyrS7a1Nei2TY8RTv4PFNQkcXOUxd8b4AWu2URdxI5j8sGfNB53Av2naXbfUmNdBn
jD7k1PzbkzQSj/UoGcVZwuTkPWSmZrw4MJFUHc8Z5eUVUCi7KU+P4haHzcGyze6CMYXi4o5sDsdL
176Xt4emeBxLUzyYg5sdkiJs68AttMWLT090O83k7/g8/MolQicPZbKjfxcbbQszNNmF8aijU8Fw
vO7yOHyLjXan9CrdRtJXaxJ1tRN+LfzF8wNNP7skrdJHNoJuR4k0dFMWUUqWzBUJ3l4TwJ/p8Pw8
AkeEPw+hL1+dphsf6JId+yndz1NzpZJ3OuUZccgybF+caZW3Vgc07NvEjI2EFRfetRv1W5WRnyz9
N2JsoecdzzkownKZiXIO1Xih6GVav9PkUZHfiq4Dy1Ed2goL+cD50tCb6rJmUu05HLTZezLy1riW
3ldPLa/Sh/JaGfnWaLulRgQ2WuNxcIC0AuUWJzEX1CgX0xDkpjNuU6Kt1q7QKIMdaAU1zop1+Jyk
w0fWae0b3g4Ag+Jnp2nJs8iSj1D2+SkK46/7E0tm+SpsC3djGHWxLWftlRzW7Ww4zXO8NBxbjXUm
XURfxarrdxxy5oFjhZH9Cd4/e4tRHqzR5gyWz2trpq6CqdvlSW9eBl0QeUXQ7a7kIifyWo/ro1O2
e883jJeZgB8WEX3va1zUPKsfzeXVjpqlszULkqPl0FFC7taHZKLFnHkvGgw87WGHyDxinIPQAWsy
oj8OOZnXLHP2uqW1N8K6zyY1ILaqPqVG70knwY6sNNp6YwY2JcqTXcg/UjT6mR7jjZ2jwRBAvAdE
AIT6jiYgRkuwtrMRvvKoqZ1oQZBBG9akDw3agUIJknRR1QRR6ndbeoJd2iRKbV976pkeWX5+MjsO
fd7sbRPtTR/70CmpLNdiipMzshhzVy2K0GgaJ4zxQvxUPQyWOFT20H4YLSHpBqgmtOJ8EfkY71GH
MOK37torNf+sl9/e2C3atilo2s6jzsL/jDXeLQ98JmDYgxLi6XZtc+OmzykqP8U2w2QzXGta5+YS
NrKp1w3pbCIMy4c81+xbjFpJtvp73HfWV6R9hKGGSs+yscQifnJMlyoCL0Nh4KMDasUBILfZCTJM
91nCOc9TXFtrmgYYk+tPmlxiBRK3x93ZHyTp5qvU8tLnQtVY5wssH3ZFzVXINVsuYK01tDc7IaZc
emQeyYLO01maRVCKgsNCL97a9Gl0qGeRtvPLtOLh2GtucRGiBI0cXpIodS9iOERg6A8+z2XTGMI9
VqkcseHEauMLupnJYmYRH+Um97wQvFEtlieXf0RmipZznCcQtmOA003bJxqzdaGmaFukoRdUPY0P
ZtdGW7vqjdUdsehnVazywc13WlISUZFN3YZA43xbN026rWgU3rnc6ktfKyBQfC216VZabOOZIx4V
tS5vyMbnA89nEvm8Xz1GrOdUGv5zJUAIRrAJT1wHZFaBYWi0GVElTIKrc9AQhFGpEdbPMaFRGsPd
mYLi9zZj7eW4TIIcnOEJfARFVZluhnlcyqWdGlgf4rOcrH2RDmsNguA4GbQsaRbyvaTOd95gfpqg
5iupnI3KuuTdcQlBTpu32v61NFcuCMeSUaD/cVJfAlkCf3gRkzMF1AfXSetjWdWPjjMw2LZF9iTH
8tmZO3fH9DUeskk8MuqQ3aanNE/EhF7GfdkS/a9pqLRNENfadA69ZhJLowySQMsGLLiBQ+xls9d6
mqjdgvmIZ4U04SLaov3ZV4kTDJXGM2cyrmNu5VtPK354BOnHcxrtEuzTPHFoy9U4ku92tG50p31G
tVCa8Txy6CauI3fYSWIj7nlaPVn7CqlLK4GN0+xGwvrKWrp/jeWD/r24fto8nfZ3a0uX2M86EArl
H+GXVqOpF+TQSUVIBsM9+W8NiKvGF2mF1I/eIt/JPcIgaxKA216/MIFY5NdhL3ZbUQceQfoBZqdy
b6t643Q8vtxWIRUAvVol0mfyd9RFRUzV4xL7J/0J2CjZjEsWBJqK4Th2oNu8bWC3KD7dJr6yVqyb
2tZ2Vi4eiSa2t7p0HlvlpLthrp9EiMyLxQ7bJlbrzf3nXDq1eL2ohK2sy+BYef/98tVV5VnSc4Na
1VlnvTfuGak5XEt09sbSZBzBxga/7ma7uwGP+Kdhl090fS+hZfcPEeN6Wrr6AakTQ+SQtps82vQV
3h76X97LJvuuyjLhLIoe7gmU90RKSjT/uKWaNyoigBugGTVoQw5z3KU1Ck13N4w17Ts8rCGOSi19
kI3/OYcf97RGc6Yxi7Twla25ZFYuH6LF3BjFk7m++5B07S70GNX6ngB3/wDkS0Q0/MtaWzJOhF2m
u1D1D/dotWk0SYOJh5/dkkoTmenz0tETMO6hlZ4WXkKUB4HqNCrygaWhZyM0DH7TRXorlnYpJyns
dZsgvsXpBzpYbkkvaIgQzx8mb7SIVQgssuCOBUmZLFmr0UyHTUIL41Yr/J9RnX2XYt51lfsyy+x3
qGtbncpbyBuIDJ6SDtfK4R4vaFhRvDVj/S3EgHU0afZZTf30ZceAlLQqMQVmu3bUru3oGWhcB2Ku
TAPgJteOE+VTKwKxW2A38nTq4lW3ZrFWOhLlu2vTG69cuTwCS/t8t2g6gmZW0YanEvVvYMhq3oFP
cPFE0VsvevOVxhUq0lMXiUQaH9zaVcgPyyUBcnr1kdWiXwQcmHF2nSzU1mv1+GAkk/5IJEH66ZXd
WmpMH7bbasfKsF9ibTS3uuZatLpPb+ZAUKKeEHc9kmMBjRHtUm3gzFYR0h3HjNkeSVwJydtLQblB
rCY9oBmLToQZibiI0Xii9ok2hk2Qnioja4W0+O6x/Mtt2VbNllXz9td1ia2bE9TyVxoOD7KPzs3k
vuT+t929URtx06Y4XM2q/oFMZAC58NWqKJyLl+sYcVX6Z9SntfC7ae1o6Ek0ZPyE1HsHYGFt1bYd
6awk88Lr0MBRLYXiGt8cmwR0ChpcYAQ6d3kYB1ZSMhRxUZIgA4a4dRR7+y/GFLQSBBi2VPBo4mHI
xA3EMbhbRzXh//DM6ktPem7e4tSnDMDO89he52j8Er7BUeBWLDhD/0Gnxnv7y4sfc8NRGy180FuJ
0kQtS7X52ujtM9qyozYAy0z9rfIUwlOEojwSsPvEXN1qrRvUG9e5/5rimwk17xUZaX90Y2MzEE7+
VyToiI9yP8yUu42PUV1bB9gNRYOVyVvsFOQstApGSDHxziBkdb2LCxBtSObA6RIE8w9DxzpYGxON
d1P55KWjQSOME+Vr28z9NQsr0cjpNp6jCOyOeoAyiW6pWYNGFAYVSG36KJBKzTzCp+Q5An5ifIkE
Uup+FVnDvI6tHup49vUF0tBJ+EJJjThr06rx+x4gWeyruFuTkgVkoBW8+jhaV5NFc8Is9nFj+7uI
hYjAiWFvTTjhYxxD/+g+1aU4qroaQdFMbe9qVhCZSGGkX1DTxXO7quslptT/JkGl3ZiE35PPS8/J
1gX6Ah9AyipZKn3/nDjuBwNxtCbq+HLvRlXVUg082sY+alD0JEt0ahZOnzATrBiSIBF7irg3Qp3C
Uvj/TVsSod/ngzj6VZ3jQtcf+lCsRuZJMDyl7yKrJBAFIwmlLNF2dNEgOeP4TkkMwRze9FYt3xZG
LQ+8mt9Oqz0xISgQ5vBCF80/pQ5XS9owZUzFRtretdbj02jGvL6Q+rFGEE9C/cBzbdscsaHFQFxi
ouvpWuOsq9lVTPZCwpdoCOyWn7YOed/jaObWLvILqoWabiuGvlJFj7rOX+FHx0qoS9XN9Muk3Ohp
Of3whmoTJfBoXdGwNC9P6eUnv382ZD/6JDRxJaC7H0vtAwKzDPQifxufkNTjzMWCW7X1dmLwrRhn
gGe9ENtei7i2CSrRo1x3bzyvMDJ39c0vpdiylM5HW1eQAPQygJy5Z3/EmNHL/t108x8qckbyqCkK
1/ALsuOZgg3Z+nkP+rQ3CDqNgPqXpaDGX2uMp8eUTBrScPvi0BBOIND/7pQxvNk2zwyO83I1hyl4
vE97SZMJBMZVLTaZ58nAzsj6z/yQRxd9D0Gs9TixDfMPUrqDsMExx9mi1YaHNwCWOmjtD0vXXsjr
ucTLleJZ4SmKnH1tiFuLDmfntm4Y0Asyg5bBIrj9dFFtNu5CuR11B3KycnbCqt+mXkZc3s1j2o0n
C0ToJPR4M1mNuFlNXsNIkOeTO6jvi7xDCDC8RP1wYbJ9Ylvz1p7dNBhYHI0mr+KPbXBAsCuviTCy
KfDN3j3upFohygr76TyIat+9p/j0DjOSr6AY6LRwor7YCP13O9RMT2XSBpx0JNn2gHlDGD43rIC4
d9oGzRbZw8TptQjnQhPJok+7B1b9cZdlNafgAsxZbhlt05daaioo4viJcyIEVgTGsGG2yak1Kvp2
cgPTiWqGcNOmaNo61yONtUSsigieG1jbNRbdonbaZvvISOj3kUTSmJq2VbmtH3SvpWCnBS7Ivc+E
uNODbjDEuNOlhxI5NQmNfwWKG5UMF6wbGb1i26xRP0JZ/NT5Fa8cb5ooG8QdhH7DWg19/VU45pcm
g8zq7JNe0Yany5+FgYSlnAgrtnDj09hGhA8LO9UebNZBQZKl1t9K0oTYeKjaKlfS1/utIIJnw/Ox
WPvpiCJ0IjiIyfnNH8S0N9S3bmj71jDDg1WhhakzwmgN+yolb17nps3OyF25imr5gpFK7dtJ7bHS
4ICwf9OGStKhiA5USNGY6FBy6Zd/mjLMPvwCeKXND2Ybp18+2kr06pIJcj+IQmxny/7tk4lKLTT9
hB2avTAPT0ksKU+eR48mjOpgtUa54QUgRnYAyAQlaYDL5hoCNA06gqJWYkThGArnjYsgEDOAUNxW
JvsRwgCsJfbCzId+fkmGLNqb3U3vlxJNmjZp8GPAExE3VVDo0Q+LgXWhU345fuqvdf4wSHc1JyhW
s87jwA0pAsQu5OCWG7jB84NvOwMMEYGRFOJFIE3PDekJByRYE9Y60T4q2V8jt91WKbHYvvENfL/0
66HUDetzNxvdukdfuxsS4DrVArpn2cVgwbZzx1m3UbTjgJJ7r6wodBOILtShyvTvsCENI7JGuaOr
Fk2STsd8aNMFAzDEacWUQtZDNp89ApxC3+037jydxnHJwaWvhIqsNhiXEldLIBszKWkrm7Cg5pWw
/M52u71pub/787wZE/A/upMwY+GODEpHQpbP63GjQ6BtEY5+mc2L5VrNQQ1oFJJRioW/QvmD+mOj
tw7qcUCu0kLmkhZPiCs8uuuyBkIZCUPu7VOh8ThKN4CPbFD2rAJYGdZ4xJ30cg3wjRj80kKcRn3Z
1lDolMlOull0cvTywx2ddY5De8Up6NJrycguY7YO0wKz4NDQyM5AzJr/9IdmWunLD2ZXfk6C8kSq
cCj2CSUpRFWa3x54cK2fNHssNlGcvmRVbZymkpCRWmO/69MWtoMhmceci2QGOVizmqg8w36GFjWq
b2x5PKR12lwwxW0MQSFVoqaDyNABNa1BJeeAtnogQXLOn8jRkGsr6X+6jf08d00fAPOvq0oewgtp
cTmgKbQRuGOQ+eqgN/HWEyO26NbcOJOe7jtV+ChlzK2keTiSdrXKhNVu8VDDdRrDTWsichG5OqrU
PkKMZkEdVjspNGMXGsXBHtG84irAfeaaFCm3xi+oX9puK9datzIHiDHHqy5lvh5v97TrJaAbjUmy
Fd78VSd9j2mr7gC9xg+nPEd+28DfiJ/ZQOahN7g6dbnc53nZfyL+QTjfuSHhX/4JIljbZU2+8fiW
beaNt6YYqTVKRmRIy98yUHyyrUvKaAUqp67MXKCgg7S06snJi6vMOv8If4MoO5z+lHo87q3COVOy
UqxYIVoGx3ZtmTEP3rQUWzOKL+lQr0Lk3HuFPC/P+oeo8IyVJRZLHFdrVVd4HrUSohneYh2hgW4A
UlbVQE63Fn02mBa7Yn6t8t3MFSUGRuvBNI1tIrH4tS7PIjvXwXrdgYp53X9AN2at4cTHTT6bq75w
PijZUwF+d4QuI/52yXJv02M9tlS66flyNVBuESfEodg40BrqzTa6Ll+UY7x70EcUBICvIBP1aDLm
nnvN0CFukWiwpnN9ICKz2icr9uITNNV5QHiIaJw2St80Tp4Tvsd+Ga5V524lTWWYy4hEyG1KikHx
u9ZBGKMiK5DM/zMFgTPlD6t8omRuFHG6QZd1ravsEuIb2xoGl40nmhBxX61t6zw55s0QP9Js+ykf
RyV+UVoAIVAVr1WHP1Pv/a9E+OY2xgKZx9mEDM5YYMj8lM2sFkXfcU+gButXHcsbqaNyU9WnDio+
MXku+1BhzPPJW2g7ksHDjAiJB+fUbaKOiuVOJCd7OftI5riH8NW66rtT5bx6rtsd9CWj02Ud/+vD
X390WZycCR/YPb9Xm+oUkIOSjTynAOIfWX/3FNZ//PH+2X/+bznJAKuOxXP2M7GOPYDbcAkv7KVO
W+rInklSj7H1GvqiWQnTEp+earpdiOn2KGU3HO+f0czw35/d//jv/tv9S/7xHf/uS4QYWRYSW61b
AtI5aWqy99omvsS+pPfVoMRbLzuUeVM4r6lQJ+hnlpsibl7FIL4jFTUXGqeHTejQbylq70QjGOiI
o1OwjRw5cPgqqgQQ+FvJilkJDVF19MweQBD7Zag60MKhlw9ceTuOWHM7Tswkyo/Hy6DhCVry9Asb
+zOKUphKYA4bqnYlVHKK+P+0lKktOpZAzXvAtvDry0gN/yyyP5yZY1DqHHOqnTC81N3OFv6wMo0f
kbTUegrbaE2Cuq0ZklPSchmhFO5Z3zjSHf/pcXQcQhzro/VVmeF1ikJ357LCLyQ21YM/zcoxTmHS
rY0OEtRxwYWmAfNPfGl8SQ2mshA/9iiKTIcI/mWidELtTeV/dMIVnwfjszOm34Cr8ZpQoNeopnIg
taad1Xbkn6cpJdd4OFczhr6g8XZppcQ2HNjscb5+z5M8M7vwGNTbN/TQ4NIzR8HkZY+MCxuPjWgV
Gy5WHUPd8jDweu2Gisha86Jeh8bZ2X6S8BV6E5hm8qsFoFjRyjRuyenI92bjvRRabHGrDdPaIO8x
YF++WHP+6anhecQOvdLthIkn9zM0PQKwJYpOXqysXTLPNhVptX28hzmL0nsh5kMx87LRjfnYLXDR
uKZm19uOTfOYKaUda99VQaicAWL4u7a5cbuav/Aez1yOEiDrKQKBJcegOZXjxYSrXnFoKpzGPGjW
SY5tfSr9YhOP+RNxws+x77XQ62a/bno6JTVjdI9OXhOiPeX1prULcZDQLWkCnEqn+S7lFOSnA0vP
84niD50DxTcPXuxnp8kvNx2Z+Hux7Hh9WaXwB9QvRA1aCb/kvTCi3DwJd35nUVzNHSEukT/E+yps
jlWVovkejf399RvNxXJcIJRRf4QtJ3trcti883c3Ta/2aF3lgO4tfhMhKiBPr3RkCQDLgNI3JZl3
TOCn+1/k2w+Ww2vSBiDn2NG2HZhBHzfOHt3GtMpmsFjfNSLUfF5IRLS5y0d/2Ndx3++pDt5Ztj5B
Wpmw6uUpTWyOs0dZyGOZK/7dHkyfZLTIdQLNDo9urXHhMA+jcWX7T/0tQ95nE7MLChfLrzf0AW76
HCf+uJLJ2bON9260i8Dywx9tZTxY0sEJ7n7ORfYxNj2axrHcu0P4aYVxCIst1XNPmZE+6/FRxTlb
DZSZsASSZ4qBWxV+GLXSqU2XgPvJ9JlWdHhWKXhUT6TPJpSE13qUiD+Xdv1bz91dE6fyRpqOt6JJ
KpBDthuwKN2KGGZLzdkbkR/+WcuY11kfNi6MFNS0Jy95Kvc6TXlbjQ7wMyUg/mEsEn3nEzxNAudD
OfpY/5MGxhFffojRAY13fDGUwTrzwzGz9KGYfxToi6bavY1AORGMY4WoY9tO8VO2bFEDAQMgU+gW
PJgHeEfMktnw4mXgHJmSLl18sA5l5f+UuA9QcyliXL1sOprL5dfZQPUUXGHaK+Y2gF4+xSYZcRGJ
NYHORBqEzBk7PIaPceTAW1XyXVZEP/iDXNx15OnNbsdTLJ+imdPP5PwzMCXKCB2wcmAdpnGTYV4J
SDDC4i5tLFloZuB2aDZbSoWsJZz6/sGvqMQYTHCDKmnOhdH3OwMmwrMQBWX1ochmeQw7k8JgvXrq
DfvQLYTG/YOqEKjYuqajGwzfxnR0VvgOCJi1F6dVP37n9H0Gno/UGVPziZGpTJcnSNqthRm9FDmD
Is4JvNIA1kdnie8Ty4e57IEIO5jFe26vYSZvc8XX5i1F5tIx8atTZDXnzbdJnTLgKt+DAoDFajnT
HN3843s0Yg2JeBPNSB6FC6FdW3CefXP20Dd9VhUMXoXQrAjH92ZhsEsvTdf6kH4jl6Kk3av0S9+i
fneVOBLZp72hV8znMLkiMiayQhM4ZN1UbIcWJ1nojPAAOr3olVeoNXBcfJq1PxN4PZuEODlt4lyI
cmAAnY3mt1dtiiCzsaSJweCpYn0MCqJY1xFj2YOXXFJRP4CfZzsUGQVzmTrn/PSNX5Q36pV+jq31
HIl4/tTK8uS7w/g7t5Kzfx3sOf5scjjtWbMTGBwiWwZPEv0XlW9mPAVytodtL0HwJywDM8HBgW9W
yYep/E9rsJvvqX134zLICv0aYZtnWxqW0nbrT+giRpVlpK1k48kN+YfshgWCLQsvytqIoxjMO/yd
zgIdNdVTS3rTKqLf5Txhgd80BN88u4sE3C8b78sYDl3VXjvdvjk11j67idJDS9ikl9evYFQQV9ni
FsjnLcq4H7a8ijGJX4rGAEZPSMGE1OfO4GRza/nDzJroZIeoKbvOUlum7OpgR4hKUkJASjRyxKq3
6ItbnXW2vg3IRskR6n95nTfwKPGblwq/qmSyXdnFzZlU9xAa86bGJH2UiRGiFUDYNdVVhAPGwBTF
79GJ3eoQeWCw5vTbt7KHIpJLIoL4Y9bxwWuQfLO8O9tk4I3ylWVflGcYB45CtaOqWD7j+WLPxdP0
m8ZpY9aq/cyEu3ajWZ2i2MYxo4xrYyPVHhtoRaziD6Yqd1M51Oc+tuarclS8S80YCBi47ew5+lOH
XBr5clucozqFXZWAqX1DPxJHkvHZmuQsJyk9Ye5CU9w/5OyEx/R9iLvqXKSyOucNxbFeBbr61x8B
8ndtJ6bAYlaZCJC8el38EU94vHIPhkdV5k16ob22/B49VZ1Um0yrF5sI7e9p3AWhZrucd2O6sceO
zMvQ6Q6d23647pw+RPbynlcgNzSXi4c61V5tZfobcIBi08V/DDKdeEROb9BBPTvqjB5SoJa2oYNp
LtP49aBybKsUkWtGfURsh489egArG45JPKVX73lwUiREdlEEXqkQSPhjFlD3QTcHckzMG4zEpgBL
qjDNlBzG2McLCupCLfvLEvpr/H/R7/LfuNjtxVL/T+WaMDQkTAnPxDZoupgH/2ZiV3GYJVWXyL1j
tph45tY8951+TEgxeeLt2iqwqWMqLBK+wW02jphanuIw/3OBKYVRCjE75e0Zihb51rck4ZV5Zh6T
NNH2yFfyPPCcnNzsyvpvKxTpK2ZQNm62jqp274yJPE6M8CgGMuely/wW74cyTlaKDp8eTh0gQafz
t0PbYlbhJyW4w7n1a3kwlXUhKSM6/+ODlxftPovUS2TU8FqCOalHAadPrjPDr7XVptKNm3JxwP/n
MADxL1kAhOZbxvJuup7FWyn+p+9yiDFEzGYX7bvB/aas2vhUjeyD1JLeCtONA8LRJx/zRzW1aH7c
zFoD41s31I5kZWVZeVAis27wr+3FFfMWzQIGFkE7YgLY/cyNixlHuS/61GqHFF84+pLoOqbSWfPe
t5vScX5lRtMeEQfHT1SlpUgu4q+sydAUjXP+ZiRjsRalADgVMXV8Ths+uoY6eONUn5CEXjsTn55o
60MH78x81hpvnoA//8/v0xKe9vfLzbc8RkDTwSbruot/9dePWwIa/f//j/F/C0uFZYwuYK/MkE7m
vCc+vd1VQ8nLlebEKGnLAMVRd+p1pKxxv6WsXd8NlkoOwMOPYeHrDzEMhTtlzf5uYJOEwOztyPY3
OXxj8G1XeXTxNvU4T6/5mDyOej4SroSWUQvzT03K/lkbxAkNz39+bfy7//bFObxAB7kwGRp/e3ET
Ltain5G9O1l2QF4KfLodSiv5iivSsERU0kAi+EXAXomtVbfjqtIS7adXGzy7SobgJqv2QtrZpiAT
/wR/2q+wTOmvjW8Pa7fJgbq5rEjBLRGvwNheIsvN/umz1I4fXdPqHiclC9LE0+5XzxHp6FPx7nRh
syU6baEkcOUaj3PZFuso0t3PsMoPuYCNK0b9Te/kZ2L2ySvTjdplOGD2gkqAW4YQfIUWCSHmMDlI
1LV3UB/nGatEulIyEZuGnSMoyYQKaniT/ZQ5B8dac+cYJzO+Nh7BGHVkeM889I5Iy1Uw1Fn8UPlO
/Mgyy4EQ4qVs5Bie2rp471un/02XdkDS5leppgmNO1JQ0751PTqG1LXrlWF34pl8S+DpfCyONIny
WzYwkuY1cj5X9c5HPZYXo5nt3xyte9DP8OQ4I4baJAxXnfKiFxmKbKMM23nEZofjQsv3mC4TnhNg
kPGW53aznTUsKsO2nav2E9sbwvH2wL2Lf3fwuwdT4nIRPY+joak+CtchQxuRAloscZSxne87q5l2
docUs5emi7Kqo52UMSMOS+PzP1+F1r+eRLbrGrZr+SbFzcbf7zAInkSz8OTufUQiex3psgW0eXb7
96w3r4lLtLaIGmcDmGieMoNs2jhJoz0SejZ+b+g2zcI5Jrr5M7fBeQXc3Y569CdPn6iEyqdpPfvY
O8wWp4BaVPVzR9tg1+ZBTraR3Tbexip98Psw/kTYhmgDdDQQ+XzWO74y84j6Ij78f7n5Fnv93w4W
1BS43hxSlSxDXxIT//lg0exam5XpxvvZLS/kkZsXc6K73cm05DGy1SkvzHxfRMVLafrI5HtdvbDR
XLRBsWA2rbq2Ao9l75qwP3Z0Jq3MWcBKC5kMnuWqR/0d0cYuhkUIOY8/DNx/K0vDARhJ+cpNVK19
OLG0aR8dKz6apb0Hjk632RjCT7u1vc7MfGl93bXwX+sZOut/eQsM519/9Y7tCNt38HuAPhqkE/zz
e+D2eoUjuI73vVn1lymLvLNqLPgy88Nxu+5pjpz4WEfJL1eg3RBJ9T4k4bpxo3HruDqAXO5Xn1l6
6XrjOSNz/uzmpvWSuxH5I/SYUtI4nuy66d/95DNEpnDth/4nWU/63qwnfG6a0N8sKmlRpHCntRK/
ylReOuLrMJkd7bjM3gqItwupqO9adA/bS+Wx1Rr17LtHMv2qFwUitK7zsdorVV6zSh8uDRTywxhN
X57e9shM8y2ZM6jDbeetnaR96UwhLpyXH5lI9LVjGlymXdLd0A9ZD2QNPJq1slkNc+whg3ZWuIqI
8RD2Jhnmiqy5RK67yTyDWhElncpDm7Hy9/pIfclUz7fKNm6eqsqTqpubZXXew4gg6pazDFb+jOIY
vSQRIcNJK0mtNLoi2XnKxk0xezs1+6dOr6EKBp2c2sl7sg2V7jSn04O4i2ge0BCkYlOMKoEC3a28
B9NuNURLyF9GpGVb8I9vl1zepZYtXWEBK4JBZeE1y40LiEO2k33WbCoPJTFNuM0mYX2nhiGv10Sj
I74ztHSbmGlx1RO1R3KKfC9hLw9nwG7K7OjBjAd5QtPdrhwN0NyOvXBj1Ia5Ex2Rl9kbwxXzXwai
p8UYn9uftlGBfM0TUq65/6Q6vt3NMSIUnJHMfjROIUEiSaGX7A0N3bR1Zl7RbZ4NJFuXIQccFThM
PYQ5q5q169pkyt/QJG9txgnAJZmMFGq9QAvooraYEv0Fn3n5lMVjEgwO3xmHDrP67L2hFFtZLnsf
ClPnIVcTBE8Vaq//+UA1zL/VGTHUOa7pClIOhSEcSun+520VGxrAUO9qO9jUMfgvys5suW1l27K/
Uj+AU+gSCURU3Af2FBtJVmf7BSFLFvoeSDRfXwP0OXfbsku+FbE3g6QlEQTBbNaac8zZRHidSihJ
KLrNxTjZr4pN9Ke8jP3VaDTpupQ2IZ6h8VXlMoCeQOFOi+FKFJ433DSaGe5hMZMbH3r3wiOFsQZZ
sFGyN3aguZ7aXF8O5ZidRCGa63bUkO5VqllYYdqePV9besIt2ODdDGES3sztvlsWpHgrDFOuoxzV
r09z3tXNeOuqtl1kreL3Asopg8xTZiErOTkF4gcl+m7VY5U+CTujbV4YBp3h4pm2OZVqtzh1YVii
7ud6jIQhz2baVkuLxLJN2MO6HA2s29nYPmW9KW/6JFpbuM1mn94mC68yrWte5NjsIw/1raHdmOY3
yhdqpxV0y4t4M7GIOEtWuMwkfb8DHoL+BOhOz4C87hWvEphkwQFxmnaWE9y0eYzkhi0YrblxD/dC
rC4+eCEPlkNZL/XLaZdRsVmkTu89YqM9JWMFncK+zSegCyy8ratQeNgBW1ntsM/DdQ48a21jw15M
VW5dJzlLc4RJR3SYS0MrWWxg9KpTlDE91qSDkwf6Bhn7LGqblRCIq9G7iPsY5w2VLzdbKR8tZpwU
085zk+ocoQeZwFZAgMaMh0oyDuLsxUsQBnixuTBq3zyYEq/i5Yr9379s6poLZ+2lKGlcBmH77uF/
3RcZ//2f+Xf++2d+/Y3/OkUvNdz7t/bDn9p+L87P2ffm/Q/98pd59X8f3eq5ff7lwfoC6Lntvtfj
p+8NUvD/8OHmn/yf/uP/+v4/wfzQ97OY9v/frLxNWtTR6y94vH//zr/5Pq7+L9btFCUswXrPZH79
Nx3Plf/C8OMIzzNwpXuW5J/+Q/cxyFWjsTuv+Zl0GSD+m45n2v/CtQFuz9Ud6ZhEof3/0H0ue8hf
tuqOJahMG4LgN8f6bYlDV1Wf3LLodiJJWybJOrrW4oLRu6yuWxgtKydliCYwIzniOQOUZVa4aXAg
x+WNXU4hcdLdWWuRELglHkkp6vwoAMlWKd40r8ubfWuoUyPwwpGAifsiZNHz0/m++XGwP0Pz3g2l
bPsoNYBCMokn5gS/rzZUVTBBOMWRovNRzU6nTaJl5kLzYUTnpkniMx3CzpOvstDSv7y28W579uPF
PVewLLZtPpJ343htxcowMtFuWSJtXFVsq9Sa6GKEa3jIuGz94Lp0YMwlTLK+FXV/W5/96fX52Dza
MFxjLFV/nUcmY0hK5CvtNnObG8vukXj2pL01ubNgjQWYA+17hAgAbN7aFXn0l723Mdcgfrp+Lu+f
nbduc3mbFkiqX19/gKKUpNS7tpj4UIzU6lNQQ+6zRmEsdDt0IcO2UARcxg0c9xAkRhvY8tbV1znc
VDgztfaXU/LnI2LFPn+5DDRKvx4RNR3ft8q2hU0EDdWIh3CdA2s8fnzRGe/WxbxxYfJ1kcArHdMC
uf7ryzSBazWq8mF8TwZUcpgta6JBYtY2/TLBOHGlB7l/Rkm+pHdMO63X+htZ1wN8lcqE6UPeXjo4
zoE9rrv9+NjebVsuhwZUUzeZnrkk7fkM/VQPEZXComS03bapXqWPitzRwhcboTgt8XtqP9jw/bj8
y5Xw+2kXeNQ8U7Dztg1GrV9f1KeD1btW0W1B0grAuDRaS51O5Mdv7U9nnbIitmipe7a4bFR/emto
EAHhJAlvLcByPLm8jbpwGnh7xt+2Pn86iz+/1LsPGCpbgJyNIrY7zsyplDzvLn4t46RkgWhjs8B4
SOX19PEbtN6x8y8fnithwVHwwXb6fs85honj9j1faFKh6O5rbb7zMv3QRhIldGnOTufrMB67U1n2
9620EY9UasfQ4FH3kckKuq617mNtq/WOucNj5HPc5kY5jLtup5CwDMmxQiWFiN5T6OGjtzqwpq3m
mycM4GqZ18FbYzjTjqJy7RYjLkOas8ZoRkd22kF7a3TaV7sS0e4v73w+ob8OJcIiSlRnD+pKSnnv
Llu3CRyTcA6yGs022RgDa9A2J8Yz4F1pobptZ4xjr+Y+k3cP3Qqjnj3e9LmSq2EQFP3yu7SBJ65r
HowTaSxKt+hXVPObVRDBLSBHZGEqpS+aGup9KoqzK6cdPY5FVQGNmUzrCEMWXEjzEmVAAQI2QDsf
40YTL8y4O2pm/PTxWzaM3+cu3jNz1zxYCf5/955jL3WSSUCQKypkEB2tw76Kvw8Fwtqmf5hifOhT
52pLQk2GXT5yOjTxNnoNpuRoQztTOwbFK/0L7ajrX8zIKVZ1aXwJ/clYRzMwwxNovzoBV791NoGV
ynuv83ee/i3W3JBKZqsWvWSe1KoZJcRo1lKNWdq+ThZ3mx0yD51Fp/FvGGtuB+XeekX50HZHA7mH
neN2cC15MlsdnDcazuEQT4jzMM1iFusrRMrqNij7B1cdkgFLGN16sFz2na6LB1ekd3UsxA4VdYmd
pFu3tFbptF3Bxw+XtQ3gYpIlcjNzplXY0SNoMtdAKTbbg93gwYqjm04qIgdRCEboI92xfxnxyy81
kAFrI6hYKLNyl8mV6d7IFW4JSmVld2+jsVr2Wnsd9NEhaeDZQTSsImQXI/XyRaHSK1snNzGeWtS4
ojYXKWoUo5CYRb2XsBYvhaxvhH2PlxjHVyWADjn39mR/xmY5O2mGPWYVWB7Schatyx+pVffgBGA/
YgHzochobzNeRZBKMKyH41+uqt8HLldQtjIZim3P+a0cPjSUpkTP96gj7YUSJls2CF3UWe79ASN+
EJKEkxKZ+vG1/MdXFcy6Qhe00jwWzT9POl7N1QH4gmlXf2ys/rYr0reuds4Dju7aTp4Sz/n88Sv+
Ye3lkmZCycEzPM+xL6XznyaDJvAUXeOOtZetWrp4GWNbfFdrbbOun4VUcJD0g96y5SrFdPPxi//+
xYW8ac7Lc8+b6dbvvrhBR/RCrwreriw+lzVqVeB3e5u2zKYkzgmovNReNdy5fznNhvXbKMkL247L
OteC4/e+FJvp1JLbnvNsdxKaBxtbK8sw9WLm3id59JyxZ6BryCY9Dadzw+BJrTZ9dtRjLBAef3wW
/rD842ho57qmmMvC4t2nTkMOp35Jf20YWAXp87ARANzDEEBmn0ttP+0b49xIHRuTXVzDgQaVQXUF
IzsgSjPfilRffXxM70srzKCuYD1sCNcQeFHed0yqCmdipGSzpaWG4yyFzjXnXapIPZbB+IbWwVk0
FWQEwzED5r30CTThp1H6+rFJjS9Yt4LFjqQkCHsa8rjOsBfSIbeDz3XV6sG9EZunNtIpXsSG2sLK
9Fs/O1WUpULbH9Yks/l/Oc3v6+8/3pKU847Qwpfwfk0b2Djb/ZCqGH08b5uv2qA7G9LPkJl2TMpz
wV3FqHOUhbsmTgf6wLh5F6mYv/iYpFaN7jybE0sXh7wasBmrvizJuPUoE06ZtZI90Cdd5Dq8VN+i
b+je6yYsO2q7COJtUAm1d/QGxPOi4A0H9h49KynzKU4RzlERhdnfVvHvmno/3jK+DguFvc1wNv/7
T19u36i9bHT7Zos8fdmG4S6U6ULCUt3BCDsqykaBAFsa9rSv6TwBlg7h7GkrEbLgV52N3UNV2AF8
ZPRsAFHeWDb9WjUiFInxGgwVRvN5M9uGzqZNv2lu/1CHqXuV5gbA5H5e/9Boysraoj2kkoUwS1Tk
KsGeBdaq9PEzhNH4PDWZQEhmkzbkg44xcSQiu3j9+Jq+rPp+XRtxTf90Nt59z/o27en0jfSxgSaS
xjKig0Rfsygk9l7gc9macaFc9jRiHEPFS88EbiileFBxe/3xsYg/jfQswJmkGYXQJbwb+txR2f0o
ugaVmVRb2AHjwTaTp86n5IoD8hgJwC60+ZA80ghc6KlxnUECuJYevFUbmi4HfvQL4o7wK7RsVceD
9DKSkyZtQubFGiemlUPq0Ddh8keiqnhujU7tvYCkCL9y3BUn454/e1+7HTxEidcI6xtZKG6So9WI
3tK8HZe+NK9bwlk2uE0+ZyXVc4iY48Ka/GGboKomjWkfmgxRrkWVTeiuh5i0A0SvP1m2/2zI4sHp
Yub2EvhtWz11bYNhIoyOUQUEvA5eXSNOfySi/VJk+7mU8fv2hjqRbmA3oemiU9L49aInnEvOESTN
1rWT58BvCzxMRBEUE2v6jz/FP8xfqMPQD7NR5q/q84f809erSRMnrwtgNmWQv8UlNj9YCwydN25P
6RLyL7hbO1ziY7r/+IX/sOTlPZrQqT0bVLr+fuNc+UFXSl8wPOdi3SlSTjt3sPdJ20DWkIjdXH8l
za5dOHniLESgI+9C1L7AY460PC1WpXRfbQH/bSoHZzmGdbwuoo3vUHz9+FD/cKHjyADNbVksLtjY
/nqOAL5Wph/rzTYPgzk9B31v/Kz09GbQxDKLordGFn8rZr3v98/jHhU/0yNIg9Kc835G9ZTWDBFu
qa2hurNu6RD6tZWU0Wpy5BFzZ7s0nWYGElk7qgyfYNphP8uRaXqJv7AK+2awajTfYas2tc9Cc4rG
+8joD2To/GUJ9Pt+bT5Spk6a/9LW3y+/Ing8IlSMSb2LMV4vYbKlCcmGjg5VSoTx28efxh+vWLZI
0Hkot1Hp+/XTcOAZBVk3NGRJnfrWPCE6a1dm7pwZnK1FyvULhGmA0Py3C/b3HblLHgeLaXv+QMCw
//rCcWMEhWGXDbzE9qkf7VsDfBRiWnoO4VBfs11ZEr6r1smA084JSFSORbMKlcY+3KdaD4PKWVp4
FHU3uZomMsQ+PjF/KEVxgJLNI71q6Yr3o0Y/dqghm4RvlGY/M6rMhrY2hsvUnNg3fg8jVsfKdjcz
pM+VI4AXWG/2VK4l4goqZFgPRk7hx0dl/+nzYoXMJ8Xu1rXfX8gtFGzTyvV6O3ZBvNEzspRIQ9qn
zQTUa2TxCm4JlC8hD5tA6cGKhSP8MIqIXexmYLC2xGBHd9YwfO/isL/rjOA29JvmHOQHT7MmsLnh
eWKkOVZe1a2c2SFIo1I/58wLXmycWhd/XOSF3mkqmSZyxRIu0oEPho6nnprqlKPjItqFCs++adtn
uj+fpw7VlEa7+dGsgtfZE5UoI9z24AROqcG0ZtVTeSSiq6lYA3x8wv5wvly67A6DMVoL+b7RHmrw
nEXuVFsV4Myb8F519kTbKodkUXTiPgq7W0er31CHrz5+ZeMPay2PWUd6aDt0lxjGX69wHC6U+9ET
bJ0hlbtY7zAPar6/NX0rQUzoGPu+rq8UlnyM+9Q3L3aJkFiLj4/jD2eAvZQgJmjuRvw2M5R5ObWl
a1fbJBrp0GdqUSW6Tks9h20dGs+Di8BoLPJjDFXuL5frnzaTvDjVXDYxklr+u285ULsgRjZZbVuJ
JgWy3tZ0i2/oSsHABJW5jjQP4NY0oawONmVYhX/5Fv9hlPF0Sn60hB3kk9674Y2VUg68VFRb8qOz
ZentLX8Zuw2kkzgj4FX/6ztmK/SHvSRrSt0jRgCF4W+yHjexQRNgW9umKvO+FaaMYRm1zs1A0WYT
tfVdmqt0ZQyVd6+RQ8Fl6L9aMgwPMEPRJwy+dxNrzyALwnWHPn/RR1FIzoMV3CDiOTZGZSOM7rRl
K8OIzEVA2a7fLOk+igXr5OSoJYN8nK08hCyVd2aYPmGXGpeyqePndvDIemvS2yZFNm9ZhWAG1Nn2
5kP0kLclKnQ0eTtoH9ZTAsJMObDUehMh3LwnOgXG/Idsw39OaLKjmkR5p3+imgM9wGcZKXvxSBs5
3lP+8k8+jk4UVLZ2I3RV306mn8L1sm5pbFQP7ZsF2ncRDcp5cq3HbjLi74q6ft2bixoYpmQHcVv0
Qjv1Nai9EqhXskBR4H2KpYcDNRgPYRfdTNNoPKJnQBI1Wt5nv4mJRZQFJaKL1sSDZVfH3R6H9XQe
TJ0ASiBUbet9ZRMEGNMY4iPcQ33BDJk/DmN8r9cBnv6ebD/PaMcvIes2WufDs12g9etYkgMC1SIs
3cAEx7GDJhzJFzMspxc9MW5zN/3SZgQQ5KYdIV3vIrJn2lda2v0y7Pp0WrhZ0a0zHL/s96BckHbE
DqxNp3oF+XNcxCQ4O+vZs4bytMHJULKq79KnVou7rTE/ujwlw8kl3NTOVpYuozMze3RuEatdjZRJ
Lk8ZbomUxgV/DTbyGM83hW6rH/cuz/lk/zWqxm83uJs4scSR0qNzvNz756bPAhJ+empyLnLNzUg4
54IUy+jk92N0CuyBWmcwVuuAvIRDOOCLBWvVFodK1l8Hp2D3MvlkFgU9Bo35HiykdJ2mqIUTFUzX
WlFP112yMHEHg83iGTp/43WUxvbOnZJdUTvHNvcFqoL/3FR5t4xYq5xl1oQr0STDNqf8Dl4gx1Fm
lvbDkBDa1Mps27fdhH3NhxKFtN698hSQCj6BTShlQIyQ8O9st9gYY248aSFmiAZGraWxTNZxeHxq
S0P7NBTVrUplSyxgrt0YNbVjGM1bf8AOhZbVv8f8XV2FTRMsLw8zlvincUpXXTPsa6Uh2BhgA9+w
TKj7MdUWbRx1N02ykpBZYBz4t1XqCXAqQ7pXZeUviU8pNrHuxLdAx+JbCkxAVUfCEbGJUX53VHiw
gPwc/AnDX2tJJBRjnG7LopRIBU3/0YmbGYnbQmxE2dQ4w/Q42gYljEBNp1zzp0czya5wunu3GdEr
j9nXdH7SbsJ0P3Q5X4ZSbiu2Lw/AVcY7p82RxRnVQzXCF2xgfVMjx3jrFHNwMFtiyIGRdX25x9J1
Zk0tpNtEkIZa1kgx/I+jrCbY81XyFV+suJJuCx4rxGw3wdizW784k/UEU8Fo660wwlXGe3mYa5Sk
UrkQ2QUhJ3FuGXc6MIyFpm46FFxrD0jW1lO+96DC3FmhA5NbK+GFVdSlqLb78qSN5nQYymbTmAej
7hMStzv/tlWq+xoM9mfV9QdjyvNrpzetc9FwnRSmO0B6yNpT0xcL2ynD1xDVCnyEgOReGDqbIkBO
oxpi7uIcgO2UdbfAvZwvWQzAuFHlAJBaaz6LAVSLzB4t5LZWObNL81gRRFy5Xzq0febofKX/i9ey
ntpdowXJZ+HQaJ+fd0i9WKcAbZa4NWmMuUXz4Ng4jszaHHcdlKuynmKSQaKvDCTp1xzdXlomd7GJ
Sss1EucxjDdWEAG06fru1nKjUwi/x66Me7f2CmhVw0PQ1f4DJv3kHLfay+URqrzolDcpAES/IPA5
1/g0qL3eMsmgM3f8O2++GVub0OFwsg8pLdBVGZs1lvquXU0Ul3alaQD98iEeRFFp0W8rxocUAsc6
lfq3oQfeWBVxc9cNoXHycOPV5LLdtfONMVA/GAqXNIkgaZeFEpSdCSTCuW3So5ofxl0b30V5uXJ6
/auX1WpbuYPc9Y73ebDyhP3azCs00dRrttwhmou+Nd/5oPudQj7K5OPaN74j2Y+jeCNN9ExbDlj/
kBCCULW0Kfq6wvaknKPQMFmJFlvuAMvjOnCr8fpyT4UsZArEQ4Lkhc04WPTzhiaBUliG10766GFZ
JecX76KyApOwA8sggZWKDVi0CVm0Y145czyiR6LSzhszRFHU15ISNfgoi0NgJOXBLskZbJrY2/Zg
q7tE5FiezebWjIj/tQZbHirTLQ+ZY3OVyin8IawsbP41jHs2+r4+nS83gr4BBgV9qzd1cLS9Cti+
Ye4BhD5PJL84YZuBB/9eaOrFARckU+pss+fWUzBt0rDesKP2VoUc1pFNIrihQ9oCR0n+R5FdmeO0
q9lGLASsQhhDW8sqX6Mk+ZQkPpEF6YjuMPqujfW2LmHmIOVf543NUbDuUwNWCOnuJnOi+erHxyZs
nlrCyeEWvqLWtpnH2cAsh9b+oiLnk64RE0T565blPGZsJCkS7xLQOwEejzWkltlHt2ufzLG9gX5H
d7ZE+gdyJezoLPk2ShKJWDN5ck1/Z0/ixTTJI2qi7WBe+cpjWNPeSJQ9g4x+ndqBEGWrABo656lI
ciXqFIWm3oJvaOkwmUEBH6Wb6iU4gCs2Q/EVnpLHbnRuKkdNKyMt9wkUUJBgt9iObJCiERHIe1gn
+SImoQAK3raJtPWozC1ZWiuR0nKU43d2nLcl0EfYu7W9zEqbCmQ2Wpw2lqyCt1XmrJX15KBa1R+d
8iFJKrXEmfIptolZ6BpbXxjKZ1UgqNf6mQ6rxn1xDfyzUQQQdErbW1Ic8KhN1UobRmPbxKxMND2b
i4xy2VONqwr3Oo07dz1NGBVzL9u3TX6VWQ5a7Fy7jobhOZocQp1gSevEhCxiy/ial/qZUolauu42
182VJOcEg+r0GvYR6EZlwsfm+mJOmpnsU7qo69qFr1WdzATuDIqQgihL60avNRid8KuWykC3Z+Is
dM8jrtm1ElyqSZaWazOJG5Iiq3MvtRxAhlFvaFUpKP8KPElhnoXGPiKvy4jMR5NcX4chwZbftVaV
xABZb1pu6UtXFBboU++cqOkWLz47ZEOYMPcBBJtasUxyLEKw+rDjDom+DEIs/CrS8PSCNCqd6SRD
BWCWYJ3lZKEu7IujaUQP7TS1uADFFZXAt5xSMqhIvMsZ7O34jcAQ/FVTjv2YlcVCqnpDMkC2tlXz
6Cjra2WUCAxqUIif7GtgtdEm8BRjXT+s4ITUc4IPJ7iE2qwJbVnG7cFzN0XSlBhPu/SkIJJPpvOM
ioOQiUokm9oRIIg7xbRrOCsj7uErjy1ObDtdxfrwWRiaBs8W5XapLAxMyB2Mqj90BfNSqeQ+M6Ma
FzGci0Cf9k3VveRMgHGJkrUd62vMHWSeRqFckSZA6HE/DofLPRCYK4Ay3V41TD1DbcMkDcpDCdD0
EKGwv6LOiDq5hKJla0hBwoOXY8uvdFmvvQjwdaFTM3bxKqssqA8ueAlUBk2glgVOh+XlyS62qkPZ
Bkdr6N0tvZvqYGg1FcVSr1a6l1QHk/0NybR9aQIXx1cxv2AFjeIgHcnoaQyCb6m7KIaawngBvuBy
7CH2lI0l4xdaA9HhBwGFvTs0+6ZbKSw0DFeBvkr1pEFijxcWDTyyj3rA+ha5Z5gNOzOotXXjZ98A
NeVrGUAzzVSHLn0+CaDswdjntqCLAow5FIBrC8z4Ic32DADpPnMhUA3MmWCAZ25dDUrfchpt5Xrd
biwvfFVfX1rSbA6XG/qCG9mY3q7WxBqeX7SvW2EjUcsw/+IKIiW2dvNDJLSnWoPG38yPLk+xBT9G
uYzXU50dAD7nh4noy4M7TF9dQl1ATCMsoxBVrjuHRILCnwCIxfNZrpqmWBnllAMXJFN6IhRPthns
dJeJP9TTQxvUKWFq3DP6cAtXsCV9tfvsKmCnPAJvP98U2NA3dm485ilUR70WsLPm5yH/zHDn+W4v
8ObjiNxV+RgcxiQJD5d7XjjtNDjBk9/bG6AlKJNLhW+0svEE1NUTRq4B0v78UJsBDlxS3dK2iECx
QnZ5LpIIjZSxy82I3fkwFE8EoZAXMT/tQvdb5LDsSJQo03zTQktir+EjAJxRFST5fDPYmK5pZrj4
4MGtJoE6X4jCoWxOFdaCnKg1VtPEZbjMa3DxO/IrLG2HIwgOZRYl2HZ9m3gBUtynVFuRp+ueUipW
p3QokxnAVm4qrTT5kicINhoJLzH8PkEOO1DkA3qR1DVW1D30dn0jfMHm2nKvRg1HT5+4LtyucqdV
7FXTRH/pO1x0RsvAOure6whEhcy+YZ340Fj6Nl/WnhFOy0arsGZlVL3Zj3B3iuyiOfAlzuFmzM8S
w0oyshonMDXzsxc+rKiMeE3UFyoN2HGTrocwWPhtK8yxQV9+Tnc6F+X75enLzeXPX+7pvWUvY4/o
48vDH6/z4/byq4VmgPSeCco/nrz8VHk53MvdH49rSdJuj43vn2MbLgd/+ecfRyLG9EmYk/xxSP/8
YOiHzpyr81TgpWPNPb+xRBO7RgxM00HZXuUzFfZyL53v/fPwcu/y3LufQ8qRbkjffbg8f7npg9qc
tbP/+VM4N3EZDeH15akpSqd1nRXfmpmR6rg4WzJPwriaH/5zM8VspIup4tO+3GVMB3rgobF3U+sK
F269C6s5OaGv8AsV1VHpmn1CQ+msykk0m6SNQaxmhr8qB0iF+twLHGYiIeK4NxgroAkCQyyjDNps
zaCrMzhvQbzuSaWfcJd31k2LdWKTQuU8OS478ZImN0lpNLMbz9jaJdlLPQIrM+m/pxBOsJxgKnbc
mfJO0D3d3kj/5rJ1uQ4pdbDPvsvkF1Zs4apmIF9UoGCXTWbF6FwZe5wk/d4M7bkW5i2CFWSfQ0T2
ZOg/FVTsF5ozgUie5FdP3ghDJ/2p+uYPQXpFUFS3lqbB7t9vH4CO8dJYxWPlkEZRRPuwnpyt7om7
vEVclE/Vjq3VzTRam8hTJAMEWA57iieW0R6x5rYgvHWo/qj9LAe0HdbQhdXTBMY2B1smr5dKZvUy
S6tv0R0IxtsI/vaiJNkh94IbqxhuzBh5P04mqPxwX8fou1KAAcI5fc21AE80+A8nAIoCcqc/oLBg
Y0exiBoLFbGaFVLLplRTa6Mo3GNmlV+G7rrT809+UvXbOnDdFcVI70aq4pvK43CduNVrGXT3Wksc
UEdWyjLKh0MQhyQub7SslnyysyyxI8CmDsFuVt1WFrl3CGq0CRFrIyPvoZyY353cN3ahegiRb30i
FSRblJF/1NCnHIxxT6gLaiSLODmvLWd7T7SMOkDfeoUjuosisC/DOS7hWgfDumELvDEEZqBEEIE0
RYazULqSWy+oIcgksz89KJZGUzHZ1wllLSM5a6Dpdo0/fUfjSAqIXRZXdu0eMjVE6MhUf2shPIuy
8kmDlX+QdjfQ6+hY7dhVccIxvxPK1vd440lvzx41DuEgKH0sSl/RBvTdYT3Zqb0pCPraNWb5zO5W
YeA1i20gTXUdOQu9Y8mXa7Tly64Nlvkg65WivYkgvaKjmEk2hAV7d0pg2bqmOsA/RPdsaMZtRJuI
pE4SyH11i44JRKTH2gCpwcGpnQdFQA2g88WopUhc9FXcZdp+QlAPEQY4Uebk5TGPSmYiUh7PY0LJ
1reAC1FJRBUVfpExoPt0IpPMiuv62FIfalyUWXZGLkopAtTpvft5MMr0yv2WFF19DYo09mtAUcI8
dzNoA0p4tIOIdtYN1B9KGAz9ITbQeFQZWOzG26J99VZhYn/tU53MExuGYRix3idLPmBbQYRa9GQN
iEujvBOruGDjFBYsUusAli5Q0I2mpcS78D5WktQkylj5uC3K7kaYGOJC/ohHnWvfYWG39abnqknd
9UicRJe65pmAGrFMdFJXAweXkV8wMKf686wBK7WaxQhnh30dFf10estpJZOeCtekfOv6AfoyZIwF
K3lnS+zws5NN5Qb7ecbXiN/3htZcE/D9Ekb+ZshFtWbJXazCyJOnsA9D9M8R1rccOaeo6UlT9zui
cyLmDME2Uye5n+Bhxl1dFBMRMlGy8s3+NQLdfcsIiBBGdd2iroYOxkIMTbhXybKe5rAHdnMXr3XG
3j1wquJgKBZglm4+QpTwNxm+ln1hEKkFYc/bjYoQwS7uV4EXh3ftYL364lSU5yamj6MpYc2V4Phm
KiCehYUFTRtov1FDTLt8iyAs9uSdGNcSM7GaY3DpUcqtY43IMlkon6r5pl/GoU1pbkZ7tERrbLWq
Pl5iFn/cmIyNreW9+RWwZHYJ9lqHBAHq3qCWupVVeCxyZCoiipeSdqCkBUhxEKafIE7r0CCcP7Ch
HFamS/8iC3yI0VY+M3kYqebVpLkVdbAnP4ucD+LCVqWWu4s26Ne5lDtnzLVNTZxc63dEwOXPtkE+
IKCKiDZ5aK4eG6iJmxQRFqUtAihBG4KvrwNkrozW2ohZzQF8BbrrecwnEPW+4m9lS833AHB7hrnm
WbAl0EfKDmig23jRUpdteoisBPxzGG0c3J8vfaZeTB2Oc8JiJ9fhRNdDbrBOHL8XprUfHWs7Jjju
qSIQRqSVR1TOW8UK9sYwiSpjL7PokG4uAGKgrqmnz5EZ2Js4yp+mNj6FPk2NoM/iLb0cjcsNo0dG
ynNA1WuD8qoe7xufUTYNoafQbv5CsVEsWdyi3TFhCAyTSTfHqw95ArzM3OatyRhFZO7G429aDI/X
FadvhHDpDf2mxBW3wA0VL7OEAN4mfqDkjflopqdb195E+mIsgH9IMyJ7uOzPfQDAW0dkse6zeY81
46i8VFtKrRtuwubQjt6yMFv3OmEFGKRafVtb5UuU4OL2bJWcSML6nFRAJEeKL5sCuiVEflBGtRus
ogJhXD2W7oaMzFNoswspAmykRZ8cJM30dcqgDQIB4kZfKxj5wGJHKvVLgfr5uvGYXCz1yZgAeg4x
oCr4Z9SV8A6uxy9YOrJPigYSeT25TUxVTjwMJa9NAYRJue3mOKAR36sgee0N4vwsw7EXfCdo8KTW
N0LIsNj2NWMsta4dgAJ/3co+AB9e76nLjHvR1cmhqeWSZEAfkPMEEdQdvmnoKQ8V8X3HwfOCTYqm
EjWWSbNt8CA8o/s7UwrQjwkEWKMjO7qy2cP6+OENj5zBhdYV8c2tHhFsldBe3QUiViGjrU62lzOY
O5xbhFv6n1RtZXfgx1dQv80bNAr5Hdr4ZOPmLVTC7ktNctS9iOPuNITRF75u1X3rdizrRQgD2n8z
VZx9jjpVAYvWwDzOD1HGZavWMZMrSxXDPkypMVQy2PRDb7xpUXpwS/ADxHepSsjP2dgEswiQKgls
ZWsEzufiycPeQN6ORilJ+HG8M80KMobRT9cWp3khYjvbpzlLyJE/tPW0dDNW4df/y955LDeOrlv2
Xc4cJ+DN4E7g6I0kyqQmCEmphPc/7NP3ok7dqOob3YOe94SVMllSkiD+z+y9tjGPuyKzx4fGTOIz
O9OzmJvylhYD5tJRQY5W/BGGGD1t6OJQL+U/ubhkiPiP7fTJQAIzaYZNCzzN0UkqByzToHvGAMc6
S2fg2v3AuwuOdywN4yFjmTWhgCGhrCEuLqXsXFq54B45sSSheaniKN1qjcmtnTLF4MLdy+pXag9k
J2IUlYuYuNk0osGNxLuq1WdTLeuzoTAujGCJ7QyS4UCuhXOKWSlf1lBqEvM6ZsZGXzSS3YiRBWn6
aOgGIJCskzlBlDFs6kUlcIvTNTKsHdq9ZKPJgGKhz2Oqrd6AzEA8ZniJqtLZlo36aQlCEeFNnmaN
MYI2a4E5Dd1GXoZxX7BvcrU+oYm39WM5x99Y6xiIWtYU5NlqBgUW7gLm704kaRXGhRiQ+MP8gCbA
gRvh4O/ErG+1OrRGUArsUbLLyF1XSRXjIU0Nw5Uj6F5lAwZfhZDrS6zAEJosgZnqmidP/bBduyIi
3IbqJoE3WBAT62LQv0yAsTVGVb5Ry82uy43FNSNwTa1iwBXC8laqSJmTuXTCyu6KOwG3eVIKEhpM
Rso16pYNyEFQOZGTujF6xwvJW5artv1COKY7K4C7uCPNSD9I7OmhDj7aYKNlZNW94XwrejTuRpif
Rq8Z4CRSir4pI7eYLttrwC6Esc0xKpe6FKj6cFJyaQnLoQUMSbsMoo3zLVMJl56N9F1lxLrTbec9
nqLx1BmBkmTJNZ4xixQDeQws2kuKC4uJSkN3R0cL9AOxtja31XFa9ginafyyHqZPYnQbIswBjRIY
VpjzLoJQ7bW9tZA149yDau+QdevcwTVEfDI/y+QsZZ30qsxsZazuIVvaKJS0+WuhVjwS5VPch2tH
O4vWIEeOs+GFibad/hrVRhRIaSS9m9PvyKrMVyX7wtMeBY4xL0fdHm2i/lb2cHHEoZ4nJ/C7qafo
1XNZzf0pErnyOE63JoeXFiFLOCWZnZ9LwZ2EUf4mR3AC3X9gPFSk5mkszoZNL0dqBhLRMu6pbHvx
QKps9AdMkHWW0oUJtoF41dRQjdoS1y+JnYx/I4DR5Yqb6P7Q67EIO2u1XMpG5+zID6y9CMOVScOo
8223rjDZRHZkRbE8djqhC6tErzFkrJ8M/a3tCef7eWBst81y9bupNZZ3cmEhQrVSj9odM1C83NYo
m0+cB+MjIJJ9oibvE2NiptYjG5oEVZolOf1pHcgsqWZoyKiBeFq16qHWcsWTrGFiNDywY18LzasL
tM92M9k7KoaGqVzUXdXVH4zQQbsYwMlbAuuOzAV/mR01MjNEbq+HikFxkKqyBi2amacsjaxzIDIa
rZFslCWaHnJ0IxNLyjabCcsc8nnvxIi302b6TtupZWe06kHbVPPeoGGt07T3x4T46Zbgap8w9DhU
iKeelAPh1M1TZaQ8S56Gaem4ECS4aFUSdgbhDWoK3GiNoBELKYqJjKyueULuZcKCgQnoQhZj88by
nbuIXqUhAbQl+B6xXDSiBzz2I1moFtEQVEPWgfhjGaQYn2hRpZ2RNPZmJvMavUF3+HmQ7rEXzcwT
09QpzOuFdHqEN7eRd/w+G4lUzAd53C+p/auK4m8J8+YVcgVSyYoIANK1iQbQAAUCKwnWvCz9ZQJp
UXcqm+PWjHeliGevK1ugOesAl6qZUsb/TO6WhcwpKbnv+KHjGkYoCI3cAJxugja139Z+PRVDjexd
m7rDbKUNS5HqDWOs4JJw0iCRlM9Fl6l/Fzhygp54kykE72Zm+aCuQ3cuR6I2yOg7QEpS/aXUjLDi
LrSpplz2RzNzUQ8lrwDEoI4LmGEkXyZeZGeUQtlkkX/ZFRcj/nBI9LBG7dWpJ3R9ZvGLHEFukfqc
/WKuTiwxl9ikmzsaa5O7N4a/KdFaJANaFwKWv5VK1p1qSgqDjM7BFKZrcx/dYYFhOrDJxZhu8djf
iL4g69hRNW+yJmoPYYMlzMWwIwoT6QoBJufhAG/12x5UxJvkYfqqsdx0s9R3gyBv9g6DiVREyCWh
qF4jBH2HjU5g0Ljxl5Mw3FQygRjG629TR4VbsxyneySpWe2XdlNLwmM/gfAdM4iI63uKAESxtbWQ
rNMV5QLypkCEx1wLfjrzCojh3VD5eap8tMRyKCQt4/TYklrtbIpGhdbn1NuG4FuEBgn5AehMyeRd
t2PVNP7cIHrPG3+yY7afzcaExfZnknf4R9ycSb8RpdpVUgi7j1ppW8tFAOICnvTM/MeMhlNXSr/m
cv6KVWYhkNJJ11gX8GGrruxIC7yso+WcGinvjkpNzCNqqpKFJkvUVlHCSlPTgPP+/tatvHwuu1Cb
37JapUyx9q0oud/rhDyabctRbxEb5WTNVqOcIlomqKdqhmCFQ96MVCSXjGSoJdDXNZMnyB8IyxrI
XZ4lb+0gMallxk+Tip6nAdaBCuhcQIvZN3K+yYn6OMRGSEII2nEJ+phVMfxSDUeQGZeCXgLeCYkc
gvnIGbWvDfGbebi8sWGlASRNAHGwZCvy+oM1mblZYo2xloS1hiooiFWo0qkpH8p7DMkMae6xZbi0
zOxrB9wLB2kUCW2eeGzzBMpAHiOHGCT9SVQflqoXIILY95HJqsCybYwtnE+02wzWoAlp2wV7r0cw
dhUYjMLx3JLBDVLSZVDzmkiOzXixqTaA3Wa/bSBkl9FshdwND7xYM74GshOQeWiXEUoO9rt7lDy4
He6zXIaYpFyMULqXJL121FHl7MqpvDqWqI9VlTH56aFZWxY1p0kELTdhUmmj3LkUKXOQlNlamrXk
r/fiRgXVcbFqiGWSfqfZaubrePlZfhLvLjpns0L6x0jr2m1t+VLZdkC915vCpuw+kbL2ilqUvj7U
Cz01T9zULLT/pgQrLVJubb6KPXe4vb6YOaab6WO4k0SzrJa8XmO8lwQ6UV6B2lK+xbXyCbOmYMtR
/e5p2jdzQ4izVH9XeZ8ckdiRwWFkvyfjPupSyZnPsNwb9lT7Ki7CULejT1WtLuQY3Oe2DLIXlT1Z
n2D+HbiqyTk0d0qVGPe075WQh4K0btFIh97IKGSxFoJ5ItuF2fQ3e16arJLyJVozzu2RYZEtZQwW
mvmkiXdmGF5GIfJqTbtFdNY+V4TiKUbGq2O3bEUT0N4Y+PfOqn10ViaHqZzk+7kxBUJ+JVDTcdi1
VTbQoHMroY58qCJAoV39IOvGghrC7gIIQdnGjHlnWs7sMnN0aKgRqDrYRmKSSRBJOpBtpl+i6ADQ
i+WBMDdQ4G1zLHAWeJlZsyGEncwkARnWZGg8x9QDacEwaMn1r0hhRKPnglcZyFptTaNrGjPhcKOj
7Q1b+iwwEst4WkNGjpwH42IfZo1/nk7oJ/6RVvhlpHd+zMrx4izJVrOQdDGhjX29jbSNxbIFIvg+
Lglunhal3tmSCYKKsV846r/kRbIP7SwcDKykC1v6uWbIokFcnSUJyDqh1JMKelNSe97IRfeqWdG0
x9hXb5pVNr2a9dOsmyz0tbZBRQIMPdGFc/h5gCX6u2G2xuwvJZ90EOmOfdE1shv9mHTaJzWl/FV0
+oMRkcebLK0dKiToWuNE1ls6KgEjoTGsIvofHGe8wH1U0GuaW+Yt6Wvm1Od1Gma3YAgG05r1mIih
kZYTBVOR7cly2rWELe1jOe521WwQ6WXNG7XlprXmLes9jyMjiUfw6GL+EpRrQ2e/RkSM+Mmk5Zs5
13OvdKSZOkB7zqyKbPb+Q637/NYwEtqwLkPhMWrtuRy6G0XVsoNbiZSggplGjUQUgbYbnQ6e0yyC
yMpp05qEJKp00j2iwVNvsTHYtxGZQ0JN9p3MKTqAXQul1sBgTgj8XllxYShxtm8BGhyRzIV3IXtQ
zbH90Cf16EkzSX7L4rxbCNc82Ywxjs94D7BuDcSuim2r1tphXmLDdejFRMb4LQeLwKBhUsJOo6dZ
a/nkrArnoNVsyphdzJJLmctozDoRZrTpAX2WA/5yXuPo8VyA2QtJ54Yz2PIu7xuVCU1SRadSnrfy
rJMwRi29G0ltwDtOzJalFudk/EmAD/k96Mul7HGpLVIuxiU5O1gGwYvaoRorxQYIJMMefe53a6PT
KkunDOy/Z8g6qTfK2uxEBdTRxuLl23LkYgcZGWmabwXvlWupLB2lQrKrUFBdykY6l0s37gYz78Fp
xaAPmqQ4TbwvE21W9kZZIzaZI0AIaOGS/JwIffD6wkiPedTw8oxC3XRVwd2qkjNyN7nx20DFKPVB
rNeCTGnOjnO6UCpCPr3WcXbRVIa+qz76hZSNB15Mi0tIcCNvGnnb5MOJqXzrdW1nPkUmy4mkU5/q
iholmhAfjTmboTFVPqusqQA/9sFYt/ovm0GLhxWIXwl/R1C1pfYij1sxfotG6LdWk8XVzsSt6tFP
0Q8TfqvFxYtRJN9QZsfvuma+ZywO6RHoYcH87dR0XY6jZGq7Xp3zE6zhzerMzS+OwQoNogqgzayh
72sd0/Fhsc5Jfk+5J87Mm8fBj5W22Ems0qNUvfWp85iUKxeRTHe+1FrjYZBekCyW2ll0nB9RJozL
2Kwk0AEiqBnlXdr7wyKXBW7Zbr7q86QyH5D15xXVuJtML/jknHuPC1ZjKq5Lo83bfm7+lE1OjG5m
tSTKywiK9GW+To4SnztZLlk3PMJh1w+MbqyDwZzTtzEzML5PMk+VqySQ4sHyaa2NXdt3KSYAvG1r
Q93foaXNKGrRwZFopQuaOnWS8PHG+btiKIQKqtIG2yZhq8ANA27375ayGlTktdil9RT7Iu3yYFVz
EwdV0m91vE5Pebn+abi+U3usbsSNayCXgbHmvJdXmXjgaeb2k1k5mtV1wv+Y5jXg7LuwRbcHVqtr
dCi7hi3Lmh4xNOZnVTnGHcttaKQlAhLnQRRxfZnMmmQeElh9HEOwns1IPo06zH+1L3ZyWz9phsT4
GWcOQPGOgkYYnmpRcSlOrD3Pi/PIsF/sRzvx9XuiylLH0RMa4Rd9sqHT521+aM2oeFB73vC15qS+
paVMyJjmnZysZvinYtCdE7U8sqOlx2rGLYFlpNRkQn2o5x9TsOG3Q2EeZzMm2UyWTwr3DJ/cTzUo
7qeIVDC6NeMU5R3apokFllGsNXPBQTzGUi0/OMm+N8EMiuKLeFciUme5v/bjtRZFcSwwF9B45sob
wkQM3EqHwJw1wyv94jidIjJJfmmZqNn+cCgq99CJJbHYLsWxx8xy+KjmDOmi2ej7Uunf6Qjkg9px
JjipFoDOPlvTUh8EenJeFW5OeTEm12nWbrVNracrCROS+4PNggrkxvCQcX5fsUE8KMTcmDBC9nrW
oyLKlPQwLuQpiBa/UW9MLi3rxFXLQyzot6UVtB4pKJtxzJVd6xjZI8mdvim3gcV90YPfvx5MBhgQ
i+OJkUy5nyRsgY2jxS9dytg1LntyXNu6wsHYMoDW8+odCH7NUtVKH8pqUDc929EXdtvI9B6Y7Jl6
flFLBHel2De21byUw717hi7QjVsJ29BJj+XniIXmn1prOQIt42oOTPrGXub/Gtnama3QQz5RDNki
WoIFSpRfD+W5XseU+okWvc4b+SQz6yebYngSCJR5Xqv0NWkZ77Q2frFp6UJdWTQ6WsUzKELHcmxO
DZFvfokqkz2Uw004M6JrV5ofdmzWm8Qcn1QpvnQJgtshr0iiNHuatogf0+nFg7HY9oE9fc0mmLB2
oy2ibVUA/hn1ZXyYcJdM+A7ezI7BZ56nDwpuQxYlKpFwuYnLI9rh/gvNXjV/w0zPzYhIUWZTPw/Z
HbCox7p8gsbkx77EPuit0NvuYBZc8ApowjfRjQMitcQ+aBPyvqFPrE0hjeWJZFS024YxPCdc3Ax7
8xfEVNmG8SEt1Rpbu6aPFVI6nOZzYUW0pAoM7Qz0QWM7xl7VSH8RtYm+s2dVr5Xal41U6JkscZVq
wGg9y7I7NBXT/LgsZn2QRPQ9Mw56TKNsDZsKoYLzM6+q0JhWTaKxu2F8ZXZ9ebSXP5YlzbOvaSg7
gcqQR6orw6YVd9dBmmnPxjolHrxpbd9Ho/bcKvJfH5oN5x20uCXsinHYyjWy8KIioZ4kJMwCZfy+
DFr6XDSPTuPUL6MaxY+TNqG5yLIHMnKkC+CDTZNEN6Y6y7HXnAR5nmM95FWUvCg/u4hhbvZjVHkO
vs8bsP6jcAyLcUq+3AhK9SRMZoeuQIRBm6MdJgtLVOx07dsascLCXNDs8WaOm65j5uCgZgMsMDhh
PtBCG4iwq7u8fDW6edOXk42/pKjOxoIPstLY5C5IzYMRsGDIdhdFpdHXZ7Uu/zBqsDetKqNgUCdt
R0XOW4Jiw51LFvzRInGbodL1ZDGvIWFWTPUVYwHqaU2kh0wj9Z2kbB1FF5dxpeVt8lh9ISP2Bdz1
8Mgv9mfpOuK8kYcEQ55M2woZmtuJPDoi+xYBW00WrFFnQsRcNzbhluMQHcaYgrfshz+8nAwI477n
Qhq0kNDu+1GsaFc6Xf1KWzlg+TEOJRmGgZjrPNBfF6PMb20sdTfqt9iVpSLZGA310VTRY0/ES52N
mUGZWKzXQZOHZyS2tLhWuTyw2oFUHtX+kFvZCQuHwQZyee9MoZx+HqSRUOYFDyTzCz7Hmmzbtc64
sdP1wGtV7FHrKY+RsU+HIX9o+kg7ROXMPU2hrTEt7bYqT8KR1Fflq+iHsz078UsiqSDkpeV1Np3G
Lwyrxt+WTJeh66dLaa9HHLCRswd5k+mEMuEjqe7BYivGV9bElRz2bdf/EA0Ocr5yKmu98IwmVa9g
/j8yB+3lnDXaKzqpBJHdkxjpSDJTicNaG7tT0lcXSx+lCw0DIqBkZMazZt1BiaV93/DKA015NVdl
2OqjBULRGn/RWZBkNVCeM7K7Q2eVMnRmPDNdsVaBgw6UwUmumzOtamIFahy1fo13DrdZ95IwFfdY
dn8UwFCf1+FqkowWYPwHydoP32MjHpdGsf1Zr6cTpAqCqjQDeFz8HDuEVQ6l0GElS6vPOWFvJlUf
/2O4/P9E09vSfP/Xvz5+lylJDr3o0i/xr79gp7vfBCKAqcTg+38nmu6KImUz0v8f/tJ/I02tf0OW
0uAgO/I/iaaO8m8D867Jp3GysiXGxPoX0VRX71/i86AtLH4DHf9rXw8i+a9/aea/75gqfMeOibuf
/+P/C9EUys//sLUCIFQtzTHYM+p387lzt9r+g22RssvLCqVPiFh6pjd0dkuEt2HBeO69LTrxsGOp
q0z7F8ttcS8EnUywkd3Kdqjn6W+TIn5thbQ1EtTW0pJ2OAZlIpac69KP5d4uUBoN8JVGydkvGB+O
NrMHt0wxuhLdygrIeMENYitfsTZZT3NrHFeJuN/ZsNbHiXWOW5c6djFFjq7GgFRvxt9RtgUx022W
YTdYKK9W8A0aNCK3eJvqpt1NM0LcUT3OKGSRIRQbZcpencVR/dyOiWPFU+Vbho65US4+pLt6k0EF
cCNO8GOfFS826VkHFq8oCggsjLcT0RwBq534bTL30oBTZOHIvaqgkxe82UfLYlwYicmFDATWUyMa
MJ7xNxWDehRyj7SysqMzxzLR3hQvrJgxwaRMcpyse5WR0aNVR/jJfFjeaMyv3cHQ0DKmRrCi4bb7
qD3/PLC437HmX4Jc7vgdeDYKdQqXQam3OfnaHkxkLSgzDel91THESaVHnYoT5kO16btmRZs/HZqO
MOP7VLlFphw4plEHVsPCTneqe7gEpsRGphkgkGqb68s33sad7GhTUPRSaNmsGE1kAPpMR1ioq6db
+XylOiAEapJoJmvhteOdRZ7RgubUoHOmAV/3+yiNSafQraBp+lvJtiOX5uqgVxNTN1qgMDErB+1l
jYDcuZBho3aV9rzKPaZaosoD+q9tVt9N7mJFFoPdsjSy8jVNOCWKZPRrFPizZL3JEcuuqdcfpAmV
FXMrBtl1pF3Nu2Cosuz3yEgmxvESaXtFc0ASlgYtkd5ckYTba840e6bZFL66SEw2atL5NFP1K6JL
xEwtZw2iPBKtTa7T/YF/mrEkxdOYFkcAEm7Rdyic4uYSq9WvKOr9emaBaKgtIYU2w4wparYYBdOt
TUJEoLF2dCvSm641LRy6E9n2DVXg7YEUjgPoFMvKo4UAUU1WcSGHzFVYI5xyupY+1hh5DowshTTd
WmuJz2Vb7qQ8B6+EAfsTm4tvVtmxJGfmcelJ1EucMg5Sy9dadTei7P427YRaV/nUk9oIogjzl1SN
46XtlCtjdfB9RGz5qzwkrpCbe3wcSQXyfI4pTvZVSXXdx1kwD/gHRqF8sfQtfamXPTk3olM9F+wT
HPam0rD4tJjQBfXjGh/m3qt16ropKsZdQySZl44rjbYYwARl+GYWkp3Y+TJlw+HAurJmyIR2DGTW
5Iz7aUzxL6lfRpffuF9KoSNX/G1mbS4ao9dstHtezug+trR3dpasrt6ur3UG3EIHzu8vTX2Vpyx0
KuKJCZJH2JRLrgKM3Y0X9G5x2exRILXLhAqiDFkUeqYOHtnKpUtirr3PRuUZepLE7KUpPKnnn2im
HdTayTdVDSWkQnSoRqoa2223JBiZ9U9BIjlZn6YEgCeZW6AcUnfWIES2xT4hBVI3dDIFchOVdE0Z
kNifHRJQKoXw2yxVCFzq70pCbJ0trn4VorrgIwCb27dvi01Ya2GPKWLRvA5THeIj6T4znRxj92Qg
DaRK1qtcFX/aeHpiytJSgRDNQkhhu0a+Hc37VBuw+LQdSk0t+SxmnThQaFIdGX9xgwtcFdMfIMVI
f/P6SxSN8JouQvHUzXscqzFtBQu0sWW4uqbVBnJ07lVldo3riLjIRAFqED0RqftnpP6hi8PmhzwY
yxqWVkxv+KLaa+HcEhtJUWKsrw7R1GxCAfl36rblelsoCRk8PqdF+w7N4NoXzO1iU4q3poRzoVl7
x43s4b2MlnTfEOaEDoEcmBG762gycsMY6KVWfFfeIgJIVhnkwV4QkwOowh265nf1nUzxtUiKGeej
fDaFwRt51g5ZaZ/Ybu6SkohmZD0bgmRU5Phj6akN4HmLTEoE8NSQUfFeFOTVWPHyu0nlXTMtvxhx
YfMYtbc4b+gB2/R1lpVzgm1xo7wRqpEHbRerpPIuiVemsnBharKENPvXFKB4NAAOme6RAa3cpK7W
r09rNf7BcNiCQvC0KHpAF6+TL8TwU/1Tr4Tzickh+UFk9cUBZBiYBJ9h0SHrxn5TSco51hYCbd7r
kLtQk7oO1bTsnG0hbM9ke3KRlioYm+73ajOXqIgzDwQ/yxUDGgUaDDYSHylG4lFBl6NEBPhwb3mW
uv5JnThZGQp+6waeri6TzpolhVTxl9hgmYqBqiFmiuxQIzok0rqdcOf6qmpHIZHoiG3Q4QIToUkq
xx0CTHaef9Le+NAhXQGN059bFUR6Tihj6WA47MuRbvctk/XHJW51MhLu5IKlxiGTPnHrsXHE+r0J
xm/i3BAF1jVnfWaCrFI8LEGPjNMhh9WQxheC44NI079tTiAEDHkwob7Qy4lmePlFgJIELG7pGAUo
RA1hbuxxRFJGEBWWvRL3zWtGMgDzWzbwi6X+IjcV8S5TDlfWFnT7HByWkR8tTZ53KdwG8Kbcw6dh
edZ5Y/gTK/u4/M1bdd1JCdnJjs5wgpd4KVVKmZbms5uq7Ywhi2rpYDiMphg8fhPstHPaBdtzOhoo
G+S3PjIe7xgpduv6Vzs/RK0Gxs/E3zegCHNTqig8KckBzC/Z3pCxGhxraJ89JbksK/JFETN8LzRu
XZnyPZQcpQ3DgQE4rZIEDdxmF/EAEoDyUyU8RhjaSe6qT1UY73H/MiNjVlNlU1lqYOhcsoN9i0im
T+DpFUiGB+Y8lYkKQuR4RESYU3+g2zhZHTGKU/exLqwU2/lKWvYjHeEJksxvtTWxJZKKKpS9ffdK
G82rstjI37jE5BaKIjt6rsawkddkM8rauFmp0w9pZX9Wwx+RIAese8Sz5cTIOy7qrzliQfelDesm
yW1k1LH11rPl6GPjN9kjqj9H1ndanBuQySexjgBOspl8RMP5ldlaBI6DZywhG7hjLw29hAEAIpml
EBZiY+sd7/qh0szBp0A4kcauBnbORppnCRiPo14IZqS9Y2Xf6p46fq5OEa7m+mB18Wc8imczk/b2
va6UW21f/dZhwjCOEm7alyEQvcts05knPUYxi4M0U3W8FBIdKVM5CUmLlIRp+SY1OdiU4VhWKL/s
bT0S7twSZApcdJ7Wg9EXT1ZmoPFm+CcUpAsOuBImGvJtWLpda5u7fMpmT8yva0mIB8VptLVn9oyW
pW6ZBuv8yga7TpabisPYSXWQMrQ56SIpnYDb1Cb1LdwbpapIek6U16KTnE3E4q919K85HzdCV9+d
XJyyWPq0EvvRUFaSTxXTiyY27PFKQpOmA8soOrev8ZDnT2ou4Y0wjZvSVQAbM4Fesz+pfaZsBIk4
gLo7ZicVCkNudMRdLmFakKOjcQ4iW5zuyq+UvHN8vLQmboRjgGCVrMPfhnk4aaeOt8j9j4Y9OL4+
l1Cy71+2yR7/6ys/H6dtm/j2AEjg57t/Hn6+oPLcy97fn/z7K39/zkIUHSlLCirqv3/yzxf/8eP/
8/H9y//jewgKP2jqUG2ItRNK8PN9nLD9X3/kvt//9Xv+fIlF4xY/HnEKfYQkbHhCHNSEP//inwfF
kbv93x/+/Aku8z8/N7BT2reyZyAQDZzB/sDLwM/4+S5Mg//81v98TofdD9G6KHBe9jo5L8P9AXqG
4lIxAnKJZIl0uvsnf77n58HoRL2fzY6hh3mDORFDnv3f/v7fHzI3X7wBKJLXFtQR7t9fUWoz37Q8
Q/Xd2TcbRslLOlMlV6nt/3zOGufcm3BnsgDHC9Iv/QNgh5YY2hS7UVLeyRQ/fxyk+Ar0wy+Zi07J
UTr1+pnTajVO9BOki9lBZnoUpVHASb23M2/+hUHpCUfqhZ3j5I0HKpfY7Z8RbEVe87q+UpGqbFe+
EJKiNvaopPfpTcEwqpdP9tGEsmTu0WPx5nHT7+zinCPkAK9ouRvrobjZV6R97pfGnqsOu+WoUA97
wKUwJDc+uKnhm/cvvcoPYccr3zusUgfoSJK1TT+Yc2L8l8sN7higSLXLH8UXyHEcSfDKEfLW4zt2
CgCiQPkHX/tE71l7vQct8JVbiVtNKFvd3kNQ9dLcoBKMNMj+XTkOIwFm4FPrwl5KlVOxQWWv3HR9
n6DSUmZfD0x7PIN8uRYX+7pyt2jdfCOGUFZaN6aZTS7lvmY1EtaPEIW64sgjgKKkJsQ12anq28pg
Tk7Bk7uzRCYz/lrXltz+mz3bag4hppJ4nHf0PeYeyx/6ZhytWwdWgrtgdQFs3eV77qPk3OXSVsMo
UVPW3af9nOqefmNHot/mx0x+lj6ufR2KyF+3Bru6Q/FUvnODLq6pq2yJOn6qntqHxCMKLIRvRWsW
bxEgU+S6SKI/nPDNci4LOVGxxzwYz/ceu+TgO+aeZDHygtD2h+jwR92jxfSb0s8+8Jpvu2B50y9N
8EVjGh+dk4AJ8VbZnvSOSOQYq67x8Dp76qVw06PAErNn90/vovm0h6xmvCvpwN3W9q+5B7dBc4G8
8lhnPhKSa/Tb3o2u7Yut/iu62TsgARvzmp4IgfxdffJf1GDf3au5Kz7TZ0Bm0W9pCMUru3gu1ega
B2gfXcovngBt6/RcVwmY+z2IIdP/lq/Va+mBOyvdGiHaTgoQatOM+ul79OvLebav9lUeATp7JRqS
XRTvndrPVVc1rgyRLBS1IXrDwt3oA9AZNw7q5/Y7fxeSF97pJ/57fb7Ej2+IqBQYLh7uEBdrU+0W
desbpNR6dYpR3WX/ayNR94gGcdeN8rjAKXyOjsb5W3t8TMed5LFFD7rPRrhW7WcX1oD8dKJ4nm8Z
ilxfOawuvNZ7LfLAFL341YEt5r2EF7nyYGY4QAxpjqTv+KG6LIE4Nhdi5ddt/gxYfzyk3HE26yFF
Pce/ng3EQUrDXf0sGCa9K7Cc/vosA40w3pd2gAxvqR6HmndAiMDCx9Dmxiwz/faZ/292aTftdwnG
Y1N6YpuSBTL5s9e89KizPNV50TfMWZj1eOsXF9vXKTvOIS7FUEVceUaUeBFPgpUkCED7BA/HA/y/
nXetl4Tf+q7btrA+HT8VvhX850r5zr2N4xX0qK61+N3rV77ptmxob8x8OL/JGMbZRJCkZwt/0f38
JJ0jn2Us8elM7e5vZ15MrrID8Vvx/v5k9t87hS9PzznWOcf9X1yd127rWpaun4gAc7gVk6hgWZaj
bginxZwzn74/uup0AwfY5bK8bInkTCP8obzU5TmMAoMaBzClo3jQvoViN9tZsF7rYhfuB52VvJ/x
7XsARr+jImlX53kX3SmSQGB8S9xol3vZHTnJQ0N16ECeg/uct/LkwCmZu7G4elOzM74Ae2WueF4D
RPY8TLVb2Ske7lX9KF+Hf5ua2HJpBQ/WQ7OH3KhD4rR4apVlN5/dQ/K0+cizep2pvcs/cDBF6ZVI
l1JWM7qJT30SPFAt2SzkWse45iTg2K1+jj/olZb9uUHgYHas3X2l22+b/xLxkiq7L2kX6bYMV+JB
a7zsBYvdNwQ3zYSfjIBBkVSgz7o95/gCDQxKZe0Uv5WPsQ+xlfI1/aL6ucpIartsYYmb7BoaKg7A
fhfUyUFjNr3E78N18kfjwtNZj42NqIm6a7/AnK40zW25tBXTg9vM+zPTt172+FGdJYaos9N3WLCl
5q87svHiwCqM7ArQ1XpijSQuzGNlD6nzRXI4UlVA5zApn+DkgS6CODn3CJ/Yhb9W7szQT7+pQ3i1
nRg35YvDkiMQyY0jPrJsDlMUVHd0ODKNlzwDsOxX/EBzb/5aiFRFELkO5R82aHsbe0o11WdxoOm0
Bywg/igOydKqn2Nv3MPnQuURrNXwWvhjuA17QoiXyk8ULvPnO9DU6jO65jfY6JcnLlH8bW/c8HbT
Z7aeOQySeM96Q8diFwadB8Bjfej3gE3//kfnff2KdtIxcr3uZRadBL0KhzrrA/QGO7yWj9VL9QK4
IFb34bTjSeAIMVX2krmz7uffSFDszN9VvQD0avwUKTE7W32rh0/pon0oLhxJkETxmZE7hqH45WRg
G3kb8M8F2jhxPXZ9YZ5zvIUHcKCu6EZ7plX6Y/7TOw8Bm6bljPKYQh1rBfA0z5GTlBsEfn0FYeR1
Kk9F+pJ/i4PBdp5b3wboHtkOqc/lUORpsSHQcUkOgcpB5HkZ1sgdvpK7AyqqToGgmx3io248pJHb
wyAMr2uQ/GoDsExcuyvjoUbQcBRf42cLXQnmwEP2TOL91b+JLyzU39gBqBsdoMbdU6ex2TzZM5pd
LNval3EEi4PuiBcdh0/9UAcsg/foM7wLRyVojpEnAC/YmfboccQequ6x6cjHd/mj/BkdUbKAlQ8R
xnD/NiaHzckB2tvGdv762O8gU/J4UJe0xgcGp3sxJZ9HaMO5YBAVjgx1lzrP2zRFLpaq0a4+muCU
QSWiSeTNG0EoyD9LQjT2OvifHoriqcPKNx/ro8BeSNIgQPZBiuh1re74+RLw8FUs9kvxqI75UeX8
EjL0tlHWRW3flhVPwux0uBmmX0+3mNJvEtPAF4OIodXTQFOxsvKkp8w27F8f6KewPzqir+2IPW+W
tQM7URVub+0kb2XIFW9jmN7bSwxU77HeG64felSznNBD+dtmlj8h84MqkTtdYSBMl6j5gvJSfDfC
M2bC9owQab+TFessHOsSvgvCWnBFjOhRGurD2hSu8JqusNxs5jLmy5+Ytu7mfPYF5BY/c5PJMQQ1
OJwO39Jntc5dMYCHwXFFmWo2YG7RrT6V2k51N2RH+S0/t4sN8aAgTUTJCuc+at9nvHTGu+pQSQBu
e2Dbkfa5V15QpYeF9sXexnlCIC3B4WZrY/kPjFyB+CZj6xGuNOhi+Q0GoFFAoMrCu7DzxLsJZNtv
YzcvkBigd9VsHA4hKAF1PbJ5PHWqoz2hgEk9HgEn2NEoX36vR5gHawieZodmo6T5I04PG+LrRWFp
c1yhg0jE3ZdXeMN4Yt/Wel976q/6K9T7ztZ/Jx+Id5991BfWufGWuX0gdrsxoGKCzMPC9aw7qiu7
4knSmMI2bX2KxACZKJVkCLAR51KCpgG+sFfYVecl7GKs+GmHLvYNTRviHXkC9ubIVIIqNy0DmdUq
z4dZvVBSWfNzm3jCU5g+RLNNs+JuvIeqY6oP84j8yG78ESTnP8+DvS/nSAEHwDWDxyBXD3jaOeaF
F+vYpQHcO0RAcB+AUK7uaP/V8DC3sUQfiBzjNTukmybeboEYzb00u2ek97TopJlExPp5OYiYSLj1
eqoQzDtWUM63EeubQ5EfY/FXUE/AsRCOuCeiDUEBo+NRdpHJQG91xzm9vsPfGh7ax+WlmtxJ9sTq
aWzcJvOHzKGoIr50yV7AW4kr0AnSAkU/K91tEV7D+QMGHtANNpccnaV7L+6ICN96KsyE4PGu6mz5
ab1A+LE8w/LyxiXAWDCGuBCgrsfCr5jz2oVCo3EYOAVEQowU+ojdnMPt6TGVqpf8JgASvkSHBUnw
KdC+0ASNp0eIrbg7oquAzCkSUrUj7cd63xZXPJ6xT1bC5zz1SnaDyi6dmaYbYDt2MwRDUd7sqq/W
2pimR4NsS3kcpAvhDOdjXx/Y7KZf8xdWfUdJtnXSxbNQ7lSBtVCSqp7jiNYW1jmajayoWLsqj+ZC
kzYa/dRgb4NeDVPGK7ND1u6N4gjMokB6avhHnoBconmjFoIkJqVG5Frp0SkallkUv50yRZnezzMP
d4pFOJUdkbzbIQMW+Zdt+u0tRG2cEjBDYWfYQHzX8VMalEgyerp0qNPTAsGHIIxzRHPo9CzXqPEw
mKccXVrkracMan3YbXogT0UWOQMJidDYOvoTxIj8l+bXnmbmCwOwfhEN4nmsH7KMc7nJHosMdXQH
abIRi6/sGLMPqp+m8diKXiMeOLLBQdfq13RHxcX6qvHpJZf55VSSNfsXeUClchdQTI+aq9P8OqkR
ZzlBLAAkKt/LL5uNODhUgifF45imdSzmvprsQfvnwgtsscKLrb1e78q3FjB7/BMKO2J3u0BUowow
jOKi2XNyXBzrQ0QthKOIgIm9bs2vs+CMzxwPnE+7/sK6QV2KFrZ3wYeB+LWhHu4Rd/S3Yk/9ykY6
4SH6zD77070Oqt29/lH289v3SiYG0MRGeVhlB9/BnCffT9iYljOD8GYQ0zBFwc7xMe0juew+ORdX
rNwEauxUZknvPoUbWjTzTechfSrOeEGXOP3esD62wjFmnJ4hJwhOnrGhwhH9Gt/YS0sH7RvmnsQk
nlu/G0mN6CbRRSZK5Wt5Kc7ZgRva9Td0PCge+O3kbQcvVfevVPDYbsj0skN5Kev99DT/DC08yQ11
tovEPWIsGsUIZjUynd0dNpZQuwiKWTJ1D9OdV9oLDrsrD5SqBK+mXa8GiXnK6Oc+xk4znbeDZL6x
tvgkMne/eWEbq66Dz4LLuL4G9Qf2rFN5Y/GyInOPXjn1Avb0mT1oJxM+TXtA7jTBAwlw3jbLlt/E
rX8gLMQO0QfmgMWhgcbrUYv6J75IV5Y7nwJBc3zsgUf9oClR/ALKvBrHyjdcwjv9/Hc90XhJv0V3
PVloGZEiEuTX9T6/hMOlTD9W49DJHjeFlgRvVwBzfqgoIRAWbw3T4UUhoLLe0ndycsOTkC3Zy78U
mISvDDHIb4zvh6uMUte2QSIpyp5JWXV+ZGqhZMQp+0Z4qdv9x+aPQbnAu4gBI2747YVaCerbVJ4S
r2xckYiWhwO9DSbwN4WjBEET0aVYTUc/D0lcYkRrkVegI7xL7voHpD5WDR7mMp6tZ4ImzXr+NUYv
cuUXlChI2kfFrUrH/Kh8EP4oEQWkGWLmKhlOdJek+Aco8o0PhwRgMaM5jvEajI5p74qjE0eu+Cx4
lbhVD1bt1D9G8IKfpocc2HYQtvGOaFZVHqtwL37o1D50/FjIR5lAQehzD7INxp4ta8D+Jxid7LM9
4U+HaELsC9+wKFM0VQAujC6MwEdEJpHLCqm8NE500kvvrfnW/Ok0PcfH8K19mTgwSToh6oNANHfx
FaqTfWuNNyhBCFh9zoe03VFO3BWeA3drJIRwEPHJHA57cLvZZ/hvvFXWCdkFqd5T5sqQlMp2je6w
Eiv9ObEcHKOq8VSP79Mn5xkfcy98VIea/uMNqHxP84N6EzmbKvyrO5qqdnbPb8/YFUan7ko0MtzB
Pw6VLcvHnsIrCrjVHsQFZUaodzbVge536XaxzZqdEIgfd+KvcvStJ2LzY+GSYdIXdQZqmPKH/JGi
CkBl5iF6WKYAT8xFxpYQm78TUBHZI5ngeC5vxALFXV78Z4NuGDO1samAUMCg0sM+DaGKOshW7PhN
Wz/3cqc7L5jL154oHwXmEJrKNDS6s4j73OCiFovgj7YvjJc6dCf1ETJu/UbNtzZAw+xm4lCzOxav
Zn+Z2ydG/YwtUg0DZuRWL1ZLJJB/VRwEDTW4NKp3CEcVxklc3qnQlfoBpnxYetr6xX9UZCwgONv/
PSjg8tEJmOoXsKlzd9S3OFRPHsedsq+r/fPGUYh/YOWNwpHPGKj4++G/8sKs/6Y2gqgObIYxMFE6
CR02tBM5/lYfwT9sH3oJfiYOumzVvnsywqMJA5vsStmFH9TpCOFLah5EvGRLFCzrgxDaAQ8a1Gjz
EvaUz+3+rX/j/7aK2157s56a8gkHs2Oo2frHIOxJvB6Y97DlMn+UbLK3t5HtB9YQYRi7xoVMwyw/
xWmEuWSbaKQMyFCe2VH5GMrXZG0s5phdnfA38dp9ihKokwCnnV55sy+SSwCoQHiGCyJeW0FXPmqb
uIxL8vkmPHAMobrADgPihMYPQRRarngNULXx5ewB+aR29Ob99kDuXBHMMyOkEbbjrCSL5kQEHZZQ
wzDdvx2wOLPd3sjVUZAjq9HTh/mLpzW+bU7aW7jPdoWWDf3d4UpcGn4Auv4mdSEuppbLBpl4bEvG
Xk6PJBbH3xyS80ei3ggxU4p+9ISAlK9f7G7zeyH5I7+jD9RRJppO5xql/htFDZbWA1F7HnTReUFo
bULTMYjf4OPOXxJNbFupKc2Ekpf5Aan9bsZSafZF1RnfxImVdgVSgQMmtgO0KTOEGC6d6QoPPOSk
sVNqhSpKE+5wnl5Udzk0zY642mORKV/9DSzZiYJHQ7WGANT8ILrPqQtDhhR3pEKEFKj8TcQIOmPw
GpErgurAmhZ00F5KLwOoqR3atP9yC0E4UO42JXf1ME2otVCDISwBGZGOO/SMq99Je8PlGqRVdEiD
d+FGTZQtA8evAyUlLosBUhE6Qmt7N/1TORSbxacjUUHgxMAi9XmiAFMyUqTsQJIUfizTWXkrL8iC
XxiZaS+mbyFxFvm3SYUGHevaEdAL35kfyT2LAraGTZb8Zf7indhWNBJ2cccJPw2XHPTUs05SayPl
b1YnGIbyUWaDu8e36SGBO0HF8TVMSRLc8JximaYhnAIG68auBQKfY4my1H68Fa90krXl1NjTa8wk
5Pfr6AS3sf/KItu6zUcWMsVqkGAP5pkJTqXJ5PCBRtrKLg+EvQvGJsUeEvUtHQG7MbmWiZQnLSVf
zF619q1YfFptNEPJX7NnfpfCTkNwkbkyLD82P8sbNZpL7kxJiLS6AYv1GBPxNS5/Nw0OAfoeqDaZ
xMRjan3eyiqDiOKohpoHNdfSQgjgXw86ZkHOHkDLgVr7rN9Ly4NlX6sBkXOnwL1+E9j6uWYA2SWG
QtE+b/1ZXLbJk2yZB1s2qTXgFyASzMqS3q/LOGxwdljspG1uLGCl5nC05zcCEzWCyuQBMuTquVbe
mW8UiflMPZ3RbSiQIkDOjKyREnvhA9nJeB41W8r8zL+C3u9Q95Zdqol8T8pVvaC2pUrPKYxUddzT
WK9Y3vFPPf/wUIfpgz/nc7Z0xeFB96TnCBChEgucc7uvmnBnZEQcQdlzSRL9elpg/PMKvGbr5xjj
I2chT5znhbshzygVHXPdwqAaIWo81oE0UOwhL64ZRUqUd2Yn76nPV869cFMAeOeuYROwul4p+/OC
y6ey3m/hiMY/ydSt2Sk5+UippZoDd7tNUpRqmyWMGfdKNhhmW+TIoHLO81RxGhEoaCABwYqn4w20
pfYY9R4zFNllbqEIY4UOV881MkTsCkylUGOHuwrdDf8Jv0Ej3+aOvoGuWx9jtReFfypl+7MZ7ZEZ
4vqpk1CqRKFpm7Smq0vvzBVeUnKVte29//PJfILVB1yCSloN0g2WKP1xh/SkRmGMiTq5XCj3uoAI
6kmGIZAHPH4+noO/vC0rDevtFuiMbwMaQYV0ufc0cRhGbodJryBNv2cR8S/8CsMx+TNspGS7be5W
hnCe2Xnn8Oh4BFxjAreVnbx2eDvunD/iepkE2yDVwDadEmQbThQ7lRwUPY+tfSMu3Ql1YSwGcs4e
oiQKLWh7Ost5uvPB440ugUDGhNybze3w39rdeEOdMo+GpL5DXTjbfCHUm6FdWBWaGrDkC+XYa8FA
V0ATdypNYNEB/8Yg8mbbwkBQhsWgOUNDs+7ZOKrkP6bHwLJA+Ax+kWHnDrlNWAq1M+p+c43kPZTV
ZsVL9NoAk9z6B8BAiX6dcVvK9p/2E8o5HlxrokLpWc+PFE+EjGLCjTnPh4egngWgnO5iPMKQR0up
Mh65n4mpRDy4N9YTw8DvWngTMBcBplB+xuSS5BToKxV3wh3mKrDOl+kXVSJwozxlroLfYxgk88Aw
oDtHxN2imghiUnnhD2LxNFkn+nXMD4YSpdGw8BsJdTxkjp0YmYPkkAosdZqA1nHaVp9B2sdVcdnr
icYGyyKrbWjLTLL+cXiiQRrBRWYtYnryjHMOVQ80yOKGsAWUjk+LDc9Wy4MGqMSfYulzdaxjLXaJ
HOcBeTsEC7ERwuSgDJ5Wy2E7sYbr2H8gRWN11a7Kg0I9A2kTZc/EyxY7Wt5+9ZbSr8SA1rilIO7p
ZJKLLoaovTHGXOYYPrP2jO7GS253Q3DVcFz2xOXIphrw0QTI4sxb2lzbg8VaAYiODLcDSDiTN/h7
/DsErUp0P3AWsM3mRZ2D/zxh9lKh34Op5Plk6Km2dgbBqXTN1zkA68adLYLLkLAWeT7aZh5ql1vX
yW4f1VdqeDwNmMMoIqEzwywEU2DIjiy4PLCy28cFevHbaqJrrcQuWJ0cwCcPlh2I10hYbYlU6dZc
dwpMHFH8A89UUgk0tsnBgux2db3zqMn9cH+MK9MypG+HojMJUH60vppryD2RODEZkwMPljSPS+L+
N0CQAbjIRn0ZJfAOiYQtNwUfmaiHtnhZYQUBfGASjJQy7ZHxnG2q51roq1Q5ycoQhKKL5c4Wst+U
1HYD0r2T1dg+u6eNDkmBbfn0lOjvLEbECb5BqRZP23zFhp4k1USwEVuZO9kDk4wElxxYJWurpufM
QmnhJM6h2whvIhjPv2Vnqp4+bk8axWp2Mqp8xZUzk9BC6YDCYYVCYyxINL9rQFQgDMd+6ah0pCxb
e4XSRgUtAd5FhxH0lLOwKJbjqFyB9Df4ZxHO7CzzKAk4H5ZUiK5GHvosg239qHZjgi900BfIH1sU
oIcTP2CoG1hvDUmFY9E4B8PyEL7yREX5DLILL2FGmxVQsYfIO6vb6xr8h31rfm3zWrkylhRaRRqi
tD2bxO4p1AN6QYmPlTV0HoBLKrnsQCVlUuBchbU9t2XBzrejEIWGrkKK3zwY4Ptlx7LskB75uEdc
rujxPHbZniv1wDTkLsbIJ4HGM0lngbZuSlJyJ91t0sCKH/oIALgXiSwet4cOGe1ZaSAyzTSopk/h
G8QK25j62xyQQ53Np6JyO54p4Y31brRQxRwwiNtMGgKQ5ZBYNYKUsyU4HY9nPSoICYZB1ByxTlpK
Rxvfx/5563pRSojdOCFGsPP2wF4lU3KC/wU0GXMI0VY/KSNYtGn8utkzMRkKpiyIf0pSJUJRD6xA
jVofQZaxY4mU0QuHkVnBstyaeBMs1IgS5HbILHHQXYUvXptxwFtF8bPOLdQBo8ZJjkm0YB6E7AnJ
/mLZ7oLfrGp7e4l0NzqyACPjYwzY2tjNFhYD9rbuIae3H1RE+Hijc1h5vDMdJ87tnOMUNU5mI03/
ZdtAtjMbYWEZQ3PoA86aOGXpMW0G7cqyBJwedq8NG32H9cMBLixScX3idv03E54eSKhcWbo9JHDo
Cqsbp08zNwTYgVUhdLhBQ1b2pf4AtwS9EgYMDMxwVLR9NO1RzRMpnUeoul4ZnSl36/Goot/PpOec
LK8hERcby99mxGKtH/MP5gxLiitjJ1rHbbD5JSYzmxE7B0MU4WqTBwwaO08BaEW3N2VMbjJxuk8A
IWxQnHeCFvDrgz+RNxMv53YBZq2wK+nCNoY9W2uCMyY2dyJMPtD+jLfYh7OPYhkveYYEZ6wWEQmR
7JEOjmZRtt+aDAwrf1VEEHPAjJ8ticMOSk46w+1WXwWwZNrXFu/xVoQgmc8Wkq8d/A4Awinqd+XI
7Ee3RxwC1gz1tFz5fAITQEuGSIy7N77Z5B+pjZKsk69uxzfIE8qfIIsQCt9gBn0H6i8AaUExmcMZ
/UhSPmFtkWdDsgeCZAGcVMVJwRLZPDQroSqEu9hBaSCkMnN5LbQl3aJRQwYWMc7Zbpq1OwxtI4MS
TomQ9OlhNfMUplBvHDSVYpOSjk4BbZp6rpj4ta5ekeZRDhKUxoPVSMDIUkBUJeqeENbuaQ+NougX
GUl95pTYZIE4xTS6BUgtCRRsV2iz6RCKxniIBpxdd5Mss5I2+ahRZBNHLFWEMCpNh6XNLnWiC560
MiLdpL5M+pQju90ZECtmdi5cGtwxfm5Uk0QqkitOq7A6GKv20xbR5xRyyNQKp3O8Fv5guClxTRSZ
ZZABmt5NvYWWlyHdZhOpS8zq/vvnWMIsXpiZl78ftZkCX1MRb39vXRTZsp+p3JQbLehPyB9+cn+Y
moRHNoynRAasmf3vFzlaAUn+ve5jozkMcm3aUsPCbdW6OURZ/P++KJ2vaRVHybQ0hBvi0//9Qqqn
3+aiD65SljSBti/tuOS4tPzv67/vxo7phx1dsHSgKBNDA8X49y1in3yLSHbql+V6FBDFYOtpF2ij
cwv7yWCNJOD9nT5U/3u1pgAitG0y1P3/vv27hf/84fbXIDv5l//7YZ2FwdiSg/UdtZ7WAAn598l/
X5CprQ7Z3+X8ffv3Q61u3iyRTuKswFaKNoHhQeWkg3n+3y/T9vL/+9nfv/79TB4QQUqR91eM6VQY
OVpqY9QAdWlqd8J6wIBxzw7QvLai3O2QCDacnv6GHKE4Lo4ayhg6KHPrhJ+H7mq5UfmdUL9MVGZW
wGKauZW3UyoD5fyvy8WWzC/8irQsJyJoDlVoQcZGrMdRVjBtKSW01BgBEIxldCkFgDKKiidwvRHp
YqR089pMCck7mE0oN/xJzmbLgOTvMj3WPQfyKGp4h+R4v+kLKVH+0M4bmxBRBywbTYzDZvOr6G6t
RkFQa6XyGUEGISFdF5NiQrS0SX1NrmmEUCRRW/26yNJjIy6Vr6gAX5sJkbCZ8ARFCox4Wh3PRgha
pATU56rF24SUMPziSKvG4QlFecTyZ+jleXiuiyHQxkBMJAzlc/wAw3mga2iSa1nauO/QxIrmWnUt
yH1uMfOko8XrNiViFPkA7BmnLMKwacman3nAg7uLCIN0qm1RTTM9FdBRyTmE4B4aNl2FGNMiskKB
rsyKrovXmMi+jyjRTSP1UaxnvXoCEVJIZBj4OrxWYh+Ap0/0iQZtSv5cYfIdSFgpTBVVZpMCoT5l
IW2i4T5WPLS2wT0m0V8Vi9wBI7jaFq1NBgJxkwJG23yHHzgAzRxB/COapiCdt4QCiWUc2cZQqX5e
pV8WFSCE87X9jFKjXecEj3FJA2agWIUoC4L91HbEZJ3AtKUoJVdDeS4a+SZvWRdUiMCkhAjUCwat
AfLIuszWxKoZBcMX4+mjGrhiQcgABQrmaehn7UHk7DKwEUQRaiWwB+xZx9mHgT6NL2pfVmppp2jg
gCsQA8JKInqTdDJDcMxDIMjLcYhHxO/EEtNnWOxHUWyBs6FIlktbeC9VoRtNZX6GDoYA93hCN1c5
l3J9RXgLhBSNXigo61EytPdGRtEUAjzWCEnFAjIdFBFyOYquU3npFN16wwBhRDHHmhTziLVSkCZI
5wy1hlxHXR01od146tM+a/q7HqGVO03N5lI/RnYjGNdBSjj3kgWn28hMtklEnpMYI9Uc4wdr42m3
TnDbUlX9aQTCuahApl4nHkE4rrTNxADMUHRlMCTiMTYkLZhA0qbrUoBUwotASoePDEWCzYU881KJ
83dRf4zImPZTC7EP2seDMmbyQcnWQ1TlRP9L+KkpOnSObDp3YxT5y3PRGKiqSdaprZsTfJr+CG/l
mIfSP7x2IdDUFM44Aug1AEjqtaOmSamPUJTMcnX7QmoO4vrU65Bnu66VDyXgCGh+AaJToNjkhSSp
TnM86PTuAENqsMVQ+xGLCn/PSvdDKeckaLuXqS3vk55DaRskf1Xyh22mw9S1RFcTcvlkxMuXmdWJ
g66Aa+JS5CI9NzVS58/E36q1FxRpPyU1lGYdqk1pgfVo1wn1Gs4RCzVQlF8he09kxRtoERiI0cCA
RQA8EAbiLU2uRNS8jENRjxwsRrg42RA3yGt2gSQKCGEr5XJV43if1tqRKVJ85aF8NkvA6301v0gF
edwAzU1HsTaaOsqGcfuhdvNeNXvhuCI+jK0jq72e18hTzO5lEfM5UETl1DA0lBxBf0do0yI28qtN
5DcwriZqAkRFeMpi/wtxK0pJhBJtvWiq8obpUUflY8UwK1GICRElstqlJyeEhKUjxuEJ7TjjxKCD
G4zpIuPrG0p4MSGRYouNflvgvx6WSJ38BDFFe5FLPJMIZPS8Og1JrVyHJn0OJavx2IyzQE5f9KgS
H/qwPlnRqhxl+ll6hphWv4w0dYBida0goV5yR53pBz/3ZF9Myb8lLjAoVuKXyomgnAaVeReSdTxZ
dXUOmwVdP0jHsAfEz3yDSGD7jBoUVsFiXaNpJsWvpY6VokgnY8mlsySsbJsIsHpCZsSuVNSvzFK7
xmvqrBc96fk4ETdb+B0nnUAXMNJuqoDf1KqhFT7Xv+kcntIOv4M4RshrrQk7qynBKIdsN89ouzQq
bSAzk/TjEI7PfSp3QQRDh8bDViKBO4yYVXJOssZTjeJfZyAAB7E/hKQOCXSagg5FLFfT5be+iCYX
W4rZn1D99QoD1Tdt4ahVZRwIJ9Ijo1Wxy8hfEeQDo9EtV8GIaIqhluQWZuFYVVVCfLT6E47WxLZs
LYM6yt4kysNJrovHaVo/5qq/tMhQk1fMyh6FrhPK35GP+Sd+c/p0U6kaXlIDKRep8gW5SBBMigzH
0DUkWrMFiIugwIyWw0Cex5zUQmgPPXaXu06nqND0cv4M/eeCO94Ji8IHIdUt11gLWBAE9E3dNJyo
YOcl9GLjVCh/yrRy81Rzid/VT1SgKNSZ3VOJSJJfG2aQEKHviwhYhx4PJwEZLwkaclQiFCOIWNCq
tSNUXbqvx+7F0iW2doGqorQpg66R+Z2sRJtYbwOV0alTtXIU6CIlzaw0tKCf3AVVnJnkUBqBmvR4
l6E6Rm3ObFgzojT4qlGBMk/HM6zHOSv/QdzHI1PXPuv1vWlH046SsCS74f51GC8rrinnJb6YWgG2
YfhY1Bkw60I2IB+XNT2iVTWfWmEWwQ3/RJpOYB61PbouT5MGHj2zuga93/EnWVT8Z+ksiVWCjxvC
F+coGr+jzgh9IVC0eo8Uow4RcKYMgIJYUxDSZ1JxjNsCqcms+5Z65H9kwo3GpAjemut7gmc140Pe
tyws47vRda4arb2rSSPtZgnjPAGDXGk+L0oSn4aaFqqZKt4kWTQIDZIc0vAeJyp4irGChyBiytih
fLSJFUzy8MGB86SbMm65m6JE7U+sU7cOQ+1UY0g3S2sP23yrMYnVbbaSKkjBwS35zE3KEHw1CvSK
pdIe7BT4z3rjtg06qPJ6MZIB58whp6y/ELBQITDjESeTub4oUq+fMovW6wwRJ4tTmKTpinqMnH2Z
FUKBbTiADkozHzsdSq6zhsLDJFb7yXDQ9CdH0o4S/sWesUhvip5d1mHSz1LevkJb55w0QW+mENJl
mS1nXijuLaX1mKGye0QoAlSTrKAwg2FKiOmUo0tXKmZ9XnQkFE2BTEB5LtUupQLeU6vTa83Now41
77F57YAtejX9ddQdnnS9pXyhbopNOQHdKNKlb6SS0nCrlpD3qlufDqTDGoQ7GF1BMiDLqFrWY9eI
yX5Iuy1OxJplNrrxmdS09jto2MCBeVmYeY97nnZf8EVxYrU9TpCMKVpK91ZtLgVSdyCg1t7eFo+O
XjHJIw8XZb8Nk0tIKhReqc+Lp/atBh+bMEJgZ8oHzAKxZiO4VO8Vsa+rFOJv0eKYNYtTASQEtcGk
2RsWi7SWI7YxnL+ykHZtPg1SEI6FaSv46s4622Q5wbRQTLiyYfesiLl5bkYqu5Vc7atkoyEA+Cwl
TdrEJh9EcZT2MuIQe/JpZcLbLJSArmeR6M3qCpwRQBgJ9UHK2uw6JCiOxQPN9WyjRWK8koCfX5ST
GGa4WY06VbMktNH/D/QJ+pFpDCR9qCHAyxtjzquMmlSYIX+3KoQnSD7nC9TvJXo1tRG8aVbCHauk
9+g9N6DgpwT1qDetGW5ClFMahKRcXRbDh8XINr4A7RO8C19EkbqIrkrSY413CJVqan5qVKwYWpow
5ZHuZdFHHjBAlMLCtdzHm8m8Jv02i5Eg9luhWT9390Gvg1UoO0oO+eStlXQIW5DbloGHbUsZrYy4
WdGMLr3C4HbIPzfiSmKoIfE8mSIwsgVshpCKmleV3buw+REo8mgRs6Rt0C7A0ckiKDkloP57NJZX
+C9d/yDIY3Q2xfQiq5PwTLqrcHZ+r23X2Gp3HHWUPDWTXuMgPFWlEYQliYIx0NUUQ47vvKeLXhoP
JENOmSnfE9q94JpxV0rVoqTtsILf6t/HcH6l7KCRPpnsclqHcnDbQKCw6lM4KEjzy3mAl1d8MOqW
vaVBO5FOv4DfiY+aI5K3qPmbUJp9YS3KXb9Zay6GiIZ+pwCcjOgZDoTOJVYFk6TAPpGmIjCKXnlU
pxFN29wd8UPBSxydWLykmwfmJ9tpqqw4BYnsnWZPuK0LPzLMgqMpJe9zwrEqxqxGZgsLmhAW+hAG
q61UeR2w105iG0XSUN/VkWryC+1HpUyK2y/tXZw0rHCThCVaIy4ar+9SIr7EKa3CdaQtb1pTCPyf
Vn+4LCsN6uYeJ43kKnNEkxKseYfHoRc3dD/ieCTtKrKHOVFugjHhoGD9D3vnsd04kG3Zf+k5asEF
EBj0hKKnSMq7CZaUUsJ7IBDA178NVb963TVoM+8JUy5TTBKIuHHvOftMPnMPMva+xgj59RTXSDUM
r6B4aOENx/fwm19m2NdAq2kAD1VxIYb5eY7LvZFH0WMuXjul/miAxLQoOUrWtDnWPF2Saund2p15
7ADSrycUJBawTMeURyWzc9zeOpb50c4gGQonOEGYnlaB8CTaW/XQBYW6z8zxxxmxkUhAcwAVArHq
/Cx7FEn+5o0vdVWJ79l9LJPsvtBtcxjKmTFQqpehM5OgLqDdmrlnzYZEUEr/V0FZ2/cBszy4NaQX
lnOwg6BEkKeFohF+y6cxM1mwvHGjJrxnBhq+jZW9smCp7ZCGKCVL1vdaJX+SKv+u/aihq9vctVY4
3JZoKRW7qj/L76AzrY23oEGSfn75HKSlL+ZgbIKCFwluBYkTxI409qbNIaxZYCZ9sNV1OfbbkhX8
ZrD0rVKRc7Ajh4I/Ps8FSduB8hld1PNeQ9e40dOE7WAAHJEQbWAvPZfFmDgSKBZMfU1DfGggOc8U
U3Z9xePL6KLh3o0b960Mgh+nMKptOnRfpcc7bidhvZtm70pCMh3plBysJQ/P52xXS6w0roEbcCgb
LPoIxrULCSTAt8W7zu3jxutO+2g9MkGrAKA7CzZWASObwosKyEJnTNn3xV8RjhEKeTyoLQJmVpow
MD+NAjkRmQdgM8m7EwnDOMP1mNK0X6WFCyokH7trqkPrViyvLke5UMWvQ9e9aTXP11zcBQVO42ww
8h3MjxLtIlAlKPicIumlB/wb5O7d94R3buMRFOcvvez/g97+T6A32zTd/x3obfdDsFzy+b9w3v75
d/6T82b+Q7qmBUbNtMHGuQ7cuPGn6//7fzOk+IcHXw1gJPE2nk9iyb9Qb474L7Sb+Q9HwPUJhJC0
LOT/E9mNpZd/tK6WJM1yIdcJN/ADIHGg3TzLdW3h8Zv+Z7JbYMMCDCuZ7wlG+KnSpiBgcmXOzV9W
paM20FYPQfacFM2t6dDuWCLPKTeHYz5b5+k3rihHGivpdBSaoRncHXzZtgkPzUhrSgV/E7aBvbKW
kPVutO7lsAgRu4WJT5O/JpG9nUyGLmS0zzAWTHg9p9RRKGdiFd9UqUsGKKrbzl385ZruoV6C31sS
4J2MKPh8CYUfBfHwczfFG4fE+MJ+G8mP7wV5x12akiNbibvaMADCZgKqrtOdjWKS23aJoudvMl5K
mc+MoXMA22MA8LC/QcdHdIqcdZftYzOhH5fZl7JyP6yW0HuvApJKeNZ2Ss1PN4/vwhxwGJLBYxHQ
cJ9HVDApIpW6knCXqX4zWka+xeh+orVHx8sigokkjzSOHxVLfgOOaSUDlIttIv8EhYn+Rseom0Pc
9J2Ln78hOUGk4iHNGp5u/Tz0aryds1MFHenA/rwuCKNbzcVEVkYNdRZ0G57yaBjXJIXeG0QUurlx
m0Yekk1nlxURWV3zLtF03FImRHFe45fB6rG4Pab8PvOIPJkbzlG0gXit7sxqfpFxkC7ZukdvYMhk
0R7etCCLVqPZkzVD6NnQEh3qe1QvBTGgU6/1Stvym8CbS5sZf20VrnvjWJlMzOHziVn8CTBc5GX5
WkaS68HDcSP+ZH403hh9fSUycx3O7R20lNewcDk2lewsIWaojOlRKjvMAdoj0Gi4n42JTPtCPoy9
+24MzG7bpdt9a/cDGxZHwX54JWTvdrJnbI2+3HudQ4UeoDTr3FvXGJeAJEAGE7qxKfnp82kr/djl
UsgeOPl8hyrYuSDAVVMgbp9m6ubi2JcuCDZN9t5k29FpDCZUVFbAgYewFak6AGpRBBi4exQh9as5
/XHEzzQQlq5jM9g4QAKsyDUxRPOq51mfbH2rZ+dx68PkcsuEY36uZQV0aEBDWpSkN3TCC1aymh7S
OC3wgoXxeTDTg8v84JGpPBUYJwxLFvdjc+pt3Z96HCdakdlhpOCuOurOKRLhQQTh29yT3ignXKOa
ROeGJFaZGu6JWdpZKcw+iYF3J+3wwPokMDoRDgiyo4yVjG1SqBjW4dU4NmHs77phCDbmwOU7cVzp
5BDTHGowCg3jh3XDKbGkWm4kklbiNGKvOneZ+VEaERTJyXpOtbMM1tEhOEQejAiAUiO5rSquXU1+
y85S83usiG2NVXtb9i4ThRC1lzHiHXTda5WxU9PNJZ5cD/swTIxNyCq1HfzuXsnE3FvfxlQHhz6L
8PXb2oOI1KhVFTONmTLvVPbLf7rWd7Qix601oTThB/YRISR7w5M7eujBbrQsY20OnYSyh03CzZr6
BpTu/MSwhMso/kpIdb2pdfOoJ5ldPRMhJbHzx9YX9b1vKfqgmgj5lBCnkeYQJKuw2Xr+W2YE1kXU
+JUIxwKAJ25bEf3pejA4YWW/0IX29tXICxsP6GybCLEldwXEJZdpuSSNFvFZczMVFSJAxRygj6AW
abt+zwdfbF3DHU4om8k6YRyv/7hzkTwJjcjKalMyAhHEa6s3966muyCktWRv+7ej0TInIfaH3m1G
TZGdDP+kmrrYFjMhcW0LE9KD/6iCc9orn7+9cCEYB+1HBhNEo2GPybwXprH+umChUUugE8d7hGpx
i+3aOkQkkG7MGgZPQMt6zV546hrigolHbK5ea+27qHwmszDcMqLaOZ6uTtXUHdwYNwn9jo07hw8J
Z2rb8vW9SRpKPDsQGTzd3o5uh593xipkzGXx0pdkBpn6TO02Xi3JhiKD8E+RGvz+NlsDwIxh0uMh
IzxWdUjSPdGKG2lZz9CDXorWAKJYJieAyUSMJmQuBibyhcKsr5LLwPZUeRhh9QcOSB2RwFKKFQLW
Tshga0/DSeqIHPgw7LcGhDbcve+GtO27KZXHeDLdbaCaYUXAQLGLOk3DaKgulh+9qIkZcrCISlo8
InUqYzTezD9623gQM7S1NjKJCW0e4pFuWOB145trd/PFbf0HVQkoNz1P1YpD5KP+SMtCtvPB6ZL5
uTLMO9kU+qQzDECRbopdzRiqSucYcYfSb3FtndnQOujcTgKK9a6s5hx9KLEcBlA5RPC8IksAZTaT
iiZV2V3j6mCH8BXhtQdwbaoL3cvPwR6SA62WzeD07bsYCZ2GPW2uHboum3Iab4eoi3FXThc7qpGa
CDWg7ay+2Gu819l3nyf7Ke8VlIA2QRtnB4+qpF1ny/Y1m/M/ygHrTHCzv+Za2s9y3nrjOiC4kVlF
IZBC+N9dBUHM9by3lA4w09f0MgZmfSTIpp/VLnaCaTW5BjSVzkVqM82nmkHKaKiHUi2xRDl80bhW
ayfQ6S6wiI6RbMZ5MWQX4iXO5AwFR5Zqm0qEsMAlsmIgoh0lf8CKN6Er9P1s6zJl2xFJ2K9NOTm8
sBGjlllgmsh9vPszFgE/czBt1xDQRI37sfDa+EjSLM7C/jClwj7rdgSmauxCrqpDO7MHKiNPLl6e
7xsFkWteEvLYTmzpeyf4RVQn77/BZllVv5tBPlygsQ2XyWw+JRo/C8FoXSEytbOaSXe7r0kQRdSL
T95m+kBHAnLgJGsCFmHq3lQBQpq5LvJdbqUfmaFYSLxq2ZeAq2qJ8beGNIVTK24BY3sbI+R0OZqm
CQexi1+j9mWI/3Y9zba+WptBR0fPb54i3w4e0v4UxIjBdMugq6ooJOzYAv+aIXcZYabtay/Krm6x
mzz63mWJG8LTzoKunF9Ms7sMKmXsO2njSOrq2XLrGalB356yyv+MOSPSjF3e4wyAa5M+Jm1+CiNC
5hkeaE6YXJq+WXNerfMfyqGAVLGGXJyM9k7W8mLMqbWobu3X1i7VpndEjy5oAeH03Cro3doWCWZf
49CrkqNZNuqv7ZZry99D6ovf3EJbO69IXPqQMzVW5eEDCZVB9aU0UkvOwYlLnW2HaHGRgbTrrOz+
wJCLMPfQzbZJhRyLaU+fedUMAuPieJGWN53IWpX3yyVDRIK41+phbMhVa+YMAKGHstQr5wZM63QM
uNgQzCbeMbDpEk0qfxgcj+kd1e22jaKz9in1bR3uxpqx4WD5Bvpc3OSx9Lc15OK7Fp9vJrt70++7
u8Juq2svYW1YA9ar2XmSzvCUkYu9aiecEGQW0uuKfbAcuUOiKug3NLV9sCFby0GQ5PV0nEkn7wYY
f61ffxHll520R2eA4VGwEY4N4jTGc1Ha9jXwPoq499dhbedYkxumOJ1+I/zvFurhu1hSufsRPEGq
aGtlPagHM4KONLFJq2HGDhOW7oIQRixnFkdL6mtVoLFTk/+hUP1YNSbheU6vUZ+vFaMOVBSQZTFS
aEoXo4DFRbxNVqpPr+qgLoagBafwbNTlD2Gw+6Z5YfL35bfMQMtht/Ses1F+hWP1E/eantV7IIfr
lEz7WXHceGnRRtxUnyoRB4M8Ik2HIxHBmdr0apgwkEIsCCFmNT3uW7rUkU/2YZ8ZZ4ciYnDoUTGd
bKduO8VIpRPJWKKjhddue6Pf9d78IhBaGFVqr00Hc6wZIAaf573riAcHKDQdXP9LDIzkov5Wd/Uj
P2iQLBSjvK/vZeE9sdPirUp+FIU3nuvuNQQl0Q4xbBjyBLJm3Nm99HnFkTWXg3VG6iqal+WHbOIn
JBJIDVizT8eHxg1vZSHQFrrWY2W1p84mbzexaGElDTstDS9Yj/cVGlKu7L+DCDZRhOwU6Xe9BCco
ki6VOWxrYEbN7G5lWz/2VUQr6p4u544r9qmP7gSxbijcQPxGpwYwp+fedQtNe/mFDQpXS3HuCDDF
8n2hMD6lbv4Cena//F4O1AyGuvPos8cbEyHx7mM7GfUN3bDtaMQwGbVHAuYIhchHkGzIcFOMHorP
xlxuENKxsDX4I0SG5OQnyaGCFIQPCMh3neynHqV1Wx2IicPpaNK2nt1gJ2BczDYeaxc9Jb7YREqx
KrPgRUER7kvrXdPXGduOJPKttsAOterZQIqZ4QS07EttYCsS+o8RTIdZfri+/xrGMakgxVM5JA+k
9H10rr4YVNdJMZOyVu9cHe9r4AHOZN4xySPjg4KF9HfpMUOz/emx1PLJI1t6Z0T2mx9lZ0YA+9Ra
1IiP6PU2AyUOBf1GLvOt0ZluassHE5w/CZXv4+svHnwOyV0sgJiiIkRQVh44kSHIM+gPp1WNoLqW
3A1pvyXolsHpXRdypdQ25aFZc3jwRbPqdIDvTFBT+hgmF3D2yY2Yr+H9ESO8tAdVLzekfdcM9tFj
VhKxRAwVfVRavjVNXrOJHsjs4MXo9WMhpyc5F7c+/gIvG7Zpj1dsEJex7Jf8j6vZgHqykf7mFd4q
2Vwan2kkxzCPNrNniFtaA69KoPGFRBIvaPDUdY5Fl7wPmXmP6ZqpGKGAKPxS4T54xvDWZcSIw+xR
qvsxHffkGuU5wD2SzvrC//TWZZfWtAdNq/iYfOdiTPICUv4n00+tVSDKwoLX2cdofu7NxQxPoYdK
1JXyu0a+5jjWXeBFz4bfHRI/xVAToP3mSlPwo3SzTYuFOceemhfFXavlPiLaLSozeRO607uK098l
s8xdmu3de2eYzCNxR+DADIt9KoY/VZQw1HIei6o7TWP1ZZJFOxngDVT3JG0YqPmVqc3WRDxMRtRN
X6DqdBOUwNlyYCQSpvtrifDeG8IPjOaB1B9+37xELHBz5m2q3oMr4333MaCg2ZbPKJyeTav7Dnrj
i9jEYwl7rQrRDwTBbYo91BvJTS12Zsp0cLlYyLx/r9L6s8fpPsYuudLEBhXxmwhJPbMy4FSoXpV7
0E10dquaFvUIXX4MwNcKbvup6O4rR0Jsmv7aI7ec35ivpaY/lYmlAgbC7ltvKB2fi0xgtwsummKi
rMXbuHC/wXZEtboMmbOpcyy06WfJexIG2eNQYZcIzNvJRVYWBvCsDUxboNsKMTyyYESrCKqKUetN
UJdHw9N3Hs6Nooh3ndPszR7XGgcLJyWxIAgf0zQ+pK61i+zpPAgubcI/xHCnYb+UM09xXvkpRyIb
lEeeYCrBeJc19BCM7mS4H/6FRuNV2lQjNMcw/SdjvJoAvDUw0Op8WHrE8TdzfjDT7jXJQjT7Bqib
XIsVCZqnJld7S5aM24bsoWF1LRYthAhszCX6u8jTlzpu010kA0woKbHS4Xg/lcyXmgxqENvmKizq
MxjuY4Mer7L8l7nmqp5qGJeJCZUyXhQ0lz64r9PmPhMOssS6fCeFdOsDj2Z0fDejcrYz3OaTid6e
ppPTIMprXwNd3TdO29D4YtZbIK92csAL5K4CoScwK8KxRxwrJ2IWDroTJoPkFdDzfkem6Afcz3sL
o2VpXcokvxZ9cfCMRaM+XpEnXAtk4JPFYDfjaARjR2TP7lg9MxY4Tb66HRiETKTEpF35FkzzU1pY
j26NyaiZzvWMY3Yk33zlNClyEDQBHXD8SQ8gYSj0mnDeVRwDXW/fs5h4abi2ya2inbNmquPY/m3D
OC92dlqT4andB+GMd61fvsXF1QBPnKIosjn9mYE+TmO2b4lhHJw3lF6Uye6p4xpxUIk2Ai9b3L6Z
Kn2qV3Hr7kBnrpX2z7QeL3Oy3PZV99JTnrdJ9yG9COIeyhpnxLiD0VJ596IN+83yb5XmdBvTpSgn
aAx9Ytzb8N/96ruN8Ns7vxe+P2IbrAveFbK5RuH+mJxoo3D429n+sewAscF7s4PpNbPGe8X/bmCj
sMqTttVGms1PlDH9Q4lKZNH82jYlCcYzqiIcCI7ChckYGgnSRImPA3uRV2oN/9TcNUP1rjz1AuTj
o+jyS9+IXZ3nTORw2NQPdp0y1DTpqXlTey6n79yN/ibIHnpCO0LfYt7bIpsNnOEhzDgKM+RJ1iEx
f0uNeGOlzjou+emJU5TnMoPqnfAaGf5jOYb3lt0DcU1hP6Aup8JCdQDgKbwR/QR52zDYSMlwtHVH
BEaZ761k29HJXnURmFExjPO2rGlPtvAg+EKENmBLQ2UJVx/gxY5Iiku8chzQH1EMEAp35eRKwZRX
VGwT88eDH5SPBI+yXKn5DREmjGWUDGTdoY4qr6bhvZOoluGhUOvJKb6zbjrq4SdqymUBf8mV566d
3IB6hkZsdALuDYu+aTPMwFlTrDEhfYVBIpNoOdWD+cIV59mXAVc5YhniJjp1rriWj7nggJ4xX/QT
JY+ugD0Fi/5M15mqjvHU2HhYCeluV1jNqpT6yJHyb96Xvxmn+y6Y1WYwQpNkB2wiFpWRYETvOnFw
17uwGYKApa6bIcc0HOG3WR2FjERDop8nmLjamg6cAACWqj5Ae5rDpbC67lFXdrshpjveiC5CWhsC
DYijJ04EXzPRBNumY+w3KFrmERNtv/2dz8XJ2Y4n4L+N+4QQ6y60Gns3QgfxRvdKLEe+ChzjpQly
Zq5R9DQbpFSG5UsofEbQfdatHXTL67hvXCQBmd7lOVSp3LaomwkmSYDnWH6ASsJq5U02diB2AGua
k/9qEy+yTUp9aNm3Wtd7E4ZD+cNRD/pxvArbyNi4zYMwzAG4DARre8AhEpEAXhA/c9N2nKekXUKO
qdtopWSwa5qOVyiZtrTZ+8sqrP1gHeAQapd0tir/w5Dhsx0vSHVvyNF9Rv6AhT+R+9LnLSxAFEOl
viFQmBMyrmXh3QY+LANvmeGQFsXPBijEMWzcoJ0fD1GVfsZ1wR28SMAth7ACv3aJRLTETVo0ByfH
kRYZJmkA1XSbToPPuzEwlO2AToRp+CFGytMoIWHV6FqxizGxDKiPVk4Gq7XyFpeR8rOV0ICYlFec
RJU95kP+k6p5j6a62wYeT6/1sFHn3l3c6r+FlGx3r+S5cgKANZA7z0bqvlSxjX9BGI/dciW3LWOR
XjIGnix3wcRKEGeyX+nIo7lR4hlqEQlkXGyIXeHksz2h/EbjeRPrYgk/vktT50lbFdBPeAx37Vyf
/HrBl8pNZnHJCoWBrwvHd2KyGcvvPFnsvTxGN2eEKOXcw1zlPwPIqHxh3lsBr6CI0Nvp8qUmSGBl
iAluinuq++aLLe5sIhSE4cAJ121HXJFde64suHjOH4uYOfdulvVXYWN5k0aDSo+FSUYpie0doqmK
GJueTER/aR3W6LGCmJBCy/nOSVDi9cE7VCPMTygSwC/JelMW/trERuZGGHV5Cwpu4CKwD5qhg2tg
YdP+k3LVe4iEI04qzMnZwfXEwYus5zDBOGAb1oEtG2lBk1xGOVhkTfR7BL2UCfqbYxWjqyH/9DCd
ZahE8X4hdTSz8t0K1EHO43o0rYcxTb7NEYDi1DxGqfNlt9M5DTNqrVL/MbXYZ3J8cZDcDL6/oTv0
bI7sPkH7x6heHeViqGPn7Xqvu3G5k2lJG7iOGwbq5ibuI/qyYmVJThdAwI+CXTENHQ/kFHT5CJVG
Wj+ItryhCbJCF39hyPXq0S1EFKV/4rgFaLXOR/nADAXNfLg1Ddh209w+Rjp/sovhaoUhlUd8Xw35
SSza3rE3D3SYFadEKBH0q0vM5hgDYJRNlWYU4rUHmtPfXh/uMx0RvqnXfkIEZTACTvVspF75Z0R9
f+OG4n7McMIrkrRNvPQQ1LFk/eRe9i7C/s00xbU32mGDEvcxwqDrpd9T+bOonEVJ3ej2tNN9cfIL
62wE3sZ2jBXiZfAkE55dayFIzhPcB/1J7phedaiBVhaob6Kd8PIq+dglZJr49SfByayMJsZa2vXM
Y3DKtuM5GhX5KG13CkxLw76of8i4P07MFJG3XNwqvk96/z1QwXNI+vgs8myFS4Pci5FipIUaZxR3
0nDbVYHkM8JUaaVq1zwTRo3eFilp0MZ7AjVA1+vqJy+bg6XLO1Wih7B6prIuVOCFNUlX0WFKkUCr
87CM/HrJfh+Cf1nLfj/9dZr929f+7dN/+2v/5U0Lk26XTQ6jJ1R6XeE9Jmllbc2Zl7BtlH8T4rQ6
BpUqjyWzAkbM80OZhuieFl69vTz8fvRfD/8XX9MMT+Dg0RbxxyQ79CoivSSeUXsimQZfj/Hr14X2
+/D7aeD7/cGfn1tzUP3p1131T7OX1H6EFRgCKurwHN+vdDiXLE/X1cQkbn4/xI2Eru/3w7m3rqEr
9TZcPBS01HVx/H0wkvA/P+rw33qhh2496Hdm3RykGHi+v0/znx9my2/5/byeALuNtCxQpkEOaER7
1FFFwII1/o+H36/9fvr7DV9Givf9X9/ulo/8nIgn9osRaaiE9/X77bp8cbXqmWhiZ2SCVh97F22V
a2LY+TXUMU79T1fdv/x1v18rjMY4BMOXrNVdaIzfeW5iyCeaKw5ldivJZtv7TvI1M74hqiabKACg
cyYjrnp3nwUTR1GabznaL/Kk6FXZ40/Wy5FTKg+Sc0/eVc2ptvDfBoGxmWaWSUeQf4xqCyt/ZmFK
luVVJfV0JPFob7Umi+ukLlmr640v/IWm4b9rUUM4YBPktAw0S7yauP2OikNAOovq4hcEn9idmjZz
FWS7yCOiO/tr4i50tHSPwTBOZGXODzIds6Pthv0prqKjOTVfbRo3e1WGGWdrRMZjeemaerj0bhOw
ononpgx4Blp/U2H58hsV3ujO4tfYVcXtxptZFUW6jZhcUpP6bFXS6C7VVKy9gkBZN7fNgzGa985o
dRcl2rOFnew4V96hRqt0oA5fPZMvnZ/NCBhW2TsXZTvOZeoj7n5HH0PDu85O/dcvMvB69jxcCoHj
tnQBmib4xMzqLum1BBXnhLeZjUCqBqBl6A+LTNkbWds/nd0X57Kifp8ZviwJZT5/plKHdAsmXtUs
oP0bo8oag+5z1C0uUKcqr0Y3l9c5+VsNQqxUO5OwTXcxVXBIeo93RXTEtTlmP2+yrCgvMY7Ji2k8
MV3SZzGTHxbX2J892m3E4+mtstqRfCzbP+Nh88/0SA9RUj7YUQP7r2qmW28fSPOvQ4tgZsSGbh7i
Z2nPEXyfGn0pGxOlKlrCrOEoQR+g2Fgop7GFTIjTGQiXwXSbLM+E2ZPBdI7yxjJxFoa+HHZ6id6u
BozWQV207ERBfsmU/cZ+Z5KVVz9RgICw5E1kooTShIFKwUyOn4pLrqys8ZzN79f++e3f7xCZi+56
qHhh0Onty9rJidApXp1Afg8efNeioXZNq0e3hQXntpcwxl5phM8aBK2hP73G+TGH9GkqonNWTCgq
mtOoraeEpKNV71ovFfEbKyOoP3x7pH0z05VtCHqc1XAqcgfSvHkreipFNIu3FQOYveFj78jx8Ce3
ZJpVaNS3QwxbLnHalhwB6P+4PG8qX726lb1XWd+tc9Mmayns8GSi3vdC6lTikB+aKNdAdWP3ppS4
0FxLPQXsVaRN3o9JxDxpnO5wTdU0tI4cb1eOBiAhe/EyhiNJFNn7aIBZ9zh4ml53ZxVIZ6z2mO8Z
bVOW6GATIlpHlN8RxerU18I/94xRFYjNwGaWAu6vJkEvH2hbKR/DilMi86P5/WdsKML8wvwY6npX
+EWwGStHrTEMSUmAdTg7fwVnO3TybrEVkX4Ik8Xxu4CpxKKIpXawvLtQwYoKFuqMXenTmM2EaBbq
bfCcB3d+mGMum7iN7gbDzm/TAM1GTgSIjYmhVgRKJzAyauNiFjgZknEJc2tg4CrjNayZvNpxyWw3
w7Eq5s8w5HbKVPsgLRcL7oMQF1b8hQpOd9gvn6eWIEBk501jkZEtvHtpxQdyyf641t2oYOkkkplF
JfuPEsVHVuHCnnyOfoP+KesqOLRMSO4MjZG3HhipmdAMERU7XgQ1MQozGAcxUfR+ep1ngGvFyMuQ
T0Rt27dmSkXZ2YeBQZhGbLnqIGiPFclBlpa8oRxynAQqplORdkxyFDEw47mKTj5VHOGwJrjGIiOY
XWv7ximaHz9yv3xCePEW0bscHHqSafA4dYnex8ImsqhEp99Enyq27NdB0HCBqF74foRtQTvgd4xX
y7g01Gd1hQLFbZvvvAEfV6ljVcd/LYt1H/EsBWJ+F1CcKWioA6Fmq9ZIFq4DutKKA7QBHitv2YHj
bj4upWTnmKdJMLKz/aTaeO1g3bSaTkQydZ+p7OnUEwm+CgXHsoAJefQtO688kWaKVI3DDwkFTnXV
tBNW9iT3vkc+Aqfd8qHt6mcUU1/KTX/S4dtxhdgqewJGNUd71l33ruDFWiLF7NJGrseJn3mAfpZ1
Qqoqwmt6Z32//TRFOWDpjXBsuvNmagJgJ70GdasHzEkMH5sQXSA5luJWfMaGM28FJ0re7mtNjvZ7
uKj/4/nqJYV9KL0W7hIU1JIJ/aqNcT3OI5r0oKdX6NmUzTQ94qnGFYH+EAcXDOzYqQNkQASNjGGn
wRFzdXlRc59z9NwYdsv2GzKfaX0Sjozuj008amTk85MxpwdWpPgYWaSEV32yw//+GAtqZrJeF8wv
8TH+0OBRwD8f5uWPxi1KYsbEcZiVjZaud04FEp0qvCXclzz5GuVbAJVOdK3L7Aztl4jlxrfbj2Ey
g51Xt/e0ZYO9I61rwlCqFfFDnoVE/jGp2ARm9MDMek9nSF4iH+Ze19fAW+MaZOc0FPugpnCR2EAZ
yVbgx0iddZzhr9fML8VYKv5t7yg8+3YIp/QlH66x231HWj01aA8o1EgSGc0QaqW5Qw5+R5dFbht4
KoZLvCurDew/auNVGFlfWLkIYbCW00Lj/VR0gDFf+ODs7B5wcfBt9mgy1WCM1D/mn7DBxub49d4t
XQl1Do1jkdOewBGySrzG3DbAGfif3bR9QCSOtMKTEf2UnY+8TmYOPJHaJpzVrPGsMW/KYkOeY5Ka
zxO8GGt0kfjPobupiiTbm8KfGBU7xt70OzhSmOQBbJvj0S/p1dS8iX53thEmHdNIXei+5DsBDeBo
ji0WrSb7ynFHHN0O+1znIuVSc52X28JLSS/tefaZkaRID6LiOFav2hDJ6Z9fWb48t8spIH4iBHOG
9QK1PUQcdvLahq0qqju9Hdrm9Z+fojnZta417qcQbzqHbIaLS/E3kYqaZTFgfj7yaCLvyazfTCIO
j0keIOH8/XCGCUAmKiGrTmm9lLPfMznkR34ffAUsOS2HNz7r93A40GhAFu8ipBHx8lEiObr0hUO4
s73mFiwPZj2Xp7pbwgWNNliV4czRvvc8Yqt8D/38MEGDE8yFfT1/TEVcsmw15YnF/YQHPt3wBt3W
/O9P7fLQGOG4jYXx+vulLJaEYBWLC7IXbnYYuyI5NAbc7c4O9jIi3MG3u9PvgxqJi9a1SAmCGfbY
44y133qsXmVqkqBMMGtOGwRokE2rSoEMncQu4h1HD2ggwyr5gTQtxnU/R/UpV0MFmocSY2AJ5Lou
vqyoNdi6sv2QyMvQLmGUBXxptyEGKzOzDitrZELgQipQJFw+4j/YO48dx7WsSz8RC3SimVJ0oqSQ
N6GJEJYiRe+pp/8/RlVXoQbdjZ437kVAGZkZKUOes8/ea31LRIkXhUMEXSiPeI7xF8dWrgdUpMue
48k8w5oxjyuoZNJAw0TTGU+pY7Gkt1AsG7FF0VHInqQoOaWE+YROVAC9oLtg0nlsy6U89IaXN+Gq
iamO2jSsltmslon0C6fVJWQQ8vdNPc5sLima4JGZcXLXK8fISF3Qx8fyaaj0dv7+wYiOWzkL8kHJ
l930JoQDA4O2jtZlaLY4oEXyXnnuMe2n5d8jDLC63cYUUfVYbbI7Wb5Vx50mVV9yKL4WJjPfRI4q
L+90oJLi4Iplv3yoOBbLgnpGeLWbJuUJROJwlRnB26VRrYqsNrBgYTNj276VGh2wGi8KihTKuVHW
PnijXUAD4AeeoDIMONLohEIBs6Ju0E3SyEKQ7iH83x5SWcgcPqrEyFV36v7eU+uNZulFD+2mdPU5
ThFCCyJusALJZffKuGprGuZ6HP/+fztE1kTN+H+zQ6icrv5PdojF98cj/y8zxD//xr/MEDjv/yGq
Cv9JKmMmDH7/NkNQ1vyD8540U2VTM3RcCf8r9d78B/IxU9QNnAtshZL5b2uEKv3DNGemJsrKbGbO
dFH5f0m91yVZ/m9vBHuCqIg8L9NQJFVSDPG/vREc0ct2pt+1N2mMgU7gTOwJM6Zfi9XOKqKEc0/y
YEr096WICJjXwgfCAL0OEimqkWNND/++4OKlJR6jIG6n9sffl5fwqLFY8OXvl/kQ9+S7wy1Pejny
lUrgED99aamcSWCW//XLf35PyFCN3lkVnuAPGPImZRBNX/4eyfXAN9XKKAjEuZdUtlVB8oJOM+3v
4b2UUbF0uj5X88ur1CpgYhU6smkr0GfI43M8DSoqXRPAGzwShK+PFOW5wZ5a68zfcADSatHMsHcb
I13j8WPFm1IVTXoCStOyWGYarjhTX9Tj89PMNE5cqOSCB2M2ppqPLhA6ibAzud4KM75VNVkbqILO
1h+WBaG9UFYFnecUxsapHc2FDpQsQlKzUOQXo+galdFsZhDE/TIJ5Px7WFc1D2X6OIFCzCBoj8r/
e55CAfbq71EU5fgvG7dMwlfw94V00Ycn9sSndnXuR9Xoh3TuyMSgX0x3tsTz6E8zzKTQOleCy9F8
xBG5EijPxKbWFzIp2wUyvkUYTjQ0fViooXpI06i0UaYFjVBmAetsRswy4EDqI4MxNvXAf74AEgLK
9e/v4WbMAhzA8W4wpNZ9/vGSpi8QW4rg75f6hKf6eyQbsuYn4APNqQP598z/vuh/Dcnpi/CCXzGk
mMvijsiFv+fTxDH4/acnC/5fGpY05U7pjCWg2JU7ZQUYQ2LUfZJnBwB1wzeMB+brKOdyrHqiCxmw
g8PFQI4INgJa5ngZoaWNH03jl+Q+kqjbtnsemS3czHl6BssLarLGLyNuMK5Yfe3etWWtL5/SuuSS
vz5/JULxqku+hscH/EBBKfhcdAxiOGTVr40yMH3/zmfEFvgVkrLqCbd0BHtjS02Au7Ofl8sBcr3I
pkjYjOSPHVld2EXZJcETokXaM2gEyGmSH0GTQ19icGEWy+ibVGqhsjEo6+qK1h49KjVztJ94S28X
9Rz+RsJu4KwztswOoKJjVzuD7ZQ51EiI1CxYdC94PIMNtzLpvRhrLQwBMkCYdxGPwaEC+FypA1R7
K8gb+U4dVArdpjtGO+0smJYJPX3VHLAd8E6gZ8bFA2ahnMso2uX1OGl5LFI7d1he6z3fL94xUTgf
zwXBRUvhDVg78oninXk4A2LwzBnZjoON5D6Ggsi4BNitpQa1hkXRG6MtWk3o6ONPq1l99QXuHAA5
/6b2XORQ+b9E5pYNo3I4j1Yjw7CwwD6KH3inod+ViVO/EYdYqUSGWaEcIKVp9wrZ2Vv5pFxg5Ukz
1hALjRlwrXoHpBvBQ3G4BwQrVNAxHYVCOXQ17s19YUDNtxi0EPYipgyCnOSgrTiRNpfsUz9lZxM6
OBxRbKl6u5xAh5DvfEQ5Ap8iaUB3j8ZLq9MNB6r5pU9cwJPhResEJsJ2LG0glOipjaOyEq4ALnkx
XLbqh/ozHBkIUUMHxaJhBoXDltMeemg7+SZfKSQc7u7FX6QtilP8l52uZYWVwlfPeDfoSoUWRPn8
0K3K87CVb4z7qusUd2QS0md1K6OgDWdxuEqQnM05ups4ozOU1i6xTVjpS30JWxoMdnirlk60ENFJ
HRGNRHwS8wEVOaYgGnxOAyvHfv2aAVJNIp9co3b0+TPQfs0vDhLL+kf9VoLZR/Rt7lh3xtrRDiGS
Vws7T/o63ZGddfAsbTFfFlsAEvT/pAt9JRJCgJw7TNswEqmbzIfUtiHYpmA7IKmFoMYP+QPAZp74
BtdD6haR8/gmaA3wfWF/d2uUAt0aZZN2UVdYARmzdWvTZraU2hiqgOFy5L1Gd/JskzWIFqSUOJHs
6liSl81ZjTVjYmYavxkM0jMAnIx+SHOtlXfWjvtoGYk1aN8qMzd9D+6RB4Bs4oX8MZJ+FdB+YutJ
+HFDzpN1qnckgegWv5vQI+AMpYSf7wmh5T2vPxDtuNJn/gPRhDGr4YN7pWTsWKIqAg7H02xFiDzL
Yu+RlbHoaVSgkp7PTtH7C9Kbm3uslv2ti93XogCfjKzUqoDPZs4D1uYd6sKiOBJ7eveyxk+2whcC
aD7fXnD46Ln3suNAGi53IrRPJm6r9nx/LRD8iFMP0TYF1+B1gEuEQ4B4clgCGiM6KWOjY92RguSI
TrdDHyQ44QdNnAcehsohAVdh2hL7z7uj7bi9d+k6/nzEc/Mr3DekOW90lQVE+YE74sogQlHuDde8
O8Xl+skA+cDQeABgxnyWYJMWjddKF271mFEWuHm9qr6kQ3O9r00aS+P2SWRNaIfnXoQ1dZ5pdAEh
RpBSorrgpxrpPAJME3f1sNHF30fLy7fDx5zFI0qdu4rzzUmTnzT2SWnB4iXvhitR4ohOeNn64XW4
dzeZHBYWWe5e7GKy7ircQgVwfqgnGRCmdMvPUEPTEgcHPSeLhf6YlowQACcpOByVTD4ZO7nfHnR2
MUHiT8Sl9pss+A+9C3ELYFHA61uiR20WPL5COhbWEa3FLkyuuOQxdfJ0m/lr3S/m92sV4O+L2PqI
j3dxOOSZP4RfnbaiufNMFxkNwJbELFdOIQVBzHOkxzavaIw6OPe63uPpMUuuRztKFxK5t3iREJlb
6GobezpuWidaGgOncJYxW613+nPAmrJ8vpuBEsR7bTn66puyeW3uJyPgioYLtBSueuOULDFPJvo4
Zq88BVrBVY1YzH5AOlTeijqxgfZJdx+rZTah5Wx1Fkwc4X3i9MfcRWfkIrVPFoicoexm6AObt+eA
XWpNk39cMpV2zxzt+QRn39LjSyWMXIa8x7jYynMkzXOjovxCZxuKxAAttb1JKFe95FReIuVHj0dW
ICI0AbXrnA5wHHugGOhhyyXcm+MrB2K/ljq/I3ouWWukSuNYL5ww2WEcCknqFPCMWcWeheg0/Sia
SJsHcmWqW8tc4Esu7eokbNXSk0hiY+vVmGGiPLTiHzAIEEN5iCkpGz0YFDSFZCwkWNpaG6Igakfa
tWWJkG1pPs/A3WSY/JkV4jr8Ui/F2nxPDYsEPySP4JyXj+WAQ5lKY25cysLmKe1lzszWuIKC+Kle
8LGskv1Y23Qzy3nzK+h29YaXEQOj15Dw5gFD9hQnuzU7wet2LyfcClIAm3jTL5X30t9pyOh/qtvw
xgTJ2BT8DIC6S9XP8PnYD7j4/Rp2z5XAq/uxIhcUP8OS94hG7IhEWrCiQ0cON6JCylXoLv0CLUr3
PCtbxgVwc1qZTobd0y/2xE/zXYQacOlA9J9wUdPrcwkbqg/jklqJZ+FRs89Gr9VgDVpJwLGbJM+d
ukx246W/VCfef/6xqF0WmIit6o2Ng277PF/Ux/5IA4YrtgBkjggJRONbFuhn6fT6eQyOEvlptmYW
HXAMgAXUcA/KTvjVbosP1a0IOJ4as1xDtogg/w500X/s20V4EI76NxdO5UknsbkgQpqdJcWjhyyC
5KnBDF+M16GhKOGZfEyD8DM+QlQFZeNX2GHwFece4TnlUide06TP6GLNXlUwzC0RojWC3ewW7xqQ
K0S9t07it6Kbt4743Eea03aehpE7xXxDW9pVPpKQOD5L+nDqcpN/s0+bzFRSVzlXjDu8/JvZude8
tQ18FEKwT5yqyk1zEj+BHZlXw0UB+8xcJF+MDet6jez9/nLTnup22+2rfSWvpWje7ZXcM5+L5/sU
NYQRfFluR3AYplsenl+8+FJx+g3/ACaxMJmbUVBu5Q6IOKgHQmPmnf4mg2yLAhii9Qb9OH80Z5og
+dleJbhBpyuOBBMlkBXfRiJS356b+4Vn1KKchZQBpbTLic6wkepzbDJ/Z5Tnk6tqXqg75CdVdNCL
zyH12+8yc/P+mjC+VuwWo7tLNSFtCDvM0X9Y6qp/0RplljuNITBXWpXyUm2OZfgupmaqAs42KNoF
4gkj+PuiPzIzmBwDhlHd7grIjO5hMiZu2389+vve35dQ5XdNUaXCMNDAJQ2i9QIDmtIQHFMh6bQG
xoZU+xyX8QYWnPimR700/OtRCh6DWer0OwkUKu+ZdMvBFCOMR9MfHGZKk/n/278NhYa+n9ZTR858
PcaG8xSuZUVKqJxRKcJqmchrnDPBmOSBbHA8plX/9jSRjqQgz7IOS5v6Gu36nlWBmZVs+38PlYIj
/pik/VzeEq6dN3aTX8Kf/CeSaShDMueIRmoOvHxwYxXAVo9ML2aviLxaAMn8q9zJJAWrFnGQC1qt
vqIuOj2AYph9apJlrDjxxI3F3I6TBPGF7zN2ijky5BxDeWwz+OQwue5gpkLYJ8NB8/ihqkZweGfp
c/mgHZT1KNGIWwqGS3+ZxqhMyu5Pdhm3gtNQi5oka1HrO8WFMeB9RXzOun0nHEwiMYlX/wZUBgEt
0eUQTnbjw25d9b1dlzdOnQBL6Do/XjawPEL8qMeKzOouJcapd3QKW+mmHZpPYbTDHxKgeKNVUuII
wyQqgs8eCH8ycxhPyj/dd7zlkFok+xkh17Md8j2kg8/HfkYSHIFMmZstKDykZF6smhVi8hd34a+A
5Pf69MefhyvdJsLvu76jCc5bhzDyLf6mKOak1wMZeq9/8hskWnzRwLhxvUtkohJZRnH54K+RI0TS
A7WbfK4OgA4YoD1IrmZ1JZKIMKR2h12WgTP18Bph4UgV+3D5uAuyujEEW5k/2zVBuO6RRL6NEq0i
J9Mt5IioaMXvHu1gbJlgtzZN7A9L/jUmeTifiXwd8S1xTAJDty/t+np3C8LAcszCWLYKmErzeLSg
Aq+4KgvQ2p+ka02on8uDt7PnrRacr2E+sI5Fq/sR7i4Z7NriJVrP9R35vkPkbKD4Vcsk2mq95hPC
m/rNTy2VOeHzmY+Ls56bUGss4dA8HAL1nj7f2At7QhCfaxWKMTkOwp7zM8jLzpGWEgvLAfPdH9uc
LCfSXGMg6XgCLH1PMBbXio506pvowws4LoldDScOJ0cZ14lTnnBQSbYahEvVCXfoabDH9165R0Zb
RC6XkUGmGJrrfq54GCVZbM21CH2TyPD2FG8A3eqXklB6A/nuJicmikGAktvjN9GWu3vn6ESQnRrC
x0BT8Z473SdzRcLYHpcRXvtWixz5G/ADoHro7pzweR0VWiBK6gM0dgI4+TRKj2AbIpZJsIK++Dxh
NE3XnF7aqQj0o5tKCBQHgSdrcO4KykLaU5zvCoJAQpuPvQDGWyMUn6MQRK05mcV8lZxeQqiJokYk
r+5b2k9snCQQcHqQdtNM6TDZUj6mHJZ5avwOBFUI6xlaQ87uXxR/HE81r1hMzTLSeqYpqTPjhILo
n44BPQLkvmfxFy864YKI9IguuL1W9+4DpQ9qiIh9ouZJeBpR8pSlbKW1237MPkmwhpZI04PuJGmA
EOvCw+QTu7jieVgUWE48LMSi5A+E7Yo2tnnSFci57eiDXbJ3AgHC15TgW5CoUjrDJxFJ0pKx0tRv
qef1bbqKbsYPXQTIHQcuDBKfuQ1pAPGBtzu6AsKVw/fsk4vkAdTCGojNuQElI4B33KXoWGKX0N/4
2v6wxD3eCzToxPUm1GrLblvDbqOmIpGtkEnwYpHkedGcWGi7XiPJz423/Q1LN60MsF70scbZBbei
oFtTEuZPUjn1bcTCy5vWr3GIvdi+CbmDkfNb0/9KXHwN6Y0xIkLK1BNo+4RR0K8Jz7B1u/4E84RZ
Rl0rUKzPZGl58UafYrSt1yW9mftx9kZ8Wd+CsJ0nyS55Hu+sTBcC9hj2d5UXAqoapjbLNLgjAo8o
L1KmnXAFpFo+QBFnyLkn1GU6ONB0oE9Q0kNdvS7dNg9IHTyMdsPHibB3R1trPhAeWc6r7+eOmyRU
CDliC12/FObOLlFb6SMwGbWQyWDXJygHO+SiqV+iaD4RLo+zYF30Z7pe7ER38lYJMe0dtpzqk3DJ
NzpoDMsu3LsN4cvrYqNtx21uQjG1iKnOoEwjY7C0AF+UzdU0/bgd/g4+x7JfjCdSEEgTfBz45Lnl
hAvzM2M36e1ZYQ1uxk92DVLWYkJsFQz4pGvBxjk91/1Wv6lTPgiUFvFnUP2WWw6ixSfRVk/FFR/+
+ABZ7Bp0QiN30K2cMgJfAFWMbrF20UfMhZ+/95sPBgTkrmMRMN5tUQS35qUWwEzO2Xev2JAnSPwe
iXMsPqaOVyN45D5pv6TDEbelqcS1jAjvPFpYxg9brdHPyZgWgLrFS3YoVlEuLKQmZJ+SWNUc+738
0/AxH7jdiLdISVPrXHp3JCfBZr3PoJ45/IOEQ0owotlfp4g9i8X+8Ya8jrM/k+qW29rKPiAIw9C7
X2suxut469fcaSzYqN9joAfYOKR1Ep/E2RKnRLKoFozWR2a6XE75ghMq75WApwBwru68fO5a0nxi
T8WdOS30CufbKRV9iZO27n3uCy1fJej0l8ptNjh6BjWB1O9F2c6fhlcOrpFuWq7G78jheOwy/MP1
/0wxTRy10SHLZ0QnWTsVpGsIMIviML1mVhZCf/ns1iicCBPhF/7sE7YJzU8+8Hu3Jug51LdPoBVT
eh2nSrZtsv0QxtznEUjJntgih3H6dKEA9jHdhhRpFhhyHtseHDFCXifinHyfk+pqvrH8Wr2jnQmz
fVBDycspXYr5z49UH0zDrTtOl2/iXwz8lJFHkHq+q8MFueBuNNvyoSgX9RTuwpP6DWpPf+uWHRrY
CyprjL1WSEa2NPV+bekr3obLmgzcfIErnXtUZYMtSMWkL4LYQDwRhDcA1uSSuPQ/1F6AYBqGQ/OG
rs9+ClPbSJ8j4ToheZUDbwXl3K45zrARnZFKg4UM7fuuZiGZ2tFPTouQZgvb7ff1SQvSj+dedLRb
ifvygcjcItuAhj4h59IFBMGvWfkhUHj3MWesky2E4WtKKPUQ+nyw/Kpclic2Saza4oE3lgQx7t36
h1ocFmjDKQ4CWLEWIAxaU/SjGhjr4irhXv0FiDVW7ss4NU1vxQoOfo+OzZPPcH4ny9vP+JY6NVZF
WpZgCn/TN878N11n4ka1R8BbVdglMYgn0gPOKXcABV7PxgcoyceUki4z2dJ+H6zApoWdXMTR49AH
po+JWEoOhpX8y6orojQh82gTLrnKmkP2rTrZ3coqG2QjpuLVuGsAmP3gnGAF1wrw/pC9ghfDDyCN
9hjE23If+lytXzxJmD51s6JZWmCerq0yuC9USjcPra7Msf1mnMs31RmWESG3oBdJc8FHA5gZKfMv
27KZzLEUnCi9ZktyxRknrKTN7LUdUdnTIycfluJ8zxpVKb4suQkDMmA/s6nMuEvL0Fg9Cs49bgPE
I19xtOs+zU9uTsyK3YWLRf6WG5v3z8L8fr6Tsc3dW5+Gy0imJNHVvH3ft+T4WlWH+sSiSP4ow3n5
GFEmONB131+fhDDX3ngiDjO9sS/N1A1gkcf4xUZD+X9fKbc78EVtaXxRncAOz4CfxIvHHo5IdJzt
Cho6hyfOVdQaXG4r+Yi2PLl0fvtDnhaHss1zDc/nOiPNc5G8rHSVLVXdQYDIcQ8yBRkjDUhQiv1F
4ZjrcIvM4eEPDgyojAp85sRnslEd7p0VoU4+iQ5bczn4w76/Sp6xwrNacFhCYTxVDvAWqOIJiXX5
NCrrLlNIOVQXD9xlnzi/uwNrJPxNPETJp1ThuUbbhq+X4xM9ZwMhLqcxVj6qycKpSoAMlgqebDXz
0GsxDjiKQLQHW2wcmvqKQaqka9DhbefILkfQcw6wnNRY5IlrHFrItEsD6FKGe9564lbrEMrZ8uY1
N/xWD0blVLCwggWeug1BS4ks+4nkUCDCvvuSAojjt/7Y1VDRbfkKHMvmQ6diJhWSSMJsw6mPwnSP
q0m6oa9Z5CdOfEsGAgsOFvqpZCVaJ29Y7RNxTp/vxT1CNvy7SKeVRT/0Ib1x7Qgfd7+/Dr8iLy+3
hHV5FRq3/WrOuKdMogZ3wLRbEqsJ4DobS/GTxtWsc9SLEFSS99gP575yZo1L6yL/hnZu8Kzo5gMf
KUS/UQLt5WJyk0lwptFU84E7BayuB9kgOIYnMF0xzOUVmc0o9vThNnvMxRV9n5F8yZXi6J5xKK8h
HSVGUBTjqPZSmjG0Sfbq89bxiqJFf436wwzs0jhHi/egN7+ik/7l1+R17Zr9n3XXmgM4YH7RgvmV
iOkEnW1pPt4t4Rtm769yZuhxD5009GaM2CQ/2iovANl2zWUxD1vw4qe69QgrQSX44Bic4GrBwMbz
YYO2keP42G9FeG8Zys85HcWvwiKO+Yo5BnoWJFdVnt7/CCIM6vu9BFLqTqVhcRdwhn/txw0eWBDu
3DBb46uvfP4w54JkJBbKea5ZtVHUM80Iv0cXLaHLbHFbviHIDC30Wm4RpNw8lMpsJOF65hRu/tGe
Z5/NKiYeL7XDD5FWcjUtv8/ffLTS3+bdGKaNilmf5tVBvQQ5hzj0VznCRTrWQT/vOPCPN/V3gOAT
zYHHc2JmC3n4MwOsu9Utnvu7sAWb05bTjPN1Dypx+3q98RMfbTBc75NJ2GIgSXoUi3Xckt0aGM8A
T99MxUhgMaRTyEghcPIFVsuKpj3rJH0izc0MXzI9hpagKYFBwTwXDO9VX5GTEVwHYJkxUUUKhpeF
njzVEcxEUTy3c7yE5V6lKMcbxozuqnQBU1NoZbB6awFBPGgK2/igOL6/aSPkVovwkICCgHkhBz+7
4wb4yt5TemuCzWqZmbvZzIuSMxDug2S6o0EBY5G9CjSCLcvGV/fR0D0n/F20n0yDkw0Djt6kKc30
0+fgAraHe/EtdlF2ievwJrOOUd07MnJkn0+PCvi5iyZ22/QMXoaV7rCY0/8EVZG6bGdOu35s4tma
jHEd1So1KJCXeeixZE8p1VTG8ZVqOS1WGcCYV+5To5kf+ilV5tn5+R1qDpd6uiJQ2DHe6QSQ9cdi
dKPNlO6GVfjG+LQ5glwyMOGaXnfkDM9A0Xyv8PXRMIkvJTHeNKFyXoEj/PRfxjubnExgKxtS55sU
Gzfs3mzf7HBA6ye48QGD6g8Bp5Q4C30K+iPn+OGOMlCcFapszZtdcSYjPGSH5U56usz6Qa+DBGsq
OxtdLtpprebDp+w92mUFHN5iXoaEWbKaLzZQZY4n7pSTYAyfEkbMOiWE4owidSOwHMlMpl7UNmWP
8deJBZAvxNvZUBNeXNeC9Thh6j48DZx3DipAI/MftwTY5bY45bmvCz7DBSYOUkzPDprbQoq3Y382
YxLcqJ1ZKCg2eCpu+/mkz+NptHdsxoJc66pTr8d1tphZgk/riGuByg4s14m+LHk3k3T3oG9Bh8w2
csD2qJ5h8rj1BW5CQewwuLqTjKA7pm+7imgaP2lLwamiFjuE59dBIpZBuUWG2/AEGUMwyvIN+uSp
owNln+CO+TSp0rVF+HBfGKkRpDxu2pvm1AFg9jaeV9cIsUF8KqfnGn0Myfw+v/O/4o8IfsctA3MG
Rn3rarpNy5JyQ2Xoq64YnoIkmt8dxljXljHlSdoKi3RTHpM9mzpwDqxFNgjQbwZGMedRMAoLBg5A
U/znQVQ3cdBvtAZc1jz5uV/ECwzuhMJ7Ub5nXhwQXUjejaV80OxubvT/iyCHlSPN5WV1y5y7Iyya
U3Tg5aj2XXKYcpBUssDEScuN1/1Yh5thnXno8pmnxNOEDo8jFw21XXKsjtyaw5GLjAVPLt3ZQbka
LNybAVjzwmyAN6y6/F2khXHWaMY0Xj84yD6TgZnsXG8g3VvFT6YsKwKV6QkxK2OL5r2n3En9evRx
miQQoJ7ueHdmLC+9DSUuJ6AeH1OxlrD86KQjodV0WtV7Dcwy8PM46d3Vnlz95DtO84cB6n5LXp9j
Pi8JIYMNeEbhTVqzsVRjwOiLd0//m8eRfAZ65akzj7aU9+onOqSfQzbPfhgI7/jxUyYnH0JAxI+O
q46D0qVeVj8VWUVYejHErOJToVrG3hCnV6d0f5MlWlulxQgQnS0gGuHIp8NrBAD8ogy7yMvW1tfa
BpnQXFwae2aHA3ifb9TK0FyZdxOuSEMJMNBSW3Yf49dT4h604l/mHIvmrRqsprRg7vX9OWzfJMVR
KNJI9N6F1w5XNZ1dfa17aMMP8Pq5/dSZ92ptpbUpN1Jmdg2nWWv8jC4cKogdrnAqMdFheOK0AfRf
frj8aSyLcP7YFSeI+FhhFqwOIjwWUH0rM0d+6mPRkRxug9IuiQU9qtvwR9qPzJu/jGTezJFFnJIf
ge5tTlvCli/8e53La6dnta4voq+cGCkKdn4Q3rX98B7GvrSQiRmfy1+49qNv7OBnGnezkxAucGZ5
zBZP+uixZBDrFjzw117CA4uCJk5CtBkws3Y6pBA83/vMGQqiruE4SXNAKVvJ67+e24bhm7BtRYsr
vjgp7ypDnuiQqHZxMj6xX85o/izbI8OTFzRRkCAesWPjkZ/R7Kqd+Kkunxt8ZzIh7Aw4//Qow/l1
qzyFeFPmSjQa6IseGDLPiNl0UL/JV9lOD48bl114EGk2z40NI59itNPVxwfH6icdBn/wntRgP3pv
NaeSptAcWfKG5xgdVBa8Q3x6HdAGAGhqWcFz+GILnNN4K8tPk79jrn4T3lBzlXghoak24PcHs9FD
SlR6fGRwi27KSX7Gg+Y+dvVyqpAHNl6EABYSkhMNy2Xzlm60N8HmI41vBTfWMnKrfbEzF7Pt0y63
g6d+QrtVegtZyFL2Z1vDdJprdOHWfQSgzHbJW28zXUQYTWAXuhfa8pSdO1taZF7UzWVXQNKh++jw
aLPQmN8rLB7kQKdWe2lu3ZvGq2V8+z21bCFor5hSvuzHUgDAw/vMcf1hZSfVT/Za6KxmvyUif9rX
Pt6AqFzwOX/Ti3mEzhQkOLOQdyB04/JFeEPXgSGiHrx2irzQNpSYz/JoBuIyZflk6ylXXJdFkJxy
cls/tE++14IE/WGJ4EKR3mPkNFT2l2ot2xIVW0RFZJfylpCvmEnNiH8RPR0+bItXqIaewsm2JF7Y
AqTCJSIeqx26T4GRGydqcDrxB9V7oRw7iqSXI8kebFpzZolf5YqfhFjWUAg8nVfn/gA7gJ8TAfKu
mXeqy/vDBhp6TI+4JWi8ZBZJXwKdbYSYh2YtBM9ju0BFpf1N+Tk17uXVY7T7BZV6wdLHU2TH5ID4
8I0LI2ywFdlaeqev+zNQVa3Cc7aaJGKhDaPqPi7MTfnxWHBrveinXtGEMLcBAddayUpgu0c+5xTm
5o4iFj3cuboCv8I9gIaddXu4TlE2dKeC8IyiQ1hpO7oCDQ34Gzvd8fkMjB3Csh0y113zXl7IL6WO
JtzmgxUbaAwGGIXLR9mwg7DTaAGqIXR9XUQjfE6hKZXrEKbvjipb30rjfICCTnlc7cZjfZht+yXp
ps9FpM51Kttz5bHAbFpSeJfmMQkX2puIgISdmfbH60vA12IjilnGYH0Qr7loHmmzUPWODygt3uiZ
NivBtdLt4cysuzrHZxN6CKJeOv6WeQLFYlB+OaHdBlcSILOHrVPX0jHmuyY2JYuR6vgbEcB8jY8c
GBo+SPLYOTQ5RES8xdQcHGtK4oWdXKZSdtLv5oOTatR58Zt5ux8qSm186dWiSQmO9yGPUE/e+2VW
vMWir31pX0/o8bxVvIkrXQfU5DNGj66cqdor1sBhdDQGV+JGp9gljWvb4zLy80PsZ28KN2Y71z+E
LTtdqmzS8H1Kv1S4uFTOU70P9qjpfTPbR8muV/z7A2wM8qR591My/7tQQ0wBErCkaGPZJb2VU/g1
PB35Tptjzu3DSk18Q0p+UuGUZIU8vRZALeAujnoqvAirklDL+lxlVU53mbkrzStmTVhXEUSt82Xj
zZMbPwv63sj3WVo6R9MC/Z0EcSKjPqNsAVgaQfZypoEkmQ7USsYoYVqQX3CkZ7xmJ2WzxqYBduww
+s0PYcVLeBJ5N80WZsf68kSiGvqPfIXhBo7pQ4Vv4gNxxZ2FjIqVD6B+johP59A2l77G4IFPYx69
phKW0w19y3Begx1jryoRysQ0zfvz0Gz0hcHYtPOxbafDin2asbQbsuAA/x/3ZFMqQ1AigiCYq3Wp
SHjCaXKV7khGC0uARR53Cxx9EpsKwwhqa3l6+wkIeW7A0afCsht2Tb6Pnhs5XaeFD1ReGiAA2C/h
LPSLvttmI4SmecoMMmcwEQzdWkk+Ry1QDcRi59GgXZP5lCXUZdRCFAlEGFc0QyjZKbtlx4iICrL4
OF4xWr2VCWYXUd04l3EOdbam2cjukqu6N7fIk1qo/s2ckDQj9wXBojDKClfKP0J1UQ8rYupQF7Ew
E0zSnbTPbvs32G+naf9/5vx/v4SDifglhVb6n994GOHUHanQw/EXcG3D4Umre0+SK9nh0/fGu6a6
eqNvSQUwFwaZtGlLYyyuuRMKgaYcCcVNEIV9SyuFR3qBor4fSb0sqxWcDc6Kf9/6+00ZOrZdN7S2
/74nvTJ+G1pd+8+/ZhKsZ5Sl6WFto2VAhp8jDtG31E9a+7/vVdNvlE+k9n9fxhrrwd+j//zG35/7
518xVPJsyajtGhvbKLPHvx+bGCQp/j38+6MgYTmYxPIzgKlTbcJuMRScxtURoUp79xWerKRFhlf1
de7ew8Yb0QDJcdPA/NNGW8uc6PRsx3UVjrvhXjeY/PjU8lSZbbQs2iTJ48NU0j2pLh+y2DWumqhk
JDDeiJ7jIhJip+J+be+bIRsU75GDzCmS610A2QMAf3AT9HTPsBu8V1OHbkpM3z2ng2AC6ZslyGLJ
zhFtXZA40kzBSFDwsTwo8ZsQPa9pl/eLLqI+xXHC1qexb2ptxOCqbgc/1ZhsR/1HLubyUr0ji4Jo
Rdyvw6eyiDPeo5nYEZZk4DFuaI3227SRpaU5YySPY+LbEJnFG4pb4N4egVQZ1XjDFVJbyYuCowWn
BKXQU4SQwiiJGFlG6DtnqC3+h7LzWm4cS7P1q3TU9eweYMNPTPWFaEAnyqZM3iBkUvDebABPfz6w
qjurauacmRNRxSBFUgmRwDb/v9a3WhIKNlOPrLFVTIRpS7FZaeM+K6OXIZFENTDFYCQJaA/0XlXh
ogRREyegNTP2ERZ2YCTfNcJLD5A5iX3wgc0EMd0wXIc2BAYNObONDR1c43ae6ZdXkdLIqnE+k9x6
AzGVrrPYCqB94th2UCaMLtoXiG37BDUFOX9sMQxdX+tiw4AntAqLrlAFO9YbAMFczrU/FZ/uWCQb
RczGGN+T4tC1qMWagW1AMoWkWs9qbdXL2xfTZRw9xc1Q3AclTCLQ4HegEqBuGtZERGpZ+EVOKpjW
Zvmhtd7HaWcV4kC6BINECTmOj3zTgpu80uNs3sR5/xJoUUWQ85eWoHzA886macwUkYDWgdzJesD0
EOvUHBqcyOeEmJK+W8aarHiLa9wW+jmpgCWo0kW0MHfsyFPnO0SJzpeB/e5F8/UkM4pSro7ymFiy
idRC2OskPprUNiWsSLAYQEyzMtjhGWbRy6W2d4x+Uw7juOumGTU3FCiR01M07PKp5kzc6EqnDglQ
R0rEkSmDWeJmX+BHm2PlTljmqYm48cQAXXB9BCrS4JKaNHky1q7Od4bA6svMw88EV7lfZMxtKdz6
K8kpS2jnVtZiOM3uRPa6wVWSsBowkxb2PXNBRQWNUExW20SFYSC1GQxk9mYBpd/IJnlxYslCLkDr
7FQPWsqWYBAFdeWBrqpG3TBMmNoSw3voTZDPRpVa64ahLKlyCxQTSn51G3AirYOBYgSY73VdATnV
wQ5viy8l0v6kp4zcJsnFXl+zIo/z2Ldhnx16ljRJEI5+MJfpqkZ0W0oTnSEI97HLNH9eBRYTajlk
JaZa+2jzAQxL4n2OGx8/MFXwEErpzpVI/OcmWTJgwyvihwH9VemdCt/idjzoJrovDZEBQ2y4My2X
yGHaEHGqgG0OtEjj8CUqaSmXpJhflTL1J6PtVzFYdF/2pB+2oGWogdH8HwqK/81sxmyA0+dmnp9M
soMrWlMdPcQxnRA/95zB0eJCFRSxShqfsSfWxNZrd46ZdzelZAuTjh+ao72OI991SabkRkzpBln2
e1uytz8EEWAKORk3rknJUZjkyerM1RcJ0ETDJdEQ2+bk+AZWcz/mwnxNKTdKg16lQy04JEUsM8VB
sYiQwACunNbtDukQfwdyQdB4ZhwBUDuoIme61gMN0jHElhCgEomn+s7TuysXG+qxNGgTkyCChko3
YHnXZbMtxHQjoRVLG74R6Ha2PY2xYOMKxO/UDJ2xdFgyxPOWxBrsN050U+ihPGuyf2lk/62EnVX2
cCu7UWMb71CfiMglOOcVG1CLpv1sYQLWUort7OYcVVX8XsY3KYJ7EYT0KWqRHtAi4mA+Rhbri8Sj
Se6dSBjflu6LllKmDHIQlTYOBT2Zuh3m+42ws2/euNgV7P5750bBXnNYDiv7PbPzH1Nnez75nSSj
a9TgyT2xHRJEA6QlUubRGvubDpsZqbmnl2RYmOyXekVJS4a2P4f9XVy1EVQT78ksF3RgRp2Cywyl
XDsiFHHndchZjtJv1Yb4e+g4qyKx95m7HUL0hoXWQriI1ZPW308gDNvyfjnEQ+BEnFSRLXxjIi0u
IfSW0J2n2DNIGANxcZAxPZqGbAfaOGg8gH6jLey4FLOSVGWvZzFd0PgY4CYjgdZWwITEao7CYDsM
1g00A8TNllkSwjzvez0ii6PNQBPk066gzaPc1ndMOcOrmxE2zArkTA50Is4zaozOZG3ztMUgwi8Z
2eH0yVrPsS2T7sDs3ULIXMrUJHwgiOA79bQux5aAdkVU+pXdUFyuZpBjYqL2JQONJkRnPWcaRYPc
Pc2dmKEzop4oVUtQu4shvxoS3NTVIbDCbFNiyoeShbUvCanyV1bQXw0BaIuAXRgcgJgOGlsYhCcK
yULoUjU0pibdOs2doVdiE1kaTUIA8KvEpOrR2uz9BmbYK4fGU+R4Ew7EjB6mQIuNcqSehuGqttvK
DyEYXBG/e55GasblwZvA3BQ9/f3YMcFRlHw3DUaZlExg3NJWsotptOtjto0DBPJAMZ91l+qy4Pze
dBTUymSK2SSKb17WuuuAoEn68xblDzN/kEXyJGoosCMDcti3ijo8mxGtkOs+xPRStAm+JSaTvHGe
29SST7l5ngwCVWDI7URPAXPSUhxbHWDZhqZr5cLacy31MvUuAdD5A5iI+Zz3Q3tUIVRe+gHSjtXR
kiFKc49N/ZBThWo89+QV+ZsVBAsuni5+mdyO5BYcjLn/NnEGcrKyrGF1V6nWx9lK6ZVOYwLebZWz
9kLHRbg55A7aEOYLFCvfE4jYEidg4xtTwyJxNUONpn8aqfVUNrW+HittMyo4S8RjrAf2L2trIDyg
0k2/SJEuRO397Dh7qBVrPUbUIPXad2uwfzlG+7UR4khvFSTjjuzZeKSIJYpzBXrFbmYMYzQPqlxu
PaGLm57jX3dW2MDSgpwkotdpdKOdrRYa9ISn/c4ksiecqCbl0pv92hk2Q4P+R2vpbJtaBla4TfZB
PEOrULd1VsZ+YUR+FFO90iNU/IS8YUOKe8yKyxZIEHgJN1RvB6bp2DuHSp/2DsGCV01Sron88LZa
RZM+ixLYJNc2+QgrO6S9atkYGTX9y1Ldh6t1vCy8RQY9HVnf8YFV34J8dvf1yRs782GWNr5b/arK
saTNLE78+SlKYnOLA3zeefqhimnmmAFnrT5bJxVZNFNAJukOWiFIKEQmUKUfW1mzz7mtwhzD7YSV
tLUAA0DUdquc0I7ZQXelrkePWULR+2lrW195E2pI1T8ZhpHsCUG9RYgwSrBfNYL6WuerBiRmbGAv
kKJOiX1wamc/OfXRHM3wvkoIygFa3zZIFV3DtLdm3X13vEqdcs87Th7bFc+q/GH8XljXksz1Fqvw
RjgkMRVTzD7aeY5066HLIBv3HCsfU4KakBBdFpDp4xS676SCWDtjMrxtW3T30HfDU24ylBXwpKxU
wJXjA7Wok5IksY+s6hXoIDm1efuSy5i+hlae46C2EAGPBAcRBEaMDHTvjk8BEiqbkgxLk/GgESxX
xQSwV9T2dL8OXW3rlsPK61g51cQrKyv6dFRO6kH4HpAIexWkE9nmhO4VXTVBwdPPeQTfSkAVN7aQ
JZAcVxTVena9DP5efad5dFS6uGz9alH2JnW/95xarEDCQ3LGLTsPFDFC1p4tDpHamqD35ZgV3RjK
VdLqG8+qj7WWb8rWfS0l87DKhJ/q1I6gzqMUaim+TZO4bbAWPGo0zVTcvuZj0q4iQ6GbVKnjWwjz
06M9SLbQcoCWwvzRRSDinCLn3oR2TgsNwC0x+jSLCJo4RqrRELO5Gj40gkGInyv4S++6Gg+0wlIW
6VO4sS3MoWqIkSlOYbINgAcjIk8foJvFELvo1fJtEDJopZshAz6k53SM2EVTzydsKWbbsYfXc6s7
NfWudptq00Ggmxgh2FKWHFieF5RPiXDYMGnBGVB7rmTvvq1OTbaNpn6puKEV5OJB41QRbx+R2VeC
6Q8a2spT1N1RU/gmCOIjAVDsjIAvUOgNNZCx/572RUrMj7thNS9WbaedgolurWblqCApN06IpS37
zmY3dNCtO6XREEumpyTsd16aUDqI9GxL7jwfGBe7hLakni1dmCtSppDVeotftn3C3D0e5RLfcWMW
hQfFd97VmdmjiLWiJcnrbhh0dt4Ni5nASCiF1u7ZsKm9hiK8JlKKxbLOycm6FEFOe815nq/d0KO/
6727DRnbU5ccdTHcQre85g+HvbbEOAvV4mEfamD4pBQZaeqDVs7XPbxRUOyoBB1y/EbU44PRIS2Z
+Hy15XsP0JMaYIVk4GXPmg3EKxKQM7vFp5hDPMwmqEx5Lfyss+j1afRdRqBRgGD2JiFtKyttsutx
qfO1cNGa6B2m8aGZuvTouS1nh2vS1mlCXD5IWl22FeFk0LSecdsqw9lHyX2ZIWMIo+6DkIQvo6E4
UHdsejz66iTprjUHb3+h+HQrijPbsEewQ1BX6IuSzQWMJLzc09jsmAUwQDcGOl1F86C21XVUEuTj
WWopZeDxlojiYhn0JPSSsh7Mstj3Dfq63pwLdtvmShmoyeGDun6PxqVB+GiVIOybofmaGHotL5pO
eQ89NJkaGxEj6iPlWcHaDAJ1btNoNwzz9azJ9Fi46P7GuTp6fdeuqyZAOxjEGysJ7tIG8TWxSkdj
ae9YAFGvzLx9sjOHFpy2ttXzHELlBQjyNJgGYq6hBYQfoATi+4x2pphRxYy03AsrPxpFj1GqQzs9
TZzXudgaFr6G6cnI4NQCqQHGVaGsapkOQs56NZdEohdRsGYX/Iw0o9Ia+THXD5GM9c0y6sMyYlnC
yjg+SyiTmAdIu0DYUUkUhtVU79oUjo0uggetwSEy0xfmD8v07Dmzje2wpKzhrRBGfGRZeEfFZEZs
ofxCk18MlJ/RXENRL9jdEY2ocwXksOhNcdV0Bu01SUp44ZYbO/bY0LreIxQjLkKbE9WhWajYw99I
BhvMWc7HHMdoQhC+9xDpttJWrzioOr7EpjnBdxIkJkGwqIpxS2Y6fQ7RRXeT/e6G91gcKmpSUN96
b+Mo+V3raKaopXs0vTiKnQs53d8JtSUAkKhF8yUo8ZZiwTpoHTqPrI/eOo2iUAIzICmTdSwVyyoS
UTZtXb9wyVFgCsDqGZr52hi9utINhKeaXUhk7tq7YauHuaGn0dmQTkukAC0kag/iVabSzwgS8u2M
VF+WtMrKZR9rsYXTWcNVKjwJjBOuogQyZvopmGP3wWpoiCiaVxPFr9CI9bNT6usSLtu6HZBqptVY
PMyG9u5WevTO3ubTIiIt1+3HwrOoahrtJ/Pba25Te7G6kFXWTVn3zY5ypjWG4zas41dTM9Fl7XvF
hBqbmHnbnrIaQ8MpR+EyFfj2yf2JgQH6VsgixoHV0Bhqy9RFa8IsD47KIELpw3sgycSVKMXLgNXJ
FDQBrusBlnGmb0lTWzQt+lsWeN9I3Ma/kl0GK5pPwXiOx+zV1Vvlz/BVT/UIc4wAT31tx1qJIKd+
G5QJi4mrvIS/uJmA6h09jzDLhHVLOTfFdtCDawY6stmlZ16FxM0hhtIfK7Lcr7J8FEg9McVZ/QuT
V3yXjh3IW9d7cEkG2ARzgOq/br+5RbG2J6LSxrLGlloaD2bH+FfoZrPOQjKahCZ8NKqywv4UuFnO
PEeNZ2TsK0atgToy2Nu8MQ9NWdg7B+WBkTm9HwgWoS5OTiMoGIVyDT8CqyQtLvHJs9UbIkYUtzP3
RFqCkA+rVVok3s5gbXEIS/MjzoV3EyfV7axh6lTSGLcgU0FruThe8oKFvGlv7MTaBmDlyFekZ+kV
cH3fFcKTnIF/xY6wRtsLYtZp6ToEz0ZBXu9sINIf6GdEyVtTlc6tSzmaXcN0ZQ/Ok4f4Lsfqh+fF
nDZWJb4Ks/eV7drs3MSN0zefIYW3TdmglVCVMfseSgwo6uGqDlh2L1X7UsvLbehAmFVR6OxUsPB6
R3B6Dj1Si0RaTBssDhyBojgQaBAmyYihU78K50YiZR1BY/X9axiKp6R0LKJE2SVHVfEipznfSSs9
BkGrrSaF/dDoF5Fl15Hpi49fKAbSEqLYzmhvG+GCYghz6hxhZG3b7z3ktKad6CbNClOH3cAraPuW
yUqAv9Px8mjF3JJ5X9DbnylHjMxwq0T3sl0iNWdTSz5VMWofdr8kkeXWqwd8PnGT6ntij8QQibNs
7BNz7a3im32qAuswaka2iiD8HZKWazBfaO3Fy8iueBc0cGQEaobiRJDHR5ggfc8Vg3+HLYuJhKgp
e2B+tuuPLCQ3ItZd5MXlQt757+9GU3OnusVQZVn5YfSsMrm5vDysHXeiUb1sIgY1rdn4E6l5edFy
8/NhXtswES6Pf7t7eft/+/zPt89Dw3H9fOy4dBiVrwv1xT8Z4ZGAmn0BdF/uXW4uUO5mAYD/fHi5
d/nZ5dmfL/7Lz/7y8PK6ANpMNXzooA2JNLM3F7Z3kFb8NdPyJ/529/LTy+PZGHlK5NA+pEcMynIk
lxvOLhy3Px+LOfjnY9JZqB226/jFyWeIq7NYecDY5MqklHkg7njmrxTd3gzyq6yCMBqMBAVeWLb5
AKou0iLrMMPiXnsuS5rLw66ef38iXV7i2JBdOal2P99wednloaAo5NsqOl5+FFumeSCMGidbr6XE
1Bpwey6vuzxzuSnzhtYtm877JDYwbsMg5eFyGJenO2lZ+1J+TKa0EAx7A+5WG61ADEXsyMIBytZC
K3JqmvlBxlxcV3R/zaR76BIaNEMzNSu7JDzsciPHDkFEVDYz+sYZhQjUGafsPkeB1qJwLaqfiQ5E
kgncbOiYRW1Lu5DIjhTY2C5eqFLJAooqLif48vDyszxXSLd7BxxoA6621AfsDZdnhrDQ501AhmGm
qMr/fF9G0C7fe28fAoLjyQZffsPld1ehWMgjYiCFFczpz3/vt3/l8mt/e83lqbGjk6KrAlfovw4q
/deRXV59eeIPv/v/+vTP31C5Set7fbv/+do//JsliSZx2hwznQUwzCyGPzcHpEAA5ToKvQdlIlyU
Oj47Z+pOKaVncFLQMwaXlJxcxJQu3wi3JTW7DugKlNEe0nuxJyavOYle0VVK6eOTIjFEwybpMhIc
0a3UJSgvECukgYm3odG+bDPKD0NNI77JWOo3rFzYcVrssiEVCNumJkbPUgbsPL3CGCHAwCAavNYP
6H0Im1JA2zUU3rxHFmDlOVUMaV6tIZ3VyInt0mBdhUONWYlm/VA0CD9d9iLmCNSgheFR5D+GkODr
pkIDxVpg3afTbU+Jbo1dHnWRXT52Ng2EmihclD5gXaiSrVl00+/u8CuSFRXu61F/kE5xw/K2XY2Z
hhAhTnYZU/BuINAGWioMHp19mUbGNjBH/Fxlf5vpJZNZHPTnUaex1NPB1A3adP2iBs/IVR3KcVqT
5jFiXENLbM0VET8YJAmrsq7hfkwIJd1KNLclvcUguYmCOVvls4eERu8+rTAl6DGpnbX09GMZqR75
KTHyRJ8fQhcDiOZ4zymyyo4+CPFakF7DHkUPAUNEWL/1BPBsm6J915xtmmUdjUaLjn6a3hI4jSba
qtBQR/h1gwvmOA6OpvXdsYw3mfaYZ1uKaeak7ywb7XhUIgwob4YUuaGT1c+4DHIy7+CcNF0YXtUu
dVI9Jc0y0dsZIAfjgzDLcV877B1CerAkvDdHR4kzfYJm6B5rjXWxzs60K2CYAIxe0Qw+q1Q/KcO1
0I/1yaZzy2vREYimrOBGSPO9qJe6LYcjOIUpjkhSEpMeZGCBMSYNii8ni49ZoDCOh7W4jgpqaExn
MIWIKN/amTyHUEYMbYCq21IOqJHAwEWWqyLVX7TO+GGnxKqFmCt46zXlAC6YaL7Nhf0w2M14S+1R
gkHepBYKMNtyvJ0Dj6amGHIQpjbhmkrTve6yCyo8cXSCh9QcrLsuk1+WxMUfZ99IDEBBZhfods3X
odXApXTzc7QTIXFt2iyTnZkuul67+6AZuGz8lNi4pFrddiUmPqPPNlXCqGbk+kxzhTWrUdDSRgLb
Fo62po0lN2XqfIRDEz2VlLeCwKvWRGVvawW4LaCuuw3y4KClMYlw+Te5EPlrPiFB9hOlztL6ppfd
Kcs9NHCEpq7NXGGrM63dYETurquC6zYi6MQ0C8aRkjyMEYM5JqyxHV7rrPmuVRxBXiGCzYO7qtRv
22hk68fnPYjNYLEUNPrpU09tQZQBPgHZUsITkY6aBh1WSnLfOrGClyhGVD0XGkwdUP8rqMqrLgqu
y9mm1sv1AT1CfLBdQ1Gh7QsoyFdhfzRR2CmMPW0DUonhfGsoaHyVyEM0tXn9ntuUDVoIiWvDBr5n
om/TKe0hfknbrTOb6iHvGlSGCUIZPlsEzF0kzqzpAfjpiG6n4tg5cXjr9MzJIW0h04zD7Wjo310S
EVHDFOgvZfptMuPeb9MlLiZyrPMQBR8dJbSeuMgzYQ3qOPYcV90nt3FXgQ8k6WFL14SrexwGZDHT
lTdQmYJj72yA/26tGRR35XTqsS8VbUv1WLethrY0+iENsntrigXbzkLzO+pSZw3PL6VLjMaFmGg0
O563ahZAept38E4SuRHDDYco17IlAq/pKX2YY1v7BYxK2vgoYcl/PBah6kDnoSZFyOHPAjixSjBV
QAPKU5TGdmvle2kAFrJEdFNmrEQjkPLgvNSwDYCs7zuS2usZXRjNqm8kr2FqGu5U284r6VL7mCpi
VQMtNA+EJ30kkFIptBWfYwKSUDUkHFeD9iS0uuVTh6cvLEiZdTcdNcvF2NY72yHpKeGXBgUew1kw
oAVmi3p8GDuJHtyMqRaL9Syr+dghrsmsML9eRGacuU45xKe0mvNNk+cn6qSEEV8E6DHE7ATC81Q7
jd936P/VOKeHqeGL9uYWXHkMnKYaAsoI46uTogHJxvEmpW5/UBWNFRJlgGYQrScMQP3aSCYCgld4
+a+ZTTNds5PrfhbooyesFrbEwqQ1xiq0kMJPw3TqmyQ71NtJ5XfkVjGmFt4b2GCK+R0WX7t5Sl0t
RjNTPdg0tYo5hiJqMzPnwvm0l0vVlrRw0vzUKC4ganas9ubxPdDqs9KmCmgOf32C413XsGS7ORbk
OnokmcvSkeqSP4kuJ68RIkAB5dcB9LaB29Fmxga1/OzyBJHz+bZ2zMey7UJyzK2XOINsmBC9c+gX
go1abnSVYqYIi2+RiKJDlDfeYTLHl0gAqmgLYzrorPaQl3DTCCvcWDlyggQdFKnLhb6vPRKXluoh
gYX+uMT1aA6bg5p9pNuWuk+qLD9abuS/7l0e/naIyxvaOKYxt7n8YOgky7lxOXJX6Y8izYD8OEpb
u3jL0UU+52O38MULn+XjTMFpSruDK13u0kgnfMYujLXuCQAkjecXMBHz5tUI0f7rHjrPy5L+cmO6
nApyubk8BMtOBZ0N29rsmv6QBt9DswexfTkoo20V8YJTexctZ3hqMh90STpf2UtOobVsImoJuqRc
bi73/vIzsvCYN20MRo1MKE5eoo1ExZI2NHrUlynBE33Phq5YvsufN+2yRu1jK1xpdJxXZk2zc6cv
FNYLIjVMQ/YsheaPbQcrYblJHAsp0+VxvPBY55pqjJcZO1sMKbp6Z6hQvEBmzZv7oXP1ve1ALHKX
mzlDyCu6OlspcrwgVQGLPfQVrrOmtK4jp2SAsKU8TH1pHC73Gk3IQ6XskmIGpdhwYcTW0MJZi1ls
OXh0OYbLPZut7to2kXBF8Ylsbv3Qta5+QMc+RHawt2poJjJF9BsSsi0pV5rTPjLuaYuUh0J3az9K
XKBs7eusWOex18tXtA1qvsJSWwehwLLjtMahkrpxaA2I9z1zKBh41AeOZKhc0MmwLj0HXP/CE8sC
aAoVgtKKbt3UmuRkDOxl6GPeVkEQ+zrRopS42fJuyBr9Uss+5nLTL/d0FSCmnw0KQ//E5DoEFxKk
SUHkwpEvBh37kmBCg+pVeQhxkxiFMzfUV/dlN+v+SH/0MC83l8//8tCgpJjlFHP4uEMAest3wMrt
9xtvhKHiohVYzR5RbU7GhkhGBqJS5Zc9ipeaBa+3gIR/noCXh1OCp7yc5mDdt+6DYajXqsJTN8yL
VjKZk3YbaeO7gT2ecd/Zq7E6/ltuDm1kdmI8S2CEs7enuAN8M2TmpWYNfDL1CaFINw7uMO37/Bmx
gUgoE26QV8Nz3HiP9bt4LI+0pjREqii1l7UgzOWEBfEKR5Nzir7Nr+DFPscbOhbBt+gxR+vhOxOE
01X+BURxuShHn7InHcQKXxKtABJ2TQJqWLjTLKfGuu1eigU4BoJky6A+P8CTbhSg122v+VAdo2Gn
3c833UfJwwnZIIFnGwKXanqAr5LLVydWdN298E/Z9OKQfzVX2j1mNJqEOW5whDf2KX7X2cVgT/V4
04ycAb+xOOKd6pINK+dm9HGESJPggA/EMMBqKkCjj/rrHQCrTXxLyKR9hc0YocWjoFIqttjOkwU0
5Z6mj/BWnlCnAS7Y4I+FSJDRev2smM5IuHuwP62zfBDfjUPwQD2etV6LHcuAvUvu2ok1A8OKfE2e
p5vgc8Qb/qxgYHd+eNLjvYmBv18pBm2bjeTWrAl8XoHrVyfgs3PFpvuqfOE8wAE/052ga3TKjsk7
jsuKYJGNbm4J1jDhKGXoLTD2AnjoxRUxig4KFCpqxKTcshJj3EAS792dUFv443tYX1n3P7xu201I
5U8TPm+3ZjLcmfXOcx5E5v8B137LiiQsi78VfX5bxkXX/vqLdOG5sy5cfr7//PUXhCeapbGcsBwX
aapuWTbPf7zdx0hnfv1F/7eqHlWSGTpGTe1QCSQrm/RLHMtd+t4fwnsopxm6ha0W3MbOesp9yorO
yb2ePzhDWNei0csWtstkr4kFDFg2kU+2cFKT0I/cfVDcwuxUFQzVtSF84RFQ67Ju8CWSvxeIJigD
n+Yv6H7bfJu/QuG4xgO6q56Gu+Q+f6yeOioOK7lufiRkLLkv2ZuJwcUfztmBuR8dpsYJi7F+Z/gT
HQnfuWMwQ2tA+gXzLEPAFb59A2PT5BMJbK65OlZg3lCWzibuqO7JuQbDPFLNPtnDxuu3P5rh037M
T+B4oy+MCRganC8cUAR72Ed2aWuAaa/JO2JIjUA5pMVX6oHGwmPNl47VBlYxz3BVw2sQyPqRku0x
zAYn645TtqP9eI/YrH5GYuGey+0ZowReXWrDGZ/fAUnUqxOzyN5l72j1t+LOeIKCufU24Y/5nWC1
jeHHj9nCaZQvLkGfp36v7SLfPOMLJWO4WmGf2mC97+7AACJ4zp9LyCK4XlA2bZA7Y47kOnVwA7wn
m1W8LyxwrVdcYdPNggB4NLTVD8BksbNhdbDuVvF6B8wS2Ccd7AgD4bFfjBdHfArg1Dc6yZ6AfFjp
nCiRQxdf6A2ctsj4ztOaVcZa1DuIDHv+xHBr3Oqf5MvXu/GNLTiHygTuW4f6dTp6r+wrfVZuW9bm
O4FjaL2AFs6v1neUhChEN4fEdzf/w5m/wP3/y4lvS003bcf2PGn++cQHZN+i6JLqLN3hjGeJ8GjG
GE6vb473IheFKQkg6+I7thmUTRiNvuFIahfi96JV/h8OhiCE/3IwummieNZMsg/+ehVaSTfajTeo
cyypFfI/IaNRsZn4iEC04bBh/ljjsyPLmn1VeFN1NyENXGyW3/CPxDeXw/n3j/E/AAv+Piy0//hP
Hn+U1bKyj7q/PPzHY5nz338u7/nXa/78jn9cxx9N2ZZf3f/zVf6P8vyW/2j/+qI//Wb+9d+Pbv3W
vf3pweaSVHHX/2im+x9tn3WXo+DvWF75v33ybz/+d3kXrktGxL//8V/4/Z3Ln/DrL/viM34r3v6c
eHF5z++JF675d1IrDIt1EaF+pu26v/xN/Wi7X39B/fz3JdbCNDWE/NZvT/0z80L/u2N5jqY5jsXp
aLqci23Zd9GvvxjO3x2e8DybdD1PMkz//2ReGJ65nNZ/OO1Zmxu6y69Dyi5tV0oO8I/jfS8pbsw0
lQgB2sx0s2hsM14lcX4TTBHuRk9bZVHvnNtkxA2ZjM2VOblc1zrbNXrYyBhN38wKhZmLDjVCGhtg
SebnvU1bvXnr2pxaQirfScSZ1mah3zW2NA9DGr/VThRtFQkbKwJ0umNZ9iHoqJ7CYU6NUdmRdmoh
Lc8lhOC6aNt9N750qG1OGqXNqjeG46RCmgoSdkZeM9c4dGeNHE9vVqCDnIbTgFprq5Ws1zJXuyZJ
BPa/RBdT18k7QoJ6JSgCkI+F5CJocb93/b1g0mo8XJdOTGhNkFu4gqkVdYYBmV+yYoqQE0yW870k
jG475fo6rAjRqFFJ8ZLaL0PlixC0Qz8AhNbhGDQLh9GkD21br0kG9j3XKjj91dfwTJDu1kIgfuzL
hDHOTL21jKyNl+SOPwnkMrbALECzkY94BGZEt3enGn2Tecpg3QaUoqzyvQazr/d+UBu5qqVzyrMU
SIB+o4WZ9Gvk91R56ierJi2oIvAo6yLi6IkQx5dzanok6HEc3dKhzTayNN9DM+oIBMOr6KR2vStD
7UE85JEebuMW4I2BoOoS3eFGOvyIwjt7wajd1f1X0t14SJKfFZaOdc5GeG048qM3HYcNdQ+gd8lU
8OL5bOa9n8/O/RRXEJgJqrips7sUA7ozwFWw00xt2tkJb9usc/Z5J+4F2Varukw/7RpZxDD3DS5T
j7QloUI/dvL7ciCVPdL1eRfFiUFHhzaU7hh3rYs8i6hL1ONV9hGUHqB2p/LtgkWhrhQJFY5oUciK
bzErNK9ojLsoggLfDznMiSksjoPNQRegRdqnEnnqXmbTfcfmZm2gDN4HDsEZ0q5OOo53rw0ocRj4
YsYWVps1qeOkqfBcIHDakLTWo7e1H1RaVs8YfacWJXeGQafKSmK/NGa/ISRAoOiybj3T/J4d2Nw0
n7GJ9GrXifgprcoHBM3FOhiRism23YrMaVdSs+yd7QEQ1tMCf3iExgu/YGGIngqEmW2TaD7bTLG0
Rh77Ad1yAHhvDuW0T9B8Eo+nrScp/BaRHs7G+sZxzWE1FktNPwedLx3nhO58S3GcpnmeLRneeXSK
tfYtnm1g05MGvxsagtd/l8lwk0yAtNwF1Zd21b1wQ+uU1Xe0OdxzmkR4SRPQN9aA/n5wgKnGyV7l
A1XagXQsExyH6MJ3QSZO2k6R7835h0jTc2QI3PLonv4Pe+ex3Dq2Zdtfqag+KuBNlyAIeieJkthB
yMJ7j69/A8y8N/NlVEXUB1RHh5KOaGC2WWvOMWXONy6SgJGGvpmisWIG8BKCrY7jAq4lyhEEXpHu
DKNKsamnqKe1oAczyH+5mtOEQYey6kO7bwz0PGXzFo3lLmpR3BLfu2jN6SvDUgP2XT+w14SIh7AV
JFJzabX2JxZ92jtyo7J7GpeGJgzE7aDdblSDFZuhXsuDwuFSkRPQtiEQdlLo2DR7Wa6PviQuM388
NiWM/SzWMGuCqzXodwb5xM6vYABSNd90JOTmXRMdBAUVqqIXgYNPZEtjiNgPCfaFkLLla/u9xNWx
wbu2jnzka4Kv98soKy/ksI12hxBjJsgOraYc1IShHd0+eaSo8ztJuYqF8U71FT5Nmu564TWRW4yR
mEoEFXypFgZY8nt0LlOsXgQL+1OjjP5bDIfIGgoSuJuMMYImUyBab0E/aA5aF7Dgcme6Q1V++KV8
7MIA6Gyc38yxMNZ1R1kyiLM1qvwfKc/7i2Vl0Hgm8zntBG+lCo35lOON98O0d9m4n72pvQ5oI+mk
iGD3q6Yn5JK1fJuRs4NAgJwXcDbmry+FHsWi9qUgfOyihT9mMzQudcFF0Wsw4IVBcyO1fZsQOtST
/mYV0QGbxBWhwrURy2/VZLkbdmmzMnpz7yVMeeHYNsSan6gXrkwJx6NfDHhZhKJzTHOADdm6/iTG
qwhNRiEe+zoE/yYRYRJI0wHJDqjhIsA2AcBEVClUSMJeidkzxfn0MZRR4U5S8KNM+bCPjF9pIsI5
sTZYW8qlqSsbSsROFkntxVAAbZRk4XjRdMUlOOdFeE5LIZ2jEI3rasKQjfggd8NeO0UWGEXNoGiJ
lp0+QsWOpdYWCqU3exiMJ78fNzKSO1ArGKIHDapC0rIYbwWqSOJU7muTEFc1mxVU8U03xP5oFdrG
L1KAtMVQXNMhXMexmbiqymigkwRghr6GYjO79PjS7LRmj4WGAid6Rb+oFoufwsrEfRUDQVNQIqLt
bz/0SsfZCtrTTOXoUHpQjT1TbsleZI+YIOOIiOhd6ZqCR9+z8p0i9p+Toh1F2vQ3Ra+cVrU+O8Mf
nKY0NdeIZPoImAQWWZ6dBU3fkuxHqcyavuOu/YwwBbg1XjREltm4Y1Ai7RFMCLYaRIva0xhZw1KY
Y0dRGaHknaQewWn5LMYscYSULaCmEA0o0bwlebZcytnEzi4WMPUl5yJlLhRGDH9yLnrQ1p8DGkGo
zxnOmmKIDhUEpUgXdFJAMAQGUTDaRTyv3bEFLgfpVx6qAh27fjBmgX9r6MsRjE8woTqLKc0e2eFP
0riOFcjEWQGHWFdEw8WpQnkwiAPIMgA4BOyi0vhWV366pOcL7tyPaWQGSMID8mANHHQjMC156tgV
dglK/07+8Eq2pbrRGge/Q1Gq1oLkUo5HH6Y235KvDfsy7cnbSkjH0PgkOP1Li7zcvPoeDAjGuZS/
6Gp5b6hokq3LNOKriu40lLvzJnkKmwqKk3o1pd5c0ot6DcISK3MH6GpMCphOGbhf+gQLxHp4AoXp
M6wDvN5RdqQ8iqZHAyElhepNbiR5hcSe9duqs6pbcRY9wc1NSlthg91Wwo+xMhsao2RdOa0/82by
6SvoIxnPFhujJG93GIx9MlhRkyYFdcciLt0CXwqxOQAjEKyyiKsY2GK0gEjP2OLLPiWwEaoOQWoe
eOJJoieSU+3J2048JQNJIbliwvjQ202nhT0AUZmRVoSSJrAGyafoZiqleIrISROspzBuhI1CWNxS
J05dLXEyTfUujcxp24xht5wIHE8HyArWeJsY6AdQnoOV9wjhsGhJEgBlIZJXVR6RIZOzCjQGwDlV
KW8aD9FvWhwpot8fAPyRVT5GX1SikaqHI5QNrXQHAaiMkT3JBiypITPR9ioV5W1jpHRtySJOF7TG
tTOkwXcqSPlWx+AJM817DtXgOfQQo41dBaGQEjnVJ7WiipfDeTO9EOf5/EWbVS4rQaTY//j+8YU1
tgRx46o8POR/c4nnQeRgTaKjnYf4wTUUGw4OKTrqMWNtFjbiSmvporVqsWUWwWY+P/rvvv3vfjZ0
FF2sGOXB428TfEd2QfPI/h+f5fH/vFIir0kf4PexIsIq8u/X1EhaJ8bp3983rOGXSBfnJLB//+Zv
D/96U74O54gQTBTE//5rQaCB7/s5qgqTxdQfz/u//ZSSD62S9rhucwvcx1IHCTk/898+weNhXEA+
SxXB+uOFHz/Lq0xHYxibdq3STLC0OYYVLIT2uBSqOcHh8Yt8vgIej3D4wwf0mM7++kVVMdxQPQFA
iI6LVjJmfF2auKSCh2ugmrs2jy9elO1yFvOuNMfzzUPd3748fmYpkNH8jKIaZtLJbdpkLc8dgHaW
EMXJAIaCljhrdBkNupiVaB7S5EWeTyidNcKj54bOQ7Mmzhq2x6N//ExVzbUYda07GqxbdnKpZS46
0K06ogLttWL8Q8qmz42RP6RtdCYNIuNkWECgnLsQkA/KZLT26fDnS/ylksvnBtNfv8h1wlmMSXO9
uTn3EOn5E0Rxr4/3D33fXz/vugFkYI4Me44ebI2CHXfKaz7+yAr0K0nz+crSVJRZvl/S23r8RjEA
X8ldtX684WI+1o9H//hWHsd2Nak7rui9ZgEEmt9BUqPoEsq62sZyVG0fj0xu2T++DQrMYCb+rKVe
E9lRMdltK7Uot49v//gZ190Sn6Mbb87jatpSYV6cI4ALaYMSZPUqWgs36VlkBVfwcqt4j5vx8Dps
qU5txhVJBUsNjJxTI3ltwY2tztP2tV+5+OOo5wN1gWoxRnuLSvm08Z6ImN6me1TULsQYR7tQWl3t
qfvbyB/sZly405ZsmEXlvM8vtmdwRht0jqvla2Ta+4FMg9fMWL6awko/jV/8oF3yghicnoBZTfk3
mWtCDLd+4ab7Vw+zFuUD4EytHZg2QsUNq+AL701yWQJcXJ4bd9wv3ecFfr/tZFMMRYwPY2qZV8vC
egIiYAcci1Gx+XRwR8uDmp04LFPqAlnItS8OzxiTUk6QrvYGemO4D+Mps3pnChtAKKhMncZz8nEl
Civ6DF3qWCNKgrNOfKXvDNNGlHUWOUde2zskje8krNT7c7/ilODm6pFERPskXnfVovvNcJlbAEIR
Y0DiJ/HjlfcR71vT5W3QyKjGmcTar3QmhU3U87EQNtNxx3Jk+g4P+NZSV0C8iXyARwQaCJKBegro
5vc7cKoAVzkJLAl062CyYf7CYiLTiQFHq6+lO1oBfoqZoejpJy6r+KlvyFXE9IBlF0JzdmTxP7/Y
cASlylnI30BK4zqKW5tXz2ss00vUOj5AVtqCS/E0Ma8dWt+B6splgfLFzuAAlYxP+Mhqx3wyTyWM
lFNCX4IQMP4huMmRXcY7+UKzViuXHhbPxo1v42iHN+UEhxNEOsTDhXrNDjKUzUOwxbq7ACaz6J/Z
YUrEg5if4pfYrims9qaLn+AMRJMD1hFFb2d3jk463rwro+LCkskd+WidaRU8E9YS2+Pnun4WV87A
yLrPN2F1aASUtz+EPcgAEm3lij7lMyPQrUchH99w3ZGKDNLrIF6JcFiGS3zLv+ho0qXG+ZrsY3EI
ZPhm2UtS7IXNr8qNU/bv3WaAbC6vDULaNhojBnkgUA25ojuQtyVyl1RRlixxtGSr/A6/Cu+c5lT0
MfcrNFo5xkZFWRU57VN3TL8LvEA3KSL31KWbVYDRA5Nw04uLBcggLp4lYmjLS5298+cU+CHwcjzU
ExFu9Lc46/ieuXiH4S5glx1PXI+cstZ+nbbilzubot+oldyB5HZ2x+YdvnbtcCEl0zr7tZIluVL1
VQIjnp147Wjkglwmv5z+Av3ejKzBV3FRiwMXF3y4AHcxFxpn1nzKpkNw48PxlNwQASfWqK/AAkqM
KtBtsV8IKy78aTpkKhguvIPYcqpV3e9UYcVgMMq/Qsdevv3gSq6rDbIiS9jD9OWiTIylUtighPlh
O2IZml1G2+RxlLIYlfZLWTxbxVerfAel7VqAxKpNXm1E0MUUtqoVTxlGe6H6RMeo8gQaneNqlYKX
ZHHf4YPIJFfqx7XUfijeucMWxi2flpd4BKk23MvsXSQPK8nPcnEwnyYJVRCyI85ITxOW+1siNiaK
Nh178UByeYog/37FoZnf6trxKxZioJAYuPjMFfdkvAJxCnqStrWtfpkAFFdxtWmns3U3T5xhRDoc
187+ANt8ahbHkFgdd/ziDtaJqplLhmyIYKuvG6qu69Q69arzoVxo2ixotDKUx3uERpLLI06H4XZb
TMuMwYyx71xKvIZLRNoX4+rApmh0+KNpm/1qfOPwVvbZjTrTuMIhhV+MT+ojCQqIJhJ+kLBz9XDa
wsX4Ja4K8N84B9SYNfkRAvITWLwDgleuEwRpgEMZ6JUtFyHvZNiObw1pCRwD6m5UMdxJfWtx1PiO
dxpXPTyPZ0bOcM+Jg1vA0TLaF94CTEV21ja0VS5ec1iNK+jL4xejD0PpwL1G7JzJtOitpS3YFmYO
FT6IE9r4CWhg3xgs2yWbewh37M8CZi1vxleHe/1kxsykXPXCi9q42a9wz5nchVW35WRRxpFPOsk3
0Kcx1bIuRRNwf1efhMPP4DniF4euXfIuRvDELMgwf/L00SuVFIZdLdxMHne+zW8Zqh8vr5BIYtj5
nm7bh3F3OPrCi3FpFv0beJK7cWH64zwaLgco+Oi/eOACnqnmWYSWNcpacJfMw0zsIid6ngnnqA36
q8ILIjlQPTTLsnMhc0WeImPJZDZdJs4olxbvNVuEdrpnY8/lgBaA06FwuFhKkj/ER7bFrw+uPKYL
EgEWzbbcM3+ZJ86ShbHOnpiJgWzb5PZeUp6P+cB9Ne5sw/aYtOyATiz6g4IMIPEkHIQXEjUZNMfF
a3Qb7C8Ogv402JwXDpN24IjzkM/Px+Lin+kN2/k+1XaFg+QH7+aF6YVGv5bfkpv8xGnM90zP3pNx
aIBF2wpjFN4ehiyOlXFg9tMu3GXpnqeNPoKMQMItnWEgjuOaV5xcpjITQyFvGknBvDzhc+JzPzBU
UmddMYrWb+/8MWsUwjNgS+wYKv1NNq3DPSeewSe5MQxKW+48+iV7PhljwBuTu3Z451MoJDpQPFsw
h3JkQdU6tbDipYz7e1XvQybUO1+oeI42A6r/zGWfbhBoGhcQmyO3EeclQw2yCj4ybVczT24ah5AZ
1goQEBEJFZw2jnAK3ODC+M9fDfNFqg8rLrPkl7fF5M9LsBWf1vjpCu9cf3Fbe9izGbOnDVM23hPe
GC9tHQDRwmdfNsKevxx1DOFP81WqIlYCewP5TxEJxNhQNB5YLKir/pz8Uos3We35V/w0kztOwxP1
g4DCa/vCvNkwppZ3ZEzg0fszh4BUgHM02mi22s5ON4RN+E6281rE/gs4c4vGosHLmZz9n6mBZKE9
CFcCfMP1wCEGcFJY9Z7iR0etBDcG/68ix6zTCW8J15PCFn7T4LjFL0RIJ34qEjr054L2QTK7pWHh
Hz7MJzbp4EEWDA3DPMjJWPrtfjj6xguZxW9Eus9BTPeeEy9SDcAVrcAPIYCRVM2m2QCo2c8HX8oe
S7QVOPvXJKWyuGLZVMCDs81uR/yntNfTE0OUQVmi/xq2iEiscC4CFDYdkXem056n6cMI12m3qJjV
BvDjMAAPBTmvB93aFpxEGiKS63noaY4kwavdfBkgRy8wKvBKLz6W68k8BtVqHM+szMXelcnv5nJl
Razu1KWoECPMZhtOMfoWaPNEVKe7IP1BUyDcmFqNl4gdJRew7yjcp/6S1g9rmvkC25eMI6z1v7hm
mc5ZZ3PtpuvBWqKKUVf1e4fUh5U/AhnoG9qqhCGyETceZi6yx9eRuhrUFXNglu0C89jwLWnqR0kk
AAXfxVJXHNd1GeSa6iq8VNWKKy1/Y7ziChiAXVHTHlatdUDYw9sKiwPmAoQgLgL0iVGAYWW00fhI
8oamIDsMViuDLX6boauIGJmf+27HG2bHwbWF/xrnJPvWDVkJpJMTffMMLYm6I4t0Zoy6XUtHaCis
DUDZBCyEeyYoWzlAH5P9Zbqvv4b6NwViKFzo7qHJmK6NtpWfpXu55KY0XKCSMba5ageWwWRpzICs
wr+eiGESlok4nEsq0o2nro1Pq5LY8AfvpayTFTabVdnKhNZTEm215haD2Nn6bFFXYXqdqh2Hwtyk
9yLfDMZW1ZYRCcRYkaCaYBnZTRCGL4LD2tLRuLjWLGwrhwuwAemZhnuRBYlyqN8JoeO6ZiJl1dpc
dcRd9ODsVrABFR8hC39xy+WRw00cGYB5eG4Nfe4MncTgSozmMstmOBHq21fqTSP1eDz7VIe+ml+m
KWNnAYNnrjswmHByA5UI2AO2ZB8NIkToQ3+g+Eizs76IhBOkd5q75ZZOC92TYCVSQGTpkgIiQpeD
ikx3yDKoHJ2WWE+5Vt/AwMfCLMCwplF7NJWz+I6jgkto4FZG/99+m7A3zyACAnWVCpRjv80AlwQU
nltPp1vbRsJbzGUDBls5COWOn4zsvG859vcj2X34alVGfjipw9ugyTbKJ2w7rVNbP7rOKPTearZU
uFG+nb1LdI8iQjZWIqrL9tIEJ0v8oKHOR9FDt8jWPqtnfWlgIsfAZpvPV8Sxq+D4WJgA52VzdLeO
3DjG1dLc9Md/Gc9MeNBjzHCniruIyi6J92hfOwoBzLpYpIje2EcKyxAXs863T5H+2kKN22VMg4vs
VWhx2i68Z4Q5WHTbVRsQppeDAxIjo6T/39PsuWhXXM44qaLSJZcdvjKc6vJO0h5F4w5+Q+OzcwqW
LO9R91iVrV09YBYL5ZtAqvTm3VWBIQPJJoClJ/9AfVe7WrB3C1zdNNY2BSnDNCOfyDlTuiXDmHT3
9ta1AcmaNybRTk5HJHHPrMhpVrtN6Jry3msYX4Yt4w+XgoEHac47QM1bGnsNDjmN9mo3dhfSnPz+
eYIC2jl5MLpB8K7wBqjogmdepGoJtwPRwV6CLHpKviaCUS/Ze38vE7byS2ZgRskd+kckSyP44IW1
rUmTRqVDjMOi+uTf4JSc5JfmTCOmJrA2XVCM1ruT1R2RPXiopvs5AMqPHOGQYjMnDJpKG8KDD0aM
Gh0bisYeS5qNdCGTndrW9sTXuSOpATZa44V3n4iH0PYBo5vT7H2JkbAD7TrnJLgHfz09ozQFpGKh
J/I5It2mNpYzsMiEfk4mlrFdRwVrZfZ74Lo+asE8iwb3VLFR7fxuraQVYyaTuVPewO0hJH6hyOLI
lIbFg6qxw9iSvdi8NjgiCKum007hjj4quCDwl+yv1jBkWaN4Sx0QAlBaxG6reOezoLdOwm43phva
GPrF35Wu/yK3a6JBYzeOlhqFuROjKby5A/HpcxA8oUTKWlmmVwtwZbAPGM6gyy6EnXaSllS8GRVi
/tuwzwl58j/wWIpcPkQdZJuM5s/Sey9dkcw8jPTYBLaFq6Kgw4tUnp+8o7YM9sZJoKSwME65k+8I
cByewnULv4tVqLxPfwe2d6dyWA7PQCFWem/70xsxpvf2pcEtTabSsnyB+sfoc+BkRdNeRI+AURTu
3qF4la4ELuWHMT5ioiOxoqqfONHQfxk9FuCpwAoTv4eRXFhXOUoMFltufsCHM4+JuW0x5h+LBkWh
4dRv0SujqPhOh8x3iRFvlE0YMX4T0oYOY1F2Tlvei/AZcg13sXQt1fNYAFuC34nv7neGjVXI/Bdi
tUEvmLHqTlHkUg0VF+9snZj+WCEI3byJSXNEHxVAOVrC87+zj09gUbSM9qaTbcm/Tu16g90sZsxE
G0gCyFbgvfibVFfYzuOiBanf7vs3AwkCa1rzNd2HbgoasSUgr3pFo5D7RJ3A+pozZoUdzSx2VbR0
aLWZCIOIoly0F9VcjgfZsmEDYMxTiU4DBt9ssnYtgwM1XAS+NAZfWG6yQx/fCKKadbntonAM6zxJ
F0r9+KjmPTtKEifkRUA7EgDZL4XDuPrgKiCsi2Vv6tK2GaM7QWdgv53gGKxhN0Koe2NYiA36Jgv/
hXAu9clwCLDW4QNai/CGWQeuoXogJ/R9Hr3JGKU1tFBWw1v8G76SEEIVhvL7UvrSqJ4srXU8gm21
oZWL9T4e7/VvUpBuiGKCcdw6CHwcWFgXotQQROL5pUS3yPZSiXFoQQNKrgFR0edbZ4ED32FDmwl9
EOUDFECsEBjlUXQU4DfeiiecUbXb08FYmxsW+URfbWs7vYZcGXCOio/8UpEQUSDG2aF/ojhkHYOT
CtkjWyevJnNVb2NYtIyF9x1lJKVsUrPd14oGPIFgsXY5bMP3Fl6V6yvz7iW4dZLbyktEs9GVnLCO
7bNVvhc3SqpfTXRhpSW4qXpuQfiqRyvfSnAKh4I207Rm6Ii3Fine8Au7TX+UXs13dNNu6bK933NL
gmF5al7194BRlJb4Kvc1pLKtNqz96By3qNcIjGDn/sMRYBdIrpyc/2gQKxt1r5CutrNeDPAV3SH+
kNn3+s7EJUKE5gpaHM4whyZBTnv5lcjJz/zLOsD7YWdPXeOEXAC1gFI+JdzQ5EwSVeOwVPmJrLk+
0odn66jsuDrCNcFEpqudhuKCPjrcNph4fgm8+QxfitfCmVdlJ+85U9Y+Kk5SAAkgH+Kl7v2UgKFm
+x++h/6ZvMpMfjEBZ/0QrYuOd+3vKA0YqIwdcCUMbgtWAAzA69DtPkm0WXTcPjxrUGwbctEacoTZ
lszHcc1I4l9Y3h6sIzCQZ/gkx9h4myijrUSVTL+OLMTu6Qoc7k6/KjDoq76LT9TYbh80gPR5tL0F
ryyhSHrG6GobOSOdeSYzEWwryYQM+92rcSRWlLr4SWEkj0nWZd0QEQfm1G560F6Hb2wH+V255i/e
pgXb+Bpuh2euxJ8yOncZ2VHRTfW3xvVZJUxv8VXa4Qs00SPOywk18zHeCseWGZlLwTsny4bkUBcQ
ZG779xTJ4uI0I4pkRxbfpp1u61sWZ1Q3YvnS9MTs9psG83Uu7BvBP/tzA8hPB/b+j4egkcAaVJiU
kGiSA9njERAb0qv7udM0tgL2ZK2j9dHPdrFH96kMdwU6HkLGaWEFs68FiQQFGRmMHCN/P2Lk/9dv
0vnRX9+qfofuQXxuRFAozdyde/z948vjvzZqxDONMfG9yoAT5x9/H8uVtMHWEoo0dhpBL//44s/f
Pn7mFT1L9MDUPiw0Q47Odthog7/913/85eM5tJxe0V/Plldevkri+knTzC3G1cChUbv2SrpFjy9+
Ob/G46FGw15yHg9BcsB4M0QsGvUQ7P76792/3+ZfP7N8ofzzKR4/fPyfNKnCNVMNIJd/vdTj5399
+8ejAPOq/Y/fxGqAuL5mavrrF6aCK2vx+D7H6LCQCoxLj6f428s/PjaKUAIShJHbqvZZQHJPp4XV
OSijKH7NNdyQRKquwDZclekm6sq1phkBpHCQm7JSHvx0pqVE1K4m/CuxwHq0f6ola90WbP9iUtuF
rtHIOGEfpWszeBOSV2BeQ1/4NOPmUKvy3YIMPWboKBs49ZVAhmCrvAZKBSyIloWFhZkdEPWfUQBm
h5YXPKcVTdSaTbdLpTlJqVPhrUprsUJWEHv4txUNmWxAlFBPSASO1k0zVmjwxGdsTGh94g6fkDq8
KNBmyUqLnjBz7lKP5ZlY4sYZl4TgyZHlQCvb+2V8jtI3bPgrlSpHz+YNgtBGqAeWiri1gj6pVhbQ
sSIIT0GdghA0GLsU/zx9iKa6NVq8LlokbNW0eilC4UPUpwvGdmjvn32HAxTcqI9GQLfIRqxIJ0Cj
ArQ112RHb5uD0UoUQCeKOp5xH5CLggzKzkjNoOxUhcbmCHUkOwC6r8wimgUzB7FeoVLQyfsOszxJ
L54BgHeAt1vI3yhJDqJvvPkxEla5nQhu+pKkrd8nX1lfgSbMJhYBAXl/afsbZOYnbeRs14pK5+bi
NCM3wzmsayqRJmoa2+lGRqbbZK/GCPm7kbYVicCISSAU0WeZvP0Qyte66kj8JBulr1BHZdsxpiNU
kW0tNquUPOCq11mLMdx7FapGVX5pLbczn8E9EYZM/HarTa6kg2ai5tlodw7TZ43oDyzPSZKjT5XV
VjKTnidwyjLUt4KqR8oxUyLpp4jaz9oXsX5NKqs95vgKkQtHbNSNfWNgDhQqDaLKhOukkXDIIJ2F
+qjoy2K4lH6hfk0EjFSedk2b8S0tKuqgVks1VUnQGWU/ko/1NmiFHQT/5aDm2TouDXdIKYNp8CNB
l9OnZmEZRQIOxTL6zrFly5j6/bR/KUxm17HRANV39bAB7rUf0AMta22O7KsK4raS4hjW4vtUgOYo
ZZP4F4X9ZCrfhlbKN3U63WN9YkiRJbQyNTBBYxCWaAPf2evTffJtKUF5GVbkrCrqD1eSI0nEW/bm
RzPqJ4+u9GQg1ZjE4WUYul2HnbvSS5S7XUqSr4i12n/Cv71NJXJXS8g0B+z3V0JaUgo6idXJANNq
p5Ab2fZD9UVpTcBKmvxRfomK9VvGKVmJOYdrAEweGIBUNclb9SVPbo0jk1fn7RotJFu1xD4Llwac
63ESvRUKX++I+HVnRc2P1Fvy0mPzAIb0BTV5hRAT9e1YAljstA89Q74w5Kyj6YhNgPsdoRLpWoyE
cgIBHj2lPcVibmKaPiJ+PkkljiSpGq2V6nu/ntJH+7590ySGuVIctlqi646k0N0ORslEjU7gXZL+
VoZnN1bPLG6alwpo7pydLmbdr1pPT6idQ3QMbAtxg+J3zIkC0+vXsGV3kco9wG8UvXSsaXYkZhk7
xS2RUtKztOlYCMIt4N7k6GK51i0COAQqMqG4Mf2RXiVgkbaN7mMvvcIcwIcOm8MVBXbMYaBhTgBz
2cRk33g17MxaP2imtNNDGY/VKEL8TFip9v45/+mq4ttr6PNoNCDTrRJM4rJUQ8MODN82ZM9uscQS
Hwge0tDkeUlIxwWi5tYy23s+0f3UBMqeAmPPuko8KmZDeA6S8q4V9UuZ9UeO+RF+F3RMbzm0EV1T
QXz1TYpeQGBgM5/TaXKFojiHKvw2EPhw7g04QV4a/qrDk5IPINwAapLFE5xlVYmRBidU5MUYNJEE
OBmFqS1oHYounUBhleQSsUu+hNzEuTQ1v6pOeatMyo2vxp8xg7fdKAGITWJLkQYPkDvY8jN+JyVW
3QJ6GqJwUq6ap7oNf5tQHs9Sw9U/+ajVVaunBMEsiOwhX6VmF1IeBF4S1eVbPBQ9zv3spJwVKiEC
AVl++qOlsmx/6yrtgjJ4T5pPPZi41UWMj/koEioBBBWh/lZOL4JXHf2hrI+oq2dVKQV1KR/Z2XjV
2uth5HtNehOC9lOTlQI/8tzqmmt18Oi6NMFwnWfYKsf+JdShlQn0JpF9ykRrB2xhY+r1CNjBQSTF
VhgMwxVzlTZwLBDJQMW8aCiCmGh7hyI/Kxm9L6S4GZji/lUc4JSGqrmpcm9m2xGRElraq1iJrNjF
jKu2bSiEVPEzTJOvvAucvG63AL4Gn2JtQbIfgSQm4ZAxCoJR1/YYq1djw+4zoCLm5ASM2J2XdJtM
zSW7r21F2Qrt3lA82k0ibQbfs9CaDMlaijXv4FNytFJEn4YyfmFKLxdiTckoTSnRdhT0YxOwdk5u
UddavFv6JFk2AOYpJQrtRXZta3KrO5VIeL2mBGDKW9GbGBDDYViGnrDQK/JQQsRhTt0WX8BL1v9n
KfvfWMpkQ9exYP3PlrIrnfmf/9jUyUf2/Xdf2Z9/+KevzJD+S5JFWdIVHdeSaYnYdP/0lfErE5uX
aEmGpQNO/c//+JerTP4v/kJSTd2UdFXUZX71p6tM5elUTYTRr0j8+F9+t//PGfiXU/DvBmKU4P80
lJmmqYjqbDXjfSkGBrq/G8rKym8rSNlkJhk1dQc/uBMwpYvPo9nIrujl56omJRtOPFNwRjGqtwZ9
lWfRprIkklMTMnHt1k/PZtk9m/m0C2XtzfRprCi0QusI7y0ShDj+AKh9MAC89livzIhGFDN+zqwY
XsrMOPYRTWOtH9yOVQxcTObn3MQP703XcNDNrVSwD6SCPwXES+U9kayev/bT5AgIi3hTM6ewpuDW
KglfgYEq3trpYFSzMwSlr43daxsrCYwHxryFqNAYkLRfwJi7jB5+/Ch6AXKJ9CPUSUSgFCCyBlBM
RLUzx/tG4Tb6jcYByXFtHIuEvaQ8SGeQVWu8JN/daCwrK8VwWvcya3R1bSnpQQYvHxPgogi9W1bt
c6Py2lG9tIz0px/HK14xh3yFn1FjUGgyukH0QmlmGKHwZMyyf2+ucng5tVaO5rwUyjLgNCI12CY5
5Jm6bjO27xpq+FLcCP14DiuDOCNxF4rTLrfEs+WJt0AAXZ6NZw+nU48sOZVuFaQpQLpOXY9uqCcI
38NfiRqKJYSQicZraLbP+NreWjqw5OwQDWfk5tFQBjcd4oMeRx+SNmHm42PG2aGXumsgehvZ31gx
7GhwU6ocH2BFnNVo3EU6EI4qhnsebquI1swUHQg54KoIDwWplQkxC11LDm6zDHMDSWnvak28lVLr
2AMIzw39rRxhHwnjWZz0QzO+igkdCUsNfhVsa/hN8h1q7I2nS+xXic3JiEyK4CmBu2LvYkrrllfO
axYbySBRni+WUqO8xV3y4WvJ3u8dy5TORaCti4YKcFbD7vS3YhUf5jMsef2trfEVT/GnGie/mh/8
ls1wnQ9jIUy30uSiVqdn4gSqWPwaRaJ+pcSmqcc2kI0mGeVJRtg1miRf6a941qDP5f1u0gsq3Ljp
a8XaQmY7D5O+blmfpDSUJe2YT5AP4HqpxbCTAnXt+9ghguQX3lVD7xNFzwAXXI2RMky3+ZqcSm0t
ioSvayGZF8OXWcgH03SGeHjWg/HaF+pboMRbCCJzKA82kOjj8Roj0uNhVM41zRK/n73/pf/r1RBS
k4yi05B8GOKw09XaAai9DYxsCVabMLJD3pAxDO6O2II3rY1+Kzpbo8IeyIi22AYObHC3Cvd5OoZr
wpwQXo63gaDBtDOXQzSdwyk+xH2zKiOuVaF6inOniwYXovhVTdrnSkgPwMrZOn0OwQTJtb32xLz4
wxU61a3Skw9oXtbYwBGYbv+PvTNbjhu5ou0XwYEhMb2y5omiSiRF6QVBUiLmGZkYvv6urLbdbXXf
7rjv1xEuF+kQWawCMk+es/fafrs8609QmvPJKPILtL9X/cbo69GKx6uf0iSul+d+Ro7KaEahHdJ/
ErU03H4G9r7YuzYfjYGCc+zNh8EGKkJQ0lQeYqfj53XrkL8nD30NSL0bR/eln9DBAc6kxHgLCftL
WBMiIb9Ig4RFru08n076tRUxa9kITi4lGy9b7F2WVZcsZSmQCY0uF5RBxL0uS7mlePqYBGnO6cuo
4NOn06MNjV1fTCG7f5vaz9FAdmn5PPBOOcp/mZqW68Vcnk0y7vAuxE2/7dyM/n0HJ4OMm2p58KHC
Je70WJrueqg2TTk9GHJ+9rNxB2SRVaZOX4PY+KrC+PO5n9x70ZnvCYTwFM2LsuOUcsYjW2B6hyb+
VLkjKQfZh/bn2FL7PMeTQYLTMB/r2Lu3NnFjPERjfXZqDBSjRVj4sG/hUxWBdy9c9bi05kMj7mDm
8tTdY9g5OW9eln826+yIEWXf2sWlbHntE7fHDAKl4532CnPVfe+d7pOUcJOb4RFG13YpfEAo02nh
RtD/RQ5KQ/NoOFxek+dv3dg6ta5876PpYeLa7IR8bG1uMZQWTOWXTee7e71YpT231YJZjUlncYRV
+agXbEE0SAx1NmRnG7IFlSUh8TpyIHqW5fToRFZChTm928lPItsO8eTd61tSrwlm6N8nGZ8dN1Fv
c49ZVpquVBy8SEl6rFWx04TipZUutBssPcpk9C6451mo7nL1kAzZ68DvKCpWt5Dk+MnXtHOPW618
zcKR+yM5d8m9/l2l7d/f7jgLeS48Khgr4js5L/dWRUKqCflMcWS+8zJGDMnsPC023fS4sbPjBLpQ
R0ftiymOVoTHfQ2y9nUOicR0M+s9iz2wkyi+/CFqzmDcJsgn3jFjiT3nyVxs0nk24dUDwPCB8cTD
U5Eu8z5TBFwkbb8qZP5STtNDCJnxNNflabD67w6QNCjSwIwJNmPTqzAuss8OxqpyIeEIMGWHwnyc
xkQdrYywxNQDqnZ7dvvevDB0GsvhgAHrc5rgtFkyzzmWUSqOt2e3B0OAsL49AzzHy+ZsW/b68Ncf
pznsjqEff1VintYEDpxproIbDKmiC6NAjOsmqUOqLuqt28M4Q2wqMzFso8Ulj6dFlSUJXAqqLeF7
mKU4WhArNAJ0ahia0XaWhQKQZqbPlm8lhxl8V5AsLCGS/FTsrFYAU6hSZJLByRcG9J7+jj0Az9JL
0H9gudvmeGzmClTlPKxpQfiIBsHjzIDgDRL6NoSWaTif0Z8aDFy/PUiItSde3LJf/P7eT7oJ9xFc
kYFRakJoUGEkDxWW2g31F1SSsHBfFzckJ2xxN20SvHaQprCnqOCYVvJ7OgFEN7JkY4UhxlQflYGH
2qQuxLM3+QPW9LFaAZ3MWW4YGQ/MFOOKC3vJ7HeyzI6qcu8DwbQzUWh6uoBU7PkFoFZyt3CbZx2L
B7dANctrGaI96mbwfh3NDQod4QbfCpPwMzPbcHClrYkQjuVvsmEGzIw9fMO7xzT1aHfzYy7q+8JD
MhIFyCDT11TsjbE7CS8//qGo/3fd/Mc62fpzmRzafhgAdyCtzPWtXzg7acZlmGEH30s/pxV0GK3i
sfLHxwhRPLh8MghPLXXU5Lf/ADqxfmGLiABuRMjpwXEB2YPm1K/sD4SfUIyy8sDn76PYepg1qGou
8KDSGGN9odBJYWJp+bgReve6VPqHP/xPwIkgdBw38HkFpq0hF//760ffn5wM9PDeHijiWWuqZNga
bbMLzWtujVfiW177GtgDUozy1AlWNQrbJJv/AXVkabLF/5Av9Ashnc+jaAv1//7vC4mdKkwColb3
+sN3J3V1qUwK4wQY6dPcUBgUw9UnZSBomSgSUFgV8lrNNMEtdp+CgjUU+7Qiq93/+vdvkT6j/fmV
hZ4L/8NyLV/8wuSAFz8u2RxUezjIuo12chLns9Gn5WoaaZcR3LIRuXy7Xd5NT31ezO9UYo9xj9Uk
ezXD6Z30VK51XR4G7vIQ72zP+NoUy/PA1uUgi/RmyhBqO6+cd3477XQJ4oUjQgt3D0QO2Gi/MQfu
lGK6wlw9BqX5gBF3j04GCWZAyFu7ShJ1zWQH2+oFvgZ4RHcfBQRESqb4QX+lCbMnR2WVC/LjQA4l
Cm2h16Gw6zctIRdTGT8b8fyeL+ZXb2Lwi3vGdzoESvIaEbHZhpIfD4e/BtZLlWgLHy4+Vw1QL5oi
Bee/sp6YhI/qMSFe4O7vP4W/ujyEZdJz9SzTte1frlMbmVxJIqSOKe63ROs9SPgRZfF2q6ynZ2vo
Dn//Cy3nrz534Hn61B4AjdGwmP+5M0cr4GzKnRl786kvsi9ZSSyCA+d/vPZsfNtA5K8zJBAaaxEC
QvXIcffYChqW1PWFIkNr+ZL0qFvqy1Kqaxhi/rbpxfn6YiDC5K5Q84NDJHYX2J96+5QOYN48YqfI
qttUY3VeWA9JJDvpnzsGzRZogKugjVGA6lMBmWC0tMqjZU+ncCRkwF+elY5dcjF1ZPRwy+8eMCRI
2jvO9zuRFZcqVaBD3oKE6ZaVy3UICAb3c762CYlLZ3SJ0xi4h8xCuyhgSxKhGdvNRnaF5CqKLlGA
ZoOz/rs1SDwL6tFutfI1/lTl0/Po41JFtq44glGBOy92oVVW9aZwHYTP864u0lddtA4N6WducV/O
/ddOzu/Kphyr6Gy2yRWrBrM9V8YHIlQfYje75CbW3UC82DW8FXUsxXyejOzDsBsUmi4BRXI7N8Wr
VURHH3yl8zA1jNlndz+zaqshePGU9aCPe1QsJ/I1uV1R597OSbW3Z7LEspsccc5PNpsWf4cxUr95
8T2kdgjR8KYtdRoD8z0KxL1v0Sb4+yst/Iv1BbRU6Ftm4Ntu8MulvfhG3QqwKnt9fNNHuomP3Xr2
o+ar/pMrr9lX/7Da/tWq75qUnEHg+6H7K12rs+fUL8TMYptzIOs5mNb/vKX+xS3re5YthH4MbY1N
+uP9kyZtTnIrEeAiYPwwuoQ3Yh597ODxtpA79EDrc26212WhNgCQMFnmqU/yD11lE6lHEJS3SR2E
Cqhe6LTsQ8O+zzn2KFu8+CyEfgVBBlt9X3dIM7O3wOPXtCq/QAU/CoT+eiHGu/8sY/tZZSzVXZcT
pgpDYC4vvYf035dXQjkeZITcJJxPGGhPdcXL5FzmO8tzEor7vBH7yaEk76uL619J42CwrB71i3Sp
Q1rPI2XRe6xpWmBdUUHz1NBhCMK7JZ0ecie7hKN8tHz3BUXDKYC+C9gG5xhmhH4+6WMTvtqLSWZf
7nbo2NzTEn8K8Ije9fQL7I5TEt29u0nVXy3p09xGJygnSi/TTj9ctgviYi9tml/UlB9tO8Rknx8J
ldzrvoL+dSYu4TuVuS+VJx/LHoBg67+YFeN5DiUhfH6D10KI1KNewQXntb+/uC3zLwocLrFQBJyK
TCHcXzqQld0MEwGXFXhXts+qVKtaZyKlA+emzkcpZuTmqS4IpLcSPiNjSndj3xyAYH1BT4Y3ZAEA
xzFPcTSUwruXIjj2wzPhZvA43L0+uin10JfTNTFiwBn2uQ2ybyHjo6YaaMmZ95mTfp2D/DXT0y3f
5i0dK3kQKZp7Gn+VK++kzZrX0gJQ3PlUo7qokN10lREqYVbVdlHvdUReqdmfyO5891n5CfN+xcR/
EejCSNDAdutSfEwYx3a6excZ0zUM1NWSco3+aVvW3/Uh1ScVqTOmnbsM24bmSO8wv3apdui/eM30
3CbmAwe8aRQEEJFdRTUW5Wodc5gDUHpfDdvYkkfR9ddSje+znHa6CHJ73bJwXsIMrSsJBx5GD1mP
z57LXyxhUDBz/9zQohuCt9w1rtTuw/rvP+i/WMUo3PR/LCeks/3LxzzGrV8Mo6r2Y4DcG42YaAg/
8Mdxpy9yZ5gehM64iP/h+rLdXxCZuoAOKJ/ZoS3LDv60fMIenx2bhPv9kLjPJRpWvc8FPRGuRBFh
i6iL8hKNhLnRP8sz4EaO2HcUPA3hOrrDaXOjOMBZ5GKjlqNlRZGd09bsTGulazHLe/NopAjYmrpe
CmiU+tOD7m5UefBCjAQzYmZlLBljepEG7Cbl7Ug39UfOQ0VIFVZCQo28+wRCjaC5l6FWaZvi4pYm
brT8mHHRZRUtRKJ8utJFG7rpoVXMIUEF+XiNKXqoJ+p2ebf1ZlTxaWbi7AFuVkN+qRzO4zBppmI+
lT7rhr6HYyd/1X+zs5jPi2U+Z4t5aSWfS/5m+MVlFhz7+Lc5cuYEpqjtsfp2xVEXOv5kngYu+56T
64KjrC3uiVEOQOLTD+SOVcGL7lDEyEGHJGG7FfdgzD90OyRQ06eKyvxH3aKKKKeLNdRra/zoimw7
jOUFSDJy2WV5L82Ng5iPFgG0jpWRMowduCt1WYd/4nUxmSmMMwzFCB2pGJFftEwv0bP1HHezvDjO
JhmCKJybgk5s5t/LKX8lg+xed60t+nW628TIfWvMYqObcJy9SI4J70KHiiW3MAyk0LzppmXyqnf4
lHtjVLCqIyarfN3YUN4lXofi2Mn0UtFOVpN3SXqdE7XgSMr7VR0lEAsKAQk2v+jOWs15UQzqE0kc
t0PsLB+DeXzXqp2F5owlgbcd9aoraZKbUXaxGR1YS/Yq0uxiVZLDZvIqBK/KcFmh6b6W+GzmCHt+
Hp9c133RnbaScI2Ou5c8+he28FNWsH1QXTbJl6z1zrpgIm/9WRTiJYsZe0b2xsqXd5Ww1VFNqKo8
Gio7JiF9xBArLILU2EdCDz6dXtswFLQXW3ihe6rbY9PMp9sFz9BDl5Ep2/A08n6yegm6AoKULn0a
Lxr/PoSVRg+R3OPxoDefSgycIEkfIP+5it9Ng76+vuB09zVjU20IEsSHQLdmKhlB0F7offVcLEx4
koWdtGXxX9ROtXSdWY51n3Bpop9/v2pZjv/n6ovTpuuGpuuxiJi/VPnF7GStLdxy3/vze9XzRi6I
E6In+lw0PKTQzB11DWR5po3JjGbUmP+17j3rC6tPUGIEA2eAIaRFXI/Ftcjd27J9+wG+/dZmFLhd
+lGH83sWaEfcRAR6+iWEL2h6KLBJ3iM1kNbrpv+cG7aCmpOuphQCuVDsOQCcBC5H+FqTnPdO22BW
l/Kh9Dmkx7BITbehZA4wUtfpi6W7SEhnEBF5gKItu31tuhCyR9aQzU1To6vphQ41vU3Taca7+4oz
+spLsM7a9W6ESBbS5c6G+Tkk9UmpD0TnKLq5wfX6kizOoQaEODYIeVnVPTGcNjaLk15zvsSGeW+2
0Lg7zBEBVYganx1zusIH2w8oDxKLOBrNjPLuC1AikdNvQdWsWxRtegkMZXEJuSL1/df74RfL+aKY
axQZNiF+mi6TYlsfjdNj/snofPwgHIC5KnJf3OsfEtLv72gv686AwTght6ejPmmIXiH48/ZuPb9D
F9pI+vbljIE9tLb7rqEKquXVPKctUidrHoFdoHGrUAK3iL4H+YjO40Hf0IP/n9L//6NcH+cGIOvr
jzKt8JmSnvQ+/HF8bokw4Eb8v8/dD/X4C8f19g/+PW8PzX9ZLt0Ywblct2v+PWsPvX95wvYsz/at
0Lc9zen9z7Td+RfnHUj8wglCunwavPqfabv5L8ejQiWzKQg4q/Cv/h8m7oz19bnmD50sUzfUAGzZ
DqxgME6OLlj+0NGby2FQlZ8GJAbkXxHJAWYAI9pXBtO3sCbAKXsOOICdAwOTQAp9KmlcPGGz/WpQ
qW6Mdi52dOQgHi7q3ATfE1o3B4ekzjx9SjWovCk+gMqk+3kOIYDhogRoLQqc77My9n6ealT0spma
wDk1ZndOFeoqOT5FnYk3oMrhx4/FI/1A5/Psw67o0RrR8CXSgCGGV7EpeVWEZmUMvoiGaIFuAASZ
gyGIu+Acd/gMOjUdXPpiW0cD69yI5nncORuj9stVY/mgq3O/x9ztfWWbMQmMKW28XTo5KF7u6b6u
Mw/deNQIB3WA99P3CoxyifqZugO+rc49p+EwHUSAWGta4q1f9JiuCcShQnCMkxDzXo7DtzF1jPtU
ojQCeYe6INpFlTU95WjqG0dcqAnLNyf0TuQC7uN6mT9PUWUeLDkcAqcgCbbMSTDiBEC8MQqEQZnb
WOE47lz/EFCfrQtYdKhzPlFoVanIVm04pWuFfdaZ3fTUNf4Cy8W2ob7Oy6nLnb0oDjMTPETh/W5y
92GCSM1JExy4TboOkvnNMwr7PMvQ3FCoafBfdS+UJC/BK7A4Vt8p659mO5UQSiHlFQlml8j90VYY
fvvC6ymfMyRV9uyTz4MTZh5z71DnDwN5Q0fpOSSALVdZWqj2AYp7SMYsN8h2RerTstzYNs36kPbO
xicyEOGt+HAcmpnUiegkunM2GeEZteXWe86HKt4t4XQpJhAFS5G8UbkpFleTLSm3yW1gjujW5bZy
02mf1j9hX2AqjZFq5dg5d2Ymv9E9x4K+IGpUw0iMTOQebNs6ja1ZYXGLi03mdBU4G01YdXtnmyK6
Vsr/UdEz3fgCLZoZRz8sLx33jub05XGQEs80Y5my0mHVGP5nt0Kqr7TLzo1da8v5/ztk0WlfiOGS
xwsBDaQpwIYdSKepDy5JqqeFDtcMxqQmYrSePzVxH3/2sr2DpdSiawnPHBB+awlcxsGLy6jxNHcB
gnU7OpR287nrlHNRyJXPmfUhuqmAKSejjVshd++MCKsxCoPGF93JI4rvxB03YfsyT6Vo5KEJu2o9
DLiNwIiuRE40TuKXHja0d2Pqux2ZS9/iGXK+D89sra0KRxyJNO0BLtrRuUMyil+7jbjqZlyQZUAu
tjUiMzQ+jaXwubXRbmpuU2JiATLXUgmYSqK6lBZzhMDzxj0R5lsPyTXEaMDLIsAybzEbDHMUDKTA
MLAd2u3kA8LxlNgVsiCdbixi4Ar5C6UuyDKFHNDFb/g9pSNLPU7bA5F8R1Tzxppn744B8B2ZrCeX
fCwd7KbAoH63GN7sxwwuQFJiELTtYmPW/efCXj5ERAJOXp7iFFNcOOlAR/NnwGTSqw13ZUdAXyOS
n6esfOd1B1gI/UNTE5pRtfQygsoBBlLX+HqXVT0y8atln3D6+jbhbssjDjG9liSoBbGEmTyVLNrk
xw+4nAsswIWOGu96TEXXrsZLukQyX7velN8b15i606+q9ECg+ifREyklXY8ymiixwspomXhttXUl
Qvs5l/aBiBqiOAtOMV720PU6r6DIm40AilwNYEG0oW70jABz/CcvJJ8yywF5gEo2V3Sfss1sJNuw
XdDtli/N0iGb8VzkFBl5hibMP9Eu594G6lDUywLHgmg+orynHMqxHcdbeqL477zuuzdx/YiJv7Id
AIuAbv5a/pxCEOB51S2HDnwRXD+Saur5HKbOuJZp9V5P4dmERndP7B4ucWsw1qbC1g6dIU14ybUa
Me52NVxUJkQ48dxmK42fC+LWbTol7V09mZAoxp+5D+xwnsL+rk+d+Jk9dzugvF26EHzSYHVYjOdz
lhEaV1Tlm/CMJ8OMTtYIOzJ2aX3HNlABQ31tJ4mPn9AwK4uORUdKVxViXiz6+As6rGvL/HG7TJzh
HeHmGyVbfHyJwkU8+V/mSINiazyOPul2n6A6qefZCaKjzLAk9LY/rcfZg1PTWPOO/O/y3vSJYXHs
xt0IUs04DYFfrMXyEOXdQOpEeyYBisvHxTe4ZP78kFslDFyC5VcpJtIBUjxQcD88BgLLXt6hKJ0a
11nbIWw8EpJRQYWtvUtQSoil2depPOCgKddmGGCS6qGvVImGaPfZcFT4pjyF0hrScLtWHo7jBmgm
LSf2hGBqCPsonoI5oGun2ifThKQSxH2y8RGt0zCc1FqaNle4zUCCIB4fiTDpCKDJi3tRzyy+EV0K
r7uksjmXXixOTgcpI8at6PXcJu6EHmIsIPbGzv3ShOPRJm0YJD1+87TEsZDuVeSDiDMGazOF2A/Y
2VsyegD5NfhVqVqgYoJtnaBosSMv8Ajr5HNqIiyCV77OjbY9+UO5D1vowlOKSjno/HBnSTz5hZGu
wgpfA1De4UDY07pIof5NoeBCCOhjJXZwkY2w990XI8XZkTgOrvE0fox80q7Z4dudFzVqNSZTve8k
9lgsC4XrWWdXB0wmGZGXolGCj37bkp52Ll3Q43pOI/Pa3XgjWE1eZfmpTykDwtwlIWMXx4XxJUiT
+GAOAWBAw4PVSjjWGdT2jhZDDJcV5nY7tbB8tAHtBhEEXZrJLwPYAR8pxj5efGsBLNVB6IoRBEaN
16+jBC1ip7F+sgt+2MOMYcI+xHnS/gb7uz0TGgDow+xFp1Vtil59mRBNHgMJWril4cBVRlxSY3v2
yk1QY5ZcZvQRne9ZTpcpq7APOY1z17GI7c3B3LumnI+3h6WQ1gam4SuRsygcXPX+h/hgs9SfNumj
8FAw45XuIvcaZ+FNEFhFEkORSjm2M6eqILoGzY7IK/yDrdCxurnPPpC76NANrXuPjXkDmvJtoAa/
i3MAFLcXOWHi4Xb0SAXV4o5JuoizVY6RvH/qSg/TUW9Cw+ieonyA7iyJhKf51xyJijtnNdEbt6/i
JjhD08Uo7HAhzqlsj7dnNuiZ357dvrw9lEw+nSbF8WWN3fH20P/32Ww7xgEUSqeiFGiJzjwLr05k
ZifSNfODYj2pZABHpsqzVZXR6q9dGLMD9evWEs3D7eWOIF92CfwGTweRFTqm7PbgjHBK737/2osT
H7e/93XS1kShDYiqiQs0APq2n9IOLAxnGfbWTh2wH3W7XmM4hdLh1benveDtzc1iWt2uN9P6aikL
5p6GXSoCugAL6aeFS8eqXdpgfUuJznU8W8BsDS7R7fH2DUvUD4sHR6myp29xS8YW1ycOTP3s9wdH
sytvMFFhlmtSzsHWayOl7RO85ijAp65+uH3ZzflPs+npS//3W3kDkFGEkjqrqprf3haa07wtt/eq
t92za9ORtx+rjnDqxEXhEy1MB4Ilq9il7OR0e+j1sz74oJuZ3SVjPbOfCRDNZLiva+Ijj5OaVgHF
zj5iPHn8/QGV6ng0C588qnB5Ko3GODZJYhzpvnDNpdyfLW6lhaB3IgF5CBSNUdPrfxbmwmx1Gdtl
l8DLvLE6I83qvD3cqJ2/PasE1GzsBmJDs/7bkEDtvD34VsVyGXjtlsKRtQ+xP6s61I+s5S/1Unkf
dV1M1u2CHw5j1DX0x3l7+z+VvtmdFrrb0JJuLeIFV7nUNFazBmx9Wz28/zJCb8+sOcAP3enfrob4
OQ1GlI76M7p9FrcPSuUOk+zK/0KcHNTbKGPJaeGl+qnl7W5X6S/Xbz8SKdCQOYJ9/T8Xto8/g7L5
YMsWE/LtQp5YNSAozW2/7ygIgtsbwj7+77fq9i6BrFcAajKZHDhO/PYW3P7K298rUns5/v6Xs2xX
26BLDuWs1o3qSJU2nR91EWDQmpix+IP12eJEjGYDLKPdUXs7TB7MRXzr43gV2AoM9pCBSKqfjEqm
5BMi+7YXOrhhMPw0+VSCHnVWMc4vXZ6zwAYxNv4KeUTehWAaZ5rkvz9Mmt/jk6XXA9MJ0bFuvAWb
ETgI06+RoaXuVSU4fEAXtUZ7b8fRQ+dxdjMSNnpkbjGZ4neG7R1EL671UH9poXrWBg53sdgkfFC8
WyUMurC6TOqSVdU7CrNnM7YU0jVsK7S+vjIzyBLYBEXQvMSqerH9yFtlDreAVWZIlaqCZIXpswnF
hTHbdpygOZAlgT2P6YOnnK+y5+TZUb3fUe1spc+kwlwwecaF3I/RTOnDVD9r7OYUd8NlcMZgHxfJ
U2uhgteFKoNP+usgnQ+Wyf4am2j1Ar/aWQ6ZFzNywDJ4zJySIKs8PQVvBn2CzVyW+1kG49WVAdVX
oI69EJeie5/sz8FybQrc9FGCXrAt8zNq1jcOJHjGEDkaDK/ubEEGLHkc6yjAEJSXJc7cyI/pORh8
Yt2XLHY/VcUDI74fmMAWpnEJC2gRv/aSYsWYMdiZMj8HLrK3ydfqx+YadAcyGHatHeF3Cryat2t4
yP2SOmECFC3KYhMxspA1wvolUxdzeo58X3ORvMtMkTF0HbeEhR8Zi19Czbz2m+YpKNjrCGHGik9d
FZBxvAw1eHltJH/tXfXYe8F3xZuwJDj95WhyIXrul66gW1qa17ZgYMk4a9N0y3tuc6ZWGdmC2dh/
FhFiWI8+c1eEoBELkBaTs56U/TRHETSZkNlq6f7smGytpUOMqp34kDnoEzdqk9Q4O2nuh9mOG/6j
T/EjhANtYeIj6JK65zYjI8CtV7VMxMpqiRjLXDADjcmYsTFAfGAyxo+E5eZtsfMr8QZE/ebepZhh
GwV5dcawpn0Ix6GcTzlG0lwxaVeoZytp3QOIflo6/0tuhd9CZmkrm/toQZp4MB24UU0Lq6ABUmXi
AM5HhmBdt+s8+VLX5ZVXeWcpzF6xhYu6gggRMdon87ha1jNeWTolGoLCyd1Pl7XBxxAjty8EhWO+
MfeWWujXKNTCOHrvHMFAxb2pP8oQEXH/ssyIRtwInFnfv3QMnIiJBLbHQIzAxEACjor9u2HKAbul
bbqrFuNbV9G4jyzcDAbIzvGnX/f+NgoQyiatejVh5JAeKjeujc13WFgOPGkRYFQMD7IPiC3S0Rsa
ABBTKxvEhXuV9dgHlVoFwOgJJijXmd0FKxQ7Hb+ekf9EWw4P63iSWDrWmBT3M5m5d70YJvzIZrsL
FLFIWfVRtC4qZK95CYQN7VeFm9qyfg6wg0g1UfcNJdYdhlXCYosQK0ADxjJWEEsEg6w8vc6ofk+y
VMiH1c7JYcA3ZRLuzdzDZukbKINb42za8TkxSUCPRzN7AG0O3K5zdj3SiDDpilWNTxbDC7SjYvK3
2ex9UFlAmJOqXXGP+nZsHafyGQ/qZ87Fy9kSED7Dksrakx+ODAGstjQkOud1cjtzt3TmtyrNalDN
4iR921oRPUGKLnED0vkhCsYAS7ZMmyAe12TOrCYB2NIJANKWQI0ILMFxbW9F1t6FGT+7MbEj+lH1
lKbzQ1/RjS1z/OLmICyydotndg1gNhGNwLk6k8HDUc0fz7U0r/j43zzTYVzsuiV5QHoeULifzBC1
dWFgnE9LYK5Iq4meRyac0BYYkKJHUfBBxg6MNs9yVwRoyTVy2wKJloWFuHnp6VifWdYwMvFpunH3
Qdtj3nYTEeEib/ZmFH1pWYOOVdh+JMWITzRi+yy7nwldFIDDH0E212uDkD9GRJtYFKimVY6NwwOt
WZpnMn8/ibb4wRZz7lnItmWsOeXDC1rgn2zpauVMOHJDV2DKMQ9Z9iN3vZnRL5k2Hjn2U0ZNJgk2
t/ugp3u1zXpBKcuWxo3Ue3C7JxpeGQy8WmOqlREj1l7XQfhgKUlohcEqQ1ULE9PEPDWIIKUeNd58
2bkAiQNIHjpKpUuvXe6W9141gn0rPRy+cvSxDyFV9B8KDtarIWgISBGjs1Zi08lLHU0rS4jv3eRX
1JkMJ+sSk8zyswu45Usr3IY1uTMO6uVVwEurBzXf2fTPcXPKY1sn32qzJVSHoSWK0kSNCPOWfv4c
uQyd4zJdNs4UgwhHK81I/ZOQS3qnWuAuOXCt2rTIwLC9a58BLxuDPNujB3CcdjwbXvCWhO7F4BS2
9gRooko8VvmCyyzLfZqlLGixVA8RRAXZNfsxjTJmptP9HCtxQYb/I13G3ZKN81k4o8v2ZcttcsxB
b6wnwslSVomV4QEvsgqM6ksdf03dTTn0QB8laJpG3gnXusZc+oW1dQp8Ev74njv5Yy0vPTkriIGI
uypkEq6UtDkzaVliiWYg9ey7CtA0htP0YVa7yVrMI20y5EMm9j24/mCwO2T5qf2QlJhtCvE1p799
1yuuqduDrzw8ehWAzapB0Wc9Yu/F247FALBeRnOokXG9oRec7jJQpnOas/nHH+UUNadoFCaOQOaf
vfT0YjjtDae4sM2t8kSG9/h7sS1N1ZdMvaXDKbJbdzNQEt35TeSuIsd56gYc7w10h8HPX8MI4BKz
iG4/F+rbYk1v1E0bKy6+m4AKR4Avn6OsXjuKuqVLPzsFr6f3xx9TIg50Ks9GGQh4PhpYIF5ddwbb
Q+wLB+XDYnK8wqT3kzi1a92C5xn6Ye062Vtji7eFjse6GZAzTYKjpuSqCwLjYqcqA6FEiMkkAcvx
mejMbhAzfsx535AeH2cioPXUqxEr/x0t06tDascKmsnGLZ3NYIW44AgisYus3S6LbiWN5XNn2fVG
+n1DM9M5eE5Z0vKQpD2T/Jd44hMWBYLEAqx5dRl6awKKgFHiyjNzZGGcBhBEKSI0pi5vzwmSOMSW
zZqGSr9N3ddKqQrdzHvbDBEQBIhcTWJvpQc+tTHD17GpgEUAgyxXdJ0WnEQkDgS6YS6t+eyT+L7Q
tAi7+rEs/I7z1QzR33L64zAXZnHXxM1wvH1ttvFAq4lT13PRk17S3foIZZrJ4+3r3x/SJmG5cFnp
jcrH7GE1O6TVWMdo/K9n/RMMk1+ARZIzW8D1BnH12OlfVE0VKa/ztKXg4Tfob/3+oMCqAMcNslWt
f2k2uUW/V4IIFZO8naX8FtDK2DQFqfKBThSfdLY1HlK84VWw4ORIFfvKLdj6lmktmTockY+OnDHT
M7CPanf7vul9y2wxH9LSG4+OnHCVSArBZXat9RjX3RGrvWTgxmTk/7B3ZstxI+kVfhW/ADqwL7e1
V3GnSIrSDYKSKCwJIBNLYsmn94fqnp7xOBwO3ztiBk0WRYmsKgD/cs53rp9iFCXiTCoAXOtoo1iH
HLnd1uoERGiTteS1se6CXtkYkMvreAQgEE34NeXj70M12MXOuAYk6NrY+2snP6feszNUVGpF9RJM
bncIZkwu10OrmvlicLqURWid0rVxLksiv9D4/PXRPx+T9vSIdZe1WYT1rlk7cEQ0gA9CmCd/fv7P
B5uOiIaggn+zWn8qM+w7gbrVCmiOzKxy7u4py6IuKDUqgmG4VOs4q21iiAFtCXSwKoHNaLZbmHkV
UMyov6jW9JfrR/766fWj9U+0bjycvAQGYT/4HVqlx9jDvBgMGpWop8v4YrsOv2LY+dtr3HsdumS+
28guxrLNzhGbz7GPnUsqJr/eBBOZYVEnHq6PlRlXzutHDhAYtN8hA85GfzrYkfZNgP40tpA7+OlI
6k774/rJ9WF/aIaz4BUDL2Vfrofu74/+7VMKXsQNCtrq9eez5Ozxlt05Pb+wvUbVXw/Xh5dhSM+z
fNK9ATxImyCAvZf3jp/zKcGGLklbHARFwhYHhgMBYdXILpigwvVw/fR6CNsBTmL3LBR3YvIF9QXP
xfXf/5cfYn2SQkKrAcKuP8f1K8QrEvZAyZxPItin8YvfdlA0F7XVucrouTaytb/WGc2KiYA+FTkh
CCUBbsGC+c2evfSEFsbrlH8PFwUqjmSkbY1Ms/t0uMUnX8ITKj/wTv2gBtpW3jIRDlWTzCwLCHLN
qxx4lwhy8nJJVoQR6LfCRdvEnfJ0zTjtKPPpJSyWh2PR1/gklvbgLf7NQEczzE1wFCN/Hda73W97
N9NvHk3qFxQn2Q1D345Hzl3hvEpn/LQqfoNwRGWYlRbPAsw6NqW8c8fokg2h4KKK2MuCftmGAOqu
Soj/F438b6IRdBto4/9n0cgNMcL6p1j+i9Lkz2/6SzgSO38kEW4r4nzReazIhb+kI3HyRxBhOnIC
7DqIlD1UzH9JR7wEGgMWLfShXhi6jo3y9S/piBf+gZAl8VCg+05oO/836Yi3SmT/RTiC98xGuxIH
CEi4PP43j4sXejnFa5pdpnlfNutbTLSKiIuQPGCpMF8k2YW2vLtUkf9SKyRhJm7yk403y0IKb03z
uRmYHScdRbsdpQPyUzmD4WTWyHYD+YRX+7tBMZyp2LTmovwirCHYMyQi1QUpVpXakJeTIj1P7fTZ
uYfC0Qadzt8vyeOfv86/Wu1cuDH/7ffkmQqI1GItsXp6/k1yNzM+C4Qbh+eU9dRKLD3MhajB18G4
S9dxIYgwRutJFpH5waA1c3gsk7HPOq3fIc+qTg2i1ib1Liaw1RHSVc1pXhY3ZZds8EvtGd7pi06c
13CI+q2j5ZfGsn9gHPcfr4eqJvghTGZ7nybkXZIHMLvTubDqQxWpdjs0ZbMncLCWh8UILNCVPC9M
hU+0D+0ebhVo1tQle6dHAzMX/ofwmNt3YklYW3Yv18t9uN4AkoE1RI1M9O9rfD9MNlQxGZ2N9fTP
h5MID6+pMwqqwUM+DTnUW2eh10NeDNh+nYRCeF2DXA/jWg94afo0F9I5pMHAotgJ6/IgU++bPKnI
/RwlZNHFZ4B2vZdmS/su7SLZl+tNNdc8Z00SEZUY2vZFWRmL6pAqWwrcp7OOA+oTGiMoCuan49cL
xetTJTAZmCmPD0VdPYfVmF6UrMlQCT21D4Tkhr9+agY7+ZfD9TFLRSzXluik6iY/Fl7/OK9/quft
t/bZUGJzaKgVNaasPMavLhzwyOEPb7AXZySmkEOhgey27Osu148QEjuX/is7xfEwOBA/w4DtZtZU
aGVIts/MqoVYfcZpQj3SczrsJotVelwU4RbBYgK7qP1wBWuwa/15rUQXz3myBx4ytnuouXPe4pDq
Nm4+qv31oEK2Pl4mi5vRQgWkZU9FqfTb9aHrIctmvlgbi8gw78nY61yz0ppNw3pQ8W9nHd1XDVvy
zP+uBJAhSa8d8KZq7TlCMwO0OUcDAHo6cNhsEObUAV7xEo0o1rvpZLfmh8kt5KzvcfjNZqK7n5nJ
gB38R/2rCsw1SFnepMUwUk1heR6w5WNZIA5ENWyxDGUxrqZ1/5RFNKdyXJdbffKWhNjc0qa0Lz29
z1Cb8MxmmoTOJQsPLIFesrLzwLhWdI2PiI0wFaB/rnRdHNsk25FlEJ/cBI4A58YpKpm3WNVMX2An
/NPUkwmBsQO2laG6rWyrA0VPjo3VIXFr0u/a187BpDFsJ4ieR5rF7uKtq7zZzsDhtvC6SX5+upax
imDxTW6F8z6UX/n+6HwtdEw4l2i49LzP2wrO6gK6LGe6AYEGFcYIh9uWgP/c9hBrggr8hNTgsL8R
rSx2rhreumL4AFNnsZE8zSZ2zliAt42Oxhs95RVUwRYOwzLesOFnl6wO1tS8trWJd0qBb7rWmiFF
p1/H+yCbkk1YqW/elHsHl31c1AY9oSo5oXkW5jIyHE+8ixMAlQ5XPKdt3hiK1YdZVOY8Zj/lEkaX
dj1U8NQnezmLwKhtUsl+e71QcsNsT349wvckW9LM9VMf6WhX091tfJ+Errp56SqEzH2O5W2Qy7gV
sSIbY56DbeCwN/VQt1i9B98hdr1zkr3mijJzZq8bDuJ3kgHPX0gBFKkFrHX8LFfEj8nKQ+yWt2xP
c0aYyXse+dvGgRdEyvkbXY8855Oiq0nBd8WRt1kCLPhxYUGEK0NC6D0cjiyPLnlruQz0xMuUkcvQ
eq+NW13MElvHQbf3UkMZqOP0c4m++FnzHdRYu1ekkK1v86Viu1l0/TEkfLGx7XDfVpm5ZAlpUh3a
M+bA7I/7Lny3QsNPCei2jPyB94MGD9TDfdM561ngky7D3kPWQ98orA4VePoceW+9Q6U9VqB0Esk6
jTfE8yjQ2qAkR0O2EEVKCo2i6UTOztbPQtSWdCRf5MLeweWJdgb4w72DLMwH/IkGypa7hTwtXpwp
EHBFaFu2OtD7yvLCbZMYhhALPLqoG84+Os6bxnuuZn/eNaF9V+feNx8NFtM70o0/wyW/92OLrPu+
pF4lfzRxmuAuDBSOT93CeyNKWMQjjGm+w1uG6N7xrBwpIlq7VBhDSdulzLBQJ7qOOqCaQdMpXOjr
S/JjLuWhsET6ZLIOiyc8SlT944OKMuJ/Yd2AtjuUYbUP1k0gYoXmhC7p1JHYNCjoEDXcbidJ4bRX
UGGK9qvr5KCtE5K3PVLwuoLyJR+7H1FHkIWXeWQOzBYWUqsc9kU1GvrZcM3QRt0xLfvYlqDScu2c
ZGru5o4JkmhJzyJAroeQgomzn/fGwikQGESzQ7FuQshMq5J22iYa2Koh7Fcu1muE4mljGst6Cvv1
68CgZO1eXGW2MdloVvgzTTP+q5Ah9mCdgpA/7wwqo5QvlhNi+70WqwQjcPttREiCRqUH4b/5VthU
ZtMzYDmUIdLDiB2nj1Potl9CTD5+RNQ883YkLH637zySeriUHbxBPmA3rV/x/fSu+BomdMu4joBM
ufjJx657NJIMauxBucFq0wj4kej/pohUJjPrJ9vuqqOllbzR4/dgCN6KirVV5osIEi5vS8cXqLgG
aEUqMdBuSBQs9LSXAy+/KkoPYHCoDy2DfNhlaEmWXuCbs92vlXwI8ucU/u0DzvJvbcN+qze13qMn
EYyfUF6/VyBatj6iUXpxzz+6C71yFEfvpZuwn9GTg84vhGbQV+5jnaPAl+l7XiBYBCzx0k508kye
fleIGeRSgFfHrl4StLmhptG7RQIHrJxgwQXQhOdSAeDsfzN/YQHQZBsiqY9DHMBY1t6+adgFmsKX
H7InXgyQaMk9pkxOs2TnEogUAU/VI4uxKIF1ioAhyyCCJC23kBffrd1TqOpbZ27vYrbC6LkwnZj+
HE8OEUEJ6EQ7m74vJClM8fIWk+gXz5oYB23turDnfRoYRFoquokQyTDv+NXHZOX1pnmHhYMaijSJ
0Jd3Q4WqqbH6hmlyTJKI8JZ9EuXhRwSrmPQRk52wtl8al100czjiMVHnqSgVR8o/YOaIJOqAg6W6
+o7YjnZgN9bVPzDGEfRF7V72v3jRv0hvfAJLnYP/qB/X0I6qqptD75aYPRN/lWa/9tc6LyvJwXJ2
89KQYpcsP8yaAuKI/NgE3qFl/4I07CkyYH6byDnVDU44vFrYd+bkIQPRII2H6m4uaRhiiCrNGG9R
lnwCiXfaLHwycxzudOPeWfF0F4cIzuXARmvIk4ObatjAMbWUeCd9emNF5Uc4QLDPfQ+RzXAY+JF3
SGMZktf9oyNToHUTLu8q1iiCla2PqUWqQIrosHBRGHU5A2CM3ehl5ddh+bU0ml0x9JGlTbrj2CDI
LDVQH3d+m+fovVHpF+mSKw0F58fAsOgQmbo7JfObaojUmomo9Zb0iOyRcT0YVLYa26g7E4cLRt5r
FNbgeudBh4KK05rNhMN6Q6FfcDoNh2Bxy/3kzEwP+uEeRc8p41U+NHHVHAT4y6xNVmU3JLygv/FM
9da2CvCav08zl/BFJzN7ZD23fpMhhWrc5sZhqJon8afUH1PvvnK/OXoJMwqcR7+VO55bM/N+LaZw
02OiPlNz/o50NR2yGl33xPbDIhE0kdmNJZ4MZfYzJgTKwi7cNYV5dtziuezqdBPa2bDLg5+m+aY0
CtEipQxiu8H7cMJQpp5z0i+syn7F+I9gLm7OtluBm1fl19Ym2iscIZBmsTk3JR6oJYVHP2A+0mhh
Nkw3lzzjtXVWr6tQT6m4d4JzmwEQZkPyY3LEcxd69rGuPDq5oLhDjb8AsAsf3cGf9tPUch1uPZdL
SnNhrMv+KDvPZdOeTJjowxRZNE6tmI+t0uR1BhB8UwePEvJzhn7IdwVZUEtFGE0ae+3Osx25K7Jx
H444nNwMTMJsU0hmcfnaVvLJC6bp3DmPk6Ae7/idAzKIjz4Mw6Qj/SOUwY0FnNq04zbNmFAinNMX
+KQgTQsST3oQ4BktNxoCzJels1d5/x7J7GGGtZ9KUDaoF/Zdzi891/4Bn2K5G2xToRZOvvseWLc+
g1AOwYxgD4OF4qGZ2ze3ztimBxb73gygGf1NxR3zU1unxUvETmHXOOpx3DSKqPbE9mc6O+s5T+3u
MLdLfMToVx9MVKlt1/kvol2fUq6FYVxs+1ShZZnZmzc903+xylWa8EFaHh60ippY9919rJGyzhp0
uFu4Hxmqwr3nuA+N4eoVCyhcVvBahd6d3cU/02x6itiKbcOKq4RfofUW4meJA343FsG3wCeQwM6R
uSSShDUHoR2gJYFepQhMc9KI4DIv27aKfJrKD+WB3oytiD/ec3E0GZVj5pBzUwz3VeNRCjJftObf
sPWwg7DXyVznLUGlj/ThovPppxoqhdwWYqNfHJMpAL/VZNv9UBa4A6a1KGGHSHJV9RPd+G1SJ9i8
EQxoWkRZyWwn9Vmv4qcE2RdPU/LgOt5NpMuzI39PVb+8WBY1B5NkXFBnLyMJuK5D1AuV/BmkOPpE
uDxa7I2ZAAR7p0dhlgdrYJwJj+Fsgk3M9X3RbrFTKb5HvKY+EX9oBoqyOHsuEXG5jYQzTVDxMrRC
2SYo4aOaeEEvEMUecOFxGPLhCCsDUUzSPaFPfW28IoZDDCxWsF9r1KcXErhBLwLY3d3bBz9avo9z
TwpUGXHST98rHX8pOgcQv7h3SxSyxHozJJdJyqbxe0QFb09Iyps5wkGSWu9Vb06sgR+sKmq2ftd+
4S+mbMLds+9j8W73014JvAvO3M07O6bIG8BwHoZhxo0zfCuqqTnXGfT1xXL3nMYNrS41dHYbigit
d7qsQu3sXtPLsTVko9lUcqdwhZKoGW4XmxAH2Q54KLi6WyPNZVgtBA1lUKtsKuwgUSPxNHG5k7Mu
kCmqFztrygNy6n3ulPCDcrRgVWru1//X54p4PiJDBBbFRonDEHxjgsjbdS62w4K7X1OQLNqcczt/
lxZhFoklQTe0MSHdm0pVxGzPUlAxcDpQFmiS09jzqzri9F+fSIjZX+PbURmejChE4VPRgbtpj4yK
tMOgn7kEeHAQEve7b4hHTgXqrEmqC1CXdt06/a5y8UWBs8+rT4tZQDszTkfTClDYDx4DO5FQ2Yd4
EwYG9jRrfGp7MDURGtn0NfHY588JsXcUkVuvS5H/y/QJKjf5FcCTA9qiLWc4+dbxL1a/aB2fkzFB
UcLuY5GUG1MTbu2S6Xwj4NcVFno/7MXJZjjZ7ihRNUwzN8efhVOw+XcJOPIjVFO9cOnluU9k8zyj
bOV5Syd82wK6edqnKXtOf2HuhrXbVjgr5zZE1a890gtKL9pOQZ6hz0/2CjEZKin1I3H5ha28eE7X
MzIbmeEnqrzJU+0dlzRnfOJyQyrfVOa/VaMjjnPS3qrJ+jlNPffY4XuBDq9Q0QkpwF0XYClacM/v
Rm19AaiOkbaoX5bsQYUIOGvYaumY8McmCDHpfTenDOzI90Yx+10I6teDEcv0m9Iit9pnFlY4bIKZ
JWJrvG0625tWxAlkfI8+5KabzGHxeAKp8l9np0H+hkYh5kbJXc/flCGvXZcRrT1wETVIkcgfQPPX
gqaNJRr/Kf1NXTXeN8ny3A6gcSuR4gRPkl1roWTu+lOfyFvoSLwd5TifEse8ohr9Qk7EwxD79i4P
808MX8dQogeeluA5qNo3P/efgIt5gX6Tgf/Q2yGcSmQz1BTRXN34kfgyeJwtI1V/XrvPpI0SWcH6
vk4RQGVk9SBJ7Qzh0GQiuVX6LaW7sXTBqGq+CbA7Fjk8/G6ia7ER63r1WUsNxQX223quefKz7Zqv
MqKXMDMd1zj8NNICy+sgFqArfxx0r/ZjMrx0jfuaOl+s0MeHIq3f/bDcxfjBeC9qf8u7Z95VNWqb
rJvhV6lTZODEjw7qkc76mC2bJXdvzZwZ3g8Ktu1UoA7SffbehsUZI2VEE82iaBiLx54IizL87Y7i
nnUuszIn+8i95BF6LwBb9RA2/m/Lqr/I9Xe2puE1JOyw1lzIY8TyyDWJjuWV2kYl2hW3kuvyklgs
IoTy6cC2/Zfjz+eKZ/Fe2XdzVrhnr1RnQZm6beArHboGUzJa/2xLH3yoVDEd5o7BGfN9OpBqRsG1
GGwKS8EIsYzNZaGSRBGyCYjFcothZKo/WOcMWmhBr+C1Nnfp8s1KHcKbKDk2BVvgriWDENSYPs8d
YRIKPwTWPfsBxt8WX2GI4kHuggGtQlyQOO/C3K8omWNAaJu5Zm2X6qE/VMb5Bi5ebEYl2qNQzQX7
Z34qXME0HU5Kig19Q4nNCNNMP2vEXuQ1in0syb9SE715WMcdI4KS6tWmp7uf/PZNHBzyami8Hfdg
F/5bHFDRWKMdbmdV3beCfAPPMj8qNVt7dJ1Er42Nv3FoJaBPED1cIKlNjPjal6gQrP65TStUOEQL
fJlxE8xziIeChJd1+nSCrf9dDvUrAgV5yElg8Kl1t9ZTFeZ3jkLStDRdgbZznG/jvPs15Fmy9Qvf
OcoFgDvm3ugupcin1jIfc53M57Ss/Hvf8EZo44UIAR9POmGyVu2WdwoD/NBh+3EX7iFcQeshfshz
QYuhBzgpnh0d2fOTXOdl0zY1znLqTlU9D/eFGZilOUTL6ChE/mef7Al3qxbq6FS/vRx9aTI0/rZa
GFRiNRb83h5DWxIGtJpL6mnGzYnxXWD8uH51ujN+hWkBD82mHsvHxUrIUs7mlwnN+E46RcCeyOxT
9h97rnHxpm34PjURPt0gljXhqPD3JPOujoMviVvnNwVpqrhrLmrFxlIlc/laNAbWqPtR1PMvxViG
LXJwiVT1WDUsRUczqoNK7eAY4Urcp2X0owugnkRx+tbE3n2U6R8zs5+bFtsu0QqQAubJ2iQ9usnU
HTWXe6/cxF1fgj4qt6E7cxWU/Qeml3QzurPe0jiid4vrz3IJUPJ6TKXcmI7AT8nkslT11FuOD+ya
+Rzj64MonerIr3Ia5ko9Tx0nNwbCczG2071t5W9pAzAkVvPHULbtbdcQVxln6NH8OYD5D+DXs2z7
IZ+W84IFzc98vYVh4g2wQ203x2iIY3rjlSOqwMV7gDTQHGGOE1PhRPMJrBPlfp5gFsToU5b+8rzI
B2vMJTlUSj8Vjb23O/fMbaLdBfY5b/zg3HS/u8xCbpakv+DPrBGlhmUGIoXCsW4jeyxuovjdYydy
7AUlfgT8+E73wevkevIhUfeN5+6QsFOH10fbZp1QZ2LcT5JVE+pKBCJjxxn60MbVcEmrlOt3EN4y
mu0PXqwlp2z7K9LLc7aUz+it7wYTvuMa2iD+fRfWHBzbiVc0ogfFyo2hrPhsh9p/Uq5+pV1e+aq/
RzjsFXAIGOcFjgha+hlpFp4fLVGGod20jH72ZfbI6Gg6cikk1YM49Wa00kNg4pc0aUihl3J66qfi
sxAQgOiR0Clxiwfl+TYVwFRhmt5jGfpoBNacdVu4K6Y52Bd28l6E8sVBj0G0DDroauD255GimKV0
HLbwnwzsWpYs+cgSDBlCWhRfFVuCQ7Z8zYy4GTKGqEZF37TjoQPMdzmCcmq7JQX5SuYPFYSOqQ2z
JkIu1rRPJfooeiBinRxE6PDSlvM43WLGjhhfltZWxSS25ClZ5ULkexhtOWaD/G6eFohjWbyPcdRs
C2LN9lWUxjtSOk5SBAc1tNmuqyaA6oZzsr0PLhYSH9DJsDiYM6YbN4pu1Z1gLfHc+3jHI0bg4dpN
5mLemUz5BNVFMbas/tO3+Dnzkgi6sSQT1PbvEJj5uzEG2tMTWaXj/OQBrUeO+o4Wk4BrgDwau5a0
RMA1sc9Pvg4fg2mRLJeQ7LtOGbLIcywMr1TlOYZhRJ8mk3CHuwVbAqk20gEAw87O0f7CvE7cp6b+
SXOVH8sC93+YfMwK94KrpMsoEQVthu4p6j6raSTxroDib7sJIE7Lj+4DPBe159+i7XwWggZPLB6n
Zzk+xIn+nhHlOvb49RYr/trW44fMp/xWsO3eJSXbTleKg8ezNdZtx96DjEZrsGFddvJB0Dbv2z49
xnlo7zxCj0dvWM5EicjNiJ+eF29+iYLvIjf3Re1XELotyMYB2iFuJa5o2kOULEScw6E5ZTVraQ//
hTVnZN8Z1ewqJb9oq3hTejol/uJvGCxWu1FxEagZz5R6ndubGEdjn/sHkbKuD+dG7L5JRtVf89Hn
u3u972xk34Wus/vaVhM8H2J/uzVibAq5008EjQt5W6+WW1PI/owNwdm5xfQ8iSw8ixekgWZfoi4P
J9LCsfzNh8GGDhM4lvu0EDQWLsmrqPz+hEvN3bV2bqNQlUfXtdnc2MVPygazG2ISUd3IexJt2u8K
xs2bwqECUfidN2VUPxO/RnEfoMhGaLy6ZAMsS1L8ytCM4jKwngfyw3heouwxEhWA5dFh2EjKT1c9
mdoPH0yhXHLso+eg5m6QFObepyHkog190o+Iy45cUsIo1OeZ9LDUdbOvYnjo9O+U2vzJuE0C4Aqu
g5cO/Ngkcwpyb7Srebs9yYiEnxHT+ZAylpsyr3/QtvOjXlYmtrAeej3qLRX/reVwex6rIb9rlTjh
B98Bq2rfOpBK6Ezd49Q4+FLEsXOj22qEJq6TT5F/TBEYDpuzSfmtB1EdGoQkA2CFWGhn8o+L25A8
HWOHjcs6OjrAQ0iVS3aDLOOd76MBjm2iOb6WRv1uOk2JPMBf7bxvSSCbX15YX4J6r5dO3pV5BM4e
wlxk1ggDojly1REdXjs7/K/5wQQRTVFK6T2RpjvjTnC5XNQoaLaWscPdKFE4dQXk7Gl6hn+HMoIA
7ywgPnfp0Ulg8v4RLdhOh9HBqVyaO2H1jOGXRByKZbwNMDoeSixIWgt8IjQOrDfAri+Zda6UHm8g
Ux21DsStnt+7pu/PNrURFvBiD1bVvhU1Utm6Zq6HCzrbKT8eboiKy2lJsf9Ei/WdkbF/mWrzFE5i
2Y2T+UG1QZJx91HpECEwxnci30iBtQvEZRUGenf2j8IvufktTv3krfVNOKDn6LtiryZYYiHj8hTq
1qYkOO1hTg3ehHE4klHvAhFit/azXIN4IszpyBUtRmK0H84a1wOn7hL1/hkhM9uGsOwPqqmei948
IqYcHzDXl7TGvJxla36wrryLEDR+msg+0+NxMyPaAmvXjgKnf16W/BYL5U4FQfSj7BEB6FicQ1tm
96gluffhYaNldPalICqCUdEddw3Snc3wEIYdL5/DKS3au67g33S5VvR2vGNIEGxqV8tHN2d0QhSJ
t6/aeHV1K2DBbHh8l6l2g3OCOQ95TU7zLSmbB1AfoC1cDMVDeUvOhvgS2ReU8dXt9WBZZX0bRCmd
xejucsV7oUfDQRHbs5UUIBwTJgTYOPSlkzTzRe0WbI5isA0ElblVNB4iFX4nIITdLYypx8RuuWqy
V0Q1wCaiJ8llmIP3bGhukioHKZEDnA3K+mtd8VpjsmFNSjBbNgToSNZNp8O+CvOf+yqGi7c8dKwI
wcNTcC1JLLgy9zN/syQtMAw3SdG+eMDj9r1KrB2TulonF6tn6BUH7rENQoK8RzkAwrC2qE8i8iQE
ZE8XvfM8YCeS80MYV/IoegvrnjftW8pAirjPuTHsLZljTqjA917C9iAEOAKJIyAAzjHpPl8oUFY+
p+9MN+hSzDFpiOl1x/I+s+JntNhMrc1oUSYnDO4Gn+FXOKDumcfpAGi3dyX+MyWWvQ7dc9Kn7f31
YEclMRPBfgy84uwrf2Hon9tHhayZTrTz0YWVHWh7xvbL2BADxBSnzT2y5uP0Xtu9h4NKu7c5+mTh
MXL1wF5sG6S5mzgyZxN4ya1X0wo0TfeIg2gtli8ypHaaBzYgS3aKm8Y9OOgJlszcYPJ9y9oguHXz
Ijuyacf8ZFcfceCjTK8UXgTS46B8EJznTuVXyWJzqYS9b0f3dp65MMGGO1tvpY92Q1n1eGDuPJ0K
ArY2rpdykpkxP1bkb9S9Sh+zmco7m0Yk9Mlonr1qiMlM9m4zLSLoEeZnvEm0678pj7JWWVu7AYO2
hPDdyiGGosPr44mE5Jy6vhA595jRI3Ru3O4J/Wm3ZKJap2BWvz1R/IpaOz60eIThfnb+PigA8+ja
5xQwUsHPsZiGBT+qOkFog+N10yA/s63otu+QojQZmCER4m4qmC4RKa1rk30pWTyWuAIoi7kyVq+g
hKZ7xF8uFig3yMgDhCibNvGZ3p+7DBd+1rBrEBzRnGodFsrlQA7lvO3r8qRcXvSebgHIAQu1ouNb
dBYf3Dk8DCZ71CzIGN8tPczKFnlgg82Su9h9N4UE3Ov+JjMuvkxuCdoe812XM0NRQ+dT1O0qL3Zh
z0YV7qCZnxRsg1svkJUIG24oDyw2u4dOPmdFag5JAbnfxgq4s5bmWxi/eA6rIXsUtxKzAikRTDeY
qyflOfCa+ntduXTbzICSYXmm5U/PJKIwFEgQOHSpS3Jc1z1HsU2v1J+ZtqCJLieeMze4TDJhFM86
gh4ZKbKwlweTV8mmrJ5k39ApzfklR853THyPCfcEm5AcNumE6P2IgzQgxLYQ55adUw3fQhFbJ5vY
5FQX1kOLXZ0UJ667pmZsZschlBCVv4whTqVYmSd/7ou956WoMCV2AB0QMl+b5KbWRXpaR96zKotj
Mfi/koXevkqa0zhJ59j43QWx2kI8kfMmnLI60MAvl2Q9XD/yV2gDjEFCT4094skiP5HZer8TK2Hg
eriqMZAmjNBp7JkldI7GqLvau93Vg0/HwcKnkBSsOf0U6jDYuKsWHCvJ+qXr16+HfoabOVjxKz86
K9+SVxRCY8Po0+kf8/Wz60MZ4+h2TKZTuaraCgLV89Vb71eGJRXXjNVxOxyoOvdGJjsuyqutngOa
QgQgZWDTh3l0fKuR4uqruB7eMLEsl3hVn5FP8RJ18FhhAwK8WB8CPTv9v5YaEXQxLP+blhoeN1y6
v4W7u4/h4z/+/M77jxp0H6bGoi8+mv9K4fvzu/4hpo7/iNErk2Tj/cnNQ+f7DxKf/4eNnJn/oZt2
/lRa/0NO7f2B4te1kzCG05eAr/pbTu3yF/7JiQZUjdo6cf5PJL5/1xkjOPN81/OdIEKfTRDoCur7
FxBfsXSTlrzXz01AaE2R98kxJlUEiuqBuRasOze09k3O1X7pMF/O9YS5CgUH0Co7Z1ySC/ewRNx1
khD3OIqUY9PezYMOyFStXzlRKdomZycRY7G/HVZ7JKF26Zra1Mz5GWopNAQqR8bel9DtvlV+Wx9g
tY1b8DXtjmA+vD5f44ceUvox6nqcb/VAqftehYU5NKVHFpd2yLJG4AR0ixVZGt0aeOIHEoK55JBo
LVrM5LG2CXuSCcJvfoi2/mgrX59Cv3vpWqDrHZPyrbRxEo0+gyvfcY8ZkyjGAwwRGkt/DrgVzhrN
VcUNeh9pj6WWBYGixu8OUOBD1fwFnVpwJy31AWGFBPLUEl0WdyzELyqJp/8k7LyW41aWLPpFiACq
YOexvSWb3rwgSFGCtwX/9bPQmoirw7lx9NIhihSFRgOoysy9174lnn3HaF2H1yO1ddTxYLAH9DBv
oVGXhOKRAm3GtsY8Q8hNMns7sHfZy96QwSqgNvJM2MqZQS8kp4O8YPsz7VqU3G7gKB5C5vuYWHL3
xxX9X6ToxjchOheIaSJBt7hK4EXSwPrnBRKPbt0VXVnuwUY86o3RLa8vqUtyt2XjqQtG8joh5dzq
LQdlgguaIuf/Tua/H8s3fPb1UDypS6IiyZQwvmNohWbQ9MfBvO+1mmq5zN9w6Zj1DjzEJRDZk+bl
PyMz/dsZ+MaqnP9bB5Gf4xrYDgwhv52BCS/fpEI7JV8somcCWIILe65lwrgGnSHq7ajF0SpG87ko
iZVbaKrPtyADD7wNe09/9vnfz4PAaPGnCeJ6RCakeMPmhnV1fU7l+OOmjXWhehjH6d4MORHoh82l
8rD2jH2zHYpCLrR2jruihb0GyHvs83RCg4pMLp5QJEtASKhuf3ZD6S1tezK2XpFur7/K9pFJS5Jv
lR8//PtBf48KuR60hQXEJcHHtElV/udBB9wBEbsnDppMqU2kRrD0LpL5TkPiFZOkrDtWtJJ99WYb
9JOqgPsw8hm4gRAtaPV9VfaYo+1p2DZoxZ1NoYzQ+Cn15RruC9t3TNQ0d5dpFX82BdHRqVDJocMx
wdI6foKUuaGFwokQ0degDTDjLfB2Viju2bk2a9RLj395x/OF8YdXZX7HgAd5p0wmPBMS6z/f8ZAA
BckSHdRnA5xUY/9XVxG1S/8UupM4Sc9dezmCGV2Y8QEdk77EDuUv0skmf36u3ksw9XXXZfT3aDfp
tUVBI7HBA34Ug/fYMZujvL4BjodWp+Qh4JXIWvPU//BKg4ZUWyUHKzH0Dfz+j6oYpl2tMR4o9Hxd
+c4yCkzEVP7f7pdvtGjetqXrZGaYuuPx6ny7X1IDSnTWSuT0tfdYeG3PKZ9uaz/9hAPZbqtfOW78
XBjaemBfDZSMKJZ67aiATbBCUowAomFAuMxoDN785SP5b8fG8QkcRC6AW/EtR6SuCB5uaqT+1bjT
68Q5TGnxWjAlWVXKfgSYCb9Os9bX5QAWqEU1iqYjoOKRaQs2rVtrVAWLshXvygH5OY3JGtzJHZcl
tIWucpdFgwvPmOpflqm7i1w8Tt54sPKj61qXKjDqnSZ6fV0gKlvR+b4opCQr4gMRHpbZAUnLe2T6
9vnf37bx/x9hJDPZBlh32/YcWtL/vBLp8fZRYJfxfrIBcNJRuZBy7sEVaGC8TmAmKrD7ebPtGyoM
ny+mESGTQdRMnJnZLodCt/jLIX1bV0yc6LrJblQn8sIy9Bk2/OczzIy03uhCL9qHvse9qk+3emib
2zojCwjv1j5s3GQXdPpReC6xjU59Ezl0F1Rm/O1I5tvwj9v0eiSWwSzBdB0d3/+36zVm7KrVGrdp
E/kAG74UsRr72deyieK+X4Juo0EeBoeJ5iMF5KoownLXZCVI4B78jGycp9QVdCrQ4mwsYa0LIAH/
frbkfF3+v2MkZsmzWfl4msxn848nfmunyPSLgUeJsm48fO744RN6RsWzJlwiBStmFHp2dECf7srw
0+kmmMO90G+sKLthQ/mFnzZauCXkCi9+GAzEKnUP5cDNLkJLg5UfMcEuPDNfu1PWwavTnto2rJbF
KBSEW3Z7LmQpzSn/evbnterbOyPLjDXdsMFR69/vyG40kqjCmrXXzREaKtR+EDFEvbpusGoU+ETZ
INUTzBIaoDsozgAi+nKkgasKGosOHvIcoHOs/eWesb7tNubLQjgmJ1y61Om6++0C7Siai8kH1Eww
89Zp6EuquIhZ68dHS0dcM8T4PqJkund9acwnMGQwFQFSQVAoaJVMePMWNTPdlRrQ41rwPYtSOntT
jMZuStVmoo9vO316qzNK2TgdDrsuco2Fi7of9hRQ9blNQxCC9lFkJWV/R6Dk2HwNiQk0dTLaJVyf
U4+3ui+s7K6F17EZCxpWCMlowwmINV7R16fQbb58zFbHpG1vcqIdbvOOz7FJ4HGUzQfwuPMgDpxq
lO9huvNIBWq9wNtqyYTwskCT4Ed+Bmku1u7+/bK+Jmt/+/BRXlEeOVRIRIJ/exyzXfV7ODHazmT7
QXAVirMKhPU08cbT1rIvMuvufA/Wiet3ObJrN91gLyw3toFI1wjElnG3hEM5WHuw5isrzBjWw/Ud
u6Ik9z7/WUiz2qCJefFTT+24n91l4MFVmdNSsHH20d5tTJpHie/RpipvIaiZb6X/iOkP2b44YcVP
N/XkzUERNmMiAaUl9/392MniMCmTbQeIthTaBXun+fkwHIHlwfDof/XKAXnRz8GQJm4nW0c/1aO9
ENzLH6Gi6wJTDc8D9YIEphkoL9g1CQV/pNHYCfyaMWLV7AwXjklpa92qR/9qBQyZcrDMHHGzqGqo
VRpBHuY0MHu3vN+l/4/hf/57Nrrxbb3kJnB1rn+dyo29qv39A9K9vClUylnCEg7+OFe3CYBwmqst
fWLgsLHVrIueHkjlMsvFQv5op/TYHbe4Cy2DzrkjmHcU6VImEJWZXjTrf7+Erk/nf15Crs46zn5D
uLx+LwqIgOAiImnw91646ruHzA8gT+qs7QiOFj23GZoXvDd+MW3Ai6YwIYr3MWKb7IxSLQo06Obk
MP6fKMD+cnT0C7493VwiEV1B6WDhgp692X8+t4nsspQ5IFR1a2FuI0bqy6BFTBo7ycYXZbBE1Udi
s9mMxzyLJCOzXUaC6OL3ohcytf73A5K/K/pvJ0yilIG6RCnFoX3blaZ1idELpttukKlYWVIl99kw
MxPcfd7l2ivf2iAKz0+g7sNtVv70UlF+yOKNBqJOk1zWP1r6ipoWZrsedtfRLH6ynWmPvtMTdICI
cUN67AWw1LDuw8rdYGzjvgZbitwM4V9Hp7vFF9WFzbqDoHWpHVDVSL7LPR/lOR7UV1EW8dmOi3Kn
GhjDgpm2CjDSOpzJTRgE7nLyOrkFG/BZx2F4GizUIUlRA5SO2QVbnn2QsXNp2WEQ4sJxdszTlOn+
0MEbgbYw6/JgysHbVXlwJKpWblECkwiPJnMR68G9Z0/unrF3j+Bj1qj5WXQoY79fymIatmGnfvFx
q2XF9GuDsedL1lBe0hQ2epcxUJtlbjmWpJ0udbBFrnUsgshYOaEZPwr3jZMdnmXe3/u66W8cwnJW
QZMkS5sCmkXONRD9Y/n106CHp5duQJqZey+vVxHMYbFyRVkfWVDfgSlMd3JAiuTQkrCmEWRWH1pw
Q+lcoDmJtkaRvjmGNhC3SSp7P+O3KJtyuCXmW0bPm70evHjPWZUo6c5YUoZjhsp1UbH6wuC0WbEA
aUIv98NtUfv2K+HdiSm2ddiN+yYTv3B+i/s2jT+caezpA43a1sXBzKxjXkNsd8uI3Fy98hC8yQzN
OyMs3qu+8W/SeUrf5LRi46Hnk3S7jfBigW4CtE4d+oBkHK/Hlj9US5Om6KUUGcYEYp58gbqM6kZs
G8FdPeWttp/MGBYYUQQw3JznwGAsO5b5jeoHpD62RJ6rM45FVPDmNlO6jIO8uDKdiOd2f4Qmwjjc
kMmJHtBsME2RnNJLf6RsBgHKSIR/SUKzoRXuxgd9uwzzotnbdf/VO+isAs02EIeUeJHx/64UCkia
F0SVqmAVOUgPB3z73tg/mRNGDzZVwcqeSGGvjGahKKbWHYZJpA320fRgsUe9wrConK0w67MepyGi
FACaIk6ACuXayjCaBLENQzmzzIadHZl3QnYzh31gn9oyC5oKvFfxgEYt9bMAklx1mdr5v7Cdk5MW
+p1eGcewo2xsGJhdN9117uMua0FwGsRQuDZmxyQ3tpQ4Yl/AHVz5NbnmGmKksrbYIzqtWNfOnPKF
2HdDz+XFN3KmgwqtdNJ50SVNmaJOiuVLus8F46+72oC33SbwtvxC786eMRrPsIMZoognoQXDs5iH
XqZC0yTYMCFiDgWRfoEgAEdtEz/wT0g/qMdcNJ+yoq4dHrp8tM/sgco48xHNWhOGAfMW2nNA3NOP
Tsf0M5m+tRoSj0HyfNCR8m7BpbkzACVdKEQ3S5sqeZPICdJ8GFQrL8R8VGKVkWFwI8YfNkKAEQXI
OekmbWHGRbasTcZ5WpxbJx3fPsWgEWyjqXs08cqFuFVO3YBhSddYyj0dvZxiXoJH9dQZw9m3+2Yt
yEK404Z2ZcxvHJsaGVedW6/NuB2e3bJJkPtNT4khTuwfgXhneX3rCg4uYVT0EjbTM9IDD72aZ5wn
t2KIo3fQLCNrm/WTfJ5ZcxCRwu7YSapcVsMoBI3KbbUplZWfbAmX3YkS8yUXgb2SMs6Po0CgWGhK
f6uIKiFAzL4oBJFbSnfOk0t/wmBiFSUM8oiYm0cr7o+il3NslYl9PW5QCdrOfQ2H4sHW8IvUYyyO
hhW/w+BgosntylaSoMBozUaD0r+aXs2aR08FhByjHa0J/2fW0TWgavwSBQGDlSXbvVRad4shllOY
eXddAk7PdZCWUmZT4eTBjkAEY5WPJp5Sojqd8DHrh/pWL4pmZeJGox7HM5X0Z8e/5aNM90aPsdbD
2g2frtzj6kCcq3XyhjbJq8FGJrMadejDKDxneXoEBrCd0urOCrkHi1oy/PasgWe96pZ1rNQh7VFS
Ru1W1v0H4eLPDTrucxKXYgWIutogXzlESYxG2hpvrr91ULgT9cj118nQ12ucH+HGNN7NoeZZ1Vug
eVIdtyic3i7Xy/OkkD9fkSTYu+DiZodSeAecBVzi+FMWLhkaeB6OUxzXd/iYioWrQH4YvoE/vHuo
MzvepIEkJsEjVX00YtRshY0csTZuQ9rhTuu2S6YU6QES/QQXsib+xSv0XYB5AL9Jv9Z6EuFdG59L
aqfHMQJWZNF09QsT/0Nejee+qJ9AgrCHlt1r2n40Gc0bKhaQ6m5yM4Qoq+KaDziCqdJnlo0hMSXC
ikcuUqUY/0ge3xa1dcptOz71YUbuZdQzVJWM8rHEsKqxCFZZIR9CRsqmcdQ8vKGkaO1jjTD3PHNP
qoN2Ip2dWc1SvindA8V6nTzHOIWOXsDGI8muqdaEEkzwGVijS69oKCPbZuflybF0H72Q6sEbm0Om
KcCcEcutrtsWZhqXXJ1mcNZd2aFMy9r6qBPIZ0eAdf1QGIt8LEkSxTS66BPHQFntPuEBRfgZ5mfP
DA8TCb6rNi5brIIYPRJ/PE49USYkzK11qH1U4ZZNHdMuCzsYbgkj8XBh4erv0PDDD00m7T4165CU
DmYoAEirVQpRtHQ6At+UhSx2mLDyxdPeBGWzdZjhLJimhBuX4MSFofflHiXDsxv17732MmQ20NII
J007LivXtx6SeeDBc3zPXeAuIo+doVX7T2VPtATQTMfZKaQfSxGYxklka9eNHqKWNiO3nGLRjfAn
I9lmrDNtZV9u7aT50BEzD6zEw5jdavS/F1R+tJ3wuAKF2hATjlQdtMOo7Oegn+CQKeiEiD3unIpM
pQwBv91oGhYRwBzjEGzapryRDhkSNXunTW2Yy9i0HthSI8uz+1OLYzPAOr0Zu6mlDZN+jms/bz9L
gphgvdIXV/ItcPARDX66I7PvsaY1soBA+9r2eHQ6loF9j8Ji0cGqZ0s881FG8Laaz7ZNJMdaJ5wo
m5xtEoGW0Ke44vGWe4shIdiGqQBYS6FHKFHX+oBppdMhcb/0aP5ZTxN8aylLcxSIx356FZhH10kA
9tOURYehGGzo4GTNuq/Gr7KX0AxSGwdE+Rz3NYlNg0J4rsUbzWU7gadgAxcHoLP+FoHLqBJcZGmt
0IBaPN/RahC9WCxDMZwwrGsA2bVXs5mRIuMHtT2ajwr2vqLcToe9mwu0pgnSI2zI5FJI9RRSwLGt
gLvPtr3rtGIVhOWnYWPnszNFjsTU0YAJz11Oyy62tzC1m6Wqwmxdxx74VRvwCoO7CbAmSUm3wMI9
xL9LhIwLx8mA8aMGWTD0toBp4v/3sUd1DQqxJoVMO5G3F9P5X7B63UpY7wAXRoD4A4VTG6IOnJtB
Xik+COY4V6OWLhtkmrWW/hBI6r3gNNqAbfMRx7yhk1zHzu0G/XHDcl3ry9D/hB1+bzvZQ2nXOwT6
Tw39BuJsaHJUHkW6iagjgWORZ/rOC3jwkTVElnDK7YJ4/EfSiFUG53OaUGc3aIroJRorONaUJpq3
t5PAWL2rIsvvMtfbhTwKVnaC0Taeu4F6J7ptTfxkWcNXG32rPjMC5JaoBm01TvU7myOW7M5KVnbo
PdmRztJp5FvALxih5pdORcQSYPtbRsCBEOjy5fUb1x+5fvn7ZabVRA7N00V3/WPvd2tYAB/Xn7Oz
nnXs+oMe48P/+5nr12OlR/NT6Hj96vcP4vgCETvop99f/vFfzb+6T9yARIDQB2WqYaQo+nhbVhkf
xT9/s2hK8qT//LWjEisa8UBT57dxPc7rn37/y9//2R+/JfDEAw4d5MKii5DnzOdDx8zPRj7GwzQf
y/Wffzu+P37lt5/5duK+n5rfv2f+tUGbP3mKZtQYnDG+MJ9t9GxvKdXdMhXedTHqgN4ZPjzA8OxV
2+2ADReRejgdSF9EddvR2Uc7iwSOJ9qVC4yft+sv0mWDH2f9axZCrk2ij46U3bSmDapKi3T6ZlOb
CXD9Jnzum8HmUm/dtd6QmxPBAV0bQ/cShLl3diAbVHrvY2UJc5Y2wiCiDGFgnpRqYcjuok9JzdZK
y/a1Hx6UW+angtm7Taid7WbZRXr7wXYTVL6UYBQg4doNESnaQv9FbmdwH+ufdY8kTiSRu8trIJa+
Zw4bdz/l7M+1YfqAk3+XDOEaPdnS0MthYSNsruj2raTL0xSw8xnpfr9PDWghda8DIJN39TjPIXwY
Pe5wIiN3UUapTojS5CyJ9qOUcpt2C1VqG5o2Qs4U3/Q4LB0LiRexHuHW1S4okasV73qVS9IS+jlJ
2ZO7wNLIpVrXVGzLoDD9ZaVhl63woa9J22K62aJsN/HY6A/kgWarenJ+uDB+l430UJuHDaruvc2l
s3DEV8qeTUjORoMzzbDKCj4OcV8AOM8IJ+TSEVq0HfK2PtOYYN/T4e3MtJtsqLxbzd1XWX+mr/Gh
G9220FtyuZBPZYo6KOxJR3Cap1j67in0sk1Uc/akN76VhndBO9hs69igk5tpm65v2hVbxRpqSBzR
o03uSuwFC6LanN1AGK+Z8kA10+AIrGfT2fVNn1sppKieOZZ8ER1eLpLKwkPlJAVHSztdxupUU1Hf
utgWg+rG0X2QCqO0cIlhSBsKt9r6mTkcAijIwzTG/FsPSgDd16gc/KUc9ScQzwSoTFq0m0DAhXnF
JMeGUZqk48Kg9+AbPSz6usQMNdZ7t6XlETLJHDEyO2TDLLKWNXDUWmBjOniC637R1uwOqbxBLiIi
axJ0g2hXGtEXUJl8kxFr4RPcth3GGT3S2O5NiIYKej21eTynwTmRj1G8vPDW1DljmpAzV77RYoym
kfNTpQhcNB8foIhaKKqW1e7aMF4jnc9LdJW+hoYanPDeiAa8G1xYbhXED87wZepK3/OPCLAdQOVk
s/emsN87nE/HGuXx9IBqMN3hDaaBL9V5dJdlF9XrCTEuauHpwzLZSeZRf5vm/mMSmF9MkczaAVzh
zLgq7UDOEQeZpf6uc1wN0Ec0o38Rlnu+JdHwe+Waxe51aOHCubNzHb02VLqmupUxfig6R6AfkuQE
cn8d1jNt1XJYiGsYoWNVH4VZIIKePl2d1llurGWGiKHGb7Eh7OUFpArCQHyTrJvmo1LJ3TweGNt+
YNW2o42M1GOigpNlfeIq9+maapd6QtcSZkA4nJn4kY44DHV9gE8UdLfQtMZlCsuLj7Y0dlVlvQMH
46FhgmgwLChlDjL/pehRIMuyeYWqcmwcA4mknL70eBYPjg+46bbRr9YPjCWWxEPXemptO8YvLsB+
2Q8pe4jYfDYcRHfs81Gwmwj6NWfceFLgLp/GnS8FFyBSlDAlt0fS4KdMxpQ4kjACRCtbp5/sMYYm
iI44oA6TnWLHbRDizcPnQJAxk8cFmD88pRZhMEn07OlyUQqieTBjxtsoNs74ILbdBCPJ9Oiimt3e
GqNHDUjWkplisHIqxO+uZmbbGvpMv7YL8MnIlKZVHotiqWXSWbcZWSK0LWQV/8o0987FTLJofHOA
cWGuo3uVVdUmrRT3yJjeZQmp55bQ1wwLpGN8NVKKtWqaUxZUL96Ihy+ePWptnz2W5BiQZYEhAv4a
Ai2/sdfDVM44kHTjFBP7GZKoapNmgtGsbYP/JhlVcUGxFpw1/SbS8YmXiumE7D98ZBOYdaEBj+3I
6HoKnuPE/Cmq0SfhkP3tNNmIM9lSADRy7mUTbhzA9QNuGqty5ElxB4S19qngFy5651WrcwoWbLvn
riHQw7KeHQOSdAVJSK9ImvMhhqOVDZR20auI/AYDNX0yu8Eh44KhZnYW+nW71XL3OZxpgpWevdls
9KoGKqEg1AQNC+2yfrAfYYXsDB96gOIOTSb4RTb5p0VUEC7p9dSzGXPSIh52etyt7BTBcNT6H6GJ
byeRxBW0aUEanPVO8Ee88ZqE0YezpSn62hlNdEw88dOGLYgzLiSxgyIx8olqLWMAuzP92424MqHd
Q+oSebVAkFfuMkG2EPWGG42w4lqVbzrngJkYvTha4hXb/AqUP1HgyXjqZ+qF0RdQo6rmXtj0NCoz
fVTtRrM1SWYAsVu6jtI97ep9GpMfWodziaeUODRF81h61PUuYC7SLCw09nanbyOTHT9L1UFXgK3i
iDAyrY7ww+XOStO7lIzL4JePjh2hirNlK8JjuWeyPSkIGEEzWzfpJi7mDlVv+hmcEhZOPRyPQ5zt
iqDblxDfTazUPDhtXCarPEGIB43jCZV2ModoYaOJhoswR5ALpMspiYu70Onm8fjuMYdDrEzgvkvU
vSE2sjmtzvYaKO8otROE1t18k+qeT0YquTl+DPHLCyL6bdnCdINdEocZJzbGsGRgdnBJjF0DDyIE
wKIDQrOiZgwDC4YEhyr4mUepuSJHxF3HosR24Sb3MTr/bWuU4wqn01TI/Iu+eFoBq0NmUWLsSKMX
aGYvrYknEo01myOjOmqzETwv9/5EUEyFSN/ChHKL+wkDjeYcuYm+rAKbYh8m8jDmRNtUUtxofRbi
LgZkT1bNa2BEG/cQYOHaUe3QqFPle6aGYS2Kcgb8xzeVY+/rOIA9zQBzoxzAejbxjm5MhDix9USx
FpigMx36AK7qMcy83aiP94O/RT1H2ifRMXZcd5Qz+Dajd6xtGJrWUTlyeoy2XOBTvM/Ial/Vsi2X
aWk+V16P31Y9VyHj7Cq0X3BNi4023bamD/hENGc9ZEtiZs3ZNL2jHsgLJifOQE/yQxPeQvywyM+w
b2KrgxNuzQGtc79TqRe/tQeebA4+YRNf28DSWFGPcY3gVmiGaW0pRGvkg3UHIzgVQ/PInCBeupqX
YdKO7yfj0tQkSJgGiqcKIO7CHP0Vzsxi0WJynUjtRR9orruBlAHHwytt2dWNr5fh2cr6+9bo6H0W
9COZvBvaLS6Dh2zm61+tOLRuaUrnEVF2cUk35fdfth3j9RpxkHAKBkugOxeZppUssaV8CgQzqjbQ
tIVSsWAig22smQry2cwC+CtomHhnE21XTJ5+uL44gTYgv2PrNLPjry+2PxWr0IFWZ7U6ePH5BSPL
wZl0uQNQBfG1nbN/sG3C5BKHPtXYLDaAkJteRcfefmqikDmBlk5vqHPXiWydnZF4w6EcahRosjhd
k8auL/9JH2O5sikdTHd5/TtYQdZQxYdExPXvmLZo/hMeF4aoRh802wJMlTlnq12DGEHc8w7/87Vs
MwcfG4xZvJyyPVptjPW8bCSdn4aElZmOmEfUD5gMMMAsGjd4EUnqI4dfj3GJpQG3/SGXIYFu1z9e
//uI7psCrwFHkYAAWtZxtvDyCZbWpD2Yc16AemPQjIJ+/v71h4YBxdsgoL1N0ucB3SgN+E8yQ3Fy
a2mTcbcIHL1cp0bNGD0PobmbdCPqbgS9GFqYe6J8mVexOTPB2mWudw3OV7YVXAEYA/T5JVEZ7s4b
2NRkQZpgDhYTyJmo9KO95zvjlnbQ7vc35/qdD5JB4fA5uRK6YgwX+FA1kmS4JuOdMOy++50WNxeh
MUvFaqBttbgmNo4RVOMMJhZq35vYztCglvDo2cUBJwqAwQ7zCyZDJDOMy5tdHeN5bkZxgDjQLXrN
FW8gUpu9GyU7tNwwB5Lgo7IrbS1zrt+myTbtiCns+kI/e2W0DlvlnvTOEZgdHQ2YXtdvXv+Uzl/W
bskkpfGwQLUMPUMN/Kece2tONzyrtGSUU0Glmjs4IiSRtH0qbDnSSoN0lIxvPAGxoi4QQCGi6VJ8
z45ALgCoEa7Fr6Dgr6euv0vdY+Lrz4B1mGb6HV1e/Xmirl0gWb2IQb4Ywni2INcvG+gdUODu/ajb
jNMAAkm0e/bEP4uAffN7YLWvUMZIvk751Vae3zpaf4cC81nBaUOu8zTY7EAcsqo6smhwhjYrrfp0
TPMD8eXdUBMy5pVkpqFZ2mduftRo8i/dnpa5EJiCoRoQfybnkDRoKV3GlpGnEnmZznjC/ExRN//V
f14U/SiGDgT+5WOzuP596lTVVoup2efvffvRKJ0vvuuvvH5bbxtnXQ/my7ef67wOff31L68/Nyni
hvXKPBcJ4aXIcSGJjTJdMmr4hXfnTGwYrXYveoXrE61quk1ZOYNB2QEsnMwjfLcmilo7ZrHvHutW
Q3aawmiBg7FkLninKffWh32CyALGSyUbnMF8IBlAuqjz7005T8IsbRMkHjUsBlBL8i3lMtroIoBr
Q1M6D9xyhv6rxU54W8JMyod+bRX12eDhcbJxLfdRunITkky8Lr4HWkF+wMjmJi+S+ADX+DgogoIs
4NDLeu7dERnKHKNsPitkntsCyScmLKIWCoH/qnqk7HfY01Vby4KvZTX6RqBRXmWkhazt1ngw4mrA
rh+w6fZZi132GCPL9VbaN7KGoRlW6jLAVa2UDjDcF/vaCqFruYAVY3fYhZQsbBVRXIeIzLd0Iqn1
G+OXAx/9kMB2UgmTpFjGr+VQ0KIxp7XDmj/2L7pBBCB8nQ8jSpuNsO0fKnXPjq3uMCVd7Cb4Mq1c
P4LOXgUBCKewe+oTsdUTZWF8w4+ps/kd1bax3G5POfuU1USETAWDOiMbvwrlPldCBptqHgSowrnh
7niKvBC9gRE0i0y6G7cJsdX2rzzteYvF3pSCWiIMHwFCXxwLkRPz/imF6JQl3GdNX266gnin0Jna
LZKvn9oXdVZ/il370bADQIURuHq8E484TpqDRbbGEsZ1CErT+VUWPRiOCeOeQrZWywNzzMzT0AXX
oCyS6cGkWMksYWyN7EXa5g+CxwNuXWYfzNXG9ayFbpjGDg7HI/1o1lJBuW0ZIrVYd7dRnV1o9bLL
pTiX4brXxK5V7SkfpmJjaWChNLNbmnp00aTx7sjw0gfdJUYMYKUUlL0ZAnTyYcT2XkXrmgx0TV/j
FqfSXFeJfRxLHPeS4VWCkkRYLXWyGB4DgyEwkS5fmpwE3QXtSCY7wqT2PGTDm4l7dRHK/gLr/q62
6VU01r3edy9h2r3mYYj5edjF9OytuMSfN2bvroP+DDLMQmrcFmZfnIo8/+DTJwfXDO4AiP1gr0Xu
WB7uxZiceNDrzJW+bFWcWrv/ORjmz5aRPA/ojyFF0KYsgIBRe5nyrMYrqQAO2+LkZONnRoIstk82
xBammVrn7jQuUn2hgfnsDPtdPMKeimnv8KCcquLHqNuc/fDnQKQj8ySrX0KSINdQviXT3AoQzCxU
9zx6YqAmihELuAG3aEOHAhwaAvc3rstoHROEzWUqyfrSnxvXDlcxOmH68Pqmmn8PehHAwgbG1nFI
jpJoS8PF9aCYJtI6IbTeB9qHVmeWATrs9aDx6blgdotfIBXTSTqSIT0HnihAJ8AIHuOqKUktzBn1
V8ewJZY21XNG/y+RmyR4sMlZMTKafZ0PpQycV1KXi0azbsNBVlsjF7RBSawa0JAbee+temO4kR3u
UAQG8dgm266uTvbAYIPi+jYMBMlIoKKxDZnVU02T1w6sUzPSu3LmZ5awYN774V4n6cpmJkVrzfzR
k2KMBKRaja4RrkTQsvfV20dXxfe96heANo2hnCmuBRMQjdYvTh6eVlyAgMJo/2XVTqvdHXfprBPe
x726a6X24XvuPWeY7IWBtb27jATCjlm51kbYtODItba5BWt+KAJrVwg6X71YExj3TINJOvovxM95
6zEhcJL7ohgfSGZ/KXu4YZ6RHoC4nEA8tguNj6ez0D8aNLCM6AfCkCSVdzLBouI03iduArWMOkCy
YS83KtJR1Fjdsswjtc1lgcpVISX5CNDSkZ3nv0+93q0NjiPlrgy1C8HlJHIBGa6YV7byk9bEcbLw
KZl++QOc4otJXyculU2V8bNskaHVts/syrEA7KvnMLKfmFrQRGvpIINd/NkUpIp0hnsHD2HbVm++
ToweVdaNnmnn2MAdHXnPQ8AolEkhgjiwedbEpiF/1mpW28IrfwRhTCuw9GcccbXpXN/YKBr7y9Gj
PDXVK8Mkc9nHbrnDqoDNq+vQtQmd3cMw7oXovvyG+iVpp0ttQ2bzw0xfIZuhWZ7/0mmLsrh2d7B1
uClRE4yEnVEmP07qhxZhO2qTmqulaY5G53MRIej/X/bOpLdxJdvWv4gFNsEOeHgDkeosyX2T6QmR
SjvZd8E2+OvvR53CQ9Up4N3Bnd5BJnDy2JZMkRE79l7rW7uifCmlgXGsRdRWJwQT4P4OMuguKnbT
S+rLj7gCBw0CAXwx3dQNs+SrwVDggPsJdG8J2DlhLREagwiECWWo4XQLF43rmUFOQw1KC3QxrXO9
0GfVXcDcY6Lf+6uMXm+iu9iz773ZES+tghySo9SrkVcYqPGIpMiYUzhbfkt0P2t7CYrX74ii5tQu
ZLbWE16RISLxb4jbg8VBbEtwLhw/KzYgSCNfrx3Ol4TTGIyfuz+5MR0KH9kTiSmsr6bZhC5axs0i
kVZVQ9nfpRD/drPXtAD+/dfIK5qXPstpoYhu3FNuplt/AAJm9+TzVrZ6apnnnX3Ru2cnbc0d3hJS
klq7Phul34SxYV58s7jGo7ucI3wUx5mZ2OS77XlY//LqtN/OBh8v3j3nzlx9J2ouTvVMi1xvlgoa
IAfEPF87S2sMgCwGf7faMFVRGgf6Zw9Ohnru9pc3AH0yy7BsbX+f2666SzsLTRBt/diZgGeRb3Ux
iDlEjtDRH2Mrub/9ZSiUe5qP0lwsjx6De7AO0+pKRPQJTM4/rwSrXeHMOAszMF8jql+zrcV5ZjPE
Tz5AvqhnWHdDp79Qq44vLkZpfXnx7Jz0Dt02T85Qky/VM/0ay0m+9sZc7nBFUCVmmbn3Mm65uLe1
J6t+i4cabsD6H05sqJ2xzvBrDUyQsCE8mTxeoTBRdOddt9wnS8K+6lDNNKThQsvi8jhmJc7JWH13
ok/3limdc7HgrDJkenCY0AVO2y2BniD+cSPr3ndnZHMDEQ1Oji2ioBMcCHcSWzjCPWgejnt9Bhl0
GvHuK19juF72/LSRwfBSM+VXOj2X3r+fvf1kNeqFnxKaWQ9duGXSnYEIEqNRI8MjW92ZHH7mHhqW
cY4VWxz4esSMpkbmQD5rOPMGjgwJmAg16AdSLo+aj8UooZwoMiM7DfPIhgU73W+f+8UiODQ1oO/R
M8dExxBj0eD820PoJdTuzoDyDnlMH/KYEe7YRwdtzhZu0lYhGN32LTtT2vHNlh7vHC7ZvnFoxGsN
fcWu60mbHlFfIB7AREmgfIqgsrM6akVyugrxCOXqaND4o4LSYBaY757O2eNm6B0asr/0uINQxMkP
iA7+PDbQrfCyrSFiRWiLvMRz616SbC72Sy8fmkWclw7k+uzKn/moffliEmhJgU3Gq7ylBuvalVwI
9DocXaP8VJAlzGA6IjZxZoVZhqtQ6n4ZKwCTIygqH9xO3cVkNVHDWTXbZoWpJXW1rS3jdOuVKl7Z
Dn/yaJKHnm4eEqf53s2i0/pnsdl9MxecYOu3HwkiMcaaiZwACEXma6NS9eBNGqdP1n8L1tWskp+w
EZ7rTtvMRhwhZMlReCmSCVLKFMHsDJgTS7WogVwggArAOcCC7YeVEBZfiwyuim8pWgOqXi5Z+ruo
bJ/kpIoGqtPBb5aqgaWNDJOkOODtjn3Jq3YlgWHJjn2aYDK/o/EKQNDKIK7APWYF1ZmROR+4ZLLH
Pp5+tBHlRzIMhyrmwLZM2dnPQMGOpSD1clgt07AJfUomxwCVEudWTDXTJwdr5mSdlTp2yDLeme0U
3VlOwVNJcO4zOOtDJr6i3E+owVFcE+dGTzNLHgd71I4RM+k+JlaOmT4+pcQ4ddnsEXNLXCcBPuW2
pEe43uP6drBoDRML355Ub+zaig1Dzd4xGRp51DFfZcTmAh9fngqjeEza0jmQBASbiFz5c2U3GpB9
94H98E2fm588QvD+NLSeRNj6R9eIYffSyTPN+t1kCrV3hv5aZdl0N9jpM6ri1W0yn1UG23BIPU7B
1BddNb1LAmEWZ0J1wsxjdmjOOkSuJJBwAydjQrIsn+0oB9qK9rnTsQ+IhhMV0SbokoD0YKXM7ri/
Unp5zaMN9HUm34SAhgb3eSWOw4KUJn6qGrJ53cE+eYBVbETLTCXsjwJFhGWPHg6TEUN3Ja7GYmi7
KvfooTOR2KakHUd+f71Z429XrKz6cZunDwnGpKjDFrq8NYT7rsmtjeeeOi5tWMm6C2tBiVgYUDhz
KisU5rg/UYjQB6ZJ4Qkyanz7aSRQJbh5gG9mP33q7ZPDDR5E9jxsXNteDjaK/vtGPN++SvYShaaP
pxVMAWLvihpkTDoUUEnr86FHKYdphAimt3cnx99jw6AqyDxiVrqaOGFYKKLKLq7O3KR1EI7kZCv5
iOMutd9ZfC94gb7d3ayZeqxdY1W+ctZnZrYkB2Yvp9zIKTZx09T5NZliYswdmsHdYmxzO71WAhEr
khbI9avX3hjFbpoY4FYlEqaIJwCCKufOpa/2yXYlvwTlihLAAI5JE5meJogJLz6tZsLmjWx0WysI
ehEDTq/CPBe7PwuacQEnzFcoNCNRi+Tdx210LCyuOLqouxKj1abDATs4aGYJEBXtzEvnWI3pmRxE
Mz4OFhUXnPCRURZqyUg2286PyCZev9LNOdDeltTcJjw2FtHPbIxe416x0jFDQr7GaXcgMIfUzT/W
CI26bKHijAsTmhwDtcQags4KbrBG7wpaDKmVWNjyR6OhF2dOlbUxPF4jb7MwSZBCTCbU/2w8p7b1
yzVYjyDO39cJFbUOZCs2WecT5sfIGXkW7AdtEnxIpv3ccpMo3pXXaa+gQQmUzdTPfuAsRnAIu1XK
hy0guCUqozDSUJl1XbheGYaRsAc9irtuhuQ2o/Agx2rvIi60ymJNyE2ut/1kadfgquqossfRtH8D
aENR6/Mtt/adtNAE8aUzteRcjT+Shc/OqDXQQnWFHRoRClCXldr+IAyr2jvNXJ4yH4yQxEDQDf28
KxMOuZ5JOe8Vk/bmJP18Nxni0Or6/dI53UW2Q3+pmbmDUC6Obl7Nx7UGdoqpfQRPzcFBiZ9DPInH
kTJSn02J4a/YapY5Pub9OuFZQmZtVThNc3aoBudnF0OZu/2ljcNnkhAKrrTG3pIncNbiQY8COnNj
aHAIOQHx+0gmDfks8RkXNevpIVpwgrOOPjNsH/eLqT83du/sWEvskzVEJ8Qo1EPwbxqO+IfWaz/9
wjCDtjOeEjCwYa+07eSwSa43lb5iHZJB/NBIigizfr1+tNfuSFm3XEFYnaAJym95nn1iLXp/v575
1dy7GwRO+rH3DqSV+nua/CQGou8DVqiHxaTLI8xAEPer7NYYCPM2TOgIA58ehQEZjJQJ03pSM6UZ
b8mRxbnI6I8HMYbOnv7IRpSguYubgfrxyc4JApljLGVLKHH3dKWL2lSm3EuTdl9TySBxoGgqnPxF
9HaFDOcbh50XOhYCbIPT+gbwHA9W26igloAqJ+e9bzzJMYhyKUbdU3Xtu6QyDtqZNei2ENFeAf/k
Wz4IaLbjqNBsHvbrUq2n0cHl7J/CD295+l3mEszuKW7bTTuDlEMZcSxdpv501kYwrw+lDrJkilR7
0KFErJEw4WgKFB1wAHk1VuOhGz8MDcN1RFlG4Cb9b46HRCwFfSHvcL2gth3ZVG/XyXF+aBPaNGGs
0Yw4hm5vGII+GUdUW/oUvy0UgiGlK3s9DBSjJFKWIfou4RZAmGJ8Q9CbQ57JUKsFbqwBsYQ3RRSt
M41MXHV0FHhWU/hOIFozegYsWKbBUpMj9+n7caDqYeiQEPzkuUdSCInma5I76SbX1fzfd8W1rLib
ENIi9jY0yM6r7dwbX2Kjf1fcVniUIKn88xbUJUPvDM83cOBXgxRLVqwclndQAf1u73NfsT96x9RI
fuCi78JqwogGFYKyhC+qe3evSpujbyShUOf6t46BnW6ZF+qSJT+6LxfFmuxMF1rXKnDBwZCo0W/s
GJEJ+oBuxdlzBbC6GOUz5/h7LcYg6AIUu63kY7cbEUWg2Wd97hQHvpwvF5KSD4MIrUozu/qdutxa
6thIrE3JKR6ZRE0LLlOhJhwSv9cld2XXRM1KucjLx8YdLimLzEYrr4Q0ttiI+W0avdwuIKtbsRzK
qEtCm/Y5WUB8jn+ticN0pxn5tPOn7EreDMBHC7MMkUWpOVqnIkNAYU8+KaY87Z564EyS3LdMoQgo
H9THOCYtbpE63hUusN4Sz6E+eWs7Y/hOaegc2tnWH71a/57nl9ivzU8aFSieq2U5p8LJDra1yCDG
rB5qNKhqHbZp3dbH1DaHizWPx3Lk8OeTGnuBRQzDf0FnXRMb5BNlgZsXQkqFfBNtP7dzA/Jg07oE
qMRTEZJYB1Vdq652ZQDwKHge1ztEGsPv3ldvplldYArcTzU4kEiuaVbsu7oUR3rfHHIGg7EefeZp
vXtsvWWRokrU15Vg9nO2WRYVi0g5HimeOBF7nwvoMLfA5+yI/GNdD3lOUB24BNOk18SNXuu8faoW
8aNXyVdROIdkqljVMrBsdDWISKCFDzn4paW8tiY6hFa6dvYLyl2xPkTtzAt1NY29xV6tkGXzEDdA
zVH8kHtB2YHvlpxaRfNNZ0X2C5DqhXu4bdgRZ1vdPGGaI7KJoNEwY+AxZKfxZErv2ujeMRc+7kDz
CDIae1bf/I46j3uWm0sf7NfZY05OrhV+5sovSR9vWaJhj5LzxuZLAB5lLIMUNr/s6mCm3sSLf1if
XTPrll3J25k173XuWe6knuUbTeuhH1IrDms5QSL1TrS4lb36IWp4GPQKt3RHq9uOxX2NDm9ze+dy
xKWdOQpUtvYyjEJjHI/9jSqiWfx7c/UGE7GNAtLFvtn7LHIJXqvZhWbP7X8DUd0elxg8JQaJi4Z2
mt4in2+MCWEYyDKyG5YlwL1bDBvvzvrPPA/zZpQW4Et2lRp/bVgC/qgNP1BK3IMp5CoIV7KAQVhO
xVLt13/XFVIrSlcvLEakQkiGZNTySQompoqUs2gIb6+1fm3HAgceaVPHoHZvx53G1c3AtHiShvSC
I2rt0rPpJBWhEp7Vo6GiHVJpTEscFttm4Kbw8DQVjuTDK9nDhrK4mqV1J3MP+9jKycrS6lC4dBQB
0COwc/i1Fz9TW1WebA8+VbKe7UsNsGxt/7YbTipRyf6c0IJ2k8bfFxrJj1Q+7yMQe01yuOPuJ/cM
y8DNmuvBZucGWjuFhPdFRPS1HUfxsqBEcAnocIEfMdzBkKFN1ktr2ukGeZvDLi7XdgUhHQDP23Xb
5Oao8aQveywa2nZpcZ9B7uee+6z55MCw+m8dxhoj1Z4gvsZI2X2mpgJIJ7q7IJJC3xvA6kPSPV7E
NLz36ymrkO6pH8nHSWO2aU9nXJ5Mjxne7rBY0utk8tBL4eyHFffq5JS1LS4ODEjyECPxR2O5IClZ
fFrG6/043fhI9Sh4t39uazdeOhoNBgr2uT6M8PmpG/nIZst68domu3eV+C7KKxiz+QdjUF1Bp7Qr
hPgFml6czEc4l+quNWSO+1n4oU20U4CsIX/I6D2ASmxowjjuGkvmMwOvvRfGOUE1JWbIj9hhFEYe
hPvO4Ak6iqzYTv78lg8qCX2ZI8JRHSN+vU8DmocwuKGH6pMRXbSFFct01atnoYni4cetQeiU1/rL
Yey6R4P3eMpchGzKlkeRTu1OqoeOjteCbsnLone/MiRwbrlDh+PsxxjX4NLA04AZYUAMx2rqy11v
DeyxMQUQ5oYa7n217Oa2fwR7hKlF5cWzYaG8qVm+MdIQTinMIbt0nOCJrixDMqWrx5nT4vOCgHNA
T/IX0ud/k97/WzohoTT/Yv7/Dzrh5Vdaff9bzLt/+45/kgkd5x+kGtnCsUzQDpbtwzf5J5nQNf5B
8LiH09x1TAdOAPyxf5IJhfsPYXugFlxfh44IJeP/kQkF0ELbdQEN6Qb5aSu08P/+n38jTXR/++9/
jUD/D64DGhdYb/wg4DC+Yzh/w6/0bqZr/axBuFMbe7PWhQYzjRCls/nbuJOfwysRLuHCFnDEXvQv
F+rxLxjCv7343wBrgICgNtq2Z0Amgc144yn9C26nruy6hddBwPgMBRkLR38iPACdO31dzP2Y0j3n
G33+//Bl/8Z1Q0xnjzLlZeUPMmqTEhz2HjBZoOiqdycb7En537zk39lHf/9F/8Y+wlpOlNrIKyLK
GpYnw0U3uo2R0adhn73//389BA3/8XKeAfwN8Y6puwjy/k6b7AqtQbfY3lbm6A5xxB5qy6q5oySr
vJYymFQHayWqOz5Af8XJ7eKXE6Fjrl1uGEFieEGYkWkRhF7yYINKMZmdWhIAFlnaMCws3JqdPkBs
1T8idzQ2NZ6ynSrxRNK7ZEPfzHzwCM7ciuboarGxyn5PuBCJYi0Mp2x6iOiWUCmghnHIYUmXLgux
4VWhczPFjSQL0W/sa/0oavOZ+G2Bw2cGDa+wnSwcP6DL3xOzm9xFqAMB137kPpu/ls5vlsc5ESDw
y+wW0ctlSE0OK016mKZF30auDuaR3pNBG+3gyF+dmrnzLNZvLNh1pd5sHRhkNRArW9irLMgNaKZd
3IkcAdu+IwL4yCzjN5F092ZEWKlfWd+g/y9p037Sh3ibVBN2XXfR7OlDmQB53Z4rSwAjSXJ0NnKD
ufpE593piFZakAoXzhUAasMJCw7dMooWGfH0NnfsXk0jP/W45YNBxl6l2k4pkPNlDUDDASMRWvWh
zX8zHP8mcaKFr88nYWKFdEx+lBnnTeB5ZWBUy1Nt1PtmKtRWDlO05bIdtFb9qLQ7B40SeMWFUXRD
C6HAaZsaK+U+3QpRf7q0lbOUSeCgvvNlfkscDLwxgiE5vyliTciua8g2RVyau8s3Fuq3uPmqyu7X
0LUFc/S1uso6DTdZoPKs3LpT8xlhf9RcZ2dWjActZ3yzm/Jbn+o1ubQI159TWvObruwHVT86LZV1
3glOlKTiNjYNMKofxunPOMUaQAk4rSuNL6nrrTA7MPAkA+HXmsJBa5j5roO2wqLFU3ZcNQ/H+ORg
ukL2ujkSyIATvRbfGgCXPSrzQJBXvsk1YCgkB7tZ+qdb68OyY+KTaP05twxcYxaABrOQP+g/ouqu
uy+/RnypJe5MMDNhaDlfrS3Wt16Qa1TE3HPm4gSk2aNKr2G6eryRVkBbWqqlDPQR1auemZcCoxH6
wDxIWt6z21VPviGfQQ5R3BjGuc58XHga7S5LR/9ZaMkRBcUWAS9N15b7p82hoicEiBKFRYkE0jHJ
W8ktwzeMLYFrfNC+x6LTRr9g6Dzys4CR9azxERdjArDZMDXg1fvQSKYLtfYTHIG/bt9qTTWJkJ+Q
oQKn2iueIJ+QnhR3y6YX8OFxxa4hndjTNQNp85KD8rMXLChOflzvGwJ+X/NyulemTfJf0X8arRMH
UAe2dc3EXrg+eAOfGJbRxNY7Ix0HpvhdaLjaVaIfxgGd+bScXNPNjqS50ny3yKbO5SPKNQgaQ3cB
6PCmVRIvOfmJhFbwuemkbrDuVuuEgYM1j2GRtuU+y6JtKqN4a69PXI2wO3D3NDF2/ognBN8T7jhh
ZoeRfsxgNviIEYGDNOHpzGOCPzT9uzT6Fwjx9wQLBisWJTDWvywMLEE3sMYLKXe+M72NLte4s+Wn
u1rdXX/AkucQPOIrMLkxgbQaspDxPRpJwxxsZNwlxDs63LMIWD/X7I4FO3J5XG8nrwZOpUwWs7hP
Edenb4X1LluT7FaPSC+7dJ7sGvejwwOZEIGjakXjDW1RpPPJ0+2A4sKSf1uOkBOobnWZICUf7CHf
DAUW+TLilyKLVnd4kSwW3yh4SX9RfCLAiOtgngBKRs8QxvnffKhiMb+J+2Et9v3DYjnPicUslDfW
z/xj5ddPqQBJMk77QVZvmkn8Mr1g7APkqq3fPy8kFbv1h29Ob+2o3qS/NrKjByZ0+L9T1DJxNr+t
MzLUEy/D0m5ZVJGHTzhiat4nYlnWGFl+ytR+a6vtGDdkCkkLUBINDJu7kbWMUZf1NIniydDLp9Jv
//iLG44Y+mNzfY5JWtssM5er0/KdGFHS6MwyA4YB9NsRFAttZbJ1l0HnUpQzn87AKCfhsiJRdQMS
4zcNHC4ua4JODiQFxH+CNVP2n0Cq+SILjV3TR9FG+/WbeSlrZ5a+Fv0DUJt2oT2X42ll/dR8frXY
I7Js1tSx8yVjMPWmQETzJmkdYFXYlNj+IL8st1/Q0FDwtkNyd7vhYcx94l7CHk6/1if9lNcMlME+
mtaEm3X9T3ZkIkxM8pwyPnCfYJGt3pVPrugubO2fiRX/kDnu9dQVeEKX/AxeeTO4kEj8lIbSnBAK
aVrbQRbXxXCaIFtXNWai9WYycrQNcmmBqhJgkk7plmDMoJ6m/MmbpDrUDUqBvokQEbrdU6YqGgU+
rBtPOmuoDC5J8v6MRKrAmMonWfFQmPP0KOoEfE53aStb26xq+GLd+ZK+uDCTfRJaPaBZTV7Yo098
hFGYjTUHeoSd3vTWYPffCdtcNnlWE+Qy+3/6uNqXuBZDFDBNaBAP0Hn8ClC4cAHY6LEW2kwaT+yd
h2YXnbV6Ixs9yPCJb1lltX3TlICh0gTiEH4s1Z3k9LqgUNLd/KE3MaIVTruE3uz9kC2I08EkgjnB
v9C6I5YP7LMuvM+gj7tiq9v8KDbVr85etg1pDEg3DDbA+Zzzp+6RcKuoJzdhND+QX4WeXe6LkbIm
yobTlPXDKXOQ1bT2bmSIfV40UFBiAKxCvgFRRvZPx+VWbuuJl5rNz8lAr19jCUqajq78MhxHpwUp
F/sPi5yfUH5gsx6QXUdk9eUMgYJx6kCRFBWzGotfKqk8LmfhlACM8tdxoftu4ixg5Axvts6J1HEW
9gqU8cQ1aDqL9prJJIBB1KRhzkssVmcFFI6pP2ZtZQU+o2QGfE+Qta+CkI2AsMhPrYdtjWiSq6HG
Q+oGNR0mpmuTt2Hhe9ZG7yh9evaZyRwJpRcqvHnnAmHiXoubsJS4QPRh8Q6akGdzaR+syalO3ZK/
xxqLz4g2ZEsW9pacsdke9YPnG7CnjIbc6hRxIUhQyrIIu5CxRqMx4DqM3vR7cUmUzCxJH8+GI0Vs
p+rHV6zTgn7eqgsmuqJPdG/DnztlsadLMdGY6b5Y7aaTQ2pjbDEx7WfMTd40oBYcalri0S884vPm
rzeRtuAGlH0Q6sHUlrM/p5+ontLVdo4f3ipgAZHRCFAJM7cFPgRjXbzLNP1DiyP0CX1zcABZHhZi
ppFiNuuMLkHL2CPG5hC6yRPxqqz02UrcNSZwjO8kIa043yFjWX5UhUZN+YNkV+5JX7oXNBKrlPYY
e2/W0nxJM6YPtnuEN3KNPAHmiizJPTQuY5m/RpeHKkqM5pICnmYBpijoox5lM2a3JG70Q2/Wz+RP
USW13e+OR5Mu0RdqNwy1Y/Jb4JGlMwkcMCv0lZKyhD4Vb5ipPtoykc/t+WvRR2M7VwUWObQC9Pdy
nhaW3FYjYA7acPrXHcVCkbpeyvMSXVLGAaE/7yJXYsBi9YjV2ZgacomHiua4MCGa0vJaTxLGJiG5
E9IBDu1Zix4L+ysu+LA7QlW3GBcuSKOLLbYXYsoxS821nW6VF7VbK02veT8W5PSmnEAyhIc+3CXf
Xpg1ESMcCC+PiBXpIR63cOVdQme2g4GQQDP1t9SCsh2bxOhx+gr8ooV9Mtm/SmIyKbaOuH/HxzJV
LAM2kts42kds4btsnWJYU/+HzFQKtzm/cipCm2rSlGtaQS1cwr2xaFc2TcyOjv6b2xjIqEW4Gxzo
XaWb76siMugN5r83CrNR34Oq0gIroT9MUAqTkYTEbh1r9dqqB7GR7H2jHTYScSDosBYPfMZ61JuB
TzgBPjgC8GrbOosUoUDF3KFdjgzuymBY+/+zEPcE1n8NHFgZDTLFZG6+TvnZ9IX7Vcbmn4rA6Ttp
U9qCJSS31ORzdQRBCbPTHpGa5UGn04Cm1flROOOz29DDNmp3lSInx9gDpFyYUf8kE8K3XGPaJm7G
YGn4Y8s52tpNx8FWZW+WXiSAsqfpSI16b9NHNwsQNKln1TvDHNtTR2mBWkbT257DZp5tqSmJmW06
vOzdwGGDOKnEGfAu6PnOUahnYzfaWXJGndB5P/rcsEMptJe0cZ/NZnQ4TZTdvrBW0RuscUQrVM3M
95CLUcSqpttH2cEf7fRi2dFLdEGnZD93UBZRK2C/wI9HDCeC+dqm7T7yvRnUlxrOHN6i6sh/Xd2l
T0KDjN7JR/MS47II0QCw2ox7S3wgZevRoPsvGIH6I5UVg8DZiRAzraBVn9Qr7rgzhXC5H2eea3/y
H0DscyKnZZAME8TVTlZMUTxvh+f3FbkD0IX5KmSBaZNZ91DE9xkOyWNFZzYqnAmY5XxdQZ0sijxn
BiKe7RRVnN095mtcXW73nrQpAtRDV8T+sZ/wU3tCMpNwZk5xXX+eAQhuRSang4OtFVayt7nNNDlt
cnv6uIDmWGKxtrX9OK13WkG0NBLnvdWaCIbt3ZRwYpSGTyea1ZKGK8JVMsbu0PyRnk2tDzJT7fio
kjoO6UAcKk/Ho+YC5OnoN1T5ViOPAeKaCwRAXw6EdZ3qqbn0BcZq31F7k5mjm8IeSsQCxCrZEf2s
h05l/ayMZisNsFEjMwZXSz6nDAHRb6kvd4KqZtPY7a9aAEHtZgOJmbhrdaB7MJ8WbwZXxSQtyssn
fWm/c6WgTXENfYn7PyEMiPWf+5d+4cHpqp+6ggxQV8ZR1c1TnWq/GhyAzLI5fJXYu0clgmo02NMo
cxjI+s89UM3wwSAgiztWfulTDsMEbtLGrMDggLUmStwleXcgeLuunwebk2zU12u2aX7NrLjb6JWY
AiWQ0PMyL5Wgc5ivEIBoO0KCDx1m1+fIxbVU6cjR37XZrfaLYydk9pT3pkcLLEWyDHmy2JYVuWBo
+ol/WXaiGb4JzXoey+TFrcjeXaeWTtFyZE8qB3sRi6qrnSzd1sIyEZIJaP0Bv9MMYf7Vu8jbmvSj
NkS9Yhlz84C5znJq4KAWMe+Aq3uepfXUpeJiORKIkw5jOmvILiys+SgE76ZwvIOwxdlfEGExSLlo
EZ2UjI+NqtZ6bDB57hBbrgOzEi6VJvaCE0ro5uWuLNo3MqWaYEYlFq2qUOxGIoyb8tFZtRAG3aSt
ajje9TCdwoHCHv4Ji2DUIJRtx8femiXdoXXepzvvDkUS4DYtKOWaSCkGBwOGfsQyw0j/oFDNQM4c
/jiJ04bZ/jZfrxoul9nF1Ejr6Bru55oxCEZblgwoWyO6K1BVbRBbFyXptE5duwHd5zeUl/5uPd+h
fpJb1X4Q5gwilREF8ag79CCEyOiKMf+qN22b+8HlcUxUkZyLjPJHCe2u1s3nYup+uFUPbkNhFBpL
dZ+70mdBgfhipc5eufmyS3AnDIZRBVPXqVClLGErsjYno4tZe85QaR7JtJkxmaUJZgNaggdVrsBT
o54PmiUDBJ3Y14vG+hgy9zwgst9hPK72Au3wqc5nBNDMvy290Y6jnT3j+C2PtWk/Wa1lnSqKoGhd
6nOYxXpU75DvdjxzwCcYPhsoDej8WnFcBq2GEcPSUfWoxbomHYzSrnkwXRxn1qp58JVCUj/Jnem6
gsfZv6A7ksdhKo6jaT4UbW2fZrgPIm6n/S2xpoSGI8eEhhPWF2wef+3VzuAXwcQxLUs4Nfk+G7bd
JZS6kevTTtOTcFraj3op9+UA6tFDqQcmhiO8seosTMejknOjR9+qsYx0VnATvjRmgSGETiZAmYd5
mj4i4pg3jqnjCVTJ3U3PVbuWPLbTbV3M3mCWyyN5VtGdQwZZJ+t4j+uzD0azLLZS0Gpt7Q+oztbW
BEojHfnVlNrPAlQStroZN27OrlDYPiIjLqDJFMzAQ0dB6e0aBo9xrgTiudTfV24mg5G110giG5yF
/+7Z6HvBHNJhRoG+tUlEXJPY4XTcFUqeHHjrCYmO6PXYMae5pmLJw4xOG1em2t2EVdw1G0PlTCJX
QaPQNYfAGLVT49CFYr2/+sFK90REIdUtW6Z+3DmFxihVdb+dSNCus8137BOXtKi2XZwmYS5jjkY/
HWlM5zjkxD3vZymPdQkbo59oPmKG41kh8fw28c6TbNjZNmU53Djkngb3PDf3fKLj+0U2CE3Bgncm
NXEpLO1hzAiznudzVRmraNDMH0WjXUnPTePcDU29+eVLTEwTujXmi7VxF3862h9zYcIMFAnTEopT
1LKJj1sNxIs1MlRwsWtB0CzQGV0MCRpi1VDxq1BlDdMTeM6zJjhA+IthB62ff1Uz67vy22xfvYFa
3iLxioLR1uWmdVuICquQIseCPDNIDKxViNS5xGr6Ce05m/sPdD4+xnVmblba601hlVqTHYBUSbZL
BL3KJWBiIx06QT6oOr2NJ7q0iFHXn6z33mvnKbwaMHpzM/89TTN4ZFU+perX0vnZni7KxdGwKiSI
CNZdNAVDEJBwtdFQnsI0sn1GsmsTcKE3Xk/tw2QyJuWw10MCqN+mHlhqLBkHQOr5QM+11tamA9LQ
eZg0GtC9fsR4E5Rj+ap92RH69KV3A9QzbqASG8BnuusbCy2VJnb2mOxagpkG0f5q7aOSOVrVliN5
Z0dXJ0p3EXJbiqudL2AR+ahV3NRgAu14H9ZsnYiUYGCriDLtjTMM400Hc7Ukmtaf+C28Wv7KJZkG
YIHR+NrxsOm2tRy/iD9DRWYU9w64ezuPKdyzTm3r59k5W45Cq2fO2ra3S0pElz2vx77ZON05biKm
x4PxqjVAsT1ohrCSuJAawT928hRjWLRlbdAZgGCo59ZHhGpPtO0vz1QMbQbtiQr1V4OAEADNRxZ7
Z+YET53BYjdpd03K+Hkx5a85V00wNfXBSfnV5Fz/ojH4kc7W66KJ1ymHYNVPF42Z4ya3fOQuDeho
7vhfuCZfhFb9FJJ/yDV58ruBHAEbsp0GfsnRmueiAUbasVnmi41VAQULfawfN5lOk/rnknsB/VT9
m6B7pIwSQcRNTKjeS8P4hM3KZREmATLsdzfJi1uzkhNpGbTEDNqgiv7SY8iUM3BB4DnnKx070V60
GRKuElxBPCeXVcVhcKwFsjSHJeqtwBbPtSP8F4Ka8XJyCERuRxQprMW584hWbqi5bcYsTiad/+Ls
THYbR7ct/SqFOyeKfTOoiUSRVGvJlizbE8IO2+z7nk9/P/oUCufGCUQCNciAMzIj1PBv917rW+u+
lXF2byemJPm1fk+wfW2uBjMz0O3GwwVYs4c7+U0m25yL9kNDfWkTqyZYO51IVwDr1M8RKGbUmmT9
mDS4GKbGuM8a4fZ6H9lyxtEpDIthA1ExXBQYP4LxPubmLgYdh04giz86jXCRsvxc8tKAKoLac6QT
YycUwLon03hqNJb9CGv9Kgti3gN3v3lC2NMaRgmGrniSesVEF0pFb8Jris5ngiEvlwQ++K11GTJX
zL6G3vrITXgk+IUgw1evY89q0eLh7M2rUI+8XoyUJbUI+NACpD8cjEi8EFNzjV2ZbmI8UVNeLrat
4mk++ZIS0ypVJOSk2cVcIu26mAVyDIsdWaXc9juOJYZkXHspeEQ3TAG1H7Crl7ufA0uFgAZ4Rp/u
8T41eVwjzjbOY5wXB6Qp5UUXt70iPmcDGJimFvWdNkb3uKsC1H6EhhDV7giFGO4LenVEQuk3rRpU
D58OZYHIBdLu7zPOLiotpqoqZa/Okkd0GdVJN7ttgYzUnUmFdYGoE48qoBlSruE0fjYCKm2Y/tOe
w16917B8CWNmod+gBeNzm+/Gmd2kKdh0Ax6E7OusVHxnplEgMerJ0dNumRAFW9QogSfcK8gomEu2
c23uULeDN1vOqT97ISBxVL7yIwoAdoNRPwUaWzaIohNx8DxsiqqbVDtWiokdUAN+IZTG9Uf+WI8h
uAYsp5Hf0BsdaSOKPLyfhR7FQr5qBv/SaijbKqR7P0MX0hNXfDHVgDktQYBEcilAML5TpIm2Skqv
mJlnEbm7nSX9CXYpxi9kWAY6L2Dj/duiQjN71HQ/85z7yrdS89yRy9WRRF25Kr+7INyYPn8t+ERo
pmWhkNSLrHcZDT2xYtbyHoslILBKZrs1KV1UBVcLFq11FReFXeQFPbGJQigyKL2k3Ytwg/R41E8/
CrAQ+yqmghlrvqmvI/KtdnJsvVsDbVIkR5syNScvTjgBxAbxKaKE+6+A6m37KvWOtPcvnfqkUFgE
KDBToEs3KO6QkqV4CakOhyhyN9bMrjw3Ha1vAEwO31DcD9NOAjdi5/lsw4RnDirZzPmENylz35Dh
y3otMBpr0Rxx94IrKQobcxS/IwkcjhVaxq43dlKrf5KgZ+2UJhBXqAIU2DbtePr5CcmzZDNQJRr6
Y+SQSACQlqRGhKuoc0W2iDYgKVEljGU1cDpel4jryMgtb7gzk62UeMZ4kQXmbNxm5B6ETUmy5ATg
32S1DqS7HPl7+pXpTuoFZjIZeItlRXrASojMfOjJJEccGcYk3vjsj14tjGdSUYDgWln00IrpV6qy
y4x6DcGZ46Puy+lLFStuLVqukqqvMKrHy6xNXCWjc0hlxgnm+DMXDdqksknXRiJcq/PfMEkZtPsV
6IDZ2zQEHaXslFOjccxDG1+btRL0Nj5Zi5+mmns8H1F1z4l52ZhcpmB1gfTC+hG/TLxz5iQqUK3m
blcGlo3TFeStCQ5Ao7IgVwpCwqqMXKPQfw004DU5Zc6WkDk1LOX5EBMMUVTnYdnQUGEqZS2y4cVY
p5SYFI2IvG0pmr67liyoFgMiuohzzz1ipUXQdfLKpfT/6ZfRUWjzJehYpPQWIgzMLPoaUYA02Aj8
ewDF+W1JLlcIV4/na1GhGB+N5suiL28LwD9V6r1liwaTBj2S9LjngExr1VbjCM2hoQGnkuedmBQz
b4rrPrHWD1JUHUqS4OkR9s22KpNTVlag/mRA+FrSEF1OA0vy+3ewd/l17CjFWgmEjrq5weoutkOE
QpMT62LdA1FnLckairjzG6j+FMZORjIt8uZgcjndLFXwsT+opRoC1YMUqfo3mesZLi6NrNHwKqm1
b7PxmRwDJ3Xr809R5ye64ztfF2EHG6CRg9w8YpBu92UmvactmsgR5r07MBpBXXKWQ3U5b8h2r91M
oPmp5slBSaZvmYaI3UGv3cnUllw1yV9yEscRAY4Uh+jyO+Ho9GQK7BFnb5ug8F1dazkdybI7xgKD
b55JWNYJ4JGCnvaugN90GCIA6MGinZBQpxoUSqd8eCpFYvl0jS2Ugw2SSnp9pjFXj4YKUrtCX1lY
50Gm0KkTX0zXBVOeoCROG/cPiTpIu3LOiFVI5E0OU9mLuA8RaG46pC1AOwgkrh1W2Ox+finYxXeK
BEEWifv8/36URQaYhJ9XpD6s6k6VN6d//VH6h/ynn/+3autZefn5GyLxGvvyKkWswM0CknCrQnSu
eY7U4/lrSXaLHCX2b2JQagBrj9c8MuuHdCBPVcoDxeVmk60BQlkoUGbrYjED1kopTWAsSsuTLCcR
8gDOZPBgwS58f9TnosYya/nkGDBYcvkjb42v5DIFgrSNWuJCysl/KJthn4TWfOYzRDuxxNAVayhp
o26F5N96EOWyxMgbbKZAJnovontMPEuCAOZL01jHMlE1ELYl9Pd5vSeJDX1GNu3DR0pS64Dvaptr
beHEZfmahElLJWF4jTNpnY1+fxRx+LqDCXOQsAg88pZyDGoVbnjKM1QwCY7l0Dn09XOk8lGyz7LR
tSK+kQzcykrOtP5YFXDz4Gx6JTnznsyRKYtzJ7KUfR35CSdr8HBZUTtCUtxGGWFGTDzYjO6LtXnk
CWbdvS2A9STl0wSHaiPJ7VmvYRcPOtGHflPvqUlB5puxxbRpr+2EBc0VSom6JUwPKTceUP61YEFo
YYYX35QWOaRr6d0qML5HhjNofsnj3UHxo1JaEQUW78VsmekAXLDXjtEj6IhTPxjGKqRyuJFI19rR
xd9WIt1lnG4OGneuPkNgxxle20DUkfSBQQxRQpOUM5iOYSjNqZs5QQVNe1JEGcTgbAFKH8mDa2ir
UX3QuhsqnZiL90TokVxuKQDiyBQtbwBPzo0UPtn0NYHFvCOoWOEd3BEyQvh5g/YjCuk2Vzmut0mj
lpf3+Dl1S+6cJGewo9ZaVSlEkq4JaX2VSbABWyGvOoH5n5Tl5xwqhlOG5mNZDlQmSrq41URrOl5k
SH2oxXt11AA/1PpuIjcCC/jwLccDKQTYGyx6d8ZcfMeK9qwN0y9iaZAVRepBM7Q9vTebwhDFSOg1
S2XpjiwPwHOXXxnE2kmdSClt6xQ7dTirT/rZFKLu0kVwV+SAgqUoxTZ0p5wsHF+H+zEY2xxClGBk
MFfpbkELUzSmSm8cgUkPrmakFM24kHt1m5l7/MewhBvB2vUgV7YVVObdoPExGP7ZNrDA0Rdi0XAH
seSD3vmzOyaycoz90iTHpddOhU+HPQ6PTaX6J/RQZNXIsXg2JD/fkHSZezPdHhQuaOdbnOOPEnVI
W5O0/pEKbGcPgiY8KthFeoEDnBlk41Or0lqvhTa6Viphu0JdidfOqiZsmUZ2Q7ID69AoOAATE4yL
tR23ks+FSmWGrfXcr58HrjFYTJP6GZQOI1yLyucAFOB6FLv8ua1oIpWEJj1LJo5xQlySZ7Eu0zXl
y/gZ+X26JhEkfP5xgkpSEjz7E/2llkPqbcwREaSxZd5YmCjIN6VxQ15VrPG81mfM2huM5jIVbuRR
Zo0i8edf43CWT/C3xc0YvXQpaULlQG/dtwRai5VwJn1e20Z6M5z8QO1PbRsNYKVL5dCF9DGX32+r
gZAmK+vpUxnasZHaPa48T+p087lNzFs7oIvM5w/oiJENfZSaCHalTWYGr/HcYqILa9rHQWPY+gj4
Uc/j0SkGqMlNB3bf7HkQwliQmoVFnn7l5ER1jXm519VNVdAbrUVpOsqcSyiMJMomabN3YZoPMECK
c6zHwELK0zAohZtWiXGeecdCrB/yIN5ZcZU+ZhrLMR3gjNqrxXrW5+iieP9+gt0gGWSfjYiOoFqi
lFDxnC8ixxZySk0BXNjUUaijCzD6o6b2dE8G39wh2sFqUnePbRDv27qY3aoZ6NZoyRnolNfVQ7wb
F82XP7PI9z39ZBLYDn5hDut23vmVoWO+iDjZcZxiE2jfcrGYPZpszSab6k/Tjym4YWNdVu2A9HGw
Pl1NeAMolrLW6I0u91q6JGtIrRqLO4sIzvpDVbM16GFF10935wAhFkKwEoGATJUnVLBlkOoDOAHv
tpX2IqPKhJKk6fox5rDJpQkUiTJ1ewlQwyqnBPxgFPGBztcekCiAO98snNKMMAym9egx/JaQsQeh
HytErPgd+4jiuQGEIZ/gOKqwwdZaGmpep+vc6cfcxlAhbXBBcHOIaSyq8a3RpeocTCOYIYpiLNtE
ixQVHgsF7Wj0PM/9/BhQRsBNh7YlV0T/2IRDuFbwdHdkFuyQxAGEI3rMD1OWkqBeJ10Fi3KkJsCH
nCEHEixnzJJMpe5oilJyasiVmoZOPaQEs2+IPTF3ak8QcxeFGXSTCX+EsNzL5Ae6gghVFeUuxOXX
lNa3ECEzIwuPXUmzfNQkZTFnZBhzeuLqWbW8NNAoWhbUajG/HkS/oSgQT8CnreEBocVosBxb8LN2
7P3+ZtLDfI3H6l6M9Ecm0cJr0uXgV0Z12IOWVFzZeADCW9hNSMOmK+VsJ4S9yKrfHUbkZRiVwBjG
ZlEdOJmdgtnvnY7xRms9gQISFleudRJqIwI7RmvctaNaU7vv4auoILmntnO4maQ7zRDqzTChxCuC
V0G0kL1TMnanrjpP45LHhs/HYw99kWWuQaFiLsUfrzbqkyXjVlabNHbyykxdooGqjeUvHk092HVm
xuZZ1pdG4QbccyCAqT5QQ80J4ZnHkV6sLx442QCmMvqDYbQOwO8asp/+8HNx5Jtc1ZkuuGE1e0YK
yjDVUBD0mosmVb8Ieo3TudPSTcfnceBRHzUDOW6a9/omEblHV6KMMlwITnMml4dm5nohKBOICl2l
rEPeAKcdSq5Dhm68j+NnJfDTXTLD2RVlfW/pLfgIrfXUOD5rxUSVJA0IAq7Ubovfl7tQG6TSPig6
aT/39AdhKFIIXX7v55d++cmfLWRpWj1RrM4azc50wGS13pBgYJD+Qc6ZsMZj5ah+lW2VcRL30fIf
fn6Sc9r8ubUwhscWlO7RxMNz6VtXk9czNCTG6S6aV6hEzUv/MiB3vwZ2tY1s6Zy/mG/9L+tAfqoa
4jV2BAq/wLRs9ZnrgnqpGAjqZrhgdfPfFYxww6WpXAstobBayiqwAlUntFbSa9A7pRt7ope6+Ub/
xW88FE86fxQZvcR9o1hlzzI+r9P8asTAiNaI7LQzqTkED9c34xA581EQHcF7rjHQ4QTlgP9ANJN1
pUUofhhb+RQra+Up+dANRy3sGeSBO9pVYuef5TWh0FYdjfIBFrR+CZ5JqW6qj748siAsqBD2EVqZ
+V5qNrBZFNnucLrinDyijM6gQuYU7GzLdKOSG0PqxNCPXKQw8mP1UYCk8LL0aBpXQfjFR0ec5yi3
pF0j7aHGNHxWW4QlLa3Idxir40lFplWvy13pVsk1e+LUrcIqAIWBXJG144KHpNvmz/Gz8IaUgFIS
todN4XbaRnlWP1J5L4srBdx7+NUelZu1g1Cdel2G9tgLaCau+j0AuQwG/Cp+69+zfqVcQts88+Gm
tfprdIc7WdRwD67ds+QQS4HU9kikQgmU64ldDQmRy41T2iAX6U+qsYJ+naLCWOU3UplQkwjXGJgN
bs5+07e2357mh2awYcbk9HNo+FCuXMHbH+I16MKnwcP+Ujg0e4R4Q3drDzaNZzPt8kP2LD1o13xY
q/qlk70Uhe9R3QGg6zugd471JF6MqzzZMgNH2JKkwvHypdvhDZipDcdr4ZDtzSOFYy6S13ibjssI
CLhxTF5wp2HXO/lXfaxehctIBJqjuNl23qj7G8LJDXltfJg77FcENVSTfzUced9JEjmJJ+lzpNy/
Al2NzeEBSHz7hh3izgKcKdui3EiRO6guSoyWTfVkbUPE183a2E7ZSlS28c0U1x032XFnUGRmqtrd
tXLyE/dwtAQTsORd+EykmaXbPJGGFkttNwd5Fe+Cp/EmuPFJc6OtcavzsxZtiXn2A/suXeSzv+Vs
mgCIvLfQNr7qfbZmGWwollBbdQJoUChBXyG4vNR7H8XmvXMIi39cOO3o2FatFy7ZcavwNL6nu/po
nEv3fQzXzUFxyw2q3MrG83xP3jCEPBkXNC7FyxJYDJN5oyYOoaEhSRLf8TcEG8QTTbVChHgSlXPr
SXuKPsMbS5nyQZ9vEdSjAHepfqfI8k4KXwxKTS9/sj60ZI2/8yasaZlALrq2e3NA7uBJH82buHDe
1tZGOFZbsVujArXW49p8qbbmkwQx6hdQPrt2u4fsaXH0IMUlK8xLntLBE67UiuKWR0o5SLwCevnV
vMTv4HKqjeFql9lY1fcSFOwT98T5G9him3rZQXxSLtYljLeUwfztTAH5xDfEZR2MtblqPgTVbl2O
G/mGNpG+C3fFg/4yOMabf6j3gZt75XfjhP46/sCcPXUri1B1uif85atSXXXiyi88+nT7znhML2Dy
IqcXVumNuv2LqKyxfKq2tri67cbDbY0YGWnd8B2IRxAzcceWuDI+0XFOZKeYpwFpDT50VqArnoWK
vYZBA6tygm6CNI8kMpDqJHNt+eZX5XP4Lhh4jdbNL26s46adCOlc0YxNV4TDedKZiBW0I0RI7btD
VPOwGUzkJCxb06J9WJkP5QWjuVlAEqK3sxcGF4orAmjkdfqm2fk3oi9VqMz1I4LIcT4LTzJ9x8f4
hp5boBS8SjMXA6l0nDyMd6pHz7Rds+r+Ck7msQR5aIub9iA8jWfrMD8INFE5MRytQ6Ad/a8B3uCB
jEMqwHREr+yIcCvyF+1qnI3X4Ikt4dXYKp/CofGYfzGXegoGGX60dejVz/UOMVCEUnQtPlgbzAzr
8FX/DvbIxAOaryuZeOI1BF86ErAUGcCQB1eRSyPX2jUBOgXSgJjMtmVtzKea3J9vMdgIu/gNAJH/
KG2lh6p7jw/ZHc4YVTuC55Yg9TW3NmQycHEG3s5DylI2+V7FeigOrrptKjvYZpMTf1stKRor09YG
tkyVOKA1jV7BsgPNZmaRIQzN5jXbNqVHSwlNhcE43wpHWrCorCdbQSxDA8SbL2HuivIq3wSQ3Nfh
xkCafVGmley0z9ZREt1yjwlSM1aVOx5012KaSA/CS7JpPY7u8jn6Co5xYZufYr/VWVPPAC/QLnS2
kbnohDkEqb9yr93T48z4iNUNvt00rOV8Pe6XANRNccpfrRfO6NKhEsBwA3e0hXfq/Mhx/U/tlECE
PSfEe/ozepZV+2GJ6PQQGB9rn2XBhuf3FPQXfdzN+9Ru3GYdYAByqyPheh/5Xb5OLxlNow9KP+HO
3ENpUTfNa/hcTpvmF1MOele7Vz6ER75dRyIYx+YLM4YHvoi5WgN7ia5J6FnWJR5WnbSVaaORVirw
lJjTK+UuRjvd3IxbLTmAQ/ckd0ak8dJ6LcpdcwUjVf/0YbWNNoBAcU9isHHsv1sgfNS+ZGpBbv7c
IBhc9zfhdeab7jeEXhOUBKKRftMmnx6hVuZ74ma5+6+qQ+ipH6p16YBmomyZ1gCFfvlbRVhbpAA8
xponkNBwIxwS/2IL0wfPFl/eHoPitCFRJSi94UHrDnro4sYAvPtNvizhUxrAtyM9ee0Csl0RnibO
G9Fae64vAzL5D6j1WPlxepyBaSOpQVlroEwG0LhhYgL4c00vA59H9gQEhnNWbqXcDsU1DSvkD90+
bUFor6Z8Jz/y/xskJeE26DdkRPR7kskXbWUCunxFH0kPHSV3oMRzZ4/0CyeFuLjp6rFt7ca8cpEU
uiMHtvKrfmwtKJqezzH0Lc620oUFCvmTHN0oCuaPzUP0kOOp3A3VJnjq7knlQmZkxtCuWRGVsyV1
wCl/Ae0N2fSftYdRwaficCtGGaB7QQEMYkdxjuMcKqToFLybb/KRRSL9ii/9m0HtziPe5K04VNtw
1+3bV/WxTN2JjjCa0ifIgETUEdKyDmcSde1yUxme9dZmromiKNsXpBLkD+SfYAEMAZQ8BPNT8Vm+
LTgb3JtoHkyO5l9EiGD3yL/xdmXqF96y6QXvIjasVAeGhHYeC+OaMyOBzA81TJUdZdJr7kbdvnmi
2+nfBWCCx/m7OOhPxUtsrn3PvAYcv3b5Mx7UtdKuR7x5x1KzSx4W1hF9XTFZeUoMtkslrWsUKOv0
xjmuzd8DknApjR5H6np33ifmUMwDbF87SCcYdMxHOm5+edf6i3DOnnDKjKAVmWbcOpCKfiD2nL/Y
2CqMEXtoqtQo/b14R7fy1HDr2AGK0Oi1n0yPjCi+PgK7tYt2REcfP0+Ozxn1g4EvQGnZcW7F8EMe
8Dp/iyq7/uoOEJGZMmxPqOoQ5D8D7CbryuPcYmcX4M21rTnFLnVA+hzNQ4kXzOQUvAYX+cDJIXhj
zqT7vtiVWGBUl4is8kmfSWJ3Fr9tgoJ9A6iE6FDUdJK2004GAOo9dXXqFCpYTaT8DkAQOp7lE+3f
4E1iweJEFdsYS/J9Yrrpsy+Rh/v5KryV45tYXHri9F6oOgfwDB1OUJGLRAEhNcczEsFHlSCix64k
rIVjfQtXjLOPuLI+eRjsqgnHeC40W6BQx+w63sxo1b8RcVzvAIRRZf+ctJV2xdBCd1IicOZc0/Jz
qjthuwCuH0kN4tYeNfuQg59MhpFjkid9Y4IWKMcdkHKXwEVka7J+7oi4PRTvvbkK9uk1OJVcoSzO
Sh2CnS8KAY/qB/0ZLqIcWM0NNhnrgGIZAiBi8V10zh9529JZfANXdaWYwcvijuKO8IrXBxooZ3Fx
X9g8XGGfvlG746KQfjX+HgHJ0mW/Bp+sxuQHoahqT+Ydw+5H/F17MS29bblRf/kHE7Omz52PM/Kq
OFqPeBmp65WHYZc1a7CIm/Azi+lhcR/ySDVkHtW7eMMexXjpyB9Y9uvuhdJHW61Jf+bSYAcP6qPw
mjniL3FywBmCBhbOCeshwk++8vad0A31Vw1cH0u43c5ryEfDNuxtEM2//H1zD+p9jJh3Kx8E29hl
2NxCu4L7YW6Bi79aZJ+MzFC+7G8k9ALY8x0+EAOthO2PjuZal/rS3hBz3k0YIfgfEX4yV1GEOtMh
hKS8ib9Z/aTU1gH4fEwU+ILVV1+uOSJwbEKfzS7f3rtLqBzST+2F0fkYvfsu8fC+PUa2tTdOEv7C
T3oLiC6s+RkidrExFKTwK/VNOIhehVF+Y8FCsVn99T2tEzskmgChzybeNrsQC/xZeloWm0Ukxh3O
2ErncrnEmnQYXOp5wWm6SS8vlURb3qbsQ9MWzzkbY/WWomVfj456YuDwkMKLvA+/sL+ajyBAo+/4
2v9iExCeJCd/za9T5pJrqV98d9waT6xRTArjk67bQTlMO1BBxispc0BmZgJ11uNrG9gddBAyRxVO
aetwy4nY/0I5znUd7W38pXLF4GSkQuhdhUfsVeIjq3ywGrFbHGM8MNfiVLwjR7eIolsjDCDUzn8M
nkLm08q/p1+M4f6FI/QEiWotXqIHliOZJQfL2Yp2V3Nv7tprc2d5DB+JoVxF58oZ7txd1WN+kBxj
v00u4sZ4qZltFYLSwmHxZLHUXjlb3/q3waMbcy9vCNRIbUVHuus5SjvTCxd2eJfNoUQnWdmNI9Ly
o9n3bO0YTR/1pSKKN1jDg2TJGK7myzTuLbs/+b+G8R43jpC5mugWpMuw669bzziR1s7Vb3H4cIkb
sDGuxNdlAo0QvPblN4EIsjerTsYJoCPPwwtc/sfC1fbTqXxgFURzaO0m3mzt1o/abnT5BsSDsmlo
CN7wGIcrookpSZD5V1AXYqOkuXVajs94CT9yjmXhZtyIn0QPJM2GBfwusJAvwoVV6RnH8r15wU4h
c/GULsIt0taB1vZMpU51DUTQg5UCj6c1s/v5CTRtjwO1tOyG2BvbqJnSiPcxNL0tcdgFfU1SoOm6
SdC2N1DDk3308/sJIqwsaSuGipXsG6knoKtmH8fz5IOqxDClzOmLkCqNY7Qan1tvBJlo2JwfAxMu
r0rtrIpxl0ScvVApoxAdunMixpWbEvpoh2WP1XliMgzLLzGym3VHZwOP96wgg2sOqjRyXBqL//vL
aNbHTi11N9HDdDeSB6y2KgfKtE6rnfVlfRWN1R8sIOnA6YuCIiz6hE1WCtxUfn7RZ7LShcCluUAR
E4ExyY51xPEhNO+ILGsvLDmYo3vEgkjhWcV7ipKDEu1ENKIWX4XkHFCxGMrARDQgYX2uT4Mqf8oJ
ePE8XrjX5sXn8+4iCG5omTq7qLhzkfTUrS3c3VUwfSmlf4QwL3OEDTrMYy+xLjdMFRH/MQ+iU2UP
vXJG5tvM9jhejIYYgxmrBZUZGmd++aw290lFvbr8HJkjjMKo+RTi+GqBUq/H5rEV5oQ1Ul0XY/o+
6CUl1Ok+lYLitir00153pMk4J1PglYJ8Urh4wvZ/zCX1ySB3bmXIpAQQHEqUjEJIkX/xae5shtZ8
LrtZc5IANZA/zrdhlh94HBxgyHqlTlR+mgI4JaPvbCjPv0yZcE3LD3H0heRB1ocmH5tth8uKdSZN
t0S+sWiN3iBO4akWMJ1gxphcv+rcXgyi9QIFg5lhHM3UGvd9ziGTVGhHgQ5GG2hWXcuSf5E7rZDt
Z/irCHEGNHgf/+h97rRvdagVRCLMuqRLHS3luLAkeWFgP8VVyG1YMtf/9b/+99+wOSCAyn8Bbbaf
/+e/NNU0ES8Zmm6puDN50d+ALvqYynkvmLU3qHAGCgtMQc9+IRND1WTEumSVW6vxrlTgShJGffv7
y/8n32V5dUtSRFOnQ6T+Bu0xRm1stcKo4X4N3/6o2mITUDqIqWIIi0CJcCCqXSJe6b+/rgR26D8+
tiQrhmVqNLdUeXlj/wbsERugrvIo1XRayPmocYrVuhsZw3nS8cLPImr6rD5iwzvqFnpO2sncbAtl
q1rD7h/eyvIZf38CkkzABkl3Fu/otycgJZo4IQ+tPV8EixBXAlgI4SuEg+0JDyHkP/qTCxCG4TvS
PetvBFjMhOM5RR9M/zAcjD+8Fxn+lqKYqiZbv78XLfIlWSgieuWggVke2OAXrEA6le8hXjRfMNV/
eBLKnwagjMXDwGIi6qr+25NI6NjNZSkQsZ5T7jOG7GYoGjpJTlrdDGtz+foNqX0rSxLPs9xtcKJW
I0d75AC4TNKdQgwBEuOYWEEuMGD2+ZY0/pCfONhucVzV9bOJBqScUKa2GY+3JPYEaSVl3Zy0pGoT
me3l7w/1T89UVhQDi6y5UK9+G9dToJJ0kASNZ2ZshOSxQcmphn+YPD+D9PeRo8jMHU2Ev2UY8v8c
xCNO56m15Nrra+0Km+bSZ8Z+MCh+t8yYkhKsMeSXuezBMVj8MJjbMdaO+D/gHA7pRQ8ZUWlTngdS
KEzCgPFBm+qX1S7MkvItrerjPAHQKPXKFRv/LHbhd1FntfP3L0v+D3oWa5Ai65osWqYE4nMZIv82
GS1NBRwuK1wHLI6mgVFAKwBx2NFqmTKe6VxHmQcseDtCexKXsrLp5HX6HEgwXcMEwog+fhH6/mUm
NcBAmAtKAK1gHoKzn8Hr/fvb/ePaoag07ti8DFn/+e//9naVxtILI+LtMrLWnQTVBsPVel6wU1LW
3xJa6oun/23U9rFC7TJAAEdNZpWaYvtP7+VPs0dh4RZVFPUIQ38bAgHCEkkwp9pLNLonRpVM9kIb
mUJqQpVcuYHGfGp7WuwBbYwhzD7//mX8cfoqliarIpw3nYH427PDb/KvMTgiKLJrSabI3EeIRKeb
CWZzJSvFqllmHr6sBCDI8nB6+Sk2qSstOJkRmxw29vGLACieNGL/dRtLX62RUHANjmVawu5JuWUT
5kre+bUP/Q84EXtslBRM4363UJbaBUP19w8m/fmbNXWD3VhWzf9Yl9CgMoDE2muKvdZRYtcVXIGo
1pwR1AzpL8l2lqxtSuE8hvzy91f/077ICFuIZyLAPeW3PUEdfbVTM/aEaeH0CJQmhoV93g+xKwXG
LdZyCiRD+w+f+U+rlipCTFLh+0Cy+w0nlxAX3k/pUHvzyLNEcPOmm8Xb3z/ZP73Gb58MfLKMT5QB
i8jvOOu1q5rZPyy+fxyTTAZJsZgXNLl/H5NWDKtFbpkUleQoAy2AiVXEGhlgWpFfyNOm8KVGG63q
jvhlLpiaaMajH07TQ+pX+6juj72IP9SUJTLxUrpUBhWDcArfojJw2oVJSiTcBAtsusEhoTK6AKMC
47GM/I8FOGb6qDT+/sVJy1T+n6u9IoqaqYDnFC0k+7/tKapWdooALMgLEKevWrbxlUoouYwICiI5
08xo0hvubloO4G4CoaJrUnL0LaHI//2tWH96J5BcOaxqsmT8vuhUuiGaU6lUXpV/CwHN9lCmfm20
En3cibDL1t8rACtCZf/31/3P0wmqSRNhnaHD1jd/vqF/W3itQGrnOkkrQl1C25CZkw1f9rooe/xo
LLpL/uTfX3EZ8b9953w+UzMwzmuK+vvp2GqiaCaqAHeYCqE3RpnNUfalrOPn/4/XUWVR4gGzmqvL
J/+3T0buAeay2ig8k9rN7JO7BIkbTPU/nDVN5U+f599e57fDlqCkOtmbvA5IilawVBvNN7d8fSWM
yAKkQqWv+JhGxZbAu5F1u3xV461RxVc+PrWGvusdwVo0V0q2UdBjSUooOjEnodVMajThm8Q6qJSg
CN2MvEoFcNMF1IzIf8R+X4pkKcjIWyCFo+iF7tNZJqIKP3gKYC3Lss81P1a2WtUEztw7RRZmxIXT
oSMGq1hbgYoAvmg3YTH/wmcubAculHgmB+SR9PLL7ldvisgLkpBM5yrHtTMm74Nhcz2l1bawkK3U
fJWM/ybtvHrjSLYt/VcO+j3PpDfAnPtQ3tAVWaJ7SZREKn2ki7S/fr5k972QSgVyBgM0CFFssVxk
5I691/oWSgmwjwXmpk4u8i0yJO2Ij3HnBuFLl9kqwlXoOlZvHqBu/1Rh4i0Snwm2Y7n0MEfNWVWW
9UzwZzzecWgu1z4d1txjAN7a2G3iBPGA24eP0Tgeg+j285WiXbgxUVA6FpuBijLMOq+W0nRUDI5p
OXnGAAH0sHtoU3EwOv3BrbzvdCPamTokB+w8T14W39VeaAJp6rD6X+WRtRuE+YB5/dnSyqUWFt9G
JX3VbLIydUOS8Z7q63EIaeyUNhz/4LFqbeIVQ7+ZY0pc9wQHVTX+aic5YGtjSmWGj3nL6FQBCGp4
39Oue7BIvRpl86BDhq5bgN+xYCCSeTdVGS5NbITS5B/EKXEcfbMIO7yc8SHTzSu8JAddtg9Y5oLq
LR7E1jC0tyHQ1r4C2tuk0WFU+qkR2rroGT1GvO0+ab5mFKW0mpaQpBFX4FmYT89TN7tkUTvNQ2hr
bx//rrWv6rw+oL5d1C2ECh05n0y9HVTyjcVYsKnUUx23G79nT9PMZ0MXW3wWuzQS12Oo3wWWeRsk
sCHC6psy5te4XWDuhOG3sEteKhJkr2QIk8cPlHsp6muzcd7IMKeb71ZPOXbEu6Ql6kbANx6b/J4z
KGtqAtt/sUIu3Ch0D1oqzScLVaZztpn4GdRSvRpQR4Mhy4Nq2EnIpXPbow+ZVdYKivZbhIAdSUaF
nEXlY0/qniGob3SbL57LdDs/20AN3THBTXiwPLzzIwpdlrbtiizfgANBnk7MtBJNRjXCENHLNbbW
ktdN+pVSdKfekT+0XH2oK5Q1Yeiay7wtmCa6SrDtZP/FTUz789RhcEJTbVvXXKiY53t7FQytEjY2
icZYBuh3FS5SWQYviMuDvd9XL342Qid09HRTO3C2QqXbNuSsfHFTm+DI528RfFvuZ65LDiAVy+97
vxwSIjSGBrys+w0iQLbG/5cpyw9uCKaOWR/3w16kiBMNEn8nmoacPOdm6yErTuGhq/YPK9un2Alo
y/d38P7G69xXkD9hLNHNZK57KGf9Si5GW7kz2pTXEkkd4hxsLZOoFb+xZ1g20i9unpd2Ks5H5L+q
Fr0NXT+rw+pEFmmCpwpCa3MjdY/Re3WCQTVr0+pYduKYNgPSH2MEFpOfPl95f1bQ5nQ31RyQ0I5n
WWd1ZtIWuJu0GDuKy7gJv9KiH4Yj3bpVZJdXnZ7djwrioc8f9MKaomoHd+04FEaGap+94qLO8yZo
m3STJ0g+0RIWSX0a7QboR3xr+eikBR65/pTFzgEV9dvnD/9RAv5+tZmqwcvWNVOzbeu8MAuitBBm
WpJ6Z0mT2WLL6rB1pHdk+o7mbZzahxZzAONti5m0AtqioztRtuasV92nqjGOzfRjgt5vhxovf9G7
dEzy0zDcG801GL9dnGPRd6qvPq0/twmeOIcOinbL4ulPW9ov9U9p0be2m4wnjuk+NHADj+5bjAkf
BOUXp4NLC8Og6WfzNlEJWWcPFSIV9l3pJZskgWvg4PAInHVmNdcOOm8sY5wopff0+QfzZ8HMy4OY
bgA5nzab87LLLABrKi4hKex3iVec8kE7gmRYqIX27eMtT/xsaerOF+vxz/LVVDmSG+pUrPPAZxeB
VdPEkL6TbJSm2Q1pS5BdchvZ6tXnL0+79J5aKu0ug/wW3tazLYyyq48ifvcmENbBbjnDE8g9Ndy4
VeYvpWJcJaa+ilVr5cIWMGt22crAadUM2whRIJAqYi0MQqsU/6uVdWET4j3QVOp3V1dtToS/L61e
0XvC/LD9VviAxih8MKyePcC/kpHcN+2LRiDhzI5hRGlfLTVrutOeX4/T1udYQMK405w9NjcQAmhC
mWw8C7iEidGPDgisBdXJ2dfzbithus0waIJrgEQiyGDmFaAqzshXnCLeutYfCYmKrj+At66GEdDl
ojY0vMd9lkCs4U5AxDyXPQ0zTa8WOOMQhRSNWPm1uE9NTOT9RJD5gI7JKX8zwE2CTyydHG3HD5aB
UrpLqwNe9PG/A8TzYCcBfcJETqsVHFzXvcra2n2ksoy5OpniyZl2jXIO+xgkR/Sdvh7Ktx64n5K3
G0Bc3lzXyhOA51UxHQO+WHDTRfrHG+t6U2tGcz3zfMGNMQzX0GSjGzrl1Y/Ry4XW0h52WYUarQSI
4lvNLheQSDBNveHOWRpFfff5k7h4cRE5wPjC0+H/n20kmVlSPAR5usHTiaSKl60m2tF15BeHtgv9
RlawZ3PuZVO36fX9voJxuxmiKEW66QyGTmgT3QZkB/t0XbY7SqgjzAP04OAypGGR1qZfVX571bnj
V0/kz0pl6tBrjIlcmp+8+78/kTFWsRGDZt1oNdyLhi+LvlrXwSnJhmdrsnJ+5NuU1s1khM/c7//v
bzjvgskN3XRV9bwjx2Vgt0nIbjYk/tv0flfoy7LK/2Kz1v88JNMEY2dkzkD7Xj+/avs6EdqYs2PY
CSMGD87/LC1S1FnOIRmILrHZs2JDbqLW9madZJUDJCfydFjpRBlRS6M0h8g5epS80/guMr2nDGaO
7hM20CMPrDUETl9vw5d2G2IoTI2xw4W2jGtXLgi/NkHZ2ewUcr2VojjxVs6JnL8a1C93/Yvvk27A
ugN74f4xuUl5kxyb7tdm6G8VrQGJnBSnhrYpSEgXZU0afW/S7ybgl04BV9VRkdrlLhIIYD5fGM50
BZxvB3xQDHlNzSCc5Ow+5zU6gKegTDaYjHHpAPp3AT9AoCS8KonQfmGSymV9F1JNUBIcPLdeq+6L
45rHDG1N/t4HWFeirN3UlEsxN0hQ02Q0jnxpPRKLut66tjz/epD60e1pZhQsBtUoTqZMHj1DPmRF
fvJ69aoAVE8WGF6m6qVyrWUZkDyFjfJEq5oWpHcctfLegNZE+NUEHn6PcobtoZsZy1y3r/AY37cG
CJjCqfZhY4C3IPCH4EjfcQCe2k8i4pjLsldRnPYqWEv9KmQ5zMgwhbXz+vFnx84IqeVdLko6KmH+
PVa/uquaFz97hw4r+x/evvPSvvLrqaWQcWcrq50AtuQm7a5jyLmYLoiq69AHhcPG0kgB70kK452O
Pe0YV+IUB9WPJqy3o2oelYgqU3Zs2GVVPsDiuBvNqqMs9eZJFf6Iv2seyJEmRJRgD3c4vDY5LLJk
4kw5qY0yWrHfWhaXW1j1vDXQPU57seHwIxUCPnipArdOi5MgD+5lzTzLUb64DVwqMDTV5BiJwdub
jnG/74qp0/RxBEBko0htpvXiPuj9Hal/WlB+y6vhpBZodfz04OXDF2cc/cItSGMznIpmhrXGeb2v
a1zVJvbtzehrb+DanoH9PzpauCw98RAXr41mbIzN8G5PxjIL4U74rObOVe4bJ7eVD6IEqOcWTP2K
qVO1rnsEFLovVvR7sFR58iGs0u3n1+ql3ZWelmZT71OP/XHsbqGt9lWQ55suRtHmiG3Z0N/Juocq
EduxSHZq56yMEIcWKs1B8OTQkcw6tXlIJeoIJ8Q6E94S6vkj7s3nzFXfRlhwsftNy4ZTUqtfnKku
fryaxliSWQxnuvO7r6l4cVS5db7BTndT2l2FaOgxkMVeVaNDQLEl0n45xMF6cK0vc4UuFNY89tR5
1jXLY6/+fW2x5XWyNkvWFuEpc/LgWWDmFVfN2soXlhI/4KzfhaP6VqTqG33qFcS2tej8G0tvHrDm
zxLpImMGPm2o4vrzT/LSYZcnx3HGoAbj5Ha262bkrwGc55McZf4Mbmw1jNZzbLFdBqEz43x6pQp6
S4Fl3diBtzP74PGLZ3DhXMUno3qGa3PAcs/LwMIxI5kJukvl0D5Mn09ne5ugBmIun02vfSDc+jHP
7Ks+cW+I7vXQeeSx8UxS4Zt0ggNBlM8CyL5CZC2e4i+uzgu3Y81AVeMZJvekP6bzLXxLMiBLgRK6
4Vydv1tWeUxrFlAUlAe3EV8Ngy8tFoOYLd3SdJ3j3tliYWX4uV6PYkN3YFUREFfBM5lBXl0UdvgQ
hwN/2X9xOU+f8dmdl3m9ahkGE2hT96Yd6peDezF2faX6NK9wLD+N6Bh7vOGOvA5y8VXj27n0af/6
WGfrzVPiJDbNqVHmwceqIx+DqQapixOOFp3KPgfA5iJrNI11qJY3Y5E7mHDcvTt4XLT2Asv6cSL6
ZqazCpjnVcWwVXPzCVB9xiSfdBJwS+m4LqbY3M5Rt7VSHLHEhiD0DUmzForE3tkXTXX8IB8j0cwY
P8LmK95NoW2IX97EVgt2JR63dahtS+EsRd7eDtFboDtLrxYo6ZydiweblotOeqDMh7Vaevuiam+8
DOiLMqyrsSb/uTwmAHwaBaspBtC0vc7aYWs0uNTK5mccy2Nb8ywDcdMLCCaZPz5YKZMS3SPSKMek
PY8cEDYp2b7Fd3cbTsGzuenBfPHVZ6JsXpLaJsSwmSmDMcwBaXv9olUJyTEg0qxK/GgfhEuPl7Iy
UUnixjN3NpogJw7KVdajlFazU4E0i85iTQ6W3I/BkMJCFdxH7JIkn5wVCF5gbRrEe7peEO24gnGC
MmpZx0GHcFN2sOkARXVDTEBEk9w3GUWi4ZmAQVI15VdM1H1kibASrJuwd8I1ZCEk43SwZ4QwPJOz
2RPjYKwFsUCuUhzA6OHRYdWPrjiAOl8YBfWYo/bbWnArtKDGJfiFW7KDvOTdwx7kRPXR9d0pGfO9
jfJDUImDUku0FD6aJxNLe/6jdrUnPcW3KJL8Me63sAxnjg3ulsHBkwMcyS8weQMp9sJNaPG7Ev9a
JdSqARxghNZKKttpSfR2efAGZ+/aAyZSnuS0DwBJX6NvXRsJ3EM/vOqi5jl3gn4hmmH9+XZ58frR
HEdjczCQrZwdWO2yLuVgsyHptb+obHZkcjGHgsQLVELmYC+b0dvzEr/YBy8VKfQ/OL0ipkCrdPaw
VjjAUAkIXZaMfzTVuxFJRj9ffLETXbwdWVSYBhNbxoje2eOYiIOA13ti0w3epukaPFGQ4DPcunRT
cuR0syIKD16lX0fE4pTa15XCpR2fm6pj8x7ThT0/OHpFVmZFZzFRwMORlihOG/TvnWJf8dc3CAU4
9LkzPxjv2fyXIdHaC5CIV2oFINml+Ugu7ZWU1V2iE6nl2ns/05lgWcCSfYJoOsiZs0wTXIK1vwlS
8ZYH8r4Jgx1c8b03tMAUSJtqrQqHgqCbHxAUEmAgzrpmMeT20WjAwCVsl80wzQhTZa5X0ErDYXI6
qcPJEOOGuGZE385cIzA5C1WE/G96nSDMaTHgk+tFSHl0XxaHys3RsJuYBlQ5nqZPM4cMhv+rTxZu
bD9ylEoyMpqLAXxWfKjgLUHupRJ59QmF/XtiF7JvGHD0FloQ0ahp42uXIpWsghicAl2oOnPkQo9b
0sorMI4aCOGUeGMiP0ghQKAu0+IdIxVgUhU2d9+C5UcY0QUmkQbSPBY9CaYDmn+nkAF4Bw+HtgaH
gtmj09q7WsVEmVbBrOnx2Lbx45gU0DeySSSO5zPyeYAJK/j5NXjpfmkbHNE99G4s1eka/eV+Gam1
lYmkFdAPmTHp3zI73Q+duk404mr+vx7q/IjWFvCGc5CPm9CBpCjgCwt67GAS551UvnhZF6tkm3MV
uhTkaBznfn9daqkXeWlWvK5kU4ek6QViGfb5aqrbY2140UhMH3Gygxv+4mVeqnro0tCSotTiHHZW
9dgVsgKRsr30jH0hoGcZlhcpb5zQ22sFny/ff/7GXn5Ei07+FGz6R7cBODXqFjiGmyquMIBVR6gy
J80fnvK0epfcQ6A6LT9/yI+t47zOmvSx9DpRKzvn4p+xLqD6k6Cwifs0nJuEHLZoHDFbegSNqtVs
lPZDDZuJLLgufXDdI0HYCGIGaoSqm0Z9OR5zeVC4UdWYXfGZZpKKNBrX3oC0wVJyqBMkjziZtU8Q
vdHo8jHFjVu7cOz5SERz4Bdy7rhcbx2uNLIG6G3vWzi6C66VfRTBl2J4W5NK/FClGOMkTLjMMzZ5
pn/rvfJOKGKY+XRiETQvQhlCE/aUZKGTn0BvtsN1PLnPyxpoEgJAQsLyOadPMYfj/xK7UCcs4Hif
v6sXVy1r1mAUxGgaDervq7brfbLSQi/bdGXxng4EHNNJ8cct+Lob3VzKZhHjdxy/amReWkDwgGhk
0tA1/zgZ1K0yhIVuZxsI1e/xyMfnjfVpSOUpmzQYfVUc4P4cP3+xl+7+TJ5QvKvTl4/q+pedR/Wq
BEEy5MOEW0gOrmbuodOabv1Vbu1iV7tN8/I41SefP+6lHe+Xxz0/P8ejmba5pWYYm/u1S1Q9nKH6
ptO1pypv/852/i0U+F+iye7ySMj6P395FzrUpBDbiMQ4lrIrnLXKZecS6EEo08YQ8X3ft90iQrYe
0I3Vq1QS41L8tAhzY/o0rgc1xMvuwsygb6jxQft+7cysemMEb2kO/ci2+9s4MA6wKvvMB3BqpIj8
FO0tsPFi1SawPN96idFILnUdWV5P7F4NYzCMAedY4zfZgDQZkwf2Rti9kKdWodhS02KLxm1S49Ym
ue3pw1xiu7FK7BO2O+8myXEjlQrnDQ389YyTFw3jnFpfEUdiNmosIfSdfW0dtBYZd7ImTY9gSKRU
S2F1L+1odoTAcezRpLVG7nXj2wEk5w74JZkm3IIljIlkHugwhBOjP5hpuJvq5rIynlwq4r5mbRCp
sAzC/skMRmKw5DHOmxviHoqlkyj7PrGWHfjZSAl/KmM1LK1Q7siYlTdWFZIWhfmVhN4vbjGXLhpv
CqBm8MDVei7qTNOiRndZ0FcvOF3lxlMLjkKq5pNVWHsGvk+SiLIvdnr90uL10GTghnAYFZ+vJ86X
AbmFbBB26tzoAO+R3fr6QqvnJSTcaEqH0qYRXB15G9uPiTTM/Js+iuNNEGcPVcNYs9AZ+2akdujx
T+EXz+jtCbdqxwktkexh8cJLaACqg81api0WYM2CBvH5NXjBKWDisUDnobPd0Ks8uy4CZUjRVKYw
j/xshX4Kh7tKx7uvtBsz41WRv0U4O6Y+ZYC/nighYXuehzB7yOmQBxgRFU+u24ZdWIoHUvXQb2F1
WpNagBMXfjuRHulja6x82wAeX0C8lAoBFKk6RUOr5L5Gbbj5/EX9mfgN+hHRgDYVUy7tn2nF/LKj
efbgZlI30k1PxH1JUx2UmnuUud3OK71faZ5fLPIMdHima8cQvgJneIG9NyAbRIpkHSUcA6BWuqH7
xT50SYiBaJvR0VQlOH80ZoPeGgu/ZbMt3PCqidKTkpaHMMcYbZkYkSUZJxUc79rqj8Afb8NeXluM
vmatz8lT1s5jt8pC8S4TPigo9cjcsveBtAKn41c0wt0TWoPax1R+fvGeqhd2ULQRSAUQuDHYOZ9q
qrEf2LSNMvTZFUFKCX6/ZmDb8NUdyc9oRHh3+zGPtl248zrQA3mcjNeeCruhC9/UodRvGaAx3U4h
Bhn+lM/ZlKjetOEUjFwuQ/qdfEix7IS8hY4K94RkRa+gxyFsrhYrapVFDFeV3E4utgHquOVG92xW
ACpF7mzSxDNJ2xWcpVxjl+sk5BghfeFp8gU3JdwBUAPSl9KgaNuJa+q/41O8f6pLI0Rr6ClLtSxQ
nirGvWtFTwIZ0sxoTG3WFdRKruJeJd4Pp2MLtuPmLbDUhW9RzYh2g5BtUdqvEEvfAz/Y9QHspyC2
FoGRH6b7Set8IwbzdSoKZWo81VV11JrmTWfW1/J9G+ka039+saHKY0jN33Xt1iskA/JwD7W+XQRR
9/PaV40bj7tBYMbJmm4hlvSqJDLFcw7EIXN8hAjIFtvC/CrkZkwn7uigvop8+PHFWri0FBCkGSqi
FQ6151O1gWFCWksj2/RxnoKFNGbgfe+zoO7XnOd4fyLv0JoKIZ7T/oXPJsm0L5QlF4oWDIIuOnNr
uqOfN3iJuy7LbCrQvJyPr0uLR9sBMdx6Je8NctKNN5TLER/pLIK1/NVVfGH3p1XCTIc2LhXiefdd
MGNvuiwSm6QhRLIQ8cbMYZg5gO4XRom9KseMdOVaDxbXwCrzQ+Ch9cYvcnKfQ+mudRHf+E2pb41h
igBsPSCE5HKp1rZtev8aWuaCwKRj5BIcSm2xpqqhJqyqv+9i/+u3sqj+MH3+yAuCV4NQnn37X8c8
47//Pf2b//l/fv8X/3VNclte5z/lp//X+j2/OWXv9fn/9Ntv5tH/eXaLkzz99s1SoKsZDs17Ndy/
100q/9usOv2f/7c//Nf7x285DsX7f/46vfERQCPG9vxD/vXPjyZzK5XRNDH7Hzvs9Aj//Hh6Cf/5
6/guxHtdv79f+Ffvp1r+5y/F1f5tW46jMn8xDYyiNiu0e//4kaf+22A041BtTh4Bvv71L5FXMuSR
7X/bLg0gblCqSStoUh/WefPxI/PfKHhs3DVYT0mN4aT83+/A3d8Hvr8/uuA9/+f7XwtenWXIXe63
k+Fk09ToidLT4558fhckiNdQQppO21BzwAZweNhp05fONORWqo9NaVW73NBJ0RlV0LFKCdy9nv7y
4ycfX5RsAAomte6fv8SmVf/y448ffPydaFqApU3qz4BsslkX+a4mKXeHVSucWP98//cfXXK59JSa
QQChJm2Ew2SnZdSZmdh9/OnjCwhoBytOQ8yVUhq3sWuIHdoSfKAff+z8nPznjz9yteW7xIwJv9GM
AuSZpZA+VUbNLuyULRn0wRxtyuQ3Tx4t5v4zOnE9R0amy+O+M5JlTwTdjmEqsasjkc5kXgs6QwAf
Iyby0CtKFBkEccdIK1YYCE5aT+rG0BffKo0mF33sH8otxpyXDNgq2e/xzgp7ZZWYo78JFdzoWWPW
qwKZiFTbu84Ez54OXT7nGE3uuwJFmUF42tASp/5Ql+zhYLuCaENk2C4K+mgvpbPyOmLtVBFiMDH2
Qx8A82T2BqRpvHaCFP6a0Rx6eKqRSVvRXPflOK707ltC8uwqA7vTdCgT1K5Y6Zn5pNrpse7kCAWc
Sj1KdcyzOAO1LDsMNcby2rFpJCg4hFzvwQ20dhWPejMfNfdZ0LAviqpfWtgxFvBkr4YW7JmWucoG
6H+8JFgCiV/jaauuoheulNR8ch3n6vhNCe87Gb+kPcJKDBCoQJhY+Kq2gLStrbyx6QiPNwmKA2ba
ucBEG6e70gPrIXNgw6pRNdPd6DbxG3PlaCnhV5FcpFqKgM0FLxmH7rVZQ5o3Te0nuVo2WDrd25Vp
cWckVXnQk53VVg4IT+DLg433UnXMFbNJxpCDDjBD05p5oYz3jldXq7AWS4WYpTWdzT2eWZ+COMpm
jdG/6Bi95kkeaatec8uF8O3v3fRb7OE6iftnwpKYWETgeg13fI18PVpp7jj/uFDGhzoFsIVx9k7l
pjGLrMBchFFnkGtk/ggk5VxrOLR+HZaNHxdbETHlHki6rRv4UPjjgP2QwpSlHqTI7t5T0Qj2pV+v
uhJOB9zgZVYbK+4w3sJOEJUGLTgBic9AhWRnVd12tLt5Udn9VaSQrOcfPD3ZWtQX1BgtZz/rQY/a
72mjxMQC5gcpIYVoWFSVRuf60dRVUekDtphxoSXqUvMplwxFJxM7qu9FNTWTCQ/O+6SaKZaFg6jm
QpQbYYt6FjfgHskUnidFqe2VIDlWqiGWkaLtiR4tTfMt0htMNElmEd2oXmkkmc9qE6lGHzEVI7v2
O6tDzIKGhrca2ZBfAviTomS0pUBc40YKc8dZRFH13FpNsDfTNT0t8EgZ1KlEmHtNpUCWpCtqstFQ
5ZHHYUGnEzqaU91NljUsjWj0Ninpt0rOKMpWQWeygA5oNWbFMDzXnYdXBuUhXCieWClyGB9GgHo+
DOpthmRIs18hkRUrbRVRH3Zl9mqT6zcXGr4ZoMXuzFh113gP3hvLkRs8QSMfB3hGUwdLWyX1E12Q
bOMYLbC7joTpkTRtRUCX88JuWTNtLED3mZBPhgx8BOBVzxJrRDzFOiRygrzlnlFT1cE167S3ctgG
WfVMoU4YY2EA2BXhOjW5NEJ4IGUobu3pQfISYkvbgUB2bJit6jW+4QwDTmXdNar5llrsqUGzaqL+
rm8jeTOkgB3bqgq2tffg0zR/rB2LiesQ9ZtRE9uKNaY2g70agQPMMADCRYmIQGljB7+2wLefeIuu
VX/oCd9lanAKIH5GJkMzwkh98DpulhIOHd4PSDSxMbFztoQqFJYTLegJBnXBagxBGZYIZj3TfjT6
ieIVER/UB0E6710B4YmGvxs0qE4FkcSOcKB3dYQsSx0ClJ8yYis7fx/qs1YQw0Zwgb1sO/fd7Nle
WntAP+pxnROJN7TJa2qLbeFzp3Kr7NkyfypZKeeaYgGtTKOtT0w5VsOfbi70XeK3G6XSmk3QpUea
Qxyllapa09lPF3Ea2ndWmM1jDil1okAV1dg3m7eCIKyNPxqPNNmoEBNNQSvYCRxBHiEoPbk3OttU
YWrLIB22jnMfuyGxKlivEF/U886C3qm7uFDEQGJDhtf8aoy/jwXW8sSQ1h5ecmbrr21bvhpVzJBF
Q/dbNsx31YS2uxeL7/DDT4B1iyyCzqb0t1lbNEQvgGILy3pvkDXiwGEeRJJuHd1/qXK127phw12G
cbafhWuESEDupSBtDpTORkkHf12l4abDp4ZDb8zulGKKkbHw+6k0ezMnr7fhQMOLZNAdTBRaWZjh
yW0msDg+DH3czuvHKmuDlUINsihG5iAdSBUG0gTiWGWGS9zbGDFpP0CaktGobgWHpxkhSscy4140
6p2/TlWQUcRgMCVLflpBK5ZZZ8DaqwewHWqjb+un1ixIpx6ui6ZgoxmGtT2mT5N/eF6UDcpndGNW
JH4KQs+Ba1TVUhCsDJ+/PBBUeTsk47Gya7lK7Hi4ahV/RtkAXxIFyH2gRctYGWmch+OeffomsnEJ
W0b5CK2HyFjVJkpg1dYplrNavY1iqPOyLcelkXNN1KKO1nAx7hXFQic+jWlyHQ4PiOZ88Bd2kJG/
qd44wnrgynlW3RSufVFwBks4gVPP/P0loZBI6thdOvp9wZxbMZOSWNqO8qGdgk9DDsQxI8ms7PJt
NnrqLp++GKH+mnFLX6iue43/21laCZv6mKSHsChYeaH32jJTwciSb/rAMtZ+oPbsdWbpIpi0jmqL
nyf0hxcSfeNlZ3oLxQ1xlxRqpi8DV5yKKG52jUn11Sb4T/GTZPdqErfEgkFoju1gGxXWpnTlbCRh
auV7b/4AstfS/HoWeRrijs6lSdsz11WU7+z59cpTyttAtjR2S7Z+WzGNud3RcExsk3uWBzetKt18
jnOUZYpLW4+GdWzVROeQ650p6VaSBmGBJlSn/TvuEOPTMMp3kHDKVVlX94YXUUAnnH9nWQvx1I8c
hI0GVXVi3NuxFSzwGxMpYRblTkUrt2UANatVoe6YqnSwa7jy1rbV3TLvWzhGqm2SqbRlUHU0Ys2e
s/9fd17U7/BWt+u+BvxsoxPo+hCIZd7tOHpXc20AexXGqb7JS6AIoVPuzCYtic9w70UtkRZED0P4
GFS0m9WmzecfT8f2AEImUbh1SCNbEeUGaqnsF2HvJ7sYzL2wdX0nhpB0EYXMc/K30pUiC9SZCa92
oJJeNb1yPXqJtc3oTbPvgYCeanfMsETFDVmy1AA0lJYil4x4w21pA1PBI7ywSWeepb4H/DhqywXx
Yw752PSphqgpdyEEoV3mv5q1/42hQA3hDmUwFwmdvftMgtPoQvURTEi9krBfQz3fdXXqL5qhIXPD
MeUm1prl2MoQ44L97Aa1uquFQ6/bIwiySvFp5ojGl46bvWZRVa/HVOxGpal3DnWUzFhSgXgtcZfG
7nsXTbw6FXhtrCnrXIdGWRrf+qAgviI5RqWiz9vCQF1PGgNyHvvkReB6kQP7O0YrMAgHv4TxCwku
53LSgvRx9BqNJ27Og8x7pg4MV54eX+XCjkBKqmQKtO9t4ivkV+38IOnmTB9+yj7da01u7Ar1WOB4
3wbSGHbmdIig0bAKbVg3qQsqHvwEXdkc1KnwcoBIgnTDJlgKlRpMLaDIiT45KKVVgnVraZhBeCN9
odr5tMEwjEAULEQ9bDPvvhpsZ1dMX7rgR+q4A8jrMVvppXhkWs0kUAVqsQ6TYEPGPNi6IKzmbmnV
a4ODm9mFxspJixcqCg9ALZuNAx5bmsTtFiQSVeROLYJefMNRVqxsUvuA9DAaLB8ItEzXeeO0e8Ul
vmh0SXpvNs6YKrs6kieqh0fCpoEU2vXe8noyMWNodclK7cJhh9aDLEaCDRdNaJm7ZoCOXqZEh1gN
kDkH4GaRpfqOdClnC4kjUuyefIeI2N7poja77KCXAIu9nvjWeFqFyB7KnW3mybpPHYaSGAVXDkTY
uGS5F9mUP61U86CBBtFLtg4bMDNtonxGtA9XtxsT6Ct5i3ypU/ANgF4rjzysJkP6FCXXEWqN3XCX
WWnDqJ1f5xjBMR8CABOxDPcEuNpbSWajImJS5Ow4W3mh8xg4hjYPnZENb2CRWOXeJp55VwoEphGP
TTTFTDZDvA0wdIGb9x7LSKNe0Awg+9MyRwbBjKqpQajbL06kv4ZJkc/bobii4bq3DYOkjgrIcsD4
tpsmR8UIumQc8fWoU/y71cMM767KJG23ofmaiSkYMM/A9Lk/s6ZR4F/yBVk1FZhvMRbLRtbodHY1
g/yfL2nRPLZ53a/IRPrnr0pbpeUZtgVaD774NPBAdgYNyTv6R5EO0lw7cCOtd1oZSEKbGm2pICK3
jNGbeVFkz3sFcYeKp3GRCSwvkW02u3QM8RgkNjpiWhJ2RmJZmJb9PFXKdiWfMHkCg0ZiDtYus/7+
U9LBWUtKdmvuQwLJfF0tg0k9JxRItUZPErIMuub/sHdey21raZu+InQhh1MCzJREywoWT1CWbCEs
5IV89fMA3j3q2d1/9cz5VKlYYgJJYIUvvAFfCFq/Q0NaadZXr4jivWqj/TvDiHdqzzv1y3NfN+tj
WYpTeaSM1Rb6Ee8sc0jyaCkUGmYUgMPFyUi+6WaO9G8RTh8mZRd/6lBJTkvBBlra3j1m7dE+tlV2
5sVgsq11FLials5a47ro7yPPromWvcHDHaOMha8l6u/qUIXGW9VRK8iFi6J11sQMZtf9RipWnyhB
VX9uwmWXhO+PR3uNe9B6o6Z4bhc4eBpQ0Vk2SsJYJ5xP640yf6sNxT6u29rXw3pLiM4cmnJLPanL
zdxVT0VrelvhdnUwJebPUIpop4X6cJ4dBlU6s/jOjNFDlJfHeRbDubD7vKQRlSKrP2Y1qXq284r+
GCmKH+rejjVAZXeBTW/EuXldb3JFfVe7EnkBB91/T3uuPaNj40SeEl3cSaTJuWyQtez1tto3Ukdt
0TL3Ms32jlLPdzEjzzc1jDwMoVGETR25ydIXMRnRG6B9/C+KrkVJtCgj3EYBlJp9R+c1syTWKyH6
v43zvaoIDfCfr2KsMmURWtfQS1hX4+wX9s370OvdU1J1o1+bM96IYzqhTSqAIxNFAAE2zhYulxth
khiMehmdG/0242oBJrF7K1Ae2JT8VSnNgyrVNyZUVSyfkhJERs3JgsM/pBLhZhc8I9z/322XPcVq
7h0s4Fu70XD28UB6Rh16fJyTBAfD4meY59oHQP8TRYHXSc+NxyYDh2OlhYmAo45TGpAOkqfxvkrq
Xwh0zUEyk1qWLfZ8FHb681B6R1R70D1XMRH0cqTVcnfwLkn1rg2Zca4exiw3H8lA9KApgYE3iYdh
PStiOc3VMYVQAJdw8YiPun4bRcQTk13ou2ZwUE2E19/URX0QYdNchnAMLzQ+Hq3h5zTG4qabSLap
LfR1uMC2Z/90X7NI8+7ZFfFXay36epaC0YSnH8cKvcAqLqZLm81yNyuetXcm6V3iEvn5VKJO0+Q0
XaPc2ffxeKoqSwv6Skx7x/hs4gKoi7W4gBGOkIDgvZ3J8KlE/2wbqQQYqWOOaMziXA4UuA9id3jP
lEQ+WIV8RasPSr22bLiKSgnVA/9H1ZI4cNmEFSLK04Th6iFS5Q4OmIZtmjZg/8nyL3oEqt2ma+Et
pU/rQ8RC0+laZ15HXYubaer6UzoYsND0WQ26pUrbL/XbdrlRUCfxpMXk8+TOQOfILzUGYKbBvEzN
6Fksi3bTe8MhMmKcoPvihJF9gcVfcyWrH/48pK9FVzApzy1e9jvd6avTeqMu/7l2vStbPMeTZcep
46tMSmTSl6cMdvqTJD2DTx4TK+QqHsu2Lgmu7TlEq5vO3Z8bHe/yKWT4qmqPUDwaGsCOqCCc1qAn
lPzo9b8M0j6OhtrLmumUpDVYFKM8MmpAvBgotgbVpXbjfZXkxxwK3kGxK++sR+g6l3hrRB5lFaTs
KLdMdGwq7Og2/ZjZRLled+DnURTp9kwYMBNhzPqhXEcNX1dar2iXUi/ANsv+3U+jdp5MUBRuqlH+
m/EgH7ptVj7GOMLF2tCfODqGI6F4smda6bND9TjR0V03Qk0EoOEeUnpXm76mt8jlukZ6FG6xXkXM
ehrCO0ZrFWRTyRJZLnY0iki2jTvHDy4ueUPR70ujPkduVvouRXXKR5jHgFenGX/tDOea9qbYdiIK
gJnqRyd1HkWEL4uRLJjxkxhHnB7VZptBePanClG6ND+Qs6F1jm02EANqBg2XYINrq8Dwr9C3rtQg
CGDdkRi/u6nAUCwRi5lP/JM8/qGLxj2AdCo9Mmx3DSYtOsVFlsd+N8JH8x054oCHsSKMI09RYYdC
eNsaVogYYzcOJ5yNWcvdqQiqhJONT2weOFJ4UFaTbmdYG3Og8woADs1n570Q3rH1skuOQSUtDX6+
N79ag4NK9LbWR/FQexk1OtCIQSXjeoPaeEWRN+CTCW6EzbsXN7tyns/dpIm9083fsUZDXjKDf54m
VK8lWNisNqqLLrA/d5RUe4CUH+QoWSG2mFxoKm9szWQpt/UBQzsiLYGBlE2tNFPS36NKTXfw6stI
PwAfufyWDJ510PNwAlmbBXM732tSOU/IeW3qVvlOof/7tg7pv1Taj15S9l3C2GL4qZJdY+Kiykfk
Rn5EREWPsuJnyxrjabPNKTgTDiZZ9J1EIDXu2gkVZ5xav8u5wsYiZMebkbcuqvzJ1qM72GjbHrfR
u3G50PVk1hccUscysjemrX84tTvvnPal8PAfyHLnmdbPi2Xi5Rd3JmLMbXaHByp+n3aI4rNb3deR
G9JYUHK2DPqVcegs1AYdM03tLkvZzVDtDIEk7dxmfO3SxDkq2vTkutlOszE6q1iz2NWaS91bKHB0
wwHIEaheqOy7DkefWEnDQ2bZj7pOQyDpvXCrRsN21uw7m1KclIDjsrxqEIEHHZgj7Au2vpuUbjPr
DY5ZdE3UcOiDyTaRxAOIYg+DtcVDsfdVrcUvklYPKEQv0I3fQFh+GWhQ68Ui1qbQ0071tyi+xl0U
HieQxFQNob0RHmwonFDAslDpt+zJ57MvWm7oviaHrZMP0EGaueZkId7fhidXaW5WY36OHwVdwg3o
mDtlUq1LHsWvRfpBpopzkdXiuSIY3W0WLLS4oKiuU7IIZ3lUrUxlN+ayepImA8SZv9eW6pIv4QMe
mcW5S240F5lpA7jw2f6RagOGVZOBEt3iBiewj8KS81QJG0GJctohE5iwA4OyiFQDLXrKLHjeuhb6
+Y3+o0xTZGaF8Wy2+nsCtXxbDziIx3P5UuSLkQt+kZtEi88wh7C9HUdCZaqJxaQ9zZTDsdiIQuZc
1ZlPYeIhW4vlXl6KJ2F2pu+lCCDbyJzbuefu4nSKWSiwnVgURyvLpiLVoLVH58SHB+tQGBmIegAZ
DDu7WETj2bBM2kNJdZhhzgSuozyqaggR0dRfMc57K0Q1UnWLwRexpMvYvkep+DNKzdTHId2AzQhH
xU1xydYwZcljIqg0wkZSutigORmxh5zik0RdttjqAqndgbqxN6Xa1jZA5iml1aCeDkScjS3dZIny
LhW5t8IwqDRUydIEawlnxPHObUzQsv2e+OODyR7EjcplLEabsoJOch0rvqM/GPm515hpdfpck59t
QCuXe1AD1UZG2ouTtcmenPk4u9UF6YyjmSDD5OgCJ4WyAYgyt/shAzU4PUgd74pscVMwYslh0KMS
FScCdGFlfGL7faCzxvd3hrfBaZ1NGHvdEZGHu/gJ9D6r4dm2CjpANcrqjsch+riq78DibyT6X6qA
wK4k7StNBMiUhv6QUhw8pqVyri2IKmBrXN8AUJxl7cMYY/LGBp+D9yid3bytrKQEi6QrAbO+aWKs
YZzCwFIbLesaHH+feR9tWHJm5sq+i2DC9MuEktSIQqUB8ghDp65IB4AXgniyN9Km1AsxL9xYOtgz
OZKDTp0kB4JuBOwzGIqw25KWMwqxhc6cG9XNj7rEktVMgB4NRwfW4FNSOrSDMoccgiAxMj6SqT2L
qVSPrDXIlOe4M9Ij8pxo6/5y9lqRq36GkSeyokvJCPRQPqQ4Fan4OKU/6bDVu6QF50T1HpcmyJdN
CdnNcsRjvziVqiMNu4IpjZPEVGyR4kGNuBBdYMvxyXTKRVE63bn1OIIOoQMZV2qQg2pgdsUsqijE
7KwJPCeWJvSNTlHj7DInRDxvIq5UCdfrMYdmp/2oM8SOMx2TtbrX7hIanENW/DQ/Uisz7vWqf1M6
ULaNVZpHq479eUBMF0gCfjeFLNG1c+1N58pP1hgH/JuDPgAuPm1Ed2FkzdhrGGyyGnRbN/feUWM/
OzOt4HRoqPa49/RykWJfSodlb5aZCx3DjBFAJ8b9unGWMDjV03977OslyqxhkUY6BjWjkBpGOKI8
Fa0RYZyz/JuoJYgCqghojAxh5U95zlPsbCWCzy4b4tfrQWTS/84xVVvfvr7mX/79c7jl5dDJbIJT
poe2HAIRwAdt1ma6eMsHLjfre7/u/vkSX5/3L4f+28v/fN40VKgHamgXjmE6+Osbh6WaEy0HH6wU
ZMP60Zoda4d84Uvmkf6szkaydyK12JlR+0FRbDp0bSX2dYnyZEF0va1S+8OGWtH3rzBj2A2NxEeO
tLx3HIzO6gKL5GG6xUiAFLHjXFy9w0hKR5qfZIm2y+ARDf3936LO5al2SXDarruFS6pC/PTXTera
IELW+6AOPKx+l6di3asXnDL/StVJTznS4GFvHsv8/Pfn1+M5BRXrP0fJlk9bX7Te2Hr6zyP9edAE
gBrbJZEze/DX676+1p9jfd3/T6/5T4+ZSuseHYl1CwV0S071aaDUuHHMyQjWu/EyTuE8/fXs+t/6
2Prsene9WQ/wdfc/vfc/HSrvyoG4jWvRLM0RGm3UlegbRPxaBvhy/z8+aFQYev/L8+XyJmyk//mm
9f76Trsm+8GTBu+X4dR0DGn61fwbls7017/rU+uNhdOMgsb819u/vsLXY4Y6GP8fhfZ/hUIDAeZC
FPyfUWh3P5sp+1mgS/DneAt07a83/QVCc6x/qOC2FwEp+M9UmICT/QVCc7x/QCNBrRnZtEWDCLzb
PzFo3j8gQwKOJuYEb6aZwNP+iUFz/gERBJ4k0DYTbJtq/L9g0LS/0x69RYtnUaCHiQ+t7e8gzULt
0iaPxXyoFnQPpFcQGCb1aAenvwmQQTlCYxRwJfy69ix0S4bwlAnH3bg17n2T/ctD59Vk7Ue4I/0v
xCnt7yBWvpxjOC7gfX6ma/6dHoa8Z4y1CIawiuwoaZjI4vW4B1nt8ICYCyo1efMymbCU836v5Q6a
d7Yh/xuNgKvwf2D0+BIuBCMcHixw1f9GI2gRYqMEEI8HWnrJXgWvS8OEJXmqOClOCJ2cRmNk3GN3
8fs9LQnJrZ6agvKqCr5iFlKT8LTvJRVLPW1Nn/w09ys1u2XtDQRX6HuS76xQEP9vvAHL+vevrtmA
DhGddnVG2t9ZtV03uSBzgLGAhMQGtHvtyaG3QGYPWRiBcRhtCyRHcnbiVA2QS7cCPGApar0lKr+y
VbIrkPXeX8/1LPAcV1MgXnYL7F43Ua2nfGXg+dBr6tOox4DhPNAyffjGSTIOad6enYKPaePkW+v1
w6HqrQQwlNhHagdsr9MnX6/d5JBA1dzMB81pzE0+AmSC3kCkhtoDWHDAuW71qAPp8UNTEzt7Xoze
02E7OcDEvCgDAoE9GeYzbiHuxqTZhupSTQgVbKl7vLhcPcVaMAShDc7S7KrvUaRcFdqF27nkNVlu
c2UKjI+E5QKT0g+i4cdnIY3rMatuDm5r7WjVgdPn+zQn2WpnSwQWXiJ2F2OLbi1ncnl1A+vHTq+V
hxQBsKAE2+MINk3VYLtqom6tiehcOcZWo7KIXTzOlUb2IyqcBGdfOkVZSCuu16NPLyrT45D3gNlc
K97rYXeLBvNH6c76pl4GeKjTPUHXVgVWZfSkbdVtSMiOcnFG0+kjU00RGKkryKkjD3G1B96OAroJ
GKbWazB8UKjHOSl824DclKQv9CPpiDoKxpgYLpqlQdlBFxuKFNcaliKWqxlegam9LzxaX6EH6l/e
NAj6sftgmsqmruW0b4mfNh7Gr1aFP69oI9Aflf7bdig1tUrIcV0NXA/wj3WWKr36iSgEyR0fwnSI
XOupNhUkG5zhVdrpzSri+6oADOGJWwPFwKgNxw9z7wkiFLDEGOyHY0o2ZjAvkXqYOMhmaqLzgN1Q
IlPgRkb6Olritj6Ta1ymfhh2o2V+Rx9ZQm0ARjPDCpNixpgZD6c+7qkU2Qo9rkE+myq+2FNqvoCE
29Z2mO0WIgH1fzShROG3NefOqZjW9Rx/OlV0gfr8jBnBxlYsaiMde73t0rUsG7rIrgfWRYerjK/s
oIBxcFg8GjhYGxHX96HGQCwGateajZedCdI0K1R0BzDLHEqNZblyg/UXRAkOuGUxfTcHtP0ij5Ga
NhYTs0dCarnuc29+DjZikc1wMdLhaZjzzFdAyQ4Rl46cx58laULFstQoUjwOwBRCkhqFNKYYwAeG
eBgXBt0T16iuEiGJJXMIPCu86xOOMLnUaoCnbLtyGRg9+Zc3U+h3opwud1NmgTXMb2m/+Myqi9Ns
3D/MCW6scuT1EXwUii+6Y1W7sEZlwVOmh37OXlCeQShiMN6RF8X8YprEjn7Tc0PSzMrxO+qaaltl
Cv7cw/BSTJYECGrRcp2xuwdbh46Fw68zGL2Jh1wsSlvPuMVQ9M54Y15Mh0ahdlNLj0vq1uR7yzJe
qhaGqfD0dyq2Xn47lBc05UCu9AwlLrMTR2hpLxtNDUPfV0L9IVJe0J/76Cz48AguXpq6h+mq+dTe
6Ht1L53GyuamQGXWa1N1jI/Sy27TrEIVoyyEaXMtdeg/HZNkSFKPkhMfEIM62miVBrLPfG8WhJfI
CO6htGy6aakdjkzn9KFHUshPW7ZfUzC11ytCcUmFgRZv51H5bY3xYzOyRky4xrom33rM0txPDtTs
oI9H/Drq4eTnAGPGjKOjfr3PcR6NC65RCc2trNZhajOOW05KVWJh6zTBWD7PcITMafH5EDfNqKvt
+kFEKczo8WR1gC5JbxLwXMmLdOsHoBcW6AcuO3sDnZghepx1mfjFzNTopbXRvJ8pTKSyjn6sQ2Qe
WM0yNfqUJVZwGSWXZI52rtbjh5o8UrF1N05V3LyswbVWE5+6ygZUSTaPLsWIRKMa7FOxebAsqP89
7qwyohw4LhfQsNGSaAJReg+hAEhrgi4A2Big1jwElFGDVtM/IkNVNxTdF4l5MMkhBoUo8pb8Bk4o
fTuepBizGcxXmVETa8fwuA7McGLzTiLxqYSxGijYjU8GfNJylu9tElIjQdqz7rvv6ygyPJYVmJk/
jRh3+oaSUcguAZ7cQ2KbAS4xg4Ejnl8mXev9ro7Fxi4BvXUzA7ZhbDcpK5lilzcg+iApI7Frevtt
YSh6OotKvizRZTMHeQ5JlU7Jqagtl+/Ac1UOCCqqP8gzPWS3MsT5EwTh8eh1c5biGXmJVTGfwigH
6jGhKJIXe/nkqazA+ouH3ChuFdsqZLdpk/bhU0/XETSJApcMzA17A0uyilQ2izwXHhVFjDlAkkcR
+04KzkhT5gfNLCh/pekvNFMYxFX9LDm3IXV63+kEJU2Lu60eoXXW3ey4ChqTtoM6StVPcFhdd2wN
xdqg8+LfaQwayeIqZkjK+1Zu7CirP/f8+qAHTbTGAcrIuB9VtkmuyWbOddb74h50cueHDhwsY3xt
azYVCqtMeCk+RdW9VaYDDETxrRI16LL3UULAljoVn8X4BKOt9oF135SRwTU51RI6X/pyLEHRsbJ4
9j5HSQ7cBwuZPufHAuvLmKglWM6ZAaC2T7AvW0IPpdqKWploTLALzSqBNAKMH1j9JR6A/mXlnAfO
aaLre4fVZlNJTu6fEESj1tvTiyk81jEkswm13CaYKtuD5vRQGSGODcYujpnm0QCOp51fPPs0MqGx
1Ls3BNhuNNw2JoYFvjNSPISadTDtOJAS1demYSB1oJ5QRkCSVdw1xv1UK79ISmBlZkyVLmzFPnP1
c2V6zEFzfI2yhhm5LKtIQktiH85OU1Y33D9YRNG09vV7WyIJZ8TopyznQnYqZYM8ZPFBzHepgQLU
Ib4yLL5COp4QDur9dcoCFd1A2avRJWIuKxEHM53pV+RSiLFNFlJoy7lPIGb5raX89kzKoqIbD2IG
CkrvjvXQV2fqULqG6FtkKi/lkH06Llur5TF+yoQ+ieJ9km/srMqLg4YteCr0H3jRYDIDugrVMRlL
2NdqM+3nJY4fgcLlbfZUKdlMA5cfCQLhECONLHVWZcVybIyCKcRP5sHLOZ8iZgHtAVsvlf+Hko4U
esEMmELmH7LrHvUaJmRNaykwHM5rar0uEpS9MSNv/yaXhT1NtXPilsAhRkSGuuEFfhs16v4zzJg6
aJZR/sbFkimY+bHePrQEepswiz/d5fPznradQOBNHYZtZufXrsluaVpcK+U9G6nX6eEis7buo+W1
jWL14GCeYtogrLsMSG3JPqQ07SlPKZJDGtG3kGfOU+L4qjmqu0hjrEojB3xREiKK8rYOP49yYyCV
IC/7rT3XP/M52jIp75xlUV3juXLMr2sYlOhv2YCZ8LoYp5r7tMYg6yKeSjZXLVW/hUbL24RG3CMa
SJ0IhHIpu04+e03ODof4x8Yo3Ceg0texkLe0IqvRIXmO92P8bFRaEM2EGbT6JZvAYlUoxcca+4Kv
17chtWnXUM4AP7BAXRT8WA8w1U2yT/Qgmd0E3JkUbx7pzUbrCSFtNTwlXfJJTf8Whw3rpZ1/q0Nz
wXwg3XXSpubqzuGu7Cb2P5dMO00lxW6B0vsSos7L8j8L6CALIHNhdPnYOgLo0d7CniWgafpDLK2b
yNlIzcn+nnniW5Fyrvskuzl0nmgr+DSkyN01Xx3cpy7xnijis0a29rmdrNu6O84Kiatud/f0wU41
ITgJBRyd1LqaZnZLJFFN6cy/CFACZ4niszx8goFLMMhvH4f44kX9tV/iBi83iT/BOAI8+iRKJA1h
37NMEW8mfhCC3rxGlBcqHwQB9aWRNh4VBP9RYv3Ui99dwiIxlzbmCPpV7CtF/F7HvmMPyT6hN7VZ
X5HRCyNW9vuOKKbo5PccXzunWPYXQd+mSH4s8QIGFk+ZS9LdJ8TDhi2wUOfcuMN8l0C42Fhj/162
N0HnGfjGsozH3wT8B65kNO8aK75GmntA4+gyxKw9dVfcdMl3bfR0n6D6BjLQQwtbfsCI16ZEW7rI
n0uKhAzAsqB9H2ZWu3UcL/swVBmoVnytvCNsF/kV2sJl0L5NKu7GbkqINOndb0LNG2z/bieh3oM3
/GwNpM36ftpOzZLnDjE06Qh/U1K+U6KMj0MsTLS3LpWaJ3dVJc4rWt8s3V1tz8pBUeo3I7GeW9X9
CdXknobZNbOZXyWdTxzrs1+FRc8LWrDYPQiVJabun5IZnpWIh35vHpXlzKBQyGZT6qpPu3seAt1q
t+MMA1anhgtBxocdKYI1qFxqAJokXS8t5HtAZ/1JOstoZ0P7JcwjINSq5EVY4Q+nnC6dUdEUVAgt
kMh6ttkgad8oI/kXm+SMRkeZl8m+BupW1voERES7dJXXBWoI/afWFO8QR8ZDkXmffQjyUwzQNYQl
dt67XtbtPuyZNXSDd2OvgsPsCggW4hK5RGJyzo76olrnNTOT3bJpVhYjzHyI7WrDRVrGueP0x3ph
wKhAUjaoE3xfEerWAidvnQqI4JiVYVCC9dmoRY5z+Qj8A6wQ8PEVyi8MatHDtcjiUt32uQtjDl14
e+FVft1UC6xVLZBA3wz6rG0q4JcBSwMPDpFv5o51QD8l3pl1/7wi2dcvEeoEK4cVErs+2NE1YabC
XdAXumjWJw+QLO2dusCNVvCzY7UtbTOnC8Q8AZ7olLo4rTeqpm+TzI0PXw/9eQkgDE8gokh3ZX1K
kTFvVPWEDBgkuqjHfz3M+pKvF38drF96JisMdn1svbv+9/WYtx7568Gv1/yPj/3tqAlg0k1Ppeav
n5evP7JfmzRfn7N+PeksgMxWgI/8398sVLMT/e2SqqHSyPN6cNF6Zv6vJ8X7VQLzPxplPUE+RZ3K
sBUM6NXcRB+4QXDNbxZiq9EPoTyvHIH1fuTY37rKhQ2x8GW9UOr0gcd93RYdfINb1zoQUWpgNWEX
Vf4oQwBfMQiADpNoYE20Kk98b+u0Prje1DUtbyNKlY0VGcqJKlhEFicQe5MjvcYsdU/rfyynDhBG
FTZtqx0sTV7bKjR3oJf1E71a/RRTkDmFU/9NnzzMwGwyTNnUH4LQtwpJOI5R7/ly7Mi+nHxra0A/
tQzyzqCme+ZtAdiYVCRXwFGHeO+UHnZLUA33diEE9snwJSEAPmeK7f3qpm06GSdcjOogQjTIj0Jg
AzpGT5ad21szTe76klT+6Fmzig1OSMdMR58qRPVax89n58GBauN7S+IcGwP6ZY/WaZC4BpM+IYCQ
ZJ299ZSK/lvVl3QFZXGvuJn0i8a7D9Vy6yTPkRrRMEIwDS0LhB4HCJVSg/QLQnA3KfGdsIdLAuob
Oqf9IUNxrQzT3iBS1MHxmUlpMsqdIqJNbc3E4WH0MKIbbHTRdVYQBFTKjs69/r1zhTgPGRSzrnaL
Hf68v/XJ/HALxwSFqTjUnfJfnuwAS9TtB1y+fuzH7VhnJhFitS+T9mql3b2sNKLgfLygb0q6YrPw
1taANZrpHmkT3BXtEPQSI/HCGMZg6H5l2tQ/SimNrWFiGVTlzhZlG6BPDAg3cw5lqGXH0YK8ip4X
LAujfBhzp2apJgKcIueQNwnqMBVq+fki+mJLqH+uAzatdIpAb+LHMbdtghZhnlWrcXFKhN8YmV0H
kgyFsMEFz4vKCbDSH3qMhEvRGxV9gmiTuKC0ZgRIfRT9qPnm030PZeXgpBOSGBg71tiLQkWD1udG
b3WNHZIp+7PntSWtaWM6oswWyAqBQqq3m9Dob5rZhFRg+mDwYMBShkav/KwPvUbddrjQwXVRrnHh
OYMyrAyUZHObJLMK2198A/IVLfT2wqiQ94yCosd/oU5CSCFD7KKiuocrirUL3hhR3LR8jXSbJ1iE
wl+GW6OX92J2Ln0LlJCu3iKyST1O9VPT3QKrtY5e7QRGj+l8J6sPUsNDVOk3k61xL4jEUCmBMx6C
+AgFNUQIZCdRJ1vKqTEIfO0cw96676ldM4AQSmxUmuZ1stPV/mDZc+AMpbmzZIsdgaXdXCuLNk1k
PqhDuCuk0jLutRwg3vBit/GVMsKzHbr7zmCxsOP6Cjb9LtecpzCkJNK4KINryYNUhukJNts7iSsl
FTs9d0r5qsUdsm5Od62gAFgLyDUzq94vk949Fl6NO1x6QNs93swTVgiUUO+dFiihGHpmSzOgpTIe
yVTeKQ29x3N612vGWQGuzFZ7b9+bcdrtmog+iTYkbMYIZsjwokC23tqI/Bej8k3m4qfW4ZIiZcSw
DSnaaPfFuGC7bMpVkQ0TtoAhDBqoPzS18zqNTvagWy4YoEWBZpbHuqx/516+7Zecd9aniyioIuTz
uAXrjUAACgvBHNrXhgbtAXblbtLjp7bK77x0TDcTZDNKfdrD0Pd3Uzp0JzR498AyG6g7MxMV6QQr
dY+ujLZziJBBN8zJtqtiX/amP1NbOMawbUKBXUORpfGdPkzHdFSSY5uL69CKirUTHlQJePP8DZCS
9V1JyM5Su9+FMRbNLVr6XYRbWDvZAPus5xGmLSxzGCP9VukgkunDyzR5VyK5wOtBhaCQNsF53c+J
/BnOd6DEnrBt27PUPSXgzBagT1Kic0tzz8f26hXqoh/X1qG1jZPXA2vRRyx9FQhBBCSijHCOMerv
FSjFilZQOB2QRNwh4UGHgxxx8XSME90Hp4KppB3MunNVQ1IcwSbmWuO3TMYfhtlvk7C8n9BudDsQ
lUD1Qb/4tZYFAkpg7Wb7AcNW1ew+0nikNlGXOih77wKv4t1cahkKFUZK63RKYHWILV2y+1nqd1VZ
PbW2dsNC+IHeFlij9hj2+btHhxB68JOiwaS49K4SX9rS2Coo5Q5RyC6dX9qqZLd808JsOzrKNama
B4x072IIY5PCsuGV5R3IOrPX32OdMFivm0Ohai9DpH9zwA5FLZceIVzKWlYNOZewHKXM+1HWZ5FC
Xq66g9m3p+Wc5w1y87P+Qxurq5ZFFz0ZHnSb+oHlUGifS/1Umm2QZPk3R80uTdSfHBjBw8KnxKwE
enZKQE6ZykznQGYOpAVmQM+8zOZxk8SgeZrmRVGNc049ojDNl+XSLIdKnOFQs7K5VMb05i51f4C5
8snYUQdr+rfQtT/G2nnCF8hDLWkcneeMy9GN1dvEHBoQj3U1/Onjdwt5ac+NgjCz6HjFqJplzjGa
ASkqOWDgDmmBTKfmMtxRg9+g5gB+FKzC2B6V8TZOAAgNSqeZW28R4wiQjv9JPeVxepyijJxRTc2A
iqcZmoB4kYONZ+9RyelQsCy1+yyrSVXPs1LMwcCJx9L4xU6cb9LNfxZzdGrLq0tRJ5MNQpj1TUmx
mDBi5adkJWvh49Blys1g1tA4onN/ZygoNN+1o34ZFDBSTYo0oFaLx9GaflMTeyVUCSDkfjTJ2U0Z
hgXbFVoA7hHtWQRJ8vOYI6GE7KrqyfM81+HO1kRPZut+myhwOIMVk2EPh64xjW0h0hrwvnMFvK76
8N2gelX5JYRfSXXEOtuU1xZIj8JkHsxzm7pIjGf3xNVRMNlyDqwkvNVj/bsapW+30vMbLQIWqm3r
XLHO46Qe0qpgNSjapctUBa07vktRv9uSXb8wGYSqoMVqUVSuLhjFbzWq3C4aVjHGEaMcPiFx5XsU
5Hxp6eEmLGBTCyt6GxTG2jCDNgVJ48Mz3w4Kyr056guwU1s4jE4sN1yOo+Kkz8ZEflTn+j4fTdKL
uKgCZSSlypvsxRwM52xrVI5T5ZEK9zdbMQw/Bcdn2SM1Wl1w5afhBAv1cSJIWiovIgD/QEGZdBDx
4nLBGaeKek5HYe5Z/T40LXyxIiXZt8DjOny2dtSXxk0zdreSBmo8ckmTa1nOb+pYIPdSsKfDXbz8
L8bObKmRZEvXr9LW1x3bYh4u+lxoFhIgEgEJN2FkAjHPsz99f+5ZtU9V7W3VbVZpxSCkkCLCfa31
T4gH947Gjg03Wquql9HkGpnS4mUIGJxm2BXuygQ+sMu4jc311kRNhFnz8LrE8W7Qc0CtSlLwID5A
DdSeotzmM8mbJ21cbt0kfir0niRjb14tAt+nfhpOqensJxdl7mJig8LcxNOjGggv2QKDKCrmF1lv
+WrjgHWtKh8ZvBNcpsJ/spnJWdkPW1BfU+u5HlOppaAXhuH+kM7Nfgrtg23WryO8t37t+MaPRoC8
8m+BF0G9vh4mEwQOMq4zPuqg7/BppZOGswLjZSoGU2+FgxVjWOkzk2GQYa989m7zt98ls7m2Ke9b
YinZ5QCfizVkdrR7lBI8vXy2BLfppjbQ4Ly3eL39/qdmXLMaQRaRDwnArmZ0GrxchfpfPsVQgnOG
4Xrxhu3C01HJy29NCz1X8iRI4uV5o2ZBsoibNQ8OeY0h9qHCGhkrIUc1WyUmz8M6ya4+PhwVgzlm
Z0GZ7Qw2pDp2N1A2dxYOX+pr+Tv+1dBTA64cMtWQF/EYilSjGbZtysBC/zEd2kpbWVas/l8D79JV
QMfZtxoXowaXjb+XD6nJDZZfy9sx4HnSMrhtR9xGK1xDiem8Zx1aG0zsxl7/kgdWkgwKRMmYN5ke
0IMxm0PZyF/gpR3w7VgEjHBKbpx9bTtkIZgw8zA5j+ubuEJnwWs4XZNvBaJrC39K+eJ1O2zVGwC4
trL5CJY8N+VGPp08Lvmymnw7kKjVe+c5Gmcf0W3Jv459/b4FyTZQ5spft1O4lh+PfHvyI/z9rQYc
lTlTzTE3awTNBFoL9E8QgWysLcZdk3K18bMOBGzxio38Wj6mAu/X3R86bYtdMc3goV326+Hk1e71
JFyHPF0WhCsfHaLBHIsJBby8nfxRxK+rzsdhg/fZJxsx0KEgH7CN/Kd8Kl1jdo1+yWXovrTtj6kq
L/Ip5WOC6i4X9/IR8pjK6jO++/2gIn4oDziqnKN8KV7idsLqoKR5TjtDvZx8OhflKE9jtahM0uVb
INCzQ0Uf0q1bVmccWnTkKCtfpv+aDBZb9Oq9BapHOCHKw7bZjCZIR2QlX5ixXi3uqnTSjJVA3bSP
I11ju18uCsCv+/SL7faqzVyuhdMQ11Nco5R8Vb3QDwOIuTmZwMGpzrXELFovuRT9uL9Nw3DeQ0f4
qoPuMM+g2aLSk12ZhSt3cpqD02IM2qTnJnpPGeix2ZgPdAs/inEuANy9e0WDsBsu1LG4Y5NkWCZB
Ebu52oh+gSG8DmPbpaKR78ojdvKxWcRHKyofkZxdQ+HD1ukN+qZpYtyQ33TV+CD/FUFjbmtJE5NU
MBjpF5OMlt24M7wOBItNZD3FRHGHY7VLcOIKcEZoneWlD1vMWRxG1IiVsoOgYnMs6AZW6z1ZIn21
StjNbtOucxoGLEwACt8Wp3/MIuoh4TBkd03QJguXEIKKaeP0ozfDw1/khtWmMsmmYWjs1tSefqRf
1bgbX2ceWSXeRtu0RXEmRh2sSiIwDOxyXBjAYxLrsGh2cgjaKkbxw+pnMRReiuXSDxkq9Ly6jQi/
XbkSMtN7GBRdmf2026TbYup/CsyJ4y8/4f8C1lr5K/yJra71VEyA+8epNQ56AYBkJnq21sNt09cv
ZW2UpKVn6SasYX9b9k4YAC29P+CEMeiPGIiDkpn5W1jByRVNiZUkIEUVhckBoa+/UuAktfOhRDYJ
j5hBtwmvb9WH1l6EPUhszjZM3A0O4MvecqtyZ0Ic1+vcPtatfmoDhhHLlFjrSYKZjlmd1Qg/PxYV
h6mYVxVUsZVeT/D/xl0y47esh8yyDQlDTwa8t7x6jEKKVHWh+15MiEbpblsjcLb2HA67gk4G/n2y
LztAv7KoUQVI3HmQl3yteS79uJPunObsLo51XDTO6oB4YULVDh7iH0rUd7fYmm6AVRzsblBDas8i
nH8mvjC2SYCOWtJ8mhn+hZtpyRajuHg92lF51KmvnVImmNiQSDDquPugFZR9pQePkZsVmpukg5Xl
bSqSadNFZM0kXBeT7j7ns9+u64nB6ZA7uzGgbhHJfVgRAJMs/KWXOmuScbkTh/hqSWbGxBqdJghw
NFJbYDLsS6e5FiWj5njytJW5hDeWbeaYLB3zgXObvDhh5a8aphsufr477KjK/TT/pOKsCKhayIwq
q1NPQiHBA991A3AinvIzfSBS9Flku2EqUVpXP8G78cqCFLiNEXcOYXMZuvhsuOmXn98GAaVRk7c2
tr9MneW9EA5c21oxP8F1wV3NZQ0wEEaYSBQ3ht6fAwOHDOaEcwx7qyidFbGZsCwUnCoBRcWSKiqO
hyJv3YnkzZ2sW4N638uhiPQT5VGfUg12XEqMbeIgxg9Cose2OwF1jRR6eXIz+BjJAhcp0KDNweUo
P95w6AP8lcwF+Z1uVxdHON8KGISAPQA33MBDbd71g/XspDRwpbbXgRyzsTqPbrNlO9jpqQvmMw3Z
LvRABKqhXCGEzsLLrA8McDFWw0SB6YFFVSZfZAKJRh73ktfVG/rxxyyGByRZXmwdVI+AZaLHoCjh
Bi5cLrMc2UxY6J8SP1PEHDGyDvOiJywQ9BWz4tsImyV5ejyMBfHbP9N7MEWSfe4cMX+zRv/UpNmb
aRQXq+ZaKIP4VZuwA+gAtc0hRUoyedzP8zbuB32Drx/tMpYl566nA9XnlzjqXmM5BnJGmDxJjAwK
r3aqoTm7GoIZUck7bGfEV8jYM+z7IrbsCGIluT4fEMQsQFV85SNGZFqERTAVuL9x2+kwDSg1bYTM
50Lzd1gHnO1s/IanfsLokAvEHXkTiTxJdoithlG026qpuq1fWY91FzQ3gGybpBpm1JgwPSpELsfA
te+tynlLETTWQ/dDT8GQcYtAjKj362TkFAQ2/UW0Jg3nF8yIi+xNHOKqEw+Yt8Lp6WU8Cj4zvuRp
SZhpaOke7MHfeWBSBeBcG3XP2RzgHMQn13pg2l7/Vab+9Rd5aurey/pLmx6S6ojM4ZThUL5VkF+e
uLfCNG50SevsJNOT1NJNnxjMTeoRQk3XQhrBjEYidq4E2WfAm+2yJF8SFHT9+rkzp8fMCBjW0G+M
C1cvg2CM42v3gesGFz5tpePwtFPYGV6yq7oKvreT+D7NLEBVCvbZYCa3cQx08iPJRH8gqP8b21Fl
/ftH01GZXIBzhQm1mvg3eOcQnn++f0vKCFd+479akxsNDmyP2S0cimVQoCjIL2rpcsMO+igghx6K
jjGijVcWarK14i5gSlFvSw3UXdKj9J6Fb2Zjl1ylJuFqqNrqokkmoxdRFoWBVJPyHTJiebnnb3wm
OAlFLn5xvXu7WHQ4en2T5gP9GxZvDLQY4zW4DdGAfhMRn9vfv3HnX+nkv9625TkG7z2QlsF/eOPQ
uKqixjzjQJt2yFk4ZmHcoiDTUaHrVGvtbVZ/Vcvsbwj0c1aNb1grngnORZVyQ9DJwQqgXKng3y2S
5hPDBED1ln5RhLw3nSzARPDDb0YIJz6SOD49tYsyYFtnEArGnG3NjIvHsQ25EaAgh1ryJcumWF6n
ODKxJlicj19ce0lwKEtGQWGzXKiyXvEuwZ6NFQ6rOFqieDziFpQcsvhUfzaJuG+13P5fPjTrrxa1
8mrhjZqW65Ooi13tnz80jJ0zb9Ss7qAlFgS4OrwKMEpyRVnLJJY7t4+9CSymyJSKHgHqgkKFcZzc
WmhYzl4VuKxB2tNYandRY+4UOUbRmoRg8fDcpaKNy09Z3/HJuVw0sR4/MCZ9/cVms62nEeX4TtAi
SXJDNCUHkbUPGGmzqcZHpK5RzFBa3oF/f814/3rNWA6LBioMHybjv0gQoqHJzCCJuoOud+YuyTda
6EdrL2abKLQIfGtMYG6zVugmUeSdL31MuJY1i1OZFJIELtnk4RLeO7U4W42HcZxzEC5LXTEeuxqK
pSoY5mZ5mGEaVHJTiezibfH5ZEpCZ8u84AUNxi1wIFh/NKKlJjCiQPyiDjlpDGWOtiKvdQJzpm47
oVecIx8mVTrD8MBtydMJnxGL4iGlky3VUvXR9fGrc+Xehtw42DuJ1ILxvvwIzykjBwayGB8ltOAY
VsL+zN70EO5RtGBa222E17noAdhdgatqCvIM/ba8Ksw0QGBZMQCzjw1MrM3fnxFT9+Ql9+cFDGs1
RCsWwgyyovS/ZAc4+L/XGPS2h7TChWykWN33fjpvTPzMi3K6c4VLnHaPTWvZDDeu2+BtMsZf7Mn1
ALHZ7KOnRXLqasmzKpvyFAfFLQGgLhJi/khLypfWpPkvwa9+LUqdcbSJpUX1mm6RT77rk/jwkugN
7tlu6pKrGeRffsbCUWiPDD7YUFsTDAVWWda6+rqrvNvUHt5EgQJ5aULOh/vaSB4nqY/JVhvjZBsv
OYaL2lPYxySF1cN0H3jzthf9SWvQqmejSRRx6ZxKY3JODnTXLLOKQwtMEvPU57HAcTEYW35S4vY4
mZukaO47ZnUHsr2xGqNACCliMPMd4M5u6olxI86LW5Y2xBvVm+Tge43LsJMFTzLDFJ3N6mGgO9aH
XPFbrHwVp8dt8688iHa9z9rk2FSBikmlfm9SyFmt9qCP0ReSfzRwyBrN7kMVlFFRX1wNBLMtB9LM
5J0hiVut51xF2J5lXxzVyXcvbY9BFT6xUr7J1pQu2lovcjYU5/13rBq+h3q9yZwBSu8YIh0J2j1j
yDOWykzyNWoEgRcPIUSvkhhExb+2CcXYwWH8ssf5oSmKk6nHLk0iHPrEogoXwcdSRtjx5QfFVO3j
dwxVf2imfK6YHgJZu1ciiXCKgohGW9uOGVcKprK46g0VBiB0oklTnlvXu2YaDF7J6pIVZ5d3piSD
5GtI5Wc/j48+Hl4hEQEWNfAg+45y5KbTC6x1AeMPCRxSPMuvXsyoQxLo7BjYKcPpCoE6/MmuEDuw
J7j3dn0d8CMUTTeufdkKU8luscjVd91gPRCi/T2Uq5AneHG9b56TBv8AeYPHbR1vnHJ+iNMRBkAd
IYBpzEudkn2MRzqibQYPEYhe4rcvfjRdcBxhsaHvwXws3Tv05NgmUMoVlH8G7iBbw9O/zU31rU6q
yyJ1Ez1Qck97HHRs/nqYk+Vjh1eN4fkmNDDzsZrgV9vdawxORoNRgKC8NyT9sdL4Q5IasV0+D9E7
k35NU5dtHJ8Mo2X3ADPKLf9UuzD8U0xITi0fMiJUSBJl+R1vsy1OGRMMIYBrkPGnIauM0wA9zdHI
GZ2y5JKa03FZ/OlQmRgG+x5xd5MYwx2CNEYWpFlW5ch+ouNDZIv44tBbHrXMxeM01AEA/emMNPiH
ky3mY0ZqPAGQZy1GCyYQsfTekx9j20gDriMMYOKUwPfEKmTTenXPeKtkINsn9q6MO3M9mda4pUP3
NxnCimHI926vOcD/Q7GpgllOSXs6VRvgrq9xNYSkWR48TIMUMahH1rOQysSZ2M7K4dD1cWGrm12m
4aAoEnfTzrqFw624NZma72NcdmKrLI9Fv5g3IsBbq8SNBgnMRRsMZLxkMK0Lke2FjV+RlX6vlwbT
QgdjocnpvmbpYuRozBgq07BuoKRZN57X/fYVsKGRhcWNZuoPuICYO+hrh1q38MhxpQVUJW6C/nnC
c4b5ElSUaWlwQFFfYhuZDzgq4I02w1dstJNJijqUh/nQhEI7Jdjk3LTiS33TyZ+or1DUAYK2NjTb
ckm37OMOBED/VkBeP9i2F5zCQaR7v7TQXgfZeY5mEuZEsQmMAh8AIJVT1FW3A/3PoZrEXeR56QE/
ODTt+QDdHOXzKcerfF2NCb4jleOc4tG8QKJz9uoo1VFYHjlOpdV9VSEclhAvA8gPCZCKj4Y3pA1d
V5Pl7At/3JvREh/dPAffabJzHqbB2kl4OR0XvlLXMSbPGZwbgIdby4DH28EQPPnFczNArzOd6Jh5
rXuqZRESGtJkYybRA7HZA+rz/jA5/t4zGKlk1J0ALfMzaSQ7kSxYlpkf1oQFTzqY7clu+vaEYcDP
BnL6rpir4RTX84CpexHtKnfZZvNoHD27BMxhSniaTAzF0gjYkLX4MYz85ywZE0R2OnSWENFR4a5J
JiKNxUpP0/Lg9Mtd2XG7xIFxMTVaCyYm8Ae1Lj3Mj1EpjBs/uREcwCCiksEQiViQnMZ9Z+Q30bD0
e73A4RlhmehuHM0j0CC0VqMARFmni3EpYTjdQLBPsbnA33WNcoEZoXTYoy3MEJncYJjCKTFTb6Oe
I4LKS7aoNa9ND0+MPInvEhjiFCuMQGnG8BGkNMPL4EYxgLMOJUpV9TCztHLddhFjdS8+KAlX1fdM
gLPxK3Lh60BYO6tVq5RlH/TqDxykn+xCPKnqohiXagNOtp9M4Lyo776PEWxHH7gPJnf+5hN7lQlM
dXSpZ3AqBu2p3TPl2SpqdD7PCb5wAoSWOMY2+7FE0UnRs0szl8ZN8G5nhviViWhtcrU7+FE7dZSK
MC1HRCIsLnOMbQ3RErFxZ9gNJBPqdTEEwF/dVdVJ7cL2MUXFPk6hW2ED265x6VHVvMHAe+2U4kFu
n4pDjvgFVn/L2s+7IMs5/SZCpr9Fl71NkhqsQzunTG+v+ES9ST6sZJ+7Fgx0hE1AifOmQxKQIIIM
K+lywNR8ipYNuz6ltMsz1RPUHBx+upDqskeEaGXgcDUO0k1+kzJXXOGLBtwL9TlrIJ1pQ0NrxU+U
SEZEtb56U9z+MaZz9xJsT5kRFNm0N4bpKjC4PZYFziqJFd+2+VTtsHZTmi1FECavtFi3Or3oCM9+
6zUoyyBSfll1BKekY85ZWPS3zSwwUXaLG6NH+ZpWUoMamIdZa+5aPbhGjgCrNC90t2hD3OnqwNwt
8uRLNDn3KhDUoF2zmbmZ66IdaJc34sOaVa83W3NpLo1nH8rFRWjiHFQD7Um28dB597Al7ieZITB2
sLh6rz3mapom9YCBdmzD9qLLXKEiwm5feiIOxHwE9Ubk1mMuB5q1VNfgGxCs9CY4TfFA0WKdHRPe
FJ3+2KF84f/JxKxy8coQR6wZG+4m2zUEQjE1vrFCKwOQQUUVhZ9jTFivuiJEbDGLpIzEEKu+o4ie
VmrYMof0J96Yv3gkiqR4/yNNO0bgK+iKs2mjpxNKIg66w7IYuoo9Uz2VEXURydUbaxACiW7x1mna
rsu1F/UCkRNC6GF9sMq5X+EOfZWiHZv1gdW2eZG1p5ofhKTp9Q2Oz7I+75r2MQO6RiRD7VswtElT
2vpYq85Jq9Vrf/K+5YuFlWePLwss6LCF6dy1wVWPEki1MgUIZ8tVoNcIZ9I7x3Txi+LQ9MG5Tg7J
ntH8ohvwoU3CL4CDOT0k+JrwEHigwfR5rS/eB8Mt+PyTFIEVlTxD7qc/BtV2dJPg3EspaiKlSCRJ
cWg2OJ1qETWeIvDiW3+MPrTotkJzzrT6SbfCr1oTGbzJbF8h39nMeLZTpYnLVHKs4ZJGoEceZlpj
dZ+Dt7L6IHWZ822iRT+Mks9QVqls2Ft38d7E1LwdpFWTXhRfholYQN63vRE/uH5xGPv6MwuzoyEH
IAWTX3S9+jFb2o+RySl+oyimqX9rXH03Kf5HHGIAc6ik+yhEFd6Itj4WFjklvWvrNBqYgnPrBKHt
bDQNL+jRQtw4NPbeiWHrWnP6pSYiPkyHSAtJAGYQuLEB3dWPtRj339F49DP/3Z+xYE3srayX4nHY
6iPGZ3Ct+ASk2q+K3krHRiE5YC3WiVMmG/Zfa1nEiZ6q9C2Ys3c/ij+J2W2YRtcoqYdyE3phuZuN
3RLTyUMSh1+I7QpqrWq2MEPsrX2N0RfTLXqgjiSr9dh4Oylakf24bEmchfYapj8vksXrBv7MUi20
ClJfn1rvpNghGJQKD9Uf1TG7dhRjMFXhr+ONwVUJp5QCw5AXVbNoT6UJNQk5tRrAqbm1Katmr0OU
0k+obzBUgFcaIfml8CvknNmeymxtcaNixZ0chtlAZp8RWy0vRaXPwaGICwH2l+GNUGll12GTwpAQ
W6KTFuFQ91LZj4Zmo31+wO8WK7R9UZl4FsM9OSadIY2ffFCcJL9Jlrhka3kabFyjRueEk+XRsE1n
bXVevktdl34M4j8iXe1uFO63vi7DNRGOYDz9yNTb+rnIVTajB536NlxpLcRz+jX0ZC6WUYwybOmQ
CKWVkBFva1sbs+csKkWsnizsRGWwRU475wQvGCWNfjHR7alDsFNW3ClsXm28V1fy5tZm+76bS3ZX
VqS0oFlsbFT7HgNavaM4yCYb67/lYixE3NioLghaL49WrXsr6TkYIda4UQLRKTrYzkBr1G+Qemrl
vQI4VZNrkjVTW9550DJwdqbvbVG9Wr22iypx103cqEp1G3rglU4z46n4Ywjma6B186a3Eaglc2kf
U50w4Mz9qJBB7PrCO9clBNrFY5BfL7p1rEgiq2JmD7qJ0hdnPmnTsQzacmvazzhH6+sCu+WdmvgQ
a4Pmr/PLM7PpGy9AezCzhLbL9FVlGvxPL+Omq9J1nl/SBJaQT9VUSYmh0iwr5QkpQEdWtGtgN68K
clsW9jq/X15FYJxTXTyMhcDf26fi6IJMshTKTROkr0rxhlKUfTUefmBafD/D254q79o38zNByVsv
c69TON62lbP3Zf86MKqANYZmS/o6hBgAbgup8pJws9sgluXgFYyr6fg1TFqE91eVMfJJMM1ymxWK
g+DXzpfW7aUbQI9BM3dSgajursxadjYpGuSSQF3KnuyIt1KlzTEY4NCF/SqX5R3my4R9SKiokIiM
AjUkUDSMP0gqrpiA682eKOLcpnfvubis9EJKwUc5cF9qWrwbXU5JUOB2ICfHvgfXVcevTm3Jfhb9
0NIKqjKf8i9I2minFZQoV2qiBqGdQ815VEivOodQLcDqU4bOLWB+W7fHwQOb6LwrQBM7i6yRSHWS
uBZyOfjXx3nG4lSC8ZqufY72+L0PpwfGYQAOOJBu4kPicnvUDDDU1aC1Sb1V94WaIWgALEA+PCHz
SZIxvG+yZoa0mW0UcqEArN55D/3+UWmJcMImXwpSoyNSTJN9EmYQ4DyTvQWlIYx3JfUws0eO1WZo
iD+dswZq5OkzRlCN9PsjnwH1APcHg0RsDOQ4YxbnSF6Q9UDvLGvpwcJPgR70qLXlJfCltpeF18hZ
fDtqpiTSYDzA9qYQmg+W3PF8KJ9IufOLrMesat4UWNdIvSDeEHL2JSstg9JTfcppbL9M1J3+zMBH
SbyMJ0/g3xZlOrhkp7GLZauIaoe0MFxnoy+J9SUx/BTR3NVjulfPhUG72IkaJBU7xyuN/1epIYkm
U/LG58yvlbBY5p3KVZ+xHWGE2IrJGdAM60TNm+fIgHAKJiFRF/hn+AlS7YHg1rsU7WFDXthOQphQ
zcC8fE5L0V6QN3/vaG5FEzwhfWBBYJYBo968zfL4u7qHGsOYdnh9I1ghgieqlq2PQT4E4PxNSuLc
mUzg3I8uSkiLR+MvNa+nfeQMKVAxBXu0JZQZ8s70x/yNwZEu6IPVSjEAaBvLjB948TanpvwwnhXE
IQpMCWqXFIyn4dNZyDOebfae0LtDl/NW0lLjLciZ7wB5mzL/srzyLSmmSxIsyC0jQ+HftrdrLLjH
Sj+p+WyqZs3OWXTleZFmAoWXlbt63tvoASqbvkFerEtCbd/L6ZQsW8DIks1COIxSFcp6LpFWCFaB
/FVqFBVtxLGKXW6njIwbQG3oU6g1tYPlVWsXVRBhaRiuMunkJufGAva5cWb7gbDRGuIHcVY2Yuep
tgmnrr4UYQCKPZhp2W8mi2yqt7bVDBjlxSURAwVK5L6hhTnIj4yV7rseLDvZziRSW2t3xSX2qI4l
+C1XvbQmGiClS8Uc31pNc/4hZ5DTQA2pFNzsH88RXjo4OXBd+xnSYB2tj6zTa0a/AzpRETrHyfVx
oJRvIR6JMA5KsWoqLNyd+FEhGLiL0mr64VX5WmTIrNkjYf/20aHCEyCr9WGdOeYb8UiA4txXCa61
8G7Et1kDOGtMPm5lGEQbUpvoVaNOcyEDo2mxUZvTQjSY3DXfltxt6Hhp/gZOS0Buwjw4q1FDSMxl
oYoVlFCXssT50I+/5CcqXy22WjoyqejoTP3XTLqwzQ3oWb1ynOxcMkEWTpnv1JhfpzHFGLotPoY8
uZWVk8go0ahtd3maoCouuXaAVZ51gzFMiEa0wLV1ZYqXZkCA6zHocGUh4Zi2gX8HuQxyzeikLj1N
ITRl6CcxzrVOYTvvGItvOVwaPcD0X7J4Kpt58Gid8fMNsaNety5j0moWy5pqI0NSQbcbFRvpfMGY
CHhHKhyKtv/UATzwJA/W5shCUnxBHWW4i6/vYATMU+jAbCm4dfpxA5eMnFesvWBjjD/JM9jLy12t
idjt83JDulN4iKuj+s89ICVKMFVm6rEPld/56VdIIIbinNpxvPb9MrwB01xPjeZu5AxcWRb4ibOj
j7pTVgWGFMXHuDZvKgexVEENqe6f2PIQcDDmXRV5YW1bEZ1l7WV74KF1JO7mCR/iLmlh8XlPS9OR
zeI/qWGCmmNo3RLBBDIflTlGmy+wbTMc06UeaMxYRv0gpoe2vJs4rx6smCtHsNkQ/hntuquw2bqz
DGVW4ROIXH8tRDmQk430tHGcxxgEHCNkcZh7roGyZGPXA+IOq+wwSJsXUrButQFDWWDKd3/6VCr1
sCGNziAsQgzManyaVKdOzjFKXd8f2QoEuq5gMglHgBjQ0xExhq/X+chNVIWMIWPWISts2K4TojgL
TMkHcLRyI9F3YrzgQcitbqqfe5ZkOVkpKuYxRn1o6Iy8ANIf5OEv1UD3onskH+R5JEBybXJ+sixP
9spjKQQu0UBtJ8yIZwKKaM8h3040GJ6bfZIwclxynRLQxazak1RfOaiHXfa6JMW7GbNEgM6N60no
rHVQtkwPcoaGSCdptnYNkWvK3VMS6guUOvuhkIyPfBrvmtYU4DXJne3DwWoFPLhCkqfIr9BLggZI
aqq3I1tLhPPzKhdM30jeMjY6ceqKctETd75ynejsUqSsyeSApyQ+PQpbuDmoXkqP2I1fqKsovhcN
agynxQWo9Xi+mVhn7lCIXZm7VeSh2IVLR4QLqwwB2QRN599nB7thMK3OGN/TvlsPCYfstW+WCSDr
QMldy51cYmLKeSdxAUAahyfViO3WbH2rBiic6oaq5EWZqyRZc4tF/6PcNxs46AzuhxMOVcjIZQuf
gg55Brd5F+U/q+FFLaFqPSvTt8SlKbBquJT2Sx4k+zBhPuCOc7Oa2/bWA3vd0ea/abGzJSzxIW4+
R394rxtwdT/lnOUmJVsCq249ewgwrezc2ZKcxEKjrEIoxusVbn7MX99kd1dGwcFPptUIUcci5XWl
R/tGnM0xlvYAHfMa+Ms7uw5OmhbuCyP7oUw5Co0VrpCjaTQEKwIBkQuF/jXoqcBCiwrMZzmX0y8P
UwDF6ZhETEhF8h3GIcO9eaXGnDVQzxo94T4YveSgjKEU02tqVljINszzuDsk+Je5kGj9KPuE8kRl
FA7hym6yT2Us5LjsKCRLb9iB8S63P9Muf5IGRnLb1CucqYOq/fCr7hYS5YeC62D77ZeufhE+dRCu
OzXeLtK3ASBOcobGHrZlB7Iby5uv7asrEs2jAoAND8SOAc3KDgLiAef7ELrfFlEGSy0xDEkfPsr2
aZ4p76XbN5Akw7zRkw5WVIeFpPgNdnHrZoG5FqX2qYbDpivlxBgkm1i9gJBAZHU47wZ5toTHYKVK
cwCDKIInAz6HqGjYjZDf1uoiBRgd187oYnBO6h9A/Lchhj0rP30ubng9AJBFX58ZE54lVwn1wkHV
fqp3q7S7pAi3wgfTzN0E433I9lnVQnyEmG1h0ARFN9nPZJn2qftimCzJsE1/xJJSGxvtNuhMIFLq
EKv1v/n0tDfJWL/0Mm9VRgoEbn8H1wwivLQSk13aLC2R0PvZKzt5lTPfkdynLUMssZPj9aq7djac
a9Xe9NJpTMGow2B+OHZZbgaHmMsZRaG0k5CdjZyOJuyAJPAZRGESXCm7z5xfe1I+K6kgNtSQdPTv
l0G/jSsBVcCiP7Od5ga3TpbR0nuXN0RaQE0z0dXIKloR4LKOSos0p1dyIFoaikK+0VhWAP1wrx3c
tii34ezjEmJ0D8q/KxNs14m/gzfv0wGS/sMaaW5dqOGdTD93x1DblQvCaRPIal0PCDdN9yqn46Ly
PkqtfZeOVrJnBPh4QtNyaPLmIj1FqsQ5C4YeDJGpGWcb9DR4xLb0OypCdJis5Cx3rCsXLImvyvsw
l4cfaOdZ1/Rtk6Eh7qQbHU4ixT60oOl2J4aY72rKYsysHHEnaETbp4o5P8LTBBpgYmE1C1VdZDWH
PH7z5T1ZVaEFgAIJhlaLGKbnXFeouqJQysZT3blkLVFL0YOp2RMzihuL6iW3i5+WnJ/KT9mvxW1R
+zdeDVwn3J/F1CCTgaKrF1+L9Dzy7A8zmR/k6bEcNyPtdzvTFgMGuFyHnA2NIROYTeNRH3JO7eYb
Ej42dGA8+WuTEm1GpbFqZGUlP2ZVEctxuuqvZ4+bXrkVyUcvuMPBFqdkVh1gj70CyuPstMiFQu7g
aI6yHue9YU4hSdQkZCwEaaHgZSnUtk5BP0zX8IYu+dXpWHi11qXgxqeGT0LIUtuX43u8Lu/dGb2a
ZHmKAcZ12/jf1E4ywvLB7kinlAffT2sqES7RVwIRdoUobuwwwrONJWq4zcrhVa41au93QnFnQTza
whO1l520Yhug46zMKPkK8cEgpCU5GTXehklZf++rx8VyrspBSha9riXe8jI4ocCT9oOE6oooeunv
9C5+rTXro36wd5ldOZu25oTKqkJtNpqPGnRZdlAifeIbiJTirJp3HWYJK3scj2k5HZFJ3UPRfyaP
d16hrr+W07e4AElGEnFtTNMCSCTxlMJG1bdaaWvrIlwlnfNUtc30axpnGAwDHAdloxlZv1iQvyXX
/0aD/JXG/rOqlxbtdP+Xb/8f1A/+U2n3/3yMynP//9/dJj/bqqu++r991P6zkqH03V8fJI/mn8/F
q/92dBuy7P/0zbbsk355GD7b5dtnN+T976ny8pH/11/+5kB8XerP//7P9w9EuZuk69vkZ/9nc2LH
tv7AuJKv8Ntfyrfw3/95+9517z/jofsEx/w3f/mbrbEb/AO7YJ8Zm40TsSu9i393Nbb+4bB+QrL0
LNM2ecQ/bY1t8x8+5sWe7/qug6Ouxa9+szW2jX+Ylh8EOpRUaXiMTfLvH8KfTmb0Wf32/X+UQ3HB
C6WHtfpXV2MfhoweQEI0HFxF/8X4NrAWrDpqrT7o7XRX2TqZxbgYxrW10/yKy8xHRv6HD+n/+Iqm
rtsWdDUL6sNfSLV5aZe2mCnQCYHGr2BFKsST6aLpoBuYwnj4X2iZf6XAyTfICwWWbsNOtH3p/PsH
KmuEoSpoSlYfjHyHRSFEem95rkX27jbi+e/f2b95KVjCpq1jVsa7M+0/vxSWwQaVlPgf9s5sqXHk
W/evcl5A/9CYkm5tyzMGDBiqbhSGAs3zrKc/v3T3Pru6qqM79r4+F+2goMG2nMpc61vfUG4l2pCk
yZfkrEakloNX/vMz/WpXzJvimSzH1GzWwG+fWiuQPYcWRx/RFq7nOmwXhITAix2jf7t+Gmu+/JlD
KJ9LaC7npGvhva3Jd/3zBSyxcSnItNgSPY8cz1AvTlWvSkccEAZAi6xU0tycnVa3iHinas1c5GQE
ROHp+d0/v+tfCba3V6Lrrs6nqQnT+eX62pDDSLcaCDh2lbVKQo7opFR6vGjKdIG0f25M+9PHXOSf
n/b2Dn+7AoYQQM46vF7rlyugaFZhEBjNElISZgutzASD6Tycq3Y8M52GEhEc43y+xE5Fu6lE19qs
mTRgwxeZNSikI55jkTz/b16WaeCKTv6oQKX21w9G1EWnp2iKt63ZAAml1lbYPFtrDAyBnPYHtRyC
O74R01RJCLwt0scpyWSoTf/kWBhHUycPIrj+8wv7248JKjDbE7UB28tfX9fcxXi3wR/fwjaosbLW
UaF2ZBdNlIWDyR3BkNXW22+lXlT/srdov5KQb0vkp+eWP/9psToOKbkK7Pstlf09ZjzUH2Dki2BE
SVSPl1Hl/FbjcTsI8R5FL3ntt/+yWv5uE8Bw/v+9+18+lSHJQlSAvII5pGNA83whIPF6M9CO2RL+
+VLrqvb71XYd03FYlzgG6fqNAvzTOy78zHIyxPPbQi3XUDAOpEt8DaqcdKtgMyYmOkhf+5QpI16l
iynECzx1hrNVG9vW7WE9qNPB4XemdDq4PmvHUFxCJd112aiXMiCVPulP+JCfTaM7FzG20MWrLKvc
KL4KDQZv04+XWQZbFscy2HQiIwOx4O/I/78jzmPRUwoPBAJNxtM0oaUtQBAahyggcsQFCzTB1mxh
odhZGN0pnwlxAi9lrVggQD38OW6osR/Opil2vc6kVAu3+DFksPMAWlU3v7uh/4rJXKmarkMzPkQV
fkKBQTbEuCuwjUcxA/0zyR9aexyYlUBTy7LOkKAf8UHBdvKNdRPPl7ZSt2bzI+nia2qrh8TAX7p3
17TvsBGH3tPd+Eu2iLJ7lutJlznFGOkYVI2PhtV8OHIrlldGTdCYh3qzLgcwpFH/UGw861RJrg4j
qTK9w47IXwy8L20UWzgpz2nbwbtEVsb1vG0erRgPuOzQ5tdkoI1TdtV4TrPmAunseIPLyHeYprMW
UXur3XVQeHPO3MHVagEB25AZAetgaAnLLjRGw5nNx1KMuO5mBTwxNjB5+X2Lmj9JPL1Qni3MyOF2
Z1+4Q67dGkaDHdzpMLqgyGXYWIbqwe/LD9IGFubIW1UGth58qS591J9i93N0SpQgznAhvP7i6DMm
Ay77Yunuq1C7hwIwLHyTV+I78+NooELiEHad/uwiJM4yKINJz++7jes9JtL9FLPnq2txCXKSqPPo
R9WPB1NNr/Ip8plKGY4qbXK3ls8XTdX3BhqHq6RXJGUH4u2rBcXPaSyx4EnUC56OJMYrX0mBf06c
XXsbdogxXioC+BZAY04RPBoFaceMqs8xDrFQKFhTgdUySO0eCYLijxsNfBxMfxgw+Bkt4rHPsTxz
nfBgipSsJ8qLmVe0zMN2XZWRsiTiTgqNYUZO1b0I+k8n4ul0gw+rFu60qZJT8ZlpnvZg2VgjtbnY
c18db6/ehpm7GLX+LM/duGpQGVylWAqrhesAiXSYzKPbAsSOjPHwajYWSCgvcikP8nA2VHGCrFrj
yJVtY43PJuK032B9inVYfzHquFw3lPW7JJ5etCivjxA9sXhIw44H1IcMhv26XFeqP7I+DB1+V3x/
W46Qhb5ieeMSe1st0NO8GXrwaLc56QM2T33bSqQZ5iDgVqbcK4T8sGCDZriQOsjwXZHyHR/LWQW9
RVD4YPBueG176ghigLk53WQzTU/NTE1427Z6edSHcpo5soSIvFyOJF7CnZouCDCLFewV9YPJRo8L
ijrTzTLlPS+7BNP5oiTVC2kxs+YAy4/kxa6Tq1KZ2ypqv1uQlibugZ7logWwWxTIxyoUYNFxZLkD
JfDoIBoEzjc2t//B7TbYNHOT2f2Fzo7oMYWXhREZl9zgqTSexeccWtWKccLhW1k6E64kAEbQ9Wwi
xG0T4XI9HtQ6UlbI+u9UhHkLl/TgzaBuLbf3xtoG/zUiQqbJFCG/IIjWVj2ivuiK1TTqF8hw3F2i
KPlD1UIQmg0cy53+BytPw4anbDXXA3FbFZWfrvy72QqsI5wF5llg7x7gm1OYwx4bc7gi4bA3jGpn
t+yiTSmPyQLBnQKjay1U5Zl7C4WOkG5wdLV629zBsME4NMyzZVCaTyCBUF7H0vXIniRiHj9YKzcz
z025cMS0erHCfZVioo4If7rciHe3BXkrXkQXf8njQM3SL9QlxLpzadji2hbzwqlVf5DH9RSHOdIA
7XHw3cPESAYAvcCE3yHb4vYRTS1+JdlmzLCyk4u/ywYcgfeGxMCUiAVFDvNV05IJqz5AngbcdqpQ
1los63DsCw9Dlc8O7MezCoE4xZ12A7xZzTXydQRktEgxjAZE8ZmnBPVL1XFFgiZaO7AqWlexV3Wl
vYuusVb+nMB/cpMWjJDJhojR1UDzJPklUDYVAC8fIONLS1dgNiAqJaMcZ45RhAjag7098OJhjrPD
+O2qh8CPaztBy2VRrvRpRp6EeQMiq2lVaU4LW9jdRTkpdCGcEAb0IYnZ3IS1KO7yktROp6dsd6bP
ymmxRmbfmjgzgbg+hQo4l1VcpD7B9CM1wmXnjCUxpTxZz2ZexaTxkovioVhisC0/uyLlHupnFKLm
BX3nPXm1xarNamzdXP2KZzPkfDVSICBXsPqZuIUpH7tta1d+8aSbjOpzzJdMEyDzVhNhL//hxhZN
kosaalJwmk0gt5UpfJjCCgPGqvQX4UBGZIY9YSdrWb8L42X3OaooTEjRKBD6LGKzOOetuOQjt0Do
d09zDmFD7uWWOM2qFS0tDFiXwWC82Tl2GrctyOrQ6cda5oUlpAdbZ5hUfpSNdQGd/kxHblvDUV/s
wVZXcx4ToDBjGVlELhgdER68mDld4Sx0rGgPmAFkexrNdmWYAfYygN1t1+GqqlvkrefYcZURDvYt
QXkx6l+Tc3E1TwS7ywmfrWvc4RQGHfcyQqvROnZ5FC7yJ711+ifyDNnbAej12fmYsuFRswlmjgNn
GSZiHzAc+k5ehGqvm1YZnuPCPPa9UW5pvqNVPERvTtOrh8yNh6PiWIckSv2NUcQHveo3FTYKd0E1
YvCP9eqy1QNzZabhtJQSeRgE4FBIrje54qmRdnFhCwlgx6U+pi8RRymOFBAioDdNVc0hqKYbtZor
jwUd4fqfEx+eOQW0G0VdiaiaVpM+eURr7OrQuEMm+JQPAuuf77ee3GTZQ7/z2s6WlncauRYjnhbG
MY8Yu9WW/gA1JF9pRXGfCAQQluJsSzzvmfjmXpiGGQm/zkWLpmKHgdyqStp5GWTdg6oxf7NscnT0
JjiYWXWoCKZfdwJ2kmin3oPFgP1M1f5QBnEirb1bjnq7jnCT2YxldrCgbXFTJGcX138ruzjQv6E3
cH+iFKd6VRscJaF0wKMSXuYjacX07MuyP9qR40PtBm0NxZVMieK+NjRMrsx8GSl1sSRoVnWot/rR
fDMV5mZTwE5OiAqFVkBjUhktt77g/p9cc9tnCazRItzYBk/oYoeExtSSPj8cAb3eIT8jHmgZ26zL
ybPcGuXh5KJymAiLVKNuFdQJudptAWYoEJPg8GVtQ8gsgz1VxxC6JvanHSfSuO6mpt84bn3PfD1h
9FNOq7w1V1qb2F5jTxZ1bP+tibjT5nno8SarKaOcdJU7BDO7Oqobh9RH2w7rrfSQkdO2qhlKMohw
wRgI7SsUTI1qTphVG/rTSpQqigcmWMhHXU9T/HdmMSwnyZMx5bOLtt20Fl6QloDJUOPd6vbp5nbS
5UZBk4lqHFNOJCRjYO7mGlVOAE7AduZu/Dw/65Wpb2bE8ZETGNvOhTHMqbCBcIEXox7eudBzYC+8
pH6Vrae+eU8rxV9PASxaQk8wz2pdGUGE5TiKdL1f4wNLUdRGwcZEaOu04tmxk2hN9ybWftTfial5
cbFJI8+xrxZhJK0RsLRTdWqDuXO2zhhQIOaU6Vpn4KLGIoAJSPGu6f2m71zMNzH6cFztgpQOG6CJ
Ml2hTLYiGbtQpld5YP6BLiGBCIplElH/xADCC+512GDmK2JPGLSwjYQsChJ77pm1K4dCqTjfdeos
odKZ4ViPwxWbYBS6CJkoW5PQ8IJyknaZr2mLJsOnm4n7tlzXcIpGl2Rv1cb+QBt5pQYf0KAgHxPj
8nZNZsN5LvLigT3ptXCC063UbWPaTKyMxkVDhJKOzzSxCu1Zw1FJ/2wn3jdswKtbbmSljDDokqeY
XugMwUWu9ptIrfNFpHyz2DvYBP3FiKuANxuIg/mPyBAcl2umQzVDzx6yK+ZL/r2SYuDh5nyrHMg+
yapurVPa1TmFhkxNIFs92sKad+r6GDqeSWO6LiPiY0yG/73Z8fepLhiIsm2Q7OCjPPdtpHoEBMHm
4GOMZbPVSaylk1chdNCFdJH94jfxO35D2GzUCtLF5KqbXP9hbug46dOw0Yv3FZ9YK0NFUjqSjZ5z
cYv0we7HE4rxp8wRJ6y4vkoTam7cer1TnQpf3mLWfLE4p5dlVEG5LBssCaonfH8zb8DAolRxdFWq
lExqB4s80iMORg9j3TazdUCEkOdH8BVM6Pj0lzahMgjQbmho4NCaGvLK4tqM2d2tpGrzR0i2JM/S
fMGBws+xIYFt5kCVbalo3e96ixF8xGcKtee2QoOuSRZkmB/iLF05pY/zHOzp28vuHNzTCy1Y9hrd
AgLPrW6o9xigEKHsSIKo1Fvown6KUldmCECBzfqzkbnkWpMhGhjD2RimQ1RTHHc2F57KngYNw00G
ka6L1WPXn5OKuidLg32QFXeiIALBwioXkc/l9hl0co6LGTWpE/I1yH01L2RvIftjNZxeTWgrHUGW
+IdFUPt8V1vYBgyaW5dspPBebOWkWpRaQgWsnrkPyTRgcckXoTfFypWtbS6yO1lMcZ3gSctmtYwJ
aLde7Bj9kVJM+1zXj6Linmis6RH+89G2p0OatPc6MMSkzXtGdljD5fwf8k9L/MMKepy8XkyyC8pu
ws6dNZIb4YMLpGfoYlt0zvdShsaV2njUcIhi3BldDdmiDwElmf96g99uL16TZ05psl71DKAi5pDC
1uyrFflqKPhNJcnAeQlWBnmW/S6y4YYFn0Ti5COnWWgjMjvtcdQisnaN8Q6NT7dUrHulh3hMFJXc
MDqGaCnBiCq7jT3CeY+MmkXK5VEqGh0nbY4UGhTB9HqdQ2VVPd3Q5Cpgp6ut74ojAM902svEnA7y
XIZ8S5hL/ln33NOyqe8LSvZOY1qBa8LRhIjSYuy7JIJ5whOFHOnQcL2WTpgVLGkbRsR0eqOpeLvI
u3aW6BgDxx+Yq1nL25p3jAq94O1GWzvjnhCF78lIAyI3Wpynov5HXfWY6nRr+amGc7cVhXUd0/Aa
ax+IN0h5EAk88JxtRrmfYI6SETSt5oi3LSGIvuHuCcbxbNnPSRd+4O4856AqNYn2nOo7v2PLgNfI
vuw/jvP4Jt+mUCSmzKZYtuJkOYCZNl75N+Cya3S6Saw48/hF5+6oBEDFgDzOw4szJHWa2YDRMvj1
W/gxvm9AwdHmS6WgTi3Tc0VSwzyQLBZy+2OzT3Mf5jvEycryRpfUoJIhF97HKqBXn79NIp6hBNF3
SMDHCmBVmaAaYuBVh42yY9Sz0SgSbbm0bw94/wBOLSJJyarUiLyjKdyKVJxGOaJuKgZMDCw8MYwP
tkgn7wYshM+phU0C0X3NshpYeEFEA966GUlmLHANiqdOxICsBLpO06jMwNkTUI8MJ58b4mG4OKDW
3alP9XUPdiIs2VuzKnUM3iBTbuAM0a3f4DNiK1wjwfPPvxuguUwNu7rLxYl13iZvcayHd8BDr6pJ
gel82AoahV+mZW9tr93d7oeW9JJa1HT2eO17MKZX+Lb/sGZieZJq4pmTdh2MhCo6r4bQt047s8Rv
tx88AMPHruDWavvwYLDj2mtgjH1BzzaNiF8xMPJle89531fBlwjYuK109rqBtgi21q4eunM6YHhX
6hj5Av4vJs0MkJOMBLLIRhIU9tZpBRIqS0d2hrxEdNVmzsqR5yMDl8UNI80UTt0I0C238IClW41D
dgMRUL3lqPr7EofgNuQDsVKWZDXrbKQgdxlT9JAke9pTBaXtUIAMhpsKEiL0C/zUqil6akSFwxDR
vehd6iRV8MWFO2oUjyH+ZVhAIrX2mxNhyQurYnvt45c2QJ3VN2wxqUUeR91rp1vvmc8CSZkTrtKG
S9Ta2UvdTschhhE1+Z2yTNuMjDnLvtpaRsVwCgzzZI7Z1w2lURTedE1SSlXi/iuwE8fLQ11aIUcb
yoM/DjtKRVIMK5atRWvsWhiExTHlKYo0O4Rt4EpILvNNFk3sfDoJLW8N3QtHSixIJSBWllA7a4Nr
l7hwtAj1GtA9PRRxZq/lVnJzTytdZkihlr+ao/jqRkw4HZKhClAEtJZQlR+yiSMknkGU5uKtmdv7
UqH19ouEJiq12FA53rBZxksKVf+tZ8bsHshZnm2JoIxubfFZ4RQMY4fiSEJTusWNSdINarviHpRh
wbCaIM6mW9WBu8Z3LOZ/gbVkdtlVurU40xp38O7udi83ik6PWs73t2ru9kYpvaZVaZnszTR5ILOZ
Kz90o+WPmsqmD/ToMYCp3Djlu8uAcZNWd9qkfiNWBLyBIYAf4KQRodoxQsMHcsBZCJrTUphU10O1
K/IAMwhW/ZicqwRTYoUEkRUrZNPk0zd0bhR3dnSa3cfBhuZehn57MFL60FboJHPcNZylbKU1hLA8
28e8tb057lSnpCmopx++Yb8qBKytac83VoDJmelOHSTK7K2sEE2XMNnxKZXspUkSorMcalP1Qbii
WBMVikvjDg3NtzlwbPxa6XX9toFNGJS7PLExmxVxv8LADEl4pN+Nat89TWr2kiU9/EKLtC1Jn1Tc
9WyNZ0K0FM8GvltGKgFxBBnC3SqU+oI95Dxa+8LH7qeYDRTURhrjp2cesJRbdaPerdW+OvVJOiyU
tC/XiY6fkkDcDIe0k1HEabNONcqGuBvvG4yJjjqM0LCHBUxiAKCS7/fbIB6e684QuyxCXUS5TXt0
heZCfqzzYqHvsjJYXk2pfG8LV2KkQbydS5I6SzV5hWeHaBvS01HDTAXSWP5AQGegYXOunkXVteub
Bj1rRLtP5APOdBVsM3QhugzlkA++xkP3DSsJbc9aEH8+WIW9b+OJ8l91FYAOtA7rfiof04oUkNuD
wBNwb3HnDEFQ7Jqg5M+n+T3eZIE39QphpSg5Qw0//DoELxbS1EGrghaEkN3Oh2S4EgWi5iZNPxpV
0fddpn7LSwYK0Ns1L8PRZFEMWra/PUSJ/82tJ9fTjcraj07488PtezHSZy+skveIhJIpLaYdV9Pc
k7Bp7m9f/fJPI+yMTWARCFzgrmOa3egJF2NLJY/V/X8/lEOQAiiWsddXPhBONUYN7CHk7D4hykrf
bbHbwpQ7rIYqW9jsAkZ0TALjCT0fhuVutx6NcfTUMDre3CxuD520pKgbeV8B+Hv//YPY54nSBERD
Uwxtf3sA7tf/+KqTdjqwk/iJPUhsUtVN7taoenAVleFeqZ6bRFPPBbY96yQHGgx9sQuhix8TPXox
RF0dzRbn0UGJsq1CKtWeT+lctMEyI3nwSRX1kR+PJ6ERs2AkabxzUyxGnCiPluTEYvSf18ajpSn6
YxSqpSdiTIFcF+pjq1nN2qQikPIIF8U9ei4WlPwnQHuFSDJY3v41DpbmgfArhGSQCdB1vJxgmMrz
bGTlGb9nG2gcnOL2PRJrKT868WAq9yMZdY+olQDFIJHBezTVIr2PViOtofSjCnvQ/dlMTA4iXEOa
ThHA3/JLKw9/aGMA01GagOTSE+T2VS8/hZ++p4pm3QfmG9LrEEml360G3f6mqGThjG5SHXCaCA4Z
tieQyPa9fLh9NfbhE8DZvGhKTnC7Ucd9INKvmEG7lzA23N++dXtQE/fPf5Y1hpMEXafIJjKCn5gz
6GCSeyvEjUB7THpWuV60CENS8zQ9uq3fM23iwZmmD44jcyHs2X/Cc7MY6icLaqBfF9OWvABPl3ex
Le/OdnLVDaqAY5U1AcsPEYCSt2sQdzS/Gt/RA53631K9djzZXZ1IP0hsoGusFSK2mlVYyfq09qZW
w0ZM3uLoH/CabUtS4yIVw6kIu8C42/eJIGyEoIZ2n8qNpvCLTZR07sbAzFfDCdEPsYZFqqPSU27S
UT+FTuwxStS3frsu7cRZw83GYlLD8Uj0Lv4Y/CmhWug2Mue+i9sQ/0NtXkbzSGzqrEBXFPlHhVPw
ftqYncpLMOtuT7xmx76GCQ4lIV+qjkmgjRPEHlDEuMz9CCHprJr721e3BxKt//xnZJX6OnMdTs5u
R+wI+ra86vehMHmSIfzzq9v3rOCF1IZ5B3pMOKg/Ao+H0YwuGAnyQkdc6EF2N/F6br4jNDlYkc0R
PfUPZRi9pWHVQAauV2FZT1staF/0xOaTHxfhNKmIZ40U4GEIjn7k7HX8zZaE3JbH0rUA6USwM2l5
SO5ANViq775jbmL70MTqNizG725VXmarfU1GKkaNgPOBupTOV4/3k04JH0zGixUjme+iOmYnCe/V
HAwD4wJwD/O7qtfgBH3zo6Iob+u020AcLr0vA4PhSMMmbRgcaxdOuvA0GxoZGhpH2OWqSND4uXbz
FlvZeyOcdxoTXAmRx1ld8E4G6XUya2j/zTkPLLb12WIeMq4DJdzJN6Dqw4YUX4dbYgzxApY6p3ii
uEXjTmGko7nFahKQZVn2wTpiQ8YVi70Nz3vNsE9pyG5Xi+9RanyrZ/5ITdi1M3LMDR2WliFQo2Zl
rwExZsw0nGfdDd7R+rwjEAD3eowSAf0zoIKzLNrvGSdt1JLH2djPlc4wTmfeK7J6bc3SaGJq9SMR
cG/sQneJGuL7pDGegm+70bvuQa9KRPtjN23ntF1ktWJ6BOYhrI844GbkBczi+kX9iIPl4FHN1sdZ
gIAzivpCPTD+gfKYSkeGJX7HvI1QNgJp/NzbNS6nzJTNEZo88zrfbXWyLbeZXz9qao+slvbphujF
bvAloSBMd2ioVBAWJyMKXPfJdJDWLdZwqV0yPS1VssmBIVqfBtJYWjQ6ukLfYsZ47jV2/YBqyTNE
co1c9cmgWAQ7pGcmdW4ZEcnq9OACUPKpGqESdMBCaZRe9cpRFluzcvf/zLcxJcXsL1QwV6UrgNbk
MhU0NPMXflEzz4HZNcBX0pswn+hVSk0NPQ0z9pEZiV1m71R6JKBUKcdZBj4hoSaXgVoH090NY3zH
qLoBKPCzzWRncLuUATCjSbieMewCmd5KySNh4eY0xoIps0Vz2fn025DAh376EgaLoIupCVV7GxUW
jHDQniIW2rqpvuEucB3Jd1sqg4QO0jWG5BMlf7zKOuUIN97754uiSULXbxcFDqlmm5bkP/7Kywuw
anKARLZ1pl066ER1QssqX1JEcqlmH+ZhG7gkY4/Iov/5ufW/eW5NFTpPqkGAInjqr4SvxuytDKg/
3ZZy4p359F88kRZeLGAGRbdOhT6dBWyRadQujq3vXEzZZRfGWPTsu+TU1FDBqSMYKbd43Li70QTy
+edXKX4jheENqtqW6ziqaxgMDf/6KvMaD3uSYVk2Dq8ybGkQnaYZFmzDNJMobSC4aMQgCAR2CN6v
kjJWDcmXJHNEEZ9ihpssjAxnXdARwzW4GrKXc1IQHrvIrwgcrxg7fbEm1qZOURbEIYaAEcXtw42C
GKiyb5dwYFuZp+otnrAMHgOawhtPgzYBVXQhVnaKJ3ZPI68nabmJOXCDeTzgks+TGSFpKD2juLFO
78bYxCUKqXlm9WcCjD5xsbn/5or0LBs2cJ6rqIdzWjdSifGqS5AxEtXOyqlvsQycGT3WxvSUjuH2
n6+1ZvxGjuViW5qO2sHGHfI3wmo5RoXiAH2g0U8QPqmmB0eV7lfyTWq5k5mNZEVl5Q6Mpl9gh4ag
AF3qSevNNTGgBccBiLJjEzilpGWDt1o0bJte2aTy5J4G8Jw5S220iAH4Se32Z9NnAFxqxXFu3Gzd
q/NXNis9mxsO2qKacDOQn0kIYmEE4TILr0GjQITTwKtR5lzlQDGPAMnigb2fvBASlEkRNzKqLh1A
1Ij1bWmDvgEzFOikloIj1IvbhyFkMJWQE4ZoO32zZzpiZtrXTMfaARHUspzYeWrfxu/EpiqUPw9T
Hm7z1k75TOOhXIM5KFqLIDdvPxD4yClDlulUCghgsFMI1fza6YwjM0PdkK/AyAszzDzoyXUzbDka
iXC8y9UXCj3wKhAfE2gu0eujAsgFh4F3bbnt+Ya1l0pxMu1kF5bKZ6FL/yIMjFaFb33Teso935wZ
jCQ0WCq8siZoljXjXjKfh42S6YQ3x1W5ZlwSY8tU7sqrbsTTfoA2tUxS62LxQyYE+6AY3s0hJAMj
X/tmd0cu7a6UJAHikVgCrtjiu/k9kMGY8qVWu6AIP5VhPON+2N9PIsWESFra9d14MXwLsgaam2Ro
6z2CoJd/Wa5/c6JoGCBpKkoAyyXs969bQ9DBMTGVJtka8i3L08Dme9Rw7g+lPeR2TNOK2gtGToRf
nhzeyYFZIZl0pqRRVW36L/zd3xnfroHRjm5xH2FmrOu/vCQi1QZRRlq0TUk8KrP4gfJ5J6HvdEC/
Wk87XzLOiqG/SOoVuuqrr1avhmP9y7X5m83dcOFb60gkTCiRv1LPu6jDPj8vom0ro4vGjrsKbW9M
YiLMlnYJU/yjplXrZ+tD1MxfAijnjcQ3hOSPwadYNgSZ4mDlPKtd9Kyb4eSBhPk4jI//wsR1f6PJ
u6bKngND3tU0w/yVh0uBbTIGH8LtmMT+CicevEejldo3MdofXQ6zaevnFBsei48NB8NDqPvD3lbN
2tP5RQDq45REg9dFTubBn7CXukSjIqxhHcOMVuCsBqbGEPOKzr0g0IXwoA4ZzWNOME3Zu81uSMaX
bIoLXCVgxeoZFn9+Yq5cxXIvLr2Qrp71+klJ0tq7YeKBEnH61PNWT4wVSJ/r9QPAWvpaWm2yTauc
GJ0uCtfcFssWZuWLyHQii92TCKf5zu3nRTQxt1AMvObNUuzjmtvGwGgOVZmGdaervNZlk2LK0wOu
uurblELWVYytxBxvVNEcTM1xleeQAS5B64tQDx96wYY85/kTdt/smkY2EZ2j7FzVesAM98sq1G4j
jK0fp/WWrAEA7WKMSXauw6WYq2PlluU5nfBQFAm7VTa147aOos92iIo/qo//L436N2mUweTpp33u
N2nU6XP4P9srsSRhVH/+RRr1x2/+KY2y1f9wPjtoOSjhOMb/Sxel/8eyHDQ78s4X9l90UdZ/4Kxq
Fmx3qm/KTQrw/9JF6f8RUqFCgWVrlqOrxv9EF2X9dj9je28YAm69rPhV8csmaCpiZGhuz1s3aDbM
Pu+MLPScyFNeqmO6taGT6+sK5BJlbrXqntur+RE8txeT0ypfTSDM03pEKK+8tuWh8zeMQLV8A8Br
1YiUty7FOL5ezBBeoJZX+a70z+kmW+nr/Eo6u2F4xPLhFxq+aD+qg7uyd+7Kiv+lLP29cJfv0XW4
bJaB1OxXBUlNWLamZ868VWf7wiztHHbzpnKMB5zPP7q6+1Jwm8PlKPpmRdr5pwXx8Ed78LPwDIe0
X9sGnt3kk7ItU7VV+qm/nnwYLI9AhMa8dV7c4aB+Fef63gyX6vd2nX2FpFzQ43zZT+aZLHET5/Fl
8qSsnTv3Cbx9vscYwXzU6jvtWO31a3aadwlJ9avmFOHv+UgCaONFJ2woCOupF9aTHW/meFVsx4/i
Eh6NB3VTOp+BJYSnQFDH4mHwAPi+kblbsJ+QcLCw7phjzPYCQtai+169ZC99g4XBjpEJ8cG2uzLm
hYb9O+TqikTKRXPMjsNa/TGid9i2AIgQ+aisKJxX9VN1orzXDs0GPuoK46EX+vXwI37m7azH1/xr
3ijnOVpHd/6W2UiiL/pr4Gxxdb6PPdVZx5/TNlt1ELoIDMXRafGlH8BvWhyxYmXHlL55p5Xs7IWy
AvqgsjdXGFx+h4qWIXR/ccAgTSAMULlF8ExB5UJT2aTx4/Qw28vgDquHGt7OY/IZ4AqRLZS74tna
zGfYQflrNjwzf6V75HIEx+ktv4r1QNAR6YlfpDjadwJZhrZPAi9HlhxsmT+Q7YlJ1ohRA1J59uHp
DTqwYdzNMO6kx4v6aKrrCaePx/r7cBDvxYN/3xYn/WmQXhN4LWwRcYXwes8IrE/ZfjgF+37eBg/i
0MOpWqF0a2DBXNN9ha8sZuePBGl+xV6wZh5CoCaGdcN7G3ukL4XJIiYhbum/6Y1X0g2B4tw5BxMX
1YEk3GXstV5+mDfmOvSwbyXPmKqfavSHf0dsLQknbw0ciFV27y/T7+TU3pF8qOwaghzz5UwLj0P5
vIg3hEZq8Is3SGleXZLOzBXMqfSzfsTJYTwRlksO8TecaKxzsLOxmLcXRrQEsB+0pfsMuI3FTYIq
yj5CtNW38Cd29TK7188aSRovwTu0xObQAn+9+i/OI9xKlna5JGe5gzqxE6fsftipLXarR/I/TU9J
vXKbvw9rgp3jbbVN39wV+4nLwHYZ37kP7mWucF/Y4KqGcf4y4+5YpJ89LiSL7qDHMEiX1X2xE/cN
4AFsvw4eCiYh++FNlx+a2axI6NZRa64I4L2KbbRizql5LhGQoHjLYu0+WpgTL8I7SjUAcGvYaR5U
IfFRw7bhDYo1znU7OQKauZALbdjEdxMpK1uquXpZn5AQdTtSx+OlZrIHGu1qUoEEPbwlOgEl2gvg
V/9IX0KPlvobrpmwqBbTdnwgdUxspv/L3nksN85lW/pdeo66MAdu0BMCIOgpylMTRCpTgvceT38/
qKqj/6q6ERU97wkjlSmlaIBz9tl7rW9Fjr5nhPwxu7t5F70ImXAyPHpOeDU72Hgb/Tn41X5LsJKb
jXrGiD2/VYfJg1Vl3zjRERkg+XOzhyQ/+VPoILOwrlr/Yt+Gc3ePDomxMe/zo/wmu7kbobZ7VK7N
f7LJsv39c1MFrR+WXNtUFIVtTl9bCn/xdanZYumjAWu2hXsFNtNXc/PNitv/0ED5t0V4/TW6rZq2
zGanGv/SmeAwCfMhUOodjqvn9VfY87Sfw+lraXFYzXTZgLOxxf/Xv3iQ/7r0q+q/766WIlTZ0oUh
TOCZ8r/00fCHCmOy2xZLZf6mzXHg6VOR7KopJJ7V0KQPJjkb4tIool+T0EZ7av0qtRHOKPrDAQXM
XlTzc7kOLyFzcKtlJUg3HZT+OuJMmXVOodQ4tdW0W0WbQb7IQE+tSbW2japgmcChtknr9tKtI9SM
WarNTFVeh6vEJDGgGhnra4DUUwSdddu+qhXTVMNcWSVybzsZNbenWctjl+fBlqvclMIZTduwma3y
pdPN/inUW/VsZwXzhGpw83Uk3KzDYZsp8bSOi+d1cEw+w5146X2oX7MQgUCm/+7DETpDn20btD+c
euic59uSibScp4qvyTT8e+gTRpoAfyoaXzKC3hkblGGoBoH2I55UiuEhLngJfOwdywEQELvd1o0i
HUo5h0YQ2W9q1ZDsZ5MFoDR0jrDvXtSxIYullJ9SIxDneKihkizEXJUqrMdSlxjUkR9dNzdokSTy
zfkWxj7WsFUSJ5XWt/ocKQFrakGgHZccZp8MWaoeKhrdl0XgO8qt7SQXW0lNgcsnsnnu2jXwg0Oa
KY8/1NXrTF/INyTxCRBBXGxCMjNap0FvZrthUGmNdDp+pVbxpjF50Erptw3K6VDoy7Ou/qIpDfbC
yv80pQh2erVSjhb1in71HEk6WIySLFs1Nl77WF/I1GOjCOYIsAtFwkBMi9II5neG8aQv4ZNcMTZP
lYtsRTtp1h+U6Q/K/MelwgYkELhORvVaTSjBrj2ZBV47tY9TVDwlQfisxu2fxJpQ+3IBLzSjsB+8
rX8Wo0e7xvKWWCK/L9fQH5MmrMt0djiq7dBPjIWND3AxME3CZRNq3ns5rDSnScJLVOkv8JfOxDz0
qBX4pC1CspNS8skzkshmbbxkGBnsIErfND0eOSYBsjWWzsRgeitNXzOXOgGgz1Ol/sGqRrBAgRnB
TsnLSX2JFDIEP33DRmE8ACAINzM7Q3cZ+ARmEJUZ704GJm2u3KoKt/34hEiVtAWsc1A7KgxPYo78
Qu7d9TOTIblM2ZedEfstehwFujsWJpgrWOUWJLUHILXsoMyuzIX07dqp0tq18t7RFYyNkwnset+D
Os/HGGHRhz5IjgmONKXwKvSvJPq1TE/LoLvaNLxY7XiyNTJDTBknRuzAet20RAS3lGjDFBuk7pIG
oIWh8OM8v84RMXjkuJkqfb5100D+ADS0t/pNaF4WDS31PO71ToAPrnTMy4VS71WjmHdJ3u/aNBAM
RdfUgaJuHiV4P74gKczl7N+AJoqUQ9hC7q9Y+cDZWq1rDSou02E4KH0rwOdBXybUlvgSOUaljYcC
eQ0jWh6MWVUPWdxQs6l2h5Cqsx4CaL9OIeENTZSWqNdZgzYayelxEmN6MA3shQFF689fxdZbMeQF
Q8gc6cn6TXpkp3//06D+5o5IjvD9gP+ECsPSmgz6kOxNmtIZy+dkZ8EBi91XHarSVlWH2HsARwXw
7Lo8tqNDuUgJUO0stz2XNwJBYn8wHUrG4K6+0Ee4A2vFwXqmQXzG88ME59imDtHh9sPCyLZ10vtM
UuCmBuzmTN+Nr3jgy/OTdrHuG+RgMPHvME/FNfrVnsR2OmMKDi7lZ36kZAfSAnTrnc/IeLeO7VO0
E4SloP9knb+alc+kj5U+V1xyzZn3gr8eBUGtjnmRH+yU6D5GwG5jHChnh5BGKBOvvXLDf0jmCISZ
u4Kg2jytRj/hmhSIGLc2+qf1YP2x9vVXPNyjxSV4VMAI7/nB4bsmiPV1PMHpLmiMkX2dUvU4WICy
i+2br+UzhXz4gGvj1fRNX77CKW1Ix3GDgkJD+84+CNxAzvC5fCTLxvRrYlFRdCbEi1I2u4rhdsdu
p9QcVbbDEZ58GR5I+MW+5VjJxaSzq/uGciShOlS387ibrK1GdcW4rD2Sn6onvByvIWc1cGRCmDes
pTq0RSbCIAAw6aAQZJqGtM0bjQddIZ/PTW81a9MRQbkHoymSNiZd05D9xGkKZwLRxHtYeSHOAL9y
mTtZF4tnTod6T0+2eVcrX1O2xeiUs2OhNiQxAuDcVSXDYs/DueDltRvC3nQL29zGcMd33uN0hQP4
Hfg3bUesr2WcADurI27jTT4gqESsuIm9+FbyblFdfukB6oBj88nQjI+HPjHKFhS2LONX2zikKEbD
nVE8khg62XfpwhJmX3T9YNwlYHo7LgsAv7zFUIry8Mm8iD9km8rkPcubrjo0+IA7xVmoGa1nE6Et
sQ3YGI4oOj3ptrwGV85P7b1Zc7sfu2cm6Pzu8IPS9704VfvhD2eyonXEl7aNL8Y5/wUqTQbC8Da+
xJOzAr8u3Da4nMqdNWJwcMoXrBVPK6OJHPI7d4D2mXNYS9xBcdD42UxwucBf6tATrn5JX3RK1YXc
vaOReDa5eG7zBg02HImP2XQHnq/cn1Vm2JTdvNXeBN5P3jw3WHDw1dd+/ULe7xzueZn818PwUCrv
ZQkilOiRU0iSEcEnKYjUjclB8pI2jk5qh2ceg4PFCZSkAyLE5C3/R526fECFKwevffoaLj7JJkbq
Z/1R+hRw/x9DZYemTrd9UpDqi32d6VcS2DWdp/1wIqy8ZGDuceAMCGf3m2OfbqcDErFzErpUNtmf
2XYSJNCn7BTA9DI3BiJNiu1iX34yXgw4zW2ilVi/Md+5rubFmeLN0Dvo/6SdyprRfxJzsyvgvJ+i
XUFGPXrc98zvDIdigAPY6E2vWKPSa+evRgjIlyvLYCNFjqoiNcRayCXihIY3nmoO5IVLy5OrhiMq
fQEv+0BdoIzEVznRjRN5cUjT58GnyrOfLdvp3wjh0ibfcrQ9bPV3Zav6xkvm08y552s64EbfZ+d4
q70U9BU883QsAds+jbk3PdRQnB9Adeyme7dN9nHsiDP8OzN0MbuxcP+J0FDs8ovg/x3ehW998Bpu
nHStYhcdsOVgCYKMfwKUtXj2vizd6Yoeb25w7mwLQjwuwSOujg6W44YjIBw99MCP7VW610f9Cd93
927d0NR9RPv2CG3Uo0y4YQC36T2zag9PaJ8s7FQbohm39ifUt1e20O4BrZxymrblJbw0vxE5zyan
qxSAxFXSHEG59VJ99q5+ZoUVz9olfkmP4U6oB0ANYvYCYFwgSWRo7Keq21fyg3ETZ/OpfEV8SIEJ
xakIXfDBib5r/nA0wOh6bPbKO5k3y5Uj3YUdhlYIZ8T4kykUMdJ26EXcrKZr4r4TzOOROx5433NX
vNdHUjUr4TXviuZpaHWv1gX5fKNsTaSrwS6SdsQZ8DmB3+a1lOlNnk6l2KuJs44c6Cj02+JMWwWR
cFKeOFUqf9r6k6qCbImyO4lb9EwWDqOkrXVTfftJidwaQZCxCWWmqyitHYif/abZR6qr9ZvpFCNT
xQZ7IRYlYkO6YPokNsf6HhpX23PZhW/L7/zys8wRMH8gR8KEBLdRPvJwR1lkewSn++UhvRHCoSmf
SPMTVETjOf6AMz1mx6U5gIRIuqNVEdhlnFn8+/kQpsdgfO6x5oTS92aofcsk6Y5kcnyVM0ew5/Qw
PM1e9Ft5k2yXE8F4zu50ILR35UoDBFyDcs32y7a+KQSMUM/dwg/2JRYDTftlD9v+PFzLR7T/+m9k
8Lig3mSZlr9ryI7NGzAS7nPhxUFHVtiHDcXLXqbqJQRxYIBB9snh1sotm4rCandPPjrTSa+42ubb
9B4ET7B3UgrQvcYVm6iu3rg4twDNfkAJJbemULzqs34pP8rgJF6r+DF5sKoj4d/6Lrmvhae0hS2C
Yp1ktZg85016SK6LhrjVG96UXbUVPv4gSCM0RHay3+05nvbnOHWjxieds/+yMPeSBwzMsGYwtenv
1pO8XIInLJBecO+/0M5VVAHPQwnPd6M1LjdKeJG9/MUElv9Q3oQTPlanfHEAUqWb+lvb9h8V/Y3v
+QBYVkPYBu0X+xhv+3BkQMLukj2x58U325kfBhkB+747xN78IXq3fmFV13KWSSekN3ZJj83TQLY1
SvGd9WrQpkSDcqWh9Evbyl98oej+GO4n+sy0WCcfBEOCvQ0b5bNK9/KoPwJC0KNtlN3yL22hivXy
L93cFOltsY+pssW/Xmw18wIDfWBusw/YFmf5Q9BuycTnsMgcTjAVhO+LQaYbmv9OeGW7Lbn1Yg62
I9KLGslT2jduRglUY8CLZY9cdTZd8nR92KniPHNAfy8KJzg32nfb/G4it3ngNeFNBrkb7MMvapji
2lAk3LQCXKmTUSUczM5roG+iqrgnPTXuRnwFfIzFQU85fmz6FzQNXMfR83Aa/pi/x4/AQFrkLJ/1
F6dGu3XLxgm+W2M7rTkJnJkP9JL1t3AC6s8u5Ci+eVjOzKZOuZ9TXbojyXiXlDKjIfxX+KW0VQa3
OiIxqC+xBz9gxiT+R95TIsZ+AzbhKM71joYfy0vthZfsXuwTP5qc9pO8RpAr0XN9LFu85ht2iqvl
1xfLOsr+9AVC5MJVKSExeiaW7lz8Jkbp2p3JLBCf0ABeG1Iu0Rlu6tdp3s7Ft7I8rD6LjPgvZ072
BeqAZjv9Ni2/Ykxhc5TZYCaH8EL4QJzDvLFCFd0GmW+LKnifJ+S/AJxTJyJ95IgYWTlOP/8Ad+M8
YMz35XZuvG5NZOvXf/15+Pm+nz/9/Jg5hizkadqyKPfK0Z6Iiv77d4PEqA4kh2QhwWx5Et3W8M0Q
iCn+zFWcwzrT1S2JKvLKFFd5vyotnPy8MhRQkDm1vIXnI7mG0cSNnaM5ySsldnUzvcV2dDR0i+dm
d3RuRS5vB4kdZIGKtwmKWrh4xRGHIEqjf6SyeBjlNlYTKioJyW2AFpKYmAaHqUwzytbpcwZRiK+s
u5P+Hnl1345PSh5hcsIiAK+Rpdum4O4YbLl1gEIwY+Tathr6/cACFS3YuNaYnllDbNPgP24y1VVt
E3tc1tA0V4N8C/UjQvez1WsBxyhBWxKHKJQHLWi2NSF4lJ5shYgBusea6ghljmvbCWFJxKTDDhYc
19rxKHr29SpdaKRY4zFKspsU1MuK0AjOUavdDeLINwvrQwIiZV/MdDKFlDxW5XiwKvNosjkFEXlh
muwqCAmpH6mQxzK4ZXHwIbS0PXTE2gwlPBEjYf0DSL3N0u0Yls1BNct9Gh45Xz90YJ5dVSy0xNU8
9QBmcxKZKSryTpBuZb9EK7MiWRk+g3VoTSSn1fRupIW6H0aJOVlnPATwmPqmIbdV+RIVPhV9wM8K
tCXx5QDGAQ2QpBfZXVgcVggysh2oghICu67xpGAiI/uWF4X+nvfvrVTKUKO6e0HcoaMQt5kEz7X+
rUhVs0KVXyE7s6/WKWyJxv6uCfZT2gnjpgRDRS54DvmsePUkvFG1oDLly5sEo2HXTVBBazn6JiOA
NhKnISsk1W8k1zGgl1f3ywtRZdauTyR8bZJF79vA422EI0ld/DIVOEWqzIgaMJnBtdERkNqeAUQI
5ZvkxAmg/DZSd3JFezrWcGsDHMUkCompUYnaeYNO8zYU0cVgDx1sjW7jUL4BUBn//rN5on8TyJkS
lY4lmvM7/TQEwRz5M+uaQbbfNLP83MnivZjgudeegalTUN7X7DrzYr+yKkdoYUOegflbCdq3Uh8P
Uc6BuCooUbWyeylq3DuF0Ki1R/uzmVwlJmnHoDRGS3M0kSkoVc4EQWA4E3fQMO9NT8cxFQyw0Fgh
d59P5dBvw4ojg0qMgZvUsenFWeYrTR7uHyOdoVI5c6JLo9ovlZjDTItxuDZvxCm8SsnIsclsqKfl
e1qByABBQVUc+LNNPyjv9nrcHRq1Lxj0DDoa0xdoLMSwaSwpGQk9XtRmpYuI2utybfbqGY8zYXNA
SWBQHAbMproZPmPXWikM/sC5NOnQQSmSfJvYptoWnasUPwdR8ksXgHVbxUzJCIEYCGnc19qKfVG1
bUcb6FsAKCv2bU1HL2aCyBLpaTNhrw2Sf6xxiRv21RW7wy0emxelJqNuMGdAXy2BHkr3aI8tkRvy
+JILxMaxir86NWdjo7aMLVBrJWPJOFk2wx38BJg60qpPu2m8tVydIBoaQUmrN/CPob+8JSVu3YD8
zg1reH6y61fN4oimFMnd7MhzE3BsLwLWD9CR52FMUAy3bqBiDbIK2S9LztI4EFS8KNLsgoVSrxVz
QEkuh61hryY+E3OcvYSQnaanxKppKWT2rzrj5FpG+cuE6Toe+KwgPzYAaiB3iJRMGNoMXRd8IX53
taF/q0qCw9pZACHJksQjI4ZZupgO7XCwWvUjmihkq+4uG8dQqS7MNVDNYeSzuvbLnhjc562LyIoC
vzgDo6M3k4dn57FETQ7D6gmEOKSwxh9Gg0lbJ8PmbZo/VXawZ/lXGALdpStPQmcMmgazHM0mM7un
hO2RCIRnOTpn5aDSHs0oeDjizPdfxkwEC9iKXdxGtVMM9Ek1ST2RNwTpB9cOU9fxEWgHhUcS32Rk
73qm5zutZuw7lT0YPfspbBJ8aBA5Nj0Q07Zd9p0xHIKkkY9lQ0hvImeP09Ddhwr3ZJ0vlCdqyGGZ
mgjD2q2UJOB5vTdH2jUciiPSies42SGfRg9xGesMoIeNJZnTNgMh6gidL5H5NLsglf3I5ExchGFL
HZWZpOzmL+U08lcVbbVmHI6o3l9kcwLdPThpq5NNOmYZo9WR7u+g+i2r2QaXKu2OQbsoi/qaDTP+
W5H2aKEOOhTtX4sOeDlcJMiayi23qEGzrnohnoVDtNE9TRod3GA0b/iiqcUFC7y6OjpaVP99xrmJ
WWsoOFYBc/PbAAdcrcGsAFeqSX5c0ejTMpuYCIUosqw6kh35JPH6X2Oa53Dg3kmnjlbZK9UiG5mC
PZJp2yjvBcgcXGcYKbAEOUOisU41It5GFQd7s204YAYAm2KpL/dJwrljiaFohUm8DYphuKZTeRgS
y3SNMSRhW7XdaAEEozHXgR7HATgmm1kBOCBSO3HGKUdQV6X7RVZ2OTRVkQADtCSFCGL8VjTHDddY
JndEseGO0HlIP2wBkfP5G8Gy1SLOZQoiFidIpIdZdPler0TiNhh8wWCV27o0Cz8Z1e8RFV87rhli
z4Mk655lGE49JxwdWvySKnkg/UD6nyh2s9U9Ae+hr9k1ONOtXWZiDjQb/TbmbLnV0u9jsgRT3iJ0
m+apMgLJBdkRJwytCJp5qmeEpnWrv6kTbkY5ze9pIL8QkjX7JBIwqLPfTDmk0TcQoqaNiPLsNt8P
ofEurIWuQyK5uqKlDGkKc6OQX8THPW5LRcV5HepAv+kJWGvPWlezx0WSyOVdnpqUCQQLuy48peI2
zsX4bBUlcVmW8ge2Q3Mmm8inj/+T31xvh6B7DNt9mZmfhhrLbgt8L8zn76QMo61lDKQf8A6VQnj9
RH9NkajYYoEQ2mhnp564q836t1kTFqIYXBIYiXO3m1pClrdKntaOOhQKPHLlJZD78DT0HBQE6ogy
AP+Fw/ApzRMcnBajL9tCFVQzyk4HJBCI58iWdScmGvNIXyPsTDCMVAYsbGdTnnCl2LcgaOGIzMsC
Un24DiuyGV+HGmEpXBpch+3qOvz50798Oa3GxAiHYrg6FVfLorIaGsfV0Ph/H37+zlrtjrEcfoQJ
cdU/D/XAHcCChT1yNUoGinon2V07tHihEOfBjVxtlcNqsJRrrJb6arqsV/tluBoxk9WSOa3ezNWk
SYbd9cfTNawGTkHXSV9NY+TX/uMBL+xNyjF+LqsFtP1xg6qrMfTHYfbzgIhQOXR3ezWRwqX5x0OM
vED8WE1XL9iPIezHGqavllRTlx/zH5eqhl9VXo2rw2phzVYz68+0+/+LBP+TSFCBdvQXYcC/iQQh
xiMN/1X8kz7w7z/0D32gpf5NKJx9FGFzRkPRh0zgHxpBW/6bkNHa6gIes4yOAC5uUTZd9L//l7D+
pli2rNqGrRmypq+y4f+jEVRWjaCM2E0oJhpnU/9/0Qgq6y/5q0hDtTQ8SUIjLMcijwUFxT+LNGry
+Toc1spRCpSnrqnLc8BA8lBqOjlk9uekTM2Be2PdYDqZ4U68XJt6jo72As5g/apXSuuQZ/Ztzhpx
y6P8vS6X8fjzlU4sJ7yhKN9Ss//m5PpVqO26oYtThAMW+VGVEeYexAd1NLweZswxTFlZ4WpAEVvx
trOeK1QTRf04TcO9ylKDsFY2gKYNryoWo5cgofCVJrnlwGaByh3zK+/1Axi56bEwDdCPRsDAxpbp
SDZ9Hhw72Mk6WNurUMGRBLKPezO8KfoP35nNJtZbSIHLiP2jq3c5ul82p0FGQq8UTyQyMXoILIJ7
15RO0F/AMUxN3BbU2YTWGA9DoEpPnFSwt7SU1Lgpj7Eu8aTr30YZjk8m6zk6vqx3kxxaQq3OH6Es
AxbrETKbiT5sRG40WGCmY6cyvcq47b05kYenPKx26Dntk9WvHdQozffBQJQVHx+taySlF2tGT8W5
RneEkkQnSwzXNd2oKbp5r3TScCkxC1YiLL5mpSehdGxRItKk7FW19AdiczZtmsjXUg0YazUAfOKB
uieM2+FkdMaTQUKjr4qctAtDKa5FCa3dzBl1dTMq5tg6jS3ImTWXrOdwuy359guZ7IMUNg/QeQiC
R9xhJyQAq5LWcjpC92eFxoOx8LFEenizRjk95+ZAxjiBk4Ro+7OhdhdYr5MnaWCKpFHXbxy6/EFP
knPUSR/ZvKB/6+z6GMzruK5+DfOuPCoDKV2RXD2OtT06ukmq4Tyk1nEixw7yHyYq+kPtzlIVb03r
cMQsKw+tPY0OtDeAc0WAqlzj2q7G/+C/U/5FlatiIxPCYkkATqDruBP++Yaz2h4aarM0x9HAejIE
1EUQ905aRxOXsK1zK/fRXtfipy4KlT2p7XcRkKgZkWYLtgD+018WrP9BxKoq6vob/2J+4xkJWVmd
b4i1DJuV4J+fkYTfs6IGDI92GI37jA19q8N1cLJqxE+Si71Ma4l7kjG41RsfuSJLt6DSj82gbGpO
O29kp1K31Qrds9x6qDMbf3EehB+jGE8GPTwiU8a7yedG3m8SPtu/8eDOrpDs+Tj00DpQ2NK4oRnl
F4kVeEmrb/oOqcTQ8RNlGZ0B7rh1STRi1/ODoYEaKbTthqK0HYnn1fuNMHGXdXq/XM05OVOlcGac
zX09ICAtqquSCeMYDQCUZKUjn6sJp4uQ9x31yKeE+YIRoGT6hkRGvFiS57DvTrMS0UEKTMux5AEH
eqpoe6EY51RSwjNmmNRR16ivvoroWjZgLmfpY8SN92g1zNSJQ0nVRJxKUuIMVRIPSxP4UaCg60tG
a2vbg9sllfosO0TXgj0mDmavhOMjopZkhyUKlWuSib2Ipr0imcRxj995oHU+Ru0XpTG4uWNm/bUm
DW5rR5d5pYP3plweAVucyP8Dm5Tf87wLvXgsdGoUu3PhyvyyLc7cJRIjP+37N9Ng+Eu4DJkAY+1W
uZ3tiWVmHFmBGYi6yJXydvHmJT+Klrm1RV9s16TacCvM3sOmsucplTu6HI0HRQbITIukth6n07QQ
jU7YOPOpvu539P82qkKP2kbHE9PrgsKzOIoSCg/B3uzIknla5SxH/Cc7y2xbKNr0dwY93SsrzgW4
wR3bioxQDMN6FhqGL6K+drtukRxdIuW8gjUC+Y57pNGl3SKDBmuD+W2IYpQSc7LtBsGgBX9XCTrT
zqEdqAGoJE5qNsDfDroPXiQhjsADnnlN18UMngQGei8RwBCJvL5kC5znrJ+Uy0/i7xqyZK4Vb4cX
0klszlVqABtSUV+HGg1Hx92Bviwwtwh+HANMgaOWdneMZHlXWpp90gMTdlCSbpMRepOV5SbBePY6
wI6vDf2yTWe91FAL9plNs8jSgl+6TUpXyMG3qZTIR4PFoZv5UY8PL4vM+iwQMPS5nT6SPh8ZyNYK
u7R9exoqKMwNo/jeGvxJ1F5Ztc9tp0yPFqpZU2IHCFqSo2fs/YWYir0kUHBz5HnSJkVcSViolIUZ
sAYCvlYR3C68zjQOnvEQvRIjRRtfK3w82rFXJ2V5msnWUCZHaevpIRMwsOa0uFTABGm3yLYXFPGr
yinVGYyK24GMATdJSI01IzyN7cw4roLXXXaQn6OWXps0xIW/csFn8miZexDcmRcErLfsUvXU6PQX
sNGABGNkkt2oSVqvUGQ8QzGCg3mebM9qy5dwmD9FhS5MaOFDgnF708Hz8mP4XhNYDr8W2QfW/YFr
jZWnXpqPSLZKb4ik1c/evA6F/dKSiEn/b4HQXJCOPq7vQ9noRzmRJnJAi12SLaqvB89m/46nMnF0
5aGTJZsSCClY2DNhnTSYWgSmeQkcrX6U41MZIQmKMok5ViV+k6kuLtrvfFFLagbkCuQj0dD4HuOc
axHIk95Gf2KgUp693oxFEDxERrOjy0XnaVijo2P8B+saV6WCm0FQZLSmdqposBznDkPcBBM4V8hF
E2PzUY5jspNyx6jAGjdy91HleEEaCw/IUiOoSOiApDNGbHsmvTNZ71yGJjAQjMWrRkD1wVhs9fxR
h0S07WV0+7B+Lh0aOeJG+eYcjXg0R+XFNJtD1VJQNa3Z7AbQZuVSVrehCZxQLM2pmiuYd91cg58N
DYCF3ReBou0l7/utYvbSLlCrS9Ao1gNEP/vBspACVOFIRu5IIt6g9aeZDgDPDTH7aiirwRjMjCyt
QEsfjVk6IrZtj1lICVvG0b6zq9kxQcytkb+QGg37Ocg0Y4fYcAsmERE70Pw6Vl0zoX9fhIV6DmYQ
WpDcgTdEEhQNK9njO5GPRTrqOAHM73Hk/ou6dHGFFcvHodC+SHpMdin4JU8oBHYadmhu9ZHvoCoJ
nCTQi0MWWrqj9eGf1E6LW51iqg/K8i4HIjk0Wn8rzRQPJYvJpcl09RgTDQ7DqlNOnB72mZj0fSfT
rW9x0RKxjRUW0GBZXEBYJ/sWOoGWZ4c2UwNvFHN57ATUdsAYv6SlJwTdgI7dL2b4YIb2eQbctJcz
oz1x7BxniPBsRleEsLMbtSqyGRlaeN0LnWlfgdoxn+GN06Qc5ag+EwUlCDMef/Udks+64yakt0w3
NQR+GFvdyWBN21r0XYGqp6MjD0Qlt+Cm3NyK2CDExBwVLy5DCm5GIdU6JoOGGPCkpldHvNmJzvhN
KmPT/flqTJlBCLOKfbYasDlssU+ZGu30hfzSWgeXXBRMxHNmnVxjKS5G1nIlnPYJRuAbQ3xdln3N
soK3vOo1Zx6g5naTfJVlpHVLAjFt0S0SNADLDDCFvWbmWDK0dHWLULzMzUcFOMIr1wU2XpfaPkQ2
aCw6kgBupb3Sz+9avkQn1QoG1JzKdmyR5IQJPT+AUmzxNJGcKHrsOusrzdi3U1VSnlu6AL1N1ZRR
0lK3NH+UpCKM11QulaY883SSXZHGX1Modwyr9b3GEGHTT0buh2H90lbK2pnsVsN60PljDUN1WD/2
eCSgFVDiazr2lctSJOPSBCJrX7pa2q+hDgzDvmMZ4nZEc0vmWsUiDV4jikA+0ulE4fsbGA9QX6v2
cdF79DNIv51dnugEpoo3l0nWNjML6ZGtCwypgu5MfpBZdndiwUCZT9ChGwZTe93O72ZWN8c6Nm5L
hAatahA6QPtgsp73NXVnxSnMnh5jGceLgiXzomVgBVLJwMYQNlvAI9pLi/DVJsMytsvuAcw26meD
1mW0Uqh+HvpC/kO3nW+XIg5gTTgfI7wT6ZAfkx4R0sz/4KgLyI+OWY00rULZiFeym5BI+12Lr7Mz
9PL09wNkE5vLI/PRONbXaT/7chWjH6oXwkpiqkEGa/BJUH6LlbQ77aIFe1FioZmlQXfNGrCB1dh1
Lq54QhYrYrfz2eh2uPC/gsCwHWkYRr41BYkYRmIfmx2UArXDU9tX95+rModI/DCM0SmV9atd1dVD
VK8Mykmvtqo+fUackJyka8pt2cjqFiwUcDkxV1smCG9Mh01QQwlAmBb5nRWXijMUhvjFM+PpdcRp
htT0LuGluZ8MM3DJbF5lQ/h716WfuGSoxD2jF3DOBNKMBsfQymVeEbBvaeWxLFBXmEWFEi1CAhom
2A6l/DOQ7fZCW783DVYwaz/Lae1pKaU5HIZHTYoTesTZMZTs31OvygfRxF8QHD854grIK7W5IxcQ
jY5leUkFTmVqkswdoTVvbSJHP0YGoNmsW07InIhNjluZvzf8pmPyhqkARxNoY9J8MQaH6v6/KTuz
3raRdYv+IgIkqzjUfbRmSrLlIZNfiKSTkCzO8/Dr76IauDidHHRwcQDDnT4dyxJZ/Ia91xbDYDHC
tL9ZM1VOJFljoVXe9RXSBugPiLJBaW69hKSWIcZKZJjUVo7PTLl0XRxkgw1nirzsULItkiNRDW07
hBfnfQ2CfhwL6wULPAM81C1ZWER7kzl45pTlR6dEORkWJk67xhNkDoAeznbiuexc/zjneBZLWE4K
qaKTG8iIJCskK69hAVB+8KwQwV/kfpqP2RDFW6lqd1u4nO12v5wSIqQZ8UZfcCY0r2lnv3b+DA+M
tXo0j95F8GbtaPBZ0esInefKXPMiDbJHyp98KklQVymC4zW5NGpOcrEYUfdMpu22LU9OnD/3tf4Y
JqXLKLhzNtpd7wLlst+yOABUXn8L01ZcnB4DQivZNad6fuyOAzno12wkB72MlSCcz2gvYASuZR8S
tjl6X8Np8Z6d0M6JDFjBJ7ZjXk1qbtYf1NaRvHVlqh6Stol3GDbYbOeJ/EiV+4qWe/Ds5jQV3SM1
QHrBZoS4rn2aLYHSx0nnm8kgx/LqLACILTZxgZaaa5P+P7s6eVOdR0el21xNZ/QJqPlSdOn3aq6w
Q9BzOrpmISp8x6VzAHPfocQr1S43BfLnuVUXE779qH2Ey+uXBREYyNqnMCYkpNE2aNOu3PheaaLh
panV9vg9tbmTiGdJGKCUJI/GxstY9OV5BC9yaNexW1Ktgy/SOakVGN6oBp06Bc8J3PJwxgvib0I/
LTmn3PicTDo537+rrXwbDgkbPtm5a74G6xa/rC9UaP5RWNZTkpj6hflk8QRWgw6NgwBnI4Bhmz8D
bNx/FaFOb9wr6W2Cw4SQj+axstO9F9nVUw2/7RLaHTKmwZqoRY04O1Pqp+cCOCLbP4001FzCoCE5
cDPaXetTouu/FlfjLzCK/IUBqHW05t7a2R1yn5Jlfo1LSBbhl7DvyB2J1zurQGAve+0TOk8bMXj1
tJGNbbyNafGJSreHgjazO8hBanJJbjJVhjuiieYnK1+aFZeeQDOr8zMbWpDl0DaNEgE3K2uxMVUz
YR6yzn5s4zJch17GJB6HibTSvnCjQ9JHyVsESiogfgMIZWLGb5zSy2Uuo++kOibeq1l73mtcAwMx
rAIU4Ozg8fM6+8BjXD+Xc7pJcE6dzTKjU2k4G2e9Zaxbv0O8ZMPmOCSnukN5gBdo33o/fB3o2KH8
KX0kqAha8VQaJ2LrT/dfWot0X0ZgAucGt6bfWNf7tdJZFor4nPQYu7pV5IugQGMIWdluel4YZWxl
iCPGHZIH6uTsWIfD0xLuZrMYb3RfGBXRu1gaIUgy+jP1sofuAc6ul7dEJtcfFq9ZLg3TgGtjuC8h
uU2bGlWVLA3E0rWSl/radT/0EpeXZORY8oiWYrhn8+Btcn1oKL22TpJ459IJMUmqU++o6Ir2hq1+
nl48W0PY99NwM7GIIjoZ7lYV8StZCXIQVfJJtX77RrIJsIMp7Y5tszxCFSQLJQvHK9yMcCPtOnk0
Wkj0GajYqzB1xTp8tSkvI4rzhPXeMoQvOQCKSyplc8w40HnamtMBBdaPIlfVmd0hopaENikbLOMQ
9mJbaJWfs6kLGbtipRpBzZzvX2Rpd4dlHF+dwfbOw4gKfsin/ngvQHyjCZaoybdtO4FotDp++GKd
YMLgtyxQDK0xOQeqFJFrawso60elipfJq89jgZqYE/VrJEB+JMzGdzZPqL3qfLwX0bFl6PEgB+Gf
DIfZD2l/Hlf3kOylcGqoEVhp05ZEqvpDU5GQaKFAKvKr7cbweiw8VnlhWVfHIM1hMrwjjwzE4DMn
aJ22/m3pMlwVg//ce+S3KOLVLmrB4uAn4lw31VMTO+V5qtvPoiJ92lfj9c6cucdSOHIJpFO+hXm6
vzeSZZvTN/agpH0GOm1Lc2vk2AJkV6AF4tdvZyappVt+TdrlR0nEwF61nwxykXGoeSchsItHZr1n
VYu4JQM3oLW7HJbScDdz1sfHpQzuiRr3BCpcUqfKMMWlNIbnroiTqxMVn+PEGKk81VdnbfHYQmdr
KT0Vq8AZo9SZqUbjhtuQp3xQnFtnZKag6dVlbTNvCrloc9zjtLwM81jV7DloAM5yjD9QSqNwTGD8
eI5dH+jj7L0PPBcpsrHrqZQ/aFRSsBbjB7cU5lvkoExqK7wTTVWSxr1+/pRuMxzzRcEErj4ZQ1cc
CJWjFcoGvWfjSt0sPkKf6jAXZI8DU9CL8ny6+8i+LBnrBSKp5a7KWnGdC39v9aM8GKqQNBU0+U3q
MDMhygNSEax6npVPAGLGFHU276M4UQlOt7bgRjeaCmSwi3PEnX+OtltfW06mtvfLvcWkE9QxeL/Y
HJ0gJ11P+rk+MkvSyL84CBu8C5QESE6botkaTgEQwB/czRAyqKwS8eauG/2pwhikjTjeRL2HUte3
QXPHB9qEkfwciHcO3rJjMvPisHr1phqCNix4FyKmmFQ6SbATlhmdxgEtdIoIuZHuS5GnDfO86KMT
Ow4fLQp+YTDd66CtEnQYfk9hFNMP88wy8+aIm5OMB6eeUEYy5npg2G5sUu3x3HUZL/lMhn96OOEu
RhYZrz3LHbdkPXwfpvRh/Zm1x0s1pcNuGbLhCN7uQefQn2a30EH+0Y2Zhke8S+igKa2kW34XDfa3
mUCVXtBdFIbhBU7d5Vsrro4KQuY6BYUpGYXIAEvrhjyKgPjcp/xPJADPFu+Ry9jGlcx3mL/jlKxj
zOnVWOwM9z0dIa22JefOaHvF8zDWKMucgMpL7rNQDztzyEdCaRgFaQvLChBbeHlf424Y31XnvJWc
HEvBIkqHV0HIEKFyERYYzHIirfGldFb1xbdHHGiqGHcFmZTbYYgopuy3rrLUKZJdcp563FbhuLgB
1+lntLZGwhT0PrkXXNeerOtH0SUvrUujrRaCnDvaXFXa8SZOQvVxQJXUpAu9Q1hxgDajce5LUujv
E4lecIZ7mmrL1wuZgtlI4g77ryj6pJPWPXqmxuUGj/3iL0TPmZ5KjoMUYaAGCj+OL2ZcbvwKgwvb
UQ3aIApxjriij1+RWZWYiVW5c6yqQjfEFwiiV3i9HSkKFC2xPT17ZWvsVQaS1ubS6SwfSakfdgSO
WNimGhresyb3ap0JoLJXboowBYaKstGYrV8K1/joIh976Jo42lgIbx7LWu37mKO666zn1EKd04qf
BP+KY+EN7yJqfKYZku6p9pbd2OEZydrIOzMmvYWjLIIprepLCyzMnCtEy9p9N40IsWBZaaYHU/jc
jsknnv/Yxzr1iogSDikhCVtJRXlMFyAQTG2yN1BCGwPW+WbRxTo+UvYB0RPaScELbbxBfIqX7q+0
pfmmKrICW7vRVhJ4cpjSftwplJW53/uIDq2W57ib72Qz18iViVpfzDyobT8/dQaG8m5CyzGHrFjT
qnQ+UAIdB6/F4TkM4W7JzPCq+4b5jJ0E/M1i0yt/eWt9in6tWBsAkj+CQPNvnc7fm2rcx75pv9Xy
e4sgaOtFnnlbdH1RY7Lqk5McmpMoN3JkCiaW7oPrFOFeNBXDDmsUZ8suP5g+l7MSsE/aPvRJrFg+
Z7Xb7oTzWRDexSN1xPBO8CxW5onElZkCRQ2o4FkGBiZmeM1cU9hEfpUd60i2tJdFyVu0Si2zzJyQ
qoY/w3ShHWTqdvERAJkcpZ+Lyn6JNLObtKgQIY08WPiIVhVX0t4GGLqMDy7cHdZVI7vahmGX7skf
rE9Lgic0W+Pdith/mSKFy24woz0M12qvJ3wsWsefjW4mZgM8IX6nDFtAK4xgyHBk3k9J1VFhugWu
xymsqy94mX2Mk8u4vf9bnpnsRU3E87K4uEaZbkuWj5tqoZ+QGBl8MT/1yOcvui8PtTPfyKgbTqBl
wUuAVNTuPN64D5MDtzr5mGCKSSrvP4Tx19qYIZlZoYQ6yNCEnggmLxPWq3Rm5tSKWr4vYvDrYas/
OeX3OY40u7aSIXgoR86IOj5HPUIkrfPpPCG8I+LJf6Z9YwjLCnBpZhI28kVeC7cjMzHUaIc0ujbp
md52avLLDLuMlc3MwbVoCpK6aZ/GHJaIaf20FUGJ61o71VT4Ku3fwi5pXv3xE0Snm0ukzkPLMbKd
E/+vIeuYfieL/wDgDOGeW6szw5ybMS/fx75AaIXRqsP648gaSuxiM2K09M+Jg2rb1OJrYZtvbuTi
RjBVut9OMkJEqYx6M0dztOkm8UR84L6DiXlIdPSknf5V2sNJ03zsCIWB/ctl7rrG9zDCKxAbFqaM
nlaidujJjfba0dvyXgKEMI7Q+Lxgarl9YtM6098kvG0YlMu7ojVvD954bMLh2Us1nrBC80qG/Ltl
WhG7h826SnGtZdxbhY/IOQdZZFCas3z3N5NGpJsnA+sDI8uZifcIc8F2ZtW7USU2twyli0w3usJ/
5I71BaoDevzYVdf7d1FkYI4cFTLPqTe3IhPDEX3H5zHyoT0zJXAEDjcXPRWrfb7cv7t/MZbWDCAk
HIupiR6jIodF18XfawEN4KHN6vixCscTSs0Zgcr6Z/36Z2M7ILKVPCfYtgIbXOXjY+khdhNUYI/3
L4DvMPujx/n7z8IFJ0vTsSHx5KQfzQg3MqX/ckIkeyMxB0PX//35/TvLJBlvGRoXx/WeeEjGKX3l
68BxywvcKDq0EtPNmHDE1t681pBYdIzC2OphMvf8/d4mGnpQLwyEMVWIgRlLagZkSrzbuERtQj3r
jQmAdjBSPJ8I/rb2Ujc7aw0SNpN52Rk+9koT4N5rymjyMiRQL0z14rpLhKY00UebEyHsmPcxi7/l
vLMbg0Ow9bPHpGBCJkL3faTzeqjK5ANJ2z+LMfkooP3R+QfMkzuWEjhQo5pRTjeLQyMSxu+NPFvo
wsHXYe0tu8Arc9bT4/ei+OK6w1eL5V8fNdZxrA+2BWsi8z5lWLKSJm73TeRe1MywmN6Oqs0FVRMX
0UvLHjUFLwImtta4HLjOLLo4T4EFBBU8G4pYESfelKn5lSzM9iF+761vHvsiOikZlGAVdkVtsrUZ
ItJZdfoo7MLfyME1H9CmEpOuwWQobVsIuo9SltOTbPB9SPcL9KZg9lbzq4WQOva958zNWPFWzaOz
DHvaVnCND43JbE2GOetoZZzCEM1zv06iY6fHQ0p5CwGXHI2sf8RgCf71k3AqD90K9YGmaDQ6GN1O
l128mL8QDcOXAgqFORctx26946GxYXTsEHPH32lma1fYHlNjzsjy+pYNDn5Ch1CxYSm6rbGySLwd
rwNGhJXiSpgJsPuWTuhvQX6uhTS6YWW51mZUKWObPVsr6uHcw7CCOtpmn0eTI74vY0jAklywCTmv
qiKjZUm+A3xyvfW+aMzVvoKQWmKMWBKkuGWWZocYbXdWke2ch8/sjtGCdlg4zHSq924Tnm1Bvm8f
qV0r/XmD/Aa7Qe28+ayJlNcx4iG1YuPFzg+Vfk97j61pG60DPRxuzI6TrVO6xzwS81aExQGQRreZ
x7bcmX0X8P9+HYcaWllfg3PCOdAWbUPfJV9jO7GRqrbmrtIDI1C4B5PTfLLL9DA5YDZ4dmDwM4+U
7Xs7XTlaXXrihGcYH+8ha/IJFBapsUsNSdKp9zmeHx+y5UEY3rNC971NIlDsA66UaIAUQJ/53ZrE
rW+YPsqw2AoMKzvT6RBeJT+8NTmuJZqSZSVZ4JPe9qqNtl1oknTjNQfbKZ6IUNgId3LZ0gOP6VLz
naXkF97XpHoSk8EFDh91U2LB2ZkdC/re2LG15hlTMkapgG0AVaeqN/h8QiQRux74wmSn7Snu2iM9
Z8GWzWEJUzG0T9Hvkxt7LA2o2eOsby354zz/YCNUtVJbJmg8cOw13F60zatrUza3w77QkpS+pGRv
CBqraAloXnKESaSBN2PUsKAHclBNPCoir76QgUm+EB4ColqwL0BQrrGxoamDuND2O+3DlDPS59LX
chMS9bRZDCDPCWuduTfQ0A4Fu7KC+ZayxCPr0NVlAs5rBNn6MCrzWwd1A2cdpX3aZCyEsSoa1Xeo
oAJXHEP7xUUOn4cfSmUfs5xZSkNa9ZaF+2tv1cUDmXql/CuPMrYr81eUTV9TTrQHz8GzESOoIXcJ
/ltovtczIx8mGA/1JD4Scooq/i3vLdjIUHcJeTx6Xnctc1a1ocsgjvx4iObQgNZ6U45Od0pcxMoL
RTz65/QwVO8NkpfN2BHHWC/t6zwmaPcLlJQlic4OYnM8w+4e4f+Jxu6T1uk3K4bW53AYF828U8kY
H0xfvc3TuRbwSDiJ0GLX096f5IvJuD72GS5LHEwyST+DoI4JuoSIUkYfe+46DUfoQacThXq5vOcq
/+ENbXWoShLv/VNUNV9yt4+2ixhYNSyXsiHRjuEQwwiMTn3eORgLh5vVkrymjTAh+838locaGIhk
b17hEWde+h11wHtUDuPJ7XB2L+oHYUjYyTJjPzZ4Hf9dnrYqXX8Rp3me4H+Wgo0O6fEXiGVd5sLX
GaZ3TARb0nE/VW4FK7lAehWPkTjYBHIxlrDxz/bhLs1g9afGNaXR35IlkuwkSVKIJd34EFEd/eHF
QQz97cU5gD5tF5GvJ9Uv/EcZLrEXs0sIANmLU7OOv/AKoc2O5Y4RPfP8TF2V6JN1okUQlB8jAocG
5LKYNSzqsnEJaVFyC0MNSlR7fvnDC1whZP+U9nme6/HyFEpD2zR/kfYN5Pn2rYrCQNLm4TtrqCYK
aLiwm/C5OIrUuxG8X8jG8Z5nnuF5t0X5+O8v4zeNsfQ8zzTJkEBs7BOT9U+BoUXegBEhPQxQ07Ck
WFISqN1tmTvvpUvRma0fZhUjJimz7A/yxl/gcLaPrFmBZ0PnbFqIpX9RW9aR8irUwcQxrSvplnWh
TmBXOSOg7yXDRIiFcUQhQ8Dqv//O9vrZ//Ot9y2H85Mr13Sl4/+CpbN8oFZFljusoJL6CdlX0I3G
VoWtdewi0GkjCWvYMt+Kxf+Je7jZ+vJG4g/VXg6jZOX751OWwmEdmL8Vk2AH358z3QxXxym/5i5F
PFqHP8lTf0XPr2+YMH3T92whuWR+lafOOSMfRWUciL5hvmIswbgqCEqWDtBF5HATkGWQZhwR6Ek4
c5vQXjLC41mhh/Uw71El6tGGJpGyczewFzZ9Ox9hqT9XXdWde9KO+gb9noe3ib0xIvLlOzaG/jC2
moUDq4mHHMHFhZQbtHKeC7Kn1agnNPCRNL9SeFtv//5J/X51+rh1uEpMz4PzZ/7yQZWFrE3eaTfo
mRs/tNzAD6aod/XQf24FlWDSMAC2PP2pcVNz/+8/+/fTjZ+NYU3Rkzg2kuB/3hlZaI+o31s3sAho
LJap3SPSBFnthVtvHZv++0/7/bjyHU9ZvuO4MMl/A7W7nbBr1JJukNjGj7GsPqDx/pson1o5gZrh
nyiJ6/Hyyz1AtLgwAadzWTET+Oevl9Z5zeSjdII0DDHBGppce4BZrSxgd67DjnVFkJSM/SPjpaqa
ApmX4Glb+gwB1/Vo3XjyhOPz5S4azSuMZoWgq4LbaZSO3KccWEsXOU9RWwfU0OoPx4f9+wHquw7H
F2+YFHz3ywdEYmo4j5krg1gb3oaZBSa0trlZuIiDyVPT0bKMz4JFmKt4uQiqsEHlOHyrVY44+ihE
KrL+QjA1mZwV6wz36hvVRxvL0ttSfAidevnbrPPX9D/Rj/L297v7n2jK/3I5K1ux2uVt53n/63uu
bAKllsqxA0YNDPgdth2OXxeAKYeTFZbWtlhZVYzCo9w8//v1Zf2XM48r2XMFA2hP/kZj9hje8rNz
O5hW90BdQK+zfJQ7A5FYGOHAFTTDfLU6H+yj7th1rZraZjKnBzR+wx+udmu9un65+jDISDidJhRk
51c682Am5Asr1woyt+a8WtVDy6r5uXH9xYdlRbR43HDUh4ZnlH+4s++0/H/+dIVLx0FQ57Gw+f1Y
WeO0zSI2g8o0vzATrFCOiPmz4x9ygdsvYQUtHBy5ebiucEyNAxd8Jjm07ruXEOeVGda3xvKOS186
OOMCJvdYQJtq2yyoGSKiGfcJi8unSVq3JabEqEIZRAosBaFnA8ZUAnds6CqdgzmX9IGFxr+zHqMk
2gnmLA8YRpx9TigsmlsXg1yZqa2W+csgumNfq+LMUmINm3BmG4IQJ9hRVqhmidQFUh9j4sxaynTV
WDzLrOJdm9GLvfjtntgkeRqt8BgRmMSFsk28aLpE2nYP45pCEVUGEZDD/I4L9wgZghC9PH1p1ixy
itpLO4wLezHFsrOlo9I9wC3pD/6l8LLXLkpvfRtbdGeF9YfL5b88sJWJEYrIBWHTQNi/1EoFYanJ
bIRgf0fpnxfIPSgNvum49Z+Hzjz7ETKMdEYzoC0amdbpoCUXOOlD52QuDctlFlVRja7Y7rODskbm
BGgZWZZUMCDxyJN7RZhXv9h/eOHO73e8Mj1OWcpj5Qv/19yGKBuQrVADQk5DJgqd/bAY888+ipxv
ed68+8YcZJnjXdNlASgaZ+yki/7WKUzodA/WGxIa0rRZ5KF8uIRZsmH6LFAPNtOGZaeAggH2wNUf
I7ZVu4Et34FEFCxHFbuGlrWWpT4LTRQi3tJcEl/KJt9Fph5YU3W7V1Ydff8lvyFW4GBUk73LbHAL
RNRA+MjF82SwC8mg4hAycd5OWcKmkCPzWDPBa8ZZ7Y13X1QrazQRW3RY/H5U94J3+AkAe/7Q4AY7
lh06L8cev/zhSPvdrkMik4M7jgOVm/ge8PEfEGOzbuNl8HmEZf5RMex5bL2u3iFnw1+k1kicjnAH
a1WNpqUsifT0oBDGiCJSVUWHJv3D6W799kglVGA9X7EQcbbJX19PnbQsLpt5Cfh4x5MHjtL3vN1U
ms0jQAZk/89pV5Qbr0L3OJnVPl5Qqhcei7ckLttLnwDx+sNb9Nupz0vC1SSIf4HE/9tJ5y82mmyG
h/hZE4HMFFYC84pwZN+QxhbjGRt5neea85V5/3xyAbHkWOvPpHGJzR9ey2/1/vpa0BpbpliLV2d9
rf/xceW4c6o2NOfgjuylRoBP0dWHhDUgKXZ8aKENXTJi77ntXMPaej2vzRirpyjNiDut8xt7/ZD/
ppfbmm6XZjKBNjot7394ob8/nVwKirUpwdxEg/Bra5aJOJncyhsDoyG+Gu+kecoj84I6ljBr1o5H
BrCkLqP5fwpDdTTUoS65tVWSxxcjeRELCVyj53yIo6Y5NUMCh63x80s2j9d4PyH0fanqKQfGYj8C
DqpeOSHyMxtLDEdjtbN7juEyhQI/y7TZgWn4EhbdD3NB/glYIgR8ARcaKW6B7b9AEO5oyXBxFVbH
NXyfwXdQFrrtQaDUl63nnJwaaEozEyzQ2XULlzMqV24rL0ACgOl979C32aoi84ojwwKBPMglOhiQ
1rbXy/zEPV0wlRwDZqMh8kbwhSVY5vMkWAvfv1Td3O2HuZSHewNSstBD/Sq6y4JbEndI4T4tpBhv
QXz1nv3BminndRp9IEvqC2QINvdJtjNkZ51wcP5sTPQgg1h8ApyaaxRDznP7Xj3dD1HN0PBs+sPr
XPdfzHLBGwFiFKXVJbGMl9buMOJMaCk8SfRA9YmFv8ZzoFTgNvPx3kknYfNzKlCwazXwbvAk2BRL
ZD1aWcIzLg+PrXSmP9Qcv1/8jkWnj99YOYKwtrXb+I+LPwGXXaHmaoMkFXRr5NOuNXQ1AukVWOtr
Fgjj/P+/+x2L2156kiWFB83qnz+0i0y7G6a4CWBkdHujlNesH9RZG0VGRLKbbBdfgEAhk2BVZeWY
ef7WKzi961/+/aayf2lwiCyi1LJ5EmIGc8zf7qkC64dVN45kNW281Z5fXLiJeAQ7DGyR/R6wb8iT
G4dXQ/ZQKPBrLB5XIl589VHDQYmbkVWZD3AwKb5RiDA4to1NhdBxMnJqJ8Uqf4mfBes/SCLJijdp
9g44sHKa7D+d9L7126/DGS9cV/C7kMtEBfvPt1ZmbColou0gnupk6xtAmZfcMYO81cy17/+MZdEK
7t+lsNHaak5Ooxcuge5wQj/cv/VDJE8PmZ9n+1kYH6cpXYL7l4QqHon7ROHZONv7HzlGyfCQ0QVc
hW4J7CllodB1ZEUiRe9NuCRpioHiqZ9J0wJ/MmtXBImjYX/H1fR/35ooU4yIwTPOcRHo2J93jtv+
zNVsEBO9TDzfW9AxeRsCO55WzGg4IFvKRH6UTnrURsVeW8swyJBrh37Frz35gH3Wb2fMQiwkgmL9
cv9OtQkNpVmYfMWdTLEqzOfC6TDLNPq1CyVu6bCOjvSi2XFy5cH2wReCvnitoUcScovNqKjf8i5H
aAw/iJXVcvDiD3EeOQevxs7GLgG9uOEmD3YTv92dmX/br9ALYrkDh+dM+IH6FYtSZbK+GclXi7C1
UOQELUvyersmmfYCmxZcszIibZTs9Aktic1y40Vbg/VWxES/oGXZTWHKqiBjwWrNsjlD1EgOGac0
cDv4th7AdWbP4b6S5PWt5+g8VjepCXOtIuJ/M9nFxw6j2P1VsgO/FuzeT+TUJrBTC+e1I8J6Cy09
29O+sJlHIkQaidFdDFH2F434ieaiQnIP8GzTdMyaumK4hWFtvunIVIcI7XAjVfiK53+T1txDplEL
nkttZWyh7axqP3mNCL5/qjWC2TJFgUUcG3kHq12HxxYskJHVldEMiCm6Anv7jF0et9aRaxAKUxEj
XhVGcYinhn6hpZ1WTlTCpvoL7+yxE6P1NkqwPmkdGXhAGcnPpZNfULmsaifn4qQoz4j4jQ/kSWty
jLQFDYn+SdUEjqah+4ZgzN5p1DWHMscPmQJv6vzEYP8TfWRG9ITVijGUJY9+FlsnO5fHiGYfjfpi
77qwCWZQX6w+0qK2Phe58xGu1Ge/XWlpfYyvFFf8ye6bvQHR5ygiCysfaBDXxOJfxStHcrA/IZyl
di4yKGxAeY5tvBv5obpvphsv86Fzscf/PaE0U2SHfvNS1qjUMZK93I2p8yrLnWr1ZqPvYgnDLNOh
9LsUU/9UWiQnFoYGxjoirxqy5BNK2Pow+FxGd3dxiML2Jgc2TEbiJgApv5rR4h5Ua2WHMUbfN5uZ
vSl0XGJrpV3HZcD1utjPC8qYtxGN+EOaZDHiJP4xq/srRh6L09aEdNczXfD6EVFLLKZb0lD1i4FY
zzzx9bGtzYtyjOIoBnzPhFai2cPwt5PGHOPCDsULegF+/NIQyg2wySRVWxuwg6XrgznjyQuWm5Un
pJXZrV4hM0Sbqql7licy24iFDWsBr/A4YL3dAovNTCynCAiyo4xKhWgoWh+9c4TY1kQC2cQXhiUx
tCJOoRYOFPOl3tg3Im3BKmpzO7DAurqgikbChc8K4MqVSwH+XylQ6OEsOI+HOf1RpUhF0fZVFzNJ
VmUKhpMMYeUF+hmdSndh1JvtGECqTe1psfdL6QH5LKOTPxDakLpR/UZduyn9Qj5TMWFZUe216Hrr
ERCexhPxgnEnJ0+g54yBoZVth04xUJHTeOb3j8nQI4nT9Kebdor5hoIq5gpYHobRq/eOjP2bEbXW
U8XNVNPObiLEmEGCD34d4I7BUBsX8ItpGLEk683PZTUxkyvGtxT+FU/Ked52VfSEgNh/TdO/eDCw
YQUJGXQ5XQ+dJLR9bJuIeeWhw2QxhANCqJuarPaNsby1N+sZflpcZMGURed8CkgK9LCWdF8JumtI
NBDgeyvirxpkSeey9F9ac3J4S7/GfUTiiOsHqUIENyN+3yestQGoWeQmN0P+IU8/9K3YTLitzglq
clI2qoAtoz4bDo+4RoFbj4sKXaMnKSsrjpQXI432FdFgnlWqp7IDKz01ZnMIU/0sC0Z9JEKg5a5A
cxFUUSO6WcYTgEzYp3P+gUc+BxUaVd5tk0GfansMSejbNtTECgvSNGwzlsGHqHcfJsI879tUXaEi
kn57rvDgJg+9Ohh1xd1sOo9Ki59p5G5nAT0dXQAuaWdydgmqqSJi341wtjwTVrKUdbh1C/keAvZ7
gIZg7zvfoW7O0idU93wMugIBBemBDfCI88s4RBlGAdxiyyMrSQZtBCsCNczVPsa2vMMVkx/CpcYr
oQhYb8yr3ZvikbYFrRp8mqexETj5kbWiTbLFzmdmf5i6Zlt6tn9BQNfvSqeM90i3zAPv63Hospmo
l3Q6OaLGc77+1SyFk4210lqQ7pCn6k2v99hXjyPU5wx6re1IkyvbT4gnbtIRzmvNUZl7bXFb5rI4
jENHcEMDcLkZUiw+wLw2dWiCRp5qvXM8By/l3K6WkeQChRFV3kL8sKk+uumjTHrviwtvoyXRGr8W
4QF6GgcQfs3mrv0tU2jIc+x8zT0XVaHO4pMyul0dGvKaF3LeNUNzo6X8bif10ScJ+2SZW0kpRWM0
fUfOgfswb58J/2wfzNJyjrInSz2NHm1m3E92O3+ZZUXOVJRd7NZUR7vJzc0ikNoSaK03ZOVYB0q0
XZ8s7rHFPAET2IQIKuk6Yhjb7syYoWsHUndN9wSSi7TZWr7e1zJ9J9KTazRQ73TxLuAm4v50L11R
n+Uqtp4idDvQyEstm5OdkjzVhRFG6wGKsVLjdBT8FCuviDArSNeMYuviDO558bPvdafVY4gsSDDg
OXRLc6snyHJZFM7Av5Y+SCygy8u5mFX1iL4MSbGsjBObZyAvZkOoL29HAqSBURAEgVm/lMqPrw72
CWu2/EvduP/L3nnuNo51WfuK+H7MARh8PyRR2UrO/kPYFZhzODy8+nmo6kb11LyYuYFBA2rZKkuW
TB7us/daz1q5k2ER7is+787yLkZjVJNR2EztsXYhHFseBBmvI1ZsHoZ0FUhQGHqruta01Yi01R9j
ekQljWifeT6aVoiHZApFRLBo14ruSNJ/U611jRjBbAKwwmhKFlEALddSMdybBdZ7u8L6LmYLIw5R
fMKNwaAu+kJaPG6rzrigaCUNMWlA+Nl9sGeTh04ea/RSI5rpGGDP3MS69RkHhvFgTe1sVEp2upq9
BaMwSW5ygV3meO4dvD6xWnSHxrEfvaxapmaigGIl08Au2YEC+3wsjFY99Ga4Yogq4aKZBc1iEqaw
/ZIQVN7o7T3lUlcP2YReRQTpjqh4i/E2wWLSMaITcpK1mLA3AyghB6TvMJ6IIYafbRFf1rH60hbM
2TBbF1uJX1jGm72geXSeuBgbyFt3hhuxgJCk1E+Wd6Z1YscIKGMmgggsGfvV7fBB96+62tc74CRM
nfFyr0MRTa8zz4iO1PsGyziSbqWe6bWc+aTJEkeROyGawp6DE5SuaXb9DpFHuwoNd7gqHvlvY6g+
gJaE1RgS/VFZhDEUkXNOVLPZKHmGaWZCeAezAKFKG385QzrtRtHjWPXyW6OlXNBy5VElyXUD7dBj
uSdxerIEZvA42HljXd2KGfyuKfZ85QzJa+O1xiF9HYz2sc7HF1sTwY1uEXqoKtXPAyZr2kMAZmTS
IuZL3XxLdM5MOPKw5g3TIW7V6az3gAeaXCgf0sjOOJF6W3F+wlDl3TbqJ/thcqr07hjDnExqGKJV
l2q7JiVdUTU5NrLZVIUDrK1wHg02QUAG/tCtXbtf0AF0nGOHumNKNgUy36flHBxpeQbGDehOv0TA
LXACxKOMUzEXLQjsFns4Ps81POjIq4orauxyF0fuyCigv7pG7nwKTjBvwhbUZ21B6oup3iqi0RtW
k10cEopC2H2CQT2YrxlstcY82ifmmw35l6yIFkly1VbaqkOytm+rOt5FubyE9VSuTXMK3uwItc0I
ULxMhks4mJxzSWucnImrcoP0W8aRfgkM8+xZZN9qwsiOEi+1FwPsdw08jsj7HvrapH8hm6vVVu11
GFBEDtVkLuf9w/24FWjCl6KB4dL2KH97xxhvo2i0U9Ib3gtXH8+3JHp4jD5rWQEkGNDHrhoHXLsn
5G5S2Oexw34xPWEelFzFYKnqxYa/zOvYFBYzOlbbIFGXlYc6tADhe52RMlWDOF6mowmgyRgf8w5o
gUiHrZ1h7KZt6D5m7nswWQBQNO9RgF/5xRXhtG6W7RRzWZ/HBb2O7YmjDfNiGTBGBBEfteacYw5F
kcYZmqti3OVqx3WyMUHUDMMIDmDwy556IKsNABdZOm28TEA3yErzyKVGwofQESBVxU9aGR6phSmp
900ODFkf5U7VcEUEo2WsE0R6D0ZprBHzpIecYdOuc7qjDhNyPzJkca3mwtMh/k0kEuY0rTadh1QD
9LSyaaTsNmWgPhbMAA6ShvS9vTW10bcCyvfSw/m6yPsgOWKxZmnW7SdG8E+ikKdGwdVlUsHJok1w
PBLCo7QRScgNXk+NHDCVXNCZZdQmFgxxPDg1rFo/mF1NWPXbc1UP7aYIPXxWGkGYXPI2+KvdtU7z
axX37afe9QZIsmFimoByh6ykeQ0rpPKsIl8OLXYGtlRXmaufGJaN75mFBUWu8yyzKW1H3w4E8vaw
KthvFe1JdF2617pgn3dZeXAhToZdrWyycMTRYTIFKw3mYXdEUod+1ke2RQJP6i1jWlAnmDjrwmqb
q5FQSIK9/ZKRJym10WW58UAMNmE+qc7cxY7HbAUgpTsMYWfs89iiYVZa/Z5yOD5a+aEKpvBhrCOx
xgQAZ5lRCRJwMCc2Q1Yr4jMsUFEt6VtgNxvFrncaoi2D8RQiuNyOuv7TaaT1kKvuUbr4IloTTwrw
VLGNkGWSqmZ8mCiOfZsdBZumAdQ6n9/WaV6Ey9KgG1zWeyFudxAUtZHKie/BQXZ/YSaQmmunQMZk
cETNg2L1TzWqxWXbNcSBuzaxr3Xc+0OoZQ+0kANRjkdhjXuXPcS+AgHWo6zzUfymULXs5uAk+lkT
bntjf87hORtk8/g0uPneTT3zjC/3UPakkwLKCi/071dD4pHzE4bqqnOQVUolqo9NXZGc0tRnrerl
K4EnMF8qNWzO0P5BPkGBGab25PTWIRwi/vLgIdaBVX6IZibih1TiliDbb+yLc4pVaKWFqC9rXBWL
1O1e6t54GrAhYzOSwE7MpZMEYMJgEC1Z+b9yJcKDlun1g+A1d56wXpTS+6BWWdSmCxK89ihzaWps
sqbAQJMlD3VLwMW8y2wK+atRmlW2sSsg6Lcao9fJ4tqlzl1Lb8hOtR5R8PbZY2D80IBxYQ+vJWWV
tVXrUn91g08oil/hiGfGdETgR3qGP1Jj2z/qhutjs9RWQduFa5xt2xB3TDoZrW8OsGMij+zTIvlu
9hRyDo0Bkk1qsmI7HEEIpnGr6U+pQUtM03r7+7S0iw9lMsKHMiJmKHe1Jy+zF21ovxuDNZz1ONs1
qpMdkjq/hQ0bL9Mw4b4E41VIU0GBpUBYTm2XrJDK3cWdfmj7UPqtMKzPQYtJrpLWDqS+cWYveuSQ
L+123KEH0FcKgZmLewVXsrpqMdOLGNUxb8lbgYW/jg7ZcwF+wc2kOj8jjX4UrkyM3j2yACE5V1sU
q5HD/rUULDtea7y1HOuLKJTdzpiGEWeVUvieKn2WCTKOO3HQJSPQQSMXg7Em6yYCMuBP4yoJMOvR
gAyxUZhwpC0674Hk2Bx6dMZFiZ0lpVmZJ4+ePdsrW4SDqH03bm0qK/Rv1dJQAsK8YrI8nCB5wDUm
SPmbCtA7WISmafzh2MD5JjUhPiUfo9krOC/o7fcqiWFez8/KmftFoEVU4/jxTkLvxR5SP0lPRjSs
7vguqAKwk0Zk+6FOZJjQadbeRZMMigkAoXm5SC2ALlY4bkyHMI6AbZ1bVO3GFJTdXsZ2ikuQPaDn
LTCWL7oh9fWwLPZDl372nR0/UMpD5LfJFHCpm4D1dlfRecbOaB0uKZL4R5qmdPLm76mNJLVOC1ew
bId1KIZ3YTbdWoByX6apTe/TIV6CEAg2euNsUelm3nDUqqRqccXvO0gSJaT2ht1WbeAL45jEhgrU
bsxy8Wa3+i42cT076gkTrWqN1a4YGZmRzKYAXVkCNx0vSDydhdMwKVUbf+x1YxewyPau3R4mVb1O
LkGaBCoYq75RcGwLwbnDRtSdNztZF3w1AmqC2/QczTWQDddqS5I0RLI3QX8tJ9feZPMwUcWbxzaK
PBa9rDfMT4xdhT2IHIsC/dOEsUoL6g8ew/yi934Xx9qxFTXRpqO9UyQGcHrpF29fnpcQW2y6RRXd
KZwuuyRV2xVxke5Kt9vHKtPbG4Ec5g6+Pq1EJb80J1tY5tVKw2Pjlt9UN3P9ajBJTEKcQKPC7dd0
fLWnmkvVrmDqUTblJbNguYkYN1/ABQGD+Q5Js7xBH9/aqSRkTMnjh+SW1a51sPtMW7F8XBxbggsQ
dbjUE5boKZL2kUp0kGd6yCujgeGRQDu9olllSFfbcmHZouVsTOXZwOWGcbjKFvggjavistiaeutu
AyAzy6rH0che2WIUMR+5NVQYrL79BvgpgC6rCBmEtyYZli2MBhIf/HzUnXWq9VzXFGLlVGj+70J+
dyPcWUoVsMXUx+ykNvln4BUfvUXTRGZPba7rzzqZ3XeCEliP6qBbw3f2/NEK0xRp4Kh/z1ytVqat
F8cWUMmacE6d0Ar84sgob41l+RML52PJYiQjd29RNK2j0fyqahm/oDd4c7XKB/Pb/LDod4bps1u4
xrEni/XBZEHW0JQRzcj4wKXdsgU1/0PEZYS1gfwQVNzmSxC8syN6yukY3cowNVZxRJBan6lMMmK5
nqIIg6mIU9LIwbMWtNMVYhAem0rl9Omkhce7JiMlEBbIO3pSkR22VzxeLzol0INRHRU9VjdaIYt+
L6O0ZxpUv6RW367gfNfv7mxFCEQ1nuu6VK9CK97w01UXWbY/ix4amS6SbJMKxXmd5qQD1iXlVEq8
H6mYzLXO1mvb9l5CAaW0p3C89FCQyo2TBSvDSRAF02JbQiBhrbJnUIHV1emxQT29D+KJBqDU9xMW
Gfw8yGR3KDlpdM2RspFePIpkfA1KZST6KWuPgSYOxtwaseUwUG2zmcvLRp7Q0cmTzlK2UsaRrm4v
n9M+NC+D5IkXJr9aXQuq3axjCN3Xw2OEZXNrDySA3b+UVdA/qt7OtDP1nJXRpnRK7TmMhO/oav7e
MF3ZZGAq1k2pdc9One8o/FeDjdt94Qd4lTkeIdSAilQ+tUq+C6AnLxHxubnruf6Qr6ysSwnXQkbm
5dbO6aBPsYt37e5QRgR9e7w2DhDifxhJJ/gdwNf1tr+58d+PH5dhQRrgkjDEJddrH63lBl7IwTrp
F/cpe7W/0w3WydkTC2Fg8IfkMqfed1QQ8YrIPiw6vscqDB1AbsEbN0fhnmPxiI69glVM4hV0G3Pl
+yf/9H7CWbb4JBFgSfy4P/r62trXu/gSX4YX9834CfaGqreyAQvSzlniEeXL5FZ3fm8x+vBJL3K/
RsZVW3WXHeRFXPQnQioRreMzwRPlwH5a0rgO2hVOMKVb92JDLx/3KkoQHCTqKZI5WRVV9BT11boF
iIZbikFlX7kVWSH5QDhYb2LFb0hlNKSyc0VxwnZXntw+ehdlPnKi2j5za+MrpRAgLp4GKWZdZxsW
5TFLB/FZVsAA+lEpHySSu0sv1JcpLNatGLJX7iQok8iELPI4e6WTvLQaJAipRQSRXpvmqzHYdMwS
ys2kOBgYPgp+icfXxidRDw7r+tKJFY7M/SUFXBU8Xpwrvsq6EvbKamW9v9/UZlXva3Cfv750ooQ+
YoXrJ9GTZu9AbduT9t3s71/e76UE02z6PD9qjNP2TL6OSnTM6dyua52IB6+yS+bl3Pvjy4bpyHYi
OTgBd78vcweSRxTW3GrMy4hFdm/3R6bAJpzcaugQa6T2BolxdBgQru8PBuVQ7OshLPfzbyAEkby/
v18VBF6YeHAKoeX7+80dzx/EgPp/f+9+D6zNvOxzzc5wLZPRbQFZ4XodTHMi1P1Xt+KKfSUzXSj9
5CeDutsHbVhuZJc17UGt9H5TgnebLOuvZ2/buPj1On98L6kBOGlN1iyZkz5PRR2tG4c8+2Ubxd2K
CxpEKIUcNnY+xb7F1pkVybRBx6iz9OgRDiEG1Xqm/vPm/r3QaTJaeuVBmT/1+w3zWHqnsZdyO9oj
uBsFiYShsuoPVgxlq+lIRJxfSDDe/6Ud/D+y//9G9sfbgFDl//3///ilq/5vZP9zFJf/her/6wf+
pvqr/5qVNrMckNkVYpvfVH/X/BdCDp1HbXxBqjFrpP+m+mv/8hwLbSnCNpv/zXqOv6j+hvsvw3OY
qphoT7GMYHP6+1f7S/Ld/vH1PyXg5h+iRRTHqPyhiztze1k33T+krIFQ2MwWlrVjlI6RwJTnwBuJ
SbLaRU5z4MvgHEnoLQ7arfIIE8s8mmJD677VHmmIaJpBHzIo9Rtz2NXMC6qGxz0jmdbsES4Zzh0q
wjHYl44zbQv4S5aHv0Ozy0U1oNPQRK7TqwTsi/4Bfnzk7abkVHaA1mXGlMQi2ipVI4ZPLj2IJyYP
YNwpazSdMrnV91oLPfoff71/o4rX/81Hoqt85nwq6ALtu3T9H9oor3cbagDPnFt+3jbUY4OASeWU
sXnflIoCNwE+Z9RWgT9OzL/CaKtP6Yei2dYqqZjYS95pV5HF2HsF7yY8epU6LFvm4Hpa2pBNkZ+i
m32T7M52//PvTsH3h8QX84RhoWO3CYpw0FoZf9gQAvbtFaiCekfJ8JbjH19WRn7NRyzPeeexxE3a
uRCvBdhILKPsWmqnFrTWXNjsiiB6jNnnGGKWECLj8lvqvi3ktu9SH/kPBbgDk7+lpALmN1S4gw2d
CJzSBdcWRiNFdYasF6t3ziqn6dMVcyYdTKX5kTMJXVRBd6gZRBBnPB7kEL6a+vSQCmgX0ei+6UP4
7FQdBXmsIZRGZ0zKJoxA8qjdSxiVmOQqIL8sgM/TMRuCaQuRd5crZMfELmhqpgGDye7U8GAsz3Dj
yfxqIuyikT18kwWjDZdcXH6OpvCZvKHGbxHI4hAegBN03/UI2ElGNIBL4bsLM4KgwMBt4cG/1gIW
mtZSAJcpeVzKS1WTrAx+4FvXp3D0KLbOuLy3jj4jygfm7h1oTzjO6rEWHC0iYppkqc6OSKenglbu
shkJWup4Egb79TLuzSvRP9/CeRCgC5KVEzRantQ+U/nE0MFc0ED+dKOdRr97EdTdhYbfwVQrE+QF
tV2at4cUx3CYJe/TBEkjgMNRNia7HJPue5y3DzUWrLUaGSRlTzqxBcXnNG/JbGseMU71qh+at8oi
a7pkA7ese3qb9IXA5QNQaqJD7hGTQPO6WFmJnS3jzDXOekCXUiPQN9AASNb9NVUeUZ2n24zkSg+N
QD7RUc2GcZ873VfQzPGqtGg76vkoLj4VOx95SuGsAnUoGFhP19ClPoXv/J4Pz/g/ALzWxUslzY+m
a78gwWLA798I73AX0LG+t0l81SN2KloMCD2l4ov74dUGaDKRxW4GctE5EvOeMvnsV3FJBwfwnexe
VfPNiWOk0PpDjSB/WWIZiyUblJTt+qLSIKdUWs7xQwgoDVWmoIiR6ZGwS6L30Q1nOfSbiClNVDab
Dq+SSwe1TZtvjn41vAEwb/7cakHmh+r4qWiWX/f9PjUSf4J7U7pEC5b4XUbCOJj41wtXOh+RxIev
RP3OyotqQZLBEs3iq5s6T1ka701lQm8VqX40JvkK6qRKNxmMfy7PWLFvid1+lnr7HmXDxgyztcWZ
tEAl9tFBdixaXg5y1KJwwcVpPXLzQEOJlawcL2BhtZ+mkkrNyb5QbPwM+F3Ycu8JNvyk1V4t9Y4F
nfEo+lnvEg/WW8LfE+zkOQ3iQ1onm66pn0dqTkq3i2NZ30BVM/QxP00pmo2jpaugCG5uUj0kc3oW
oWFEllu3zCSldJbgafqcYEC62HKi7s5D2HuceQs3gh41mNlzn8q1rYJPSWwn4Bxi2q+jpVwYYwAg
QJ2Z5eXN6bK1lkJ6n5F1rBpyFtcZZ1iRq5ImC898lUCD4jG9QqeZdTLbykHcUCEUklYf+k5Gyeh5
finak0QTC1q3NIl51HfYC3YJjAqKyS8d6ZhSRI+eJKDUluNzldn6igxM5CxCvfx63bSbVgG5qqQj
bMOJLM8UhALnt2zZnjScSk0e74Is8I1E9TVay5MZvg81Wjnahz+ynM0IPEY+JAOigHYJKu06PwD6
6I2t8MIG6qB3wQ3G8qpFcrGIg3ZpuO6HOxrH0D0w6XVaL1xjsXybgOhKcsk0r2bp3ZTZNPqxR5BE
3bcLoajsKCt7Q4gLbVubkF56ofWadtgTu3xtS0rpTscFigwMpQot5bVmijOMzF3RaZAsfDNpyORx
HNiL5WvoNYc0tt5A1pBBMCF7tT9REcarOh6PxMUlgDUbv6C9FTH1hf/bsgvs51Z+5zy1zUBGPJEX
gpCWHRGu9hJgj7sEhhtw/Xox4mibZRoh9oVOyI5pnLOqeQmi8WI7A7yUwnnRkLYlaUtcvFOzOTe+
Gy3WQebYDCAx+sP3A8g4wM3hIenVN+gAx8IjB7hyu0UeGR86O9ypyuDSQQiIPNgbiqnQCM3LgUjQ
dGGnE+PSafg5Gv2VUfdyDPMvWx1VLGyMRWIbhAkjxkUYj826NAZaGhK3YYdOU+Y5qWv9E7tBOrTq
TGbi2iMxB1mp9g1nFXSKoFw5pKEtHMN6T0dGLEmgf1ZK8NpE/YMRMLUpjLJYM/feGCa99ECFI4J+
DA2igmtOKsteFgvPk+YDSNaNkO5jYo0rxXXeCLajOZmDk/tIqvhT5pABkBB/WhQiSceGRUGyy5C7
hzbSFX7aOCc8JbRKyJ2uq86+TC5vUGXoD7KclUWkDIE6Jn7ESkRqly/AIIsFep/uHOkQGFzgmQ/Q
pdQDdp7vtCmf6nGYFrwHREUc8EpLvw0U8dCrJao9D0yzXf6I1apZMHAgOprBQi6RRIGVY0rGnwdk
qe9aT7ihQ/rLO2fMBobozkU1BX9sU3yfYtQrtS4xxuvPUdMSA6GEgH119FiO8yQIuU5Dd693wwl8
vBlVe7u0jEWg8NuybgUT4jL4OBuLQ+JhbTFdEUH/Ormmw1qc2wuCLEVnPmYj478u7d7nj64LSDWY
/x5EDb2Fdf99olXOoaS+CUcsEC6KBVr411DLH9ELQYbpNL8ttTenQZfmmGSMmNn3oSAwqqLa7mIL
2i/pRF6mXEQ/fJhcEJeTCc8vKJ4J8RuZsDUlTabyxQ2nFVPwU2TXKIntm6KLc1I1DIjTJ8rPvdKP
xLICFbBMSDrB5O00sCj81GIKcZfN747L4xK3NiRNme3mlzVsumyp9+gm9o82ocElR+elcuLrwDu0
zRZUJBrX4ES39qx4Db+4KVYR/csgIx2yceP16HkZbbmvacjR4qZ9u2naDY53gyGhcBByix0OKGfX
jTaJHiK/Guh/9yz1GgOxuiAGs5PvU+30ewAbW6xe49Kgb7fQLVkuQRChtIOgOMKyoN+kEEaByAZX
YbmubLNZuzPBocppdnnikmHf9pWSpIuaGLFVpRt7rYliv8mzFfFdFcjX7Alz6bBOdHYwqWl8c7sE
SHOOO6SeiN2K82dd6akVyDwiUcl9SlK22Uyw+TP2AFtS9VFDOFvEBfq7ZEMmEqe/JnbUJf3WK7wf
cdgE+LSZ7rgJH3xKbxXU8oTZosVIyXlYwCVpThCT1FtRoKzXwvha40rakDKpMM1niD/kfbusNFT3
7W4MESQrhFm2QWOsKpdx3Khr8ESQVecZGZ61oxwy0+pWkqgvtIAmWu0gf3Dy+jFCbI0ZNAPCG0WH
HurpprU4PZSaeGp7QsuWBSipO6LA0WbJOF+VrUX1hFpiP8w3qhtXaJ3+/vJ+T5P2oZktdvcHBdE6
QJwLknZ+/4BxyZpppDKivfH7Ke73pApFyRmUS92bFaQmWv2yVrm2G5sIefFO6R2NmXKMwIAQ0gRB
QiipledWyHyjz7/Q/YnuX1ajfikSfK713KcZhwZx+f1uClCQrnAFYtR9H+/tnAjJQWFhbGJorIBE
1nYMjPEVOA7mr3lC5zSeiYIMWyKXj0d8O/g4ZfBkWhUfy/z089Pc791fIsTgDG1+/mY2d3pcdNck
CrEwhUpa51tpE3UENo2/Vy2OMfjG3eAIv87DZlElJLV6jaoeAq8PUWe5Eyq2eccEKGpDp5tAZnM6
3GmtNAgZIriRtlYYcbEOgNnPKoSTd/pkFISZPwqdQJ2QuT7GjkcxclEg3UG/MehGLZD0UI0sesoU
0oMfCmkxjyhhgymmdbV08O5ElhNFb9ZQTJ0B6mGuGX5MyHteSuWBRPeaul0Uy1+MvEjxURt9UI8g
sA69+BhHzUuXKyNVYgHkRV9LuPQPamdMFyWneHDzwo9ov68x3sHO1Xj91hrDoxisd/oL36YGF02e
U6W2DRAXhYzerEJJi+jDVCrzFmkJ6cQ9JnVrio92y/pQVFwquryiCiQb52PiguQmwGezaiA0Yl5n
MQQbfh0219zEIaFrjeNronlE6jE+iInNlJrL2dldaEykGBnaTXjWxpi9emEhsoJUCLY/ueKLo/PK
KUOpgd8HI1mqMFczuYC1Sl4cCo1KLKnD9jmUaBMjBYCSBtRiGURD9uY44bUk94YGQDKCxxvCJ5QC
P42a9ZtW3ZJ2a8fIH3a/HMR7ncLVdIQzPXCIuCtXh5AsRBhubX2gxnTcg0AzdhgWtWclN9lVNE+y
AmZewHav8uQZ0f8lTROP4K7wyyqJ9KtK8ysbneiQBgxfR7slwquLk1OHbeikGFBdg3BsVr0OuBUZ
7pMyGx7TYmC1zPSbhZn4KVRajC1AcZelTqB13dqXUTKPcNNqYnaQULESyaYfq/lmUCGUCAv0GVJh
35o6/Tl2bASSIt/G/fjQSqW6eEg2RaIR42V07SEcxXPmZOWeujyYJudCGluBqqzRSMCKM5tuPDG2
bE1uUjK9SRpL24vKfIttSHvABIe1sMBgRyPRScIOdb/wuKqq9VtANbLiImbsWishCGcofROw/6ki
MmthMn3DZjrSlTYuuJvVrdL2sEm9rNtmLVxV8aQhtKVGtx/sMiJJUnfaRZiRgjgO4R43UbGO8uA7
M+3qRuzCKikGZyMjNGyThqNU0ab3oSFjPu42wGXKXV+kB2NAOmBx5DatjXvSeIaguI8isjMcAdfD
iYrXYNLSm1P0ZDTSkEZUv6jVnCBihwNimGZxax5CwuzSuZUO7K0rAnGyRvolrj1eY0mCTonEdFmb
KQKPiX28ZpHZ0SFWWNxDTgLz0A2YrfqGGOOw738kWRed+xEtWm68DB6VDNP/zV1R13DkzgEiey0E
9tUDiyaIfl0NUQ8OdaI4giZPHyL+MOJyuNVhyMwl3Td5EV4xzpywNg1+XMDDKLN8GeFHgMtxqFxY
gRrAc9+cXiY1g2me5AWwS5Ky3Rmh1zkjDQXYdbI7mAJdz6KMC+R9cX6JKWkYHsEY3diyrckaNCos
QIV6iBR5pp5OCDYp3F2gbKYUo6aqVgPXalDcoSNPwFj1fZOZpHbnOqE8nWefGCmzyiCk2agqCKTe
Lp4tRbx1g6Y+NK81Mzjs+/0qpctxCeC96SMFY65aNzU0SBYP8eYUJmgr3KWpQ3VOtkpDkS2IjjBa
3R8topLb0f0e5rkEEw+qbswIQbGmtV51zKepREgmprVmm89Yw8jEIN4TLGtNuEribRnCDjisMCmm
z42ePDhDEGJNFsEeIqTbVYe8ZNYzZe1BL1v1Ss9yRs1hcqukgKHnzX5TZ76534vjY1VzSVZqxWFr
NN8dmyNbYKxyUaTgh0gYrw/5NiH7yg9UeklKM5KDkykFqeRGT9tm9t1lUf2zUDSkN6qi7xP6xeg/
GUiiaw5ycKQY+n7djWfDHwVNtodfC29XDc6oiwz8nrKj/uBc6zvIPbPd0PTYwOORzX3kJXKPxhGn
WJ+wyxXu8v6t+41svZexp9WR3t2LZqzj0HX04Z41Ps3C13jOolyqswlSzjf3e4TfwFnBIvDX153M
4hXY6Hx1H5v8HqCAY8ImR+uj3NtjaLDfQV0yT1Z6xuPLckxs9LoULrWNfwQasrdScWL/+l5wL11+
P2xz7ffDNv1gmbchmwMY/P3g/QnuN3987/eXqprk2UKgK1g2RMcvfv9I7VDPhgXci9//+v4o8ej8
yD/uMuWa6L6F+er3T//jH92/6Sr2QNRRnS3/fAf3h/94CUim5PuFEcqJ+YPA6o11kbzU5e8X+OMn
/t2z/P4nsEPPedyp62quFlkIic0xMUIFZWxMS8W20F6VUeLfH0YSx8dOqg4b2OYGhVHd2RBB2dRx
46C039M8Hf/62p2/ObYBrbsgK31EYWze7DwfVvYASqaWymNWuE+2l5dLfR6hcV5982j5+FYpgfNz
iJd7xho8AM4wg0wzlmtXzx49fK9gJeqNYuSRPAALpCnAYIEWAOPFxFQ/xmLCcC++R3kp1kDO7TB4
6PVqX0DdBKY4s0ElVr7UQfrEUbTAnLNqrOHZRL4I0rB6JCTjZ1RWKJ9xRxjepdTCT7tMyX8d0hOd
2J8NVtAhxnDRq6gOyDyr7HjHtvsN6ivCE8tdarnxZbfKODd8UIs1ymev8f4nJ1wmU7VV6vFbivmT
3sc4AhLuUSaGLq/eSRS/ys/ApgD2tMdCmM9JKp6iWsLl0t3LfYIAkooObya+GcLCpMLOyNar18b8
4Y50ci13OMNv2OpE3auzobUR6NgiMABEhOL4OzgRamIlBAgbfujze4bQiEodyK17cKwkoECMeDWB
o8y8JUQSjyBulmFYPCppcRCjtwQ9gFbUWRSWedat/gU5pRHRTCfed5DWzSpbNLcmTrNYgRFuqiss
wGe9Hh9dbXpOywEsE4ifReOVxw42COEH+4zaLU2DlAF4EG5xIt+q0B5OQ/DTKSVlES5bgIJskIO2
XbS28VCHRrYi2426MzMA5ENnJhuWdBCN3YCXPY+Gi5UOWI1LHo4hyFuEC+3Rh/DqyVg6rEl4cij/
Q6W+dfUzwibxk5iAhEFa6hofEnsWKHeS4oITeOetN3gP2HZYJo25PD+pbvKEFhcVQuk9OugK5UON
vrTohgeEVls7Jnqp+xhES2iaUL4Jrz6mg5ZuytB8qZIXYmRfwfqR+kLAycatEN33LbRcvBNUr/HN
1fVg5drVV2nk/MrIXAcWko2RGM5S9ka8FrVtrTl6kIbotcbTeMRYMEyaR17IcxlCMMaOUIJamIgw
4qWuq63NkkI+nDcyEPHhHOffUXqOy0kfymW7NTLTo4gmOzBP24CUPT5Acg7oP0n2guzU97irlpIA
uRi9/eR+d/rsDHcAuDieaPByOQdjcNWboFqQABouaSliFbBRZVrBc1w6m0JtX9iU7dhLID4f+NuZ
qleSJWVdYoM3XI0EqxC+jHYm+1HG6zRKH+Ee/XSFWuMMqMCDZ6iUppT1wNM/WtWwF2Y7rqa0Sgif
oSerI0icHLte4EkZVw79e/21RLy7QB9BIyiDBGv9J3tnshw3smbpV2nrPdIcM2DW1YtAzMHgHJw2
MIoiATjmwTE9fX9g3rbMVGV1Vi1q14srU15JZDACgLuf/5zvtLSnCrImKx4p6T6tqMBi/jTCwFhV
M+0vLu+bH6Uvky8OakzIuaCazrwFVQHmdyzeMhY56C3ca5WTc2g5VjYFgPwP8nkSZGxdETjNTdqx
vmp288gFz5PGibm0mq5fpfADmxLJrs5QGZqZxRHKBhuhMca7b8Y08DpBGRNDySGsJ0OlmN44Ix59
qmMYFbCagZQJRXSF9XRy/GItJg1oT8TKnQ0FQvFri9xzakuyeLNnTvy0AEShiYBmbYdN46UvDfII
uOaGbsumfggpBgwaKyM/OiM3aS/56DKgGrivABDTXobd0Q95vbyRuuyZf9n5NacVplpUJVnTW2v7
Hw16CJ+G/ubtogaIUAg8S2KH7ZhDUiB4TxHgxh0gQVOGdlkG0ky76lXbxd3Oc7JdQzcGFPm6xNcz
QamvPaKvIVt6PZ3hKtvUmk8D3kaPtrciJ8PjL87bqXMhL9Ts1BvTRsnDzVWHnJgtzoOj6fANbXqL
bHHbadqw6Z36w6C/YyeNKdrU4tAySGsyog6RYTHzs756j9NwbZ/sXrsZF8G+W+7IArdlVkZrQyVO
UITxKva1DyOWV2lWfjSLnm70kjAIUuHp7NEAbPc+5X7U5+1cZ++PXXUIjemj5g5qkJ01XX/qE6Sb
bkpew/Fr1CbiZoW5bsvmetAZ72pI3/QQzgLpVDhfKZLBtqoYHaDIBJhu9zGG0D0npybIOcxgDvKo
05pjen8sNFhQHvZrojM1lumHmdGKB+UXRVBWLp714W5uvI+UZ2il2Rc31U/Alik91I0bLe/HjdKt
964Ficf9jaWr5TVlJW+6RllsCMRFpmRVnIL8lgdjhbudd9/xwBdUR1l/fxTWI4M1Anl+k/Ogmrgg
QgH119fuPW7LVY7JKej6nss+9HejSddbp+0z7bPJarKhEZMdZWu4WqlUXOUjjsYM7x5tSNM84N+M
AtOsjLNStMiMlbtJ1bUQcKMJEGxIh5/xgfPgk2ySqAkGcJNF+++B//935fyTK0dHofl+q/4DV845
KYrPtuze/2LN+f1f/V9rjv/b4pZgJmnhs4GrBARn+Gy7f/ufmu/+RqgBbdpzBOVrwFn/sOb4v5l4
b2zXwh0CNdHFYPEva45l/mZBHibPZwIC8/nK/xVrji6+icV/AgMKXweEabgeWX/qjIxvMNSfnChm
nHIUtDjWFkIrGdoFuuUAhqVaCTO7mNsNwnVHOIphU7MdNZC6SO2d+TmOGSpFztSNM+TUnscptFjc
8GrPz+OcWdaTDpAsXQ+t/iMiCn+hqcwNksixn3syUgzFo+52HnyNeEQpbYyVseae8dpbVtAj+FU7
Tcbpnqby4uTKcd7no32XNZ35wx0Yu1MBXzOix+zcXeWyyh41nqqb2oMrAQmKw8VVO9eEPFXmDIoT
W26qn3CdmhVaPU9ahxGQjw92nlrS8GkL9b0RVDO6pnodpD1gM1F9DrnZTCAX1syBqm3Kp/wQhVm+
UImLEr49PX8XPZ5oEspC2B0qXPa7bRWrfcdbbQasOO+6lpGVcbt4NxXQQOikq4aLIwlT7IGUmex/
3SjddoVJxqEhbM48Fu8tOZnHoXeccTtIdzgPzIGYSMD1VrvZ0tp7XWT2uSeruNE7joIH5sqkK+oC
dz5+J+8zEr3zyPba8A5N2BEO52Vhm0mMdNhVjaBnzzFDbVOWqAS1qocv6jae+gbyCuiEVtzjXKof
02kaTkwiOI2Kvh2e6tBWYDQjCxP22Ndq24zyLnaH+6Frv5rMuyO6RTiJdDTpcDNuki0e2IgMdm68
VLPJwHxutfmREEz1I5mkve+rMe63/ZIZHCYo75ek8VSxgDABOLM6hmPCqEqxn9oA9BjRpQxkcgFq
PrK//T+ZnejvUTs30TZmIL/G7rRoh0zcczz3VTkLfEjzU2m111jRvww71DdNNr7FNn5T27DuCifZ
lH11U0oxMOFO411Y2k/oR8FEP8oKPwV9NdBo6jpUrNs95RYU/JLVQY+c+wkFhF9oqj8R4j3XsfbU
a2FOLjilC72gE5xCWcswMCWlEVCVFM49SuEe8NAnlQUevCespV4hbo1sNLZaYd9VHkY0bB1regU/
FHC1SBHGnju2bym95aFOq1dt6SduviWII2G4j5pcUcuyTIU5jrVdPq+Fa1wnUfoYtriSZ/yhGVXf
Ps4NqiI+PVEj9Jj6HcSlQClkK4U3ZTa850SjSNaDyhvUTRxvPBKPm7SHZtgrplHp2cW7ThCx8baV
Ta9LF9bG0deKbpW2ertpNabyuTViJVFZuR28MjlpWOkOouZJYTiZcfEn463oGPfXekQFQtxpgUUl
1LYs3K47Ek4i6ZUMPxC2smOTWDBMHFdRVpjTZFotzjg8AlalttbMDiLV6jX4Hqr9ao2W5wrDSBDF
MeGF+sUd2Wv6YUn3Fu4bxrdNykVseQNPtim6KmwCs20yVbtazg+c29qVjiFs1XOFYHGV+i2vXp6k
PeHdCpcNDcgy9VllFWb02Jy3Lp76fV31WBNgGepF4VJaRfiiGOyHjJxkN+d0pUcH1RP0obzvkaPb
rhQtElk03Ld+coAOZgDKKDe15d7yEMai01uXtib9Mo1nxka0UNqcRpsqowshZCiI9v7kANpbxTNi
sw7s0edN1KlspkPEOtq8AU8OSj4nMSDzdWfzTE68MwPLZkWV0bgSnq+vDI/LXqiYzgkixXAAmJJS
2GR29cpocwCOvWPclKaubqjLcY+qMTHQh6a8jv2OEj68YUxvvO5ORM4tGB2KYAwSfnS8j54l37EN
w9JkP4r4WhnWfWLUzrGsungZMTbbaqz8V7eOX4TW9iQRx6+4y3VoRvC32qRGMtDp7rBx2x3VlJib
ljXljo0vs97Z8YEpuPeh09wB4KCulEXttPgJXYZFTvfMs06tjd4NETXNThKjQc+sGaTvqBy1KT+u
1TXNFPG9OY7+uRnF/dxo3dqS+WsbwUqRvrqZxnxb1HW8Gtk70lzR3rcOW3hKBHEWCLmlCtXk5ZXW
Oz/idUou3JXUtI0pTIpEdo8ZMeOtkXNMGNKB/SYY8lHv5MXV5MVmfrXKtP69nf0XhgcgmWyHq5Z0
AEnfEas2FfRDcygdufMNGTJlqq1rVIt6N3jNByEne2PDotiLznisKETlck3J+eU4sk69Xfm0QWge
Mbv+QfnVFYhBeCPURnYSlhkT+5XCboYRCaoMY3N8KkdBQBnmfxUo3R1ei37SfmK9qIMa2NYTW3yf
JLJHlZTpcmMhwFPS25/dqd/0dXp0udK2dk9rZeNgw6vJnRIn9jGV2VPvfZp6/tYnYQp+RywIVw1o
U69tWTbxvBQ9Fp/+1hssn8OgpawPS+OTWnWl5l1Ps7Du4pwUJoSHGnwfANYJeicFK3b8A0SPdVUM
2UW3ep6x5RkgPYu3xFcVhu0n86Qdca6VMpvzFJW0nvpFf+jHYu9704t0UwaYfbMBoNFGAR2J03Zw
htduDLd6k6MYxKEHB5wD+/VoWxhA7LCu1kZiGydbzhShaBwvSYKar2Gpqnt4mqQnc1dUtIiL3GWY
bhbEJSJ+durI1hWTzH1e9XJtQ2vZFqpSV0ZUhEFiGNVeej04kySlMs86ZmFGzY3jrzTPvh54fj+R
/ChuRFQtec+JTHGCQ0iq+0Jq3oFQMtS83rxYQFV/gC7TgEfkhUq3tjswLDDxMZEntihr3nOUZdfB
GAczINusuF2aaAwzuRZGdJ4lpV6l0LpLOibPbWM2WzUy+65n59lrMTCMSXo0NL0jp04tplFk9RuP
UQvsGZS1wrBNYj6YXEHANQdwH4wh9Kw7kWCiBHjWX/xBF1upeyR+4vJDt1yCXp7jbDoSjjwPwQmI
1iDTL6hG4KiTVaekoJZ5tOv7mbf9HHf6+2TU7FmiGOM33VqrAgXjBR2GCXtUIEgOAuxnblKOh6RE
4D5y862BirpTM+uRCSVmW3tIONLndUYNslMuf1ZN+mMSmnvvc308my1dN76KrzOR2ngbqHh35eLO
9MCFYfjDcE5KuyFlOs/lXiqFJNAW0Vk3MDSg4gUU4yIhKr+893IDZJXhxeoODp23X9SZZ23294xI
x8e+jYCw+IkPlGZOkyvqhX/WqffBM5kuQSK4hDlDdUmwiTiF6e8qv5nWNjDjTVg5rAoUna87w0TS
tRcTFO4T47owOaiWhl1fSZ3+zqxrp6ucNvj9UGIScOP6A5A3Cz0kY/22qnr9gQdlO25MZWYenuQB
BLNVRO3Wyq003PmtVrzWrm+eImeyt9loJk8CDyCYHfKZI4O4yXzAy6b/KDLb+WElKJs10HvgX3HN
WT+jaFDxnmO5jBFOPPboPGpcxVAhoX6tMI2bkNOSCTWjwFZ8BFu8zsUAvxj6AInyPNTzAQOjGkhJ
5n304GtsjfVzB98PYis8CxhMqzbPNbKl9Q/fYuXMu4pzfBg5B2pWGROONghbS3DVsCzSJbTykx6m
c4k5Et3rjWQmIt6M0FRUocn4uaRli3BSoKXlPrawlk5h1cGMZW5sdgYc40b2x0IMmzya+f/DOGTv
5DQ7XPDeKUF4P2Fxy4PU9R9IDmwzwCD3TdxbO6H/UFnMTkmG5UbSEaRHDfDL2ljLpU9L1/VySwUS
FdYuFgLLiLHxJXQXwaOEk+S7WwpnruumvndDhZ/W9tCtsA+NfBmq8mZtN/jdld9pJotO/WQ1en1O
ohq0TcsuM2rLl26E9h3FL/WYMKkeeqa6DILHLfP/mGSs49+lVrTNSuyLo+69C13nSVgt1WWpfZvV
LaF/xVWUZxwEmc8RaZ414wmwPlJRlueXsWuB+hqSdW7SmJjrjbYyqS6WMc0OjBvK8irN50sOWWxL
yhEGRRkmP9NGX+ujO9/NCZf2SDJ/EoxKndELL66eXdWxsqjb9btA1cVXa7OBThmV6HIuySMRaxqt
/maMW/S+TOWXxiJ1llkq2tZWAWGEGWtgIEuTp5bZOY0qYzUBFd/6wq6vHS/8IdqloCkdnV08pONd
Pbnalo3ahKdjaLGNjgjelbwuME7xG66o2NHpLW2Zvo0mZACWewYyVXnrjhCMiY3KgyzD6sEN680g
MtrHuD8Olh0ehXRgekAkGyOgjrMpXmutH8DvyWpfl82RefTaG9w3iq5ugYK+G0iMK2QfCnD8+idm
A7pXxHBbeYtDES/bWouMJ8cCxsCjCih9xFGH4O/PqLGqwApZUPiUqHOqp01kD/7BA9O3GnIcCpX/
YmeJthLC7VZtI3BGKhorRuY8TpSoUz8Z90mV3JdQP68sq7qDA4EbCrZr0KkZe1HqReI6DRd36azd
KpFMb8KZKPiVM1mGlVH23P9Cq2Lqs732YIa+9qoc9+egFTeuN08bLGElknVemp+xnb9mpczLTUfv
xtSHePp1Y9e5qXfsR5oT4y5MtpFucEnO4xn3jbhhF5JtZaJFHKuMpSKuZMqTrpQa9lFcpA+J7mj7
EKDvMaHM60A2ooWhNsgdbveHosBQQnNsfioSTf+yk1bxu8rDEhHWeyOb0qMqw2kbUcvAZicxb+OK
xvkeOuoVjLPoqXOrKz2hDs6jkCvHeE9DmhkMItUOAA2ac0c+PDSLYtcXJpC+GLSUKzp70UY4mhj+
pwno+mlwzOJciFTtcku5t26U5RDyR3GmKbDYN3I62A0u1mbor/UcBbZsY5fxhP9G+AuXs+eaa9Da
2dWQSjbH/hAg0wTJ3LlAPmSx7iiPhf0rt3EpcFzWon3n8Uqu1U9udPqEeaYkUHKIcSqpWbsUzsAZ
TrZ87VMfh3xoifQ8WjHLwhC61TUD8BPPMoob4qUXhcMGPrNVOzsU+Lm9uInhRhFVABKW2VbL9Lt9
qTTsPFO3n/ysWS0b/TLpTs1QENCco/wWXuRppvF2VUxkW+2RQD4CMI0T7pieW5E+Vb1GZ3DNjTb3
5nYKdaAkyc9pTD+UxzPKm/M58Fl1CaN8FnW6x7Cy9IJSPepJ45jb8Cd8sZ5SG+oNBxF9yOabfi5P
xqzcg27rxHwr8VWbEwjxuT0krTxXXv5a0/QDQ9M/NGWHWF/XJMsjnkrSlhfl1NEDsP9uk+lhT1mV
a25cLdcGPuW5eAaU4SyNxQPAn4z2gsq4R22f1nPUd5vUwUlueEMQNZybOo0O0IHiSWroaOIlwUEJ
TV1dZnpKVjB1101O55mZNfF6TCqfSzi1njygHu1snFLPeeceAbL7zmW8axr1NQEkWIbMBpdtustc
b28Am8m09C2utZiDpcGxXeu7XT9YL549UbbNrfomS3nbxF5KXkw1DFoqYbk3ueoNnBSGYB332uaZ
5pRtptnTwXTRArHnk21tfbY6FEww9UkSs2frp+NVudJKTDydg7vNHXLnDPVhfHOiqX/mjWlSUApx
HXurkS1l96hZTg561Wu1aQun2dmzZCUb5VVPNhhkaKVp+pgBwB6vWRZVspWWr9fGCgr6ZDNnayKl
TeJKESL8oTNvTjvwbnkUNuq/J4m6+yyv3/PP9n8tYvpHWU0NUMLuf//1P8lK/ktrX3Kdf/mPTQFF
cLpTn810/0kyl3/6h9b8n/3D//H5/VX+Qc02bbF0jPzHGdOnzyYvi+7PWva//s2/tGxX/81yzaXv
QejfedE/YqYuqrS59BvTPOeIv2rZ9m8C4ZssKTWXXKD2H1K28RuiM7R2i7CxLmzL/a9I2QtN/k86
tkGDlO77Li+Q1hSL4BJ//icd29N7NScls+jI8T885a7M5G7WqZOTMLB+vzp+f+v/Jr5pLl/sT9/M
wvlM6YVDla65mMt/LcoKFedesyTvP4H527KfNlZuPwJOqM0E2mfQiJ9tyziVXkp6JvyCKKtG02Mu
iFb3+VvuYu7NsPw1A/LzQM4+HSfKzlN20SjYl4Q4A+BuO4DGfgKp6OMurwfOBnCcLISscXQ9almT
qzLy9kMLRUyjiGDTa83tn66Av/lB3V+Z78sPajuC1jo+KZeP96/vauygTJhYCfZTZFF+7HG0lF66
ZuAGr2cOUoq/AzsxPiyRfWWJua/G5paiozzoQlo1k6rbRiEVvSL/yi3aILJ+WHs4ZAKnQVksDAQJ
J6k3Bj3mRomgyRn8OVUx3mt8pZl1oEfv0BMMCObIori3M8+I5edMorkJc/Pt/tIMUW59Vz4ljqWO
oAvZEdFhjgMiNqGmZTFdLvq8ImbLK7V42VgSYfS5ggFACl7djbqXie6GBSawjz39UiSTwILLft6D
kSk9Kup98rD8k+RLlxMF1MO3Q5aTNOMNyl+n+bPO6ttURF8ILjj10uSBZX8NIacHqoOlHlz6a1mX
VAr6/XtfA5PMnWxY/8Nn9UvfwvdF6Vp8TjYbWe7QX1K5gi2gmXccNfHXAb6ow0fkqjef4U1fYAQp
aKlcNYVSQWRJe93TDZSWDdMPx963mluicHU7jm97wC1e4Kax2DeuswkHw0ABGY5VDBvdrr2XsSWc
aVgYVwXit4wlgrdDuQwUQhhw0Lu86U5/7plQrI0o+cIQS8AAMZcUMF5ojgQ2apG2aRBMN7Pl/8hi
azwyl3/J4uLKIgu50mD4A/1Qq9jGu2NUT2oobvOSC499ArCmnt6LlCl8cRu2OKvt49L/ORnO2tCz
axlqN5AMr2yI1mN+NEVLfLwn6MtfYKrDp8i0y17Fnn8ndGb44UQGPJbyhlzT2l0kjzb98pr0yAd1
ny8G33/4nP7m2UErEpF4imFI3v/SUNFaplKTy/k8MathzTqbrbzIpqoQJElnPOAHfPl/f8N/V9yw
3MSex5ARzYmZ4a+lpXavt3ml8x0RQ06Vs2StaGuxlpvBKdQzMZFrTjXw5Tz1kk5cwUnJJ0wsm3Jf
HK6seV8t7kI6C3r1D4VGf3fNUhflcbXQiun/Wopm6G1R5Frm713jysd7R9EBL42VjNGi7QI2LfEL
IpX/w2fwN9/WEvoyYSUrTLXkL5+B3xjMiAbN2+d29jXa3qOoeB4g+X+1Nb2t0ZjuYIs//sPnIJYv
+8uyQcaBExY2EvPfr1GSA40/cOMi4XKeTKKbaMl8x0N2FS7xfQLBuMX7tAusS9i6jynItlU9Gn0A
vfZL1/1T3s99gOTB0z/Oz45k5EeMKghFOlEqlF2B99xNtAZgk5+y5agHtChzwCQ7+a3VsiHOpuS5
aLQ7kr3HouetnjiDrFOHMQTfd0OjFHVJlrOV1YDXQdw6JrRw10GeT7P8QL8dYwiTUTE13+VbBBJ/
5RZRzrBvJMfP0bUuTUR85OpOXFJOUCDJhhs/5Ohhh5zrSF69dQMEHZtXNqQkhlL6NHksQqdEVfwa
AR/qC6lBJl0fVPm48dJMraqVcjBFTsuDJxvnKwvrfSkIVY0TH1tVbzUH8xYFRvh7sunR7MuL0pe/
y9IK5mciu8uaw8lbYBXxH0Fp8sJ83ly7Nl+cieQUnCZ0a8ZUALyKNR3EwluGz3g/8ZAhMlpRSS1J
HvzDFWFYvzQ6WtyXiCpciEwrlhrMZQH+07YlNMJMxXMz7iPf6OEebTH336hpht8StmXQ+3eeGKdV
rFdn08TxzEb8PA+IaVkdQeqzfPqFst4zCUkCeQs9sdcZEq+yXKptLlmI2KsE9jDAn8kpuRAquqKz
9KJkq3MUT0m/I/i2qIqK82NsQSkoatLMmv1B2x6YVc5bE+yxwPaGCBmog2/t2puQaovWnCH0Q2Qg
nDB9UZxxdKFzrS3b/1GKQxMP93451Nuk18mat93OSK3mXM7Wz1RrbbxOGJCqUFvxzGIMDZuRPuVq
foA0c5XZxb3HKB9BiMRLVaYco3XjxVcZBlfLpXmNcVumaJjvpLa2vTkMZsUWixTkoZs5mit9Ypha
qG3ca88OzGQKIKedl5uXdi4X6d4OmtZ+biZ8f3mWPEgJX4KzaO2ETMpD9wqMbRU4rQakXh3GPEzW
/cL0y4uWGnV4HaohZrhk9uPhwUTKoXh8gx06WTuMfZpJqjVUFjB+vFXWUzcwNR3r/r6o7a+pTsod
0ZBtUXFo0SvwiDSy5odQxncxG2usmnDjnFTfpvgTQDHT9TDGE8cumK7ujK8NESibSmznGqFcK5nV
JjT9g4aBvKrSwzjmXMn828Bwpne2ZgyZGbJIXOjL7pQRB5z0KZSMr3Ui0h7ZN4Xz9KZtq2Tb4+YI
ALWva2mWBwpFY64GLgmsxlRXNFaCG2GZLphwJQj/LAlMxj+FLQj/sDibCdbCjDp6zwJ6Tonry2QT
mIYQC5YqIypcnxJZHSR9jUGdQtWTRK5zVe9BB0OCr7YDAKbY4mIgfcMMu1RsckfiDRSwCJ/dk1eq
wJj8Oz9yKuIB/QM9q35Q6c0l53aFf2nexYOrHfqWgs/WmN/hxDkpX4alxFkaKZ/s2r52RJ1uWj3W
eAwxwxCsLvVY8xQ0IoPx2RBwVF6TCr8U6XiSes+MrBTmqsyqy2jU7nr2wf/6Y2kCFNZ3bk69BwkY
9hApzhBfc2G8EVOMUvIRBai4YYrjoJ/dmzKpTnSQLGCHTaVp73lJiobQMKuNu8IQyu5phFGJyPDa
G8V9BKctyBtyeyhExxb7udGzQ7XZrZR2xZxSaQ9myJN5LnjEWlGxp2E1yGRyJz2a4lqPOTNZKib8
JA8twsVzA6XB0bmrO13uKbwAVLUaXymEyVdjCs0gJAirDfKcStx9NK8RA35tzBLJh9AmQgNKFion
4+DMfPe7YxirnzVPm0MzcB9D9CHwGV5ndf1QePbhbjuAbK0m06Aaqjjjydw6dLdXbvyErP9ZuzVg
XhHuebJdt+MJleW1q9Wj3xpvqXVM6/lYL4w+bJRyk04uTmSo/phdh+fMtteqC9l0dzs7pdFohHUy
Fy5T7h5j6YTQWsWowllPGC7z31OPiYydjg+Zv5hMaflzTOLWbtn324xHfcEI+6ZryMrgWzE2Ea0j
oFAgPxt4HISDIJxlV30RPg4aHXdkg68Z42B/NLJXWfDuxFicxZBf5U0CUcGpwEsPw7O/hLg0KdK7
SvOLPbBeUuR6fWdFjrYtOR2kMt5rY5eviQSGnBvB3kxk3Q2nYgXu+PpiuHhD23L6IPAUg1SzuJlR
o/1VbXUXlyoXratuUmbd68KDizaQ3+88UNstPdjt7OJ11IADFZhHqxHGwTxj7M3petq1njp4XZxt
dJ/8jh/L9zB5bFr09mHioRmbd0UEUnAmi0j1ZockuNNj+egC3B1l41B9QlIxAbSzr0p/ApQrNh10
iTWGNnfTKxNghMcQdhguRAUh6hjA/Hw6GpRO50HJcjtpSwwWTdmffmjJG3c5QG2JcZ8Y4BMV8Xej
zlodAeFpq2ZnLWaOTohodQcWMzo4bb6D3exumN+W67hiyl71aityBCSPkx/7SMZUCrLTbL5UvvW6
OFarXLHBY91MenWyneJYmdEHvXR9Fn3kFmWBea0xtxj7S1flCa7TSpKZH47YrJ+F5n+EebInY84x
ItSeUgcIKF0ta876PY1NY7pXwnoBkfCY83hZTZl3I108Jp2bLV56AJMcI1P6Dnz3S0pDEFug3K3t
y+cBUMjKdejCK+Lr0oxfwgjc7ykrSICJFDi6ZA6oV9g3utjYf//bYUqidcLyhpNgMzHVXZk+W4NB
twmX2sFM3Qn5iuE5hrKLOOpBK5Ea0oFrUeOo5oumsi3dE/G+8LNsjXK6KgTP3C79smnIg9KSDntK
MZ5LUDTrWtgbA8fRRiDxzjzj0CJEwwfsncbG/xqXbzYDBF0ZUfaEItyAc4gIuEeX2OC4ZspAl0zY
NbheoftiRLr9ojV3MhH3+TBTx+B2GmnB2Q8wA7BvbfL8NS21nc6aO0xS7pzeGzd2RWJL8/XPWEIU
VNN70Tm3w7DwZVARDlo1vnRudNXF4RHYwdYv4HyXtnaZJt06jKLbTEPVr0Y2PBvdou2BZSBbK9ci
LXoi+gqaSquPGifX1trC8hM7ocXtcgBsfv/Fnu1uhY+th9Ru37FdnbelaQK/T6ecgaSGrjPCmRGG
Xx/4cdVxhMYEwYbf/fFLtAgUuaRUSKgefif56WPvRfgCM28Hvq06mgujz6nZf3dzeY3qPR/jpfhO
5okM/GzWl/dSQSg3qK/Mxl1tR3vL80+Rly+5kO461v2GZ2fxRPdmsi0aTFVJaLByDCSsY2bBwPP1
nTKNc2WLs8CDXQwGkdfOwHEUc4XmFy5xlt2lz6yLFqBExG7E7gFfwBNcC6OjjWWJwGMbQHT+VE1y
O9BzuGLN+bQhqbsxwFbOHvME8SJcRjcY2303vh3K9lK06QPJllOuys9mGLEjWmvIce+ect6so7cc
P3ufZr+8/MTGfGtAW9IN7EmA3YBk6glco/TcK4d1XV1GlX2yhzqBnmebYsVrKWaWPsQwT6AUT14c
aCjkDMT5LrAW7A3M0jfOfbSxCpr2BlMVm95lslU6OgkfaO+cv8nmw07rj1W1G6eZLN4St3dIfGxs
VT45S+gK6A4IRD7otAXTTuEUpWUYxlsY9sfvX7CnaEek7Gv23eE2XCCYM7YbKxvsHSJNfWxE6s9B
kjcO1tIS7EP30cJ0+P1a+f7d97UCVZi+6gkI84o2IqyJOkDLWGIZ/P6dZymsZ7WTb2KKTQmGPToG
Fkk7n38YJRP/1IkPSSNo+0b9GfriKfTC3e+JZZl+yT585MC0t+hpoB7BvsIzcfFNlewmx+f1Cnuf
jKxuhcg7cpbR0ZvQd8iDcnDtKUvnJjjInE0cCOAuqNm6BRiFA00U2JSM+SdopsO3htlJPAAkbvyI
aiqv1DmwJWR5GvXCqY3tkdCwes5nJyzZD9pbk+fmZnA4noS8Pdh/v0hc8Ly0tU/mrJhEGrZanUF3
dTUSBJrh4ltsMY/wWlYNoJDVOC2oD1IEy7K+SH/fh8SQyEzlEOK3CL5SdwbRdDly4+GkRDxxYKr0
HaCG3FuPy7ejP+cCixfGN4Wdi4T3LXNpuf9Yi+ytnqnpJReAbyWTH22YflnjvAEQdXBGfj7ZXMeC
lNkQYesyBGhBMof30vDQ2Ab+kjvdaD1Zdr9kdXVivcCAmQgMDPCfEz2oxmjeqqIK+k6f17oDU8eh
m6TrgYhObOFkUr17XfhgY9GWE8Vt1MPt3Uy95w5jrQRcXYZEfmUkV5miCyEPaZzwqGOLHWPYA4Zw
uvcWwyVDYP9xnGNnXS86Jm16mzze9jrqQcPAdWND9rEaZj0RRnRkBORojxblQBaC2aLNPa4WWXEo
Y0ZGw3jXuc3P0EERKIbpVOlkGcIeocKR7TOVfTt34u22RfmkM00OrBr3K1G/U0OOaZ11rNpDQ3bM
ZNOE5l6scwinQarxohxKuEZwyu1JYarefH88UPPPSZyQBAzlW8cHsenn4skgpYYFIX0b7PJG+hLW
mpgZ04XD/QxcnkE5LHI7NaEReHfCRjhJanbToI3vNYqolzxNBv/Ff3QlKkbmJK+JSu60ELH9+6pL
R+jduuhxhLI7GUZ8Frr4mmf2D3H/uxCSNlw8sxnBoUZxZP4A/TkEbiytlsuCP+PUVnNBHTwimcsH
YMbLkXpRYtzcvmsa6yOr0IZ8hl0ISZ+JBiLeolcQ6wo9HdvvtzSR9bDB9LMIlZjc2OcUeFeXr1am
7+xtSzY+fbx0c6LjLtkapxXQEplHDl36gBP0Wpao833JWS5PLG+laFekLwBvC06h8/9h70yW29a2
bPsrGa+PE3ujRiM7JEGClSrLsq0OQnKBuq731+cAfW/ax+++dyP7GXEOLVIsIBLcxVpzjpnXqJcp
NmwsJgpfccJv5p7P9VbcLinGUdkGs0NMjMio8IDYK9fMSj0oVMF6ASC/PlMYrmpyJCVCL4pOYBkj
eNEDCPZTtaSvkUkVRmqXUVKUaFOCygvzCfZHtqd8z3QcO+dmkjG2WLIh0tHde0UCS94s+4CoT+Qx
5D6H4O2KhGINMSNDBZo6rbJ9PrFTUN58lAmZsBrMJFoP7ApqvylDvLXZ+xRl4zEbsDbmrvpRiI/9
egIDDRy3mpe9JuC9EQOxPS55kYy6mWzF40TKPGG+lNRWMKGyEhjhAyULTjzqF9YW4MKtJ5Nr6Q/K
K3zMk/uc5PpdrqxHAsB1nwVUlxe976A6AvpDx3s9x5RZTruZAEYY+yAUR5iGYmgeu85kJ1BlP4Ri
pEVdYDBUEsKAYjhcQJUMUj/rOgkNFOxF0Rx0fUWFQdIoREddTauPSzZmGxHz0XlV9zUMw+taxQ2z
S98sTzFQTFHwpZ5tXdvlXr31xm6to7EKjkb3aIf00bGatfyF3femJrp5SeKzJWu8HvT4gtSkQOrB
69IYU7ZQ3QmfopS5KaKxw+YKtXRKnjJ7fmubEct8twvN5ciGH3hZtUbjRmARHFaJM9sc4JHhQe+1
+8gLClIDqiZohU5SQrXPTNTrNUlRdAo+JWb/KLopqKhISR0qFkXsnq5bUx1kidCPyRmf7pZAMbGb
7C+tzGl05MtHTMiBJF9qdLWvGK8TQnoIidBZwTXG0ZYsC5M0oRSFca5lf7M6VWskW9tkmV8dpHdY
qLMjTXl0TJJ9TSnBsufjig3t7nBlBhZq3AYVBmyoO9Hkd6CNHodKJH5eJBflYbgO8zaAv4OYvbLf
5ZB/7sk8I300971RpH6acz46okTog6mAbJHPklyd/dQ1d5pHGAIl2xTLGkp/TTDX9djJOVGr87yw
TLF7lGjUM9HWBQu8dR9F5vdQoX7aCkjUPnVmdB1GBaJ+vYhEgxnm1/UWx07eVNNJ6yqMw41sD4YW
PbUcwQlhOXE0wF+3I449pI9Ej6ms2eEioiCqhDhV8erpWOxWnG7XvTi8l4ZerZZPVGFoYS8hDVk1
uSW9OscHODxt4kSPfPAMB5uAZRRahjz1WQYylBlTYi2N9NPtp9sFGn86pszdJFpA179dhCjq2OMi
vO3jzPh52+0XKk4u1PxnP0qpE7aVu08j40OEffhS76Jmagq+eVmlb03KImiH6U9SMmVr3B0HpiPr
LDxeqGLW3oRlKk6/LiyvxodrDrMfV0151sz2dCsE/6/F7t+IEvQ1S/y3mvkqkPiHnGHVVfzn/7km
jOX8V9fJ78KEfzzunyY79y8pTCldJAjSdpDJ/jLZyb9sGlk/dQf/AF8bKBKEgLVlW7w6XSdq7v8E
X4u/pOM5CAl02lG2Y/2PwNc6yIA/Oj6oEoBfc2Q2wglTWPyxv5f3EydprKzuSEYcqyTwpv51MO07
HHf0O0qQ1fCydx7BfYdizlxomOUxmpdsa/Vr9xWVNo52anHO8pC1Rn/2PEUzpSe7WavfcuzccLmG
79SnvU0VkWKWFZTxpmj6MVZrBshS3+dOWlELYLQjPAn1Ea7iaDksTjv4sTbeGelnsTDQ6jrQnZll
rmidNXGZ1khv/GhhzO9nKwKNU+Rn64EEpJUF170WDfI2AiecPaVuECt8q4evUYyXG2/PB7tkZYV7
h4JwFINmVfkeGgsGPpRI81Azc4gbojbRAnuNu00zYuQU9fo9TS0KqGF+l2lW9jBbFDdNRbhaghxq
o3KxMChFX7VWeieW8cZz3xtJ0Dfhl9hIkzsPBSIOqSjZ4b5LqD2EyyV1FA7wkeVakRRHXIBm4kMF
1f021TQUdLWxoV0mAmiYZP0mDgfXkH1tGTHGcGZptrL9FWrEdfH6jrr6eF06hvMqqw90BYAAxuqD
azuUMNIs++CK93msjsDOx+8tYaqqC0kOGlgneqTMaxIP2UIqImskiKWJ2rMnpvI7u6BhbP2lBDZE
B3t5Zp5d0GG3PBHk3gYUGxGnY7hLrfHsTtP8oBw+0Jrq14HKU3VUhNpaSsuBA7K2bHliw9XANlTt
G6pDaqbce+njO6tS3nlOnoowP7uhScWjRiggeMIUEzjJQTiTp5CF1uIB0DWoW6JvyU7Mcu3BNfgj
mftPS07GheNGzFB98nWMrfTcrxcUzv9xQSpB9tvV229v97vd5V9dvf0iNFNshZZ5uV3TaNtssWdX
W5hyax7631/j9nz17Te3H1VBxAOSvac/DsNMXfQPavjUGF1x+nUUvw4FMu9CjBgdiF+3/brfr5e9
3Xa7Sm1EUmNI4Lqtf/OvX9yuRmnE1u7242/H9/Oemnqx7LwE8oYs7rc7/vbj7Y63l6Fa62uhBQAH
ySzq+EpcbhedxOKVK5fNz4QWbl3P0jQmXGxcMjx0npUR/DM/l8WF9LjstwsNGcqF3Ahu05qKxZG5
hp5w2zyZcm+EByDtX26Pud06oNnd0D1XROQho586NIGrXU3XSQcx0qYL0GHEWnOlTAB0z1s1J6LQ
LmE/aZfbT0ZcuL7CC79Ce3osi/Np8iZoNak++X2zSlIq5n0Z2IUyLugWjIu2Xni0rS7ARSLdqHeo
5j6tyrLD7fd6r9uB042X0GFNAqCCt9rWo/1YT+Ylompyuf0EMyDckAn65LFa6/DshBonltJT6xKV
2tow5z38dZsTD9ghKNPM6z2WNvzaejTH8swIkmmyz3VR2ud4qvONjDMCRdf3Xc2xUQHjd9tLbMAd
TvdkKUJB6CyaETlaxtu9bhfCzuXPq+AcUnhn2WedxjqDZ/42wRHBvkLwHkiT8qScIdBdzzp3Ov8v
ogkKina9jIhtM8uvWQhF22hSuj+CjnDhZC8l8NxD20zFnl4YKaCYbdlDkCdnKAINUSLMlwUY8gHy
0HMB4fVSrRdzisKCxpnnW+s99PZhAvl2xjdSnCYrvosfkslEbR72EpVPZR3npDrGS0mc7noxsmc5
dbCwxUySb46/2KXpsKEHA7klQb1rJ1l1NcpXtHP5RYUHMaH/oefa7gmEVRdtkeoiQJ9curTIjqrG
B6K46Xa7mqJmg8kImsh6t3Q9828/vTfmyfDc6gJOFvFGvMfrwDi1Bh+X3jRgQ631e2Igx2Pd04oT
LiaJBCvyOLYoLDyOBOV6GpBOU1r9h9EkVI5x47LM7F+WYgrMqrdrWhCZ4SPy4uTXIutQG9bL7cRq
DdKb7Bh8CnmxOaz7qriqjg0PO5gW5wFXTa3r9osJm2cUS3HtAcfu4KsAQUW5Z690qCSNHrHjPLRo
Qf3KcUM4JZAhsqjrtzSScySDCw1fDdoEuFd571jFgUpzjjW3xIwSpveAVSSCdTBh0GPwWCCRqk63
UqW53khrd1UbT+NeTbXwm95gOZuu95k6sFO3n37e+Ov67YGpgELz855/3P12Vefj2VMeBKrGqzg6
euA6AQ9y++WvB/z21D9/LEms6UI93iPe++eR3F7v9vIKnhtluxs8FSHg9reD+O3+bbmKFaISiKCg
oABStmtPtwt3ra3+ukp2TXv647bbb4eRFpaJsp1KO242IGehsPdl5NwZQ0OWYz77xOryhbPf8be/
w2Rqdmys39k8vkJUG9HL07vMxiTH7vbZMoU/89cc89nmC2RmiKkwzLORNw+mLsegDeGx17PNI3Sq
wzCYifFISIHK8+WIFOsTcOMjRgPg8mpnKumSLyfBqDj102hDOymXp36VrlJu42/W4nuNXLYhM3c0
rAE0VgD2DTB0WmRPvr2au0y81owScM2L3LpYCZ05wP+dA/BbSkwmK+RgcpsjiX87dDM2kdo8fYUy
wnaIb2bT9XkqU1LH4tTZF45ftIW4OjrN9abvniVg6zL8FI8D9i/b7gO7MpbdZDaznymXYlK7h4s/
beNCey3qYlx5LN42mt2giTMdvpZcYb8Kcg3mhctQMNUyECJPsqOdrKh2peKo4fzflGPnkZtGx91z
yG23qvCY9WjHxWThgGvmY5wYRPglxMjgKw6JCE91egLGMbYoOJlCgENoOrrUCiuxCxUIfOmMSbyj
aSxZgYVreGBmOI/Y0pG1dWkQQo/fFFlE0daC4jXFMW/ClL/VY0fBwjrgncJ7ZHwDnB3vC/HBlnOK
/7m+snEVBx3HAxF14c4OTfCTy6pNBIAIIqI94jAE2KVhedLG7LnWnXk7K4gTsI1eIzVG51i03X7i
9GQtZj9gzC0u5Cy/li9waOydyuvDtPplCjF87uwQmNLsvCNbbamu1bsMTPUBSyCdPzx/RIdNFOU0
FhUz3HeRYSbv6lddpPHOuzouBiKHogxw9PwoF8JwoKuPExKXPAXi5faflAq/xwMqPLrUO4c8F5EM
9tFTRsA7ZhD+Gs0bcZZqzK89p2MP4H9HUYZNQz5D7ljFUVZ9MivRfoTaGXtQGvvqh4MhjSrwIM5L
zN3LNwA49ElEFbQrtnUp8K6l9kXUQ4wpJj9gdmR2w5GAmChbPXu70Wi9s5GM2FsI/G2k8TqrZXm0
KVy2cdZek4lziSjfwPEkVc+eE9TFKtQiDSmGkzNSFvWY4LaVArJjhR6flLmOyd5HDwodDonZ2qar
1To08kNCjxGhb7v67CoUoTgMcZhGuyyaL9nk0OOyvUNs8a/n7gkH+igb54V8Ar5SMNzGVhjBMOlB
jFbt5FTa1irhmSzQqj1xaglQ9ytZ3ZMBN2+sMehKvLiI5s19EaVDMBi0XJFbAuWgp0AeiiGCEVvV
i2f1H20jeZttKiFzniHCsnXjkA93DYj+jdYzrFhrmETp0qy1AXjslsWi1qJ5HyH8vxBXAJG7zj2s
r012IOrUTnlvFXAKVmGw6A1i7Av2gCTUmec0u7cl9pwmjt1tImCjAQHb4rar2BylfC2jz5RfxHHq
5s9TUzW+O9F0JFf6Msz1F7cv7y205Ku7l1TKqdcDQC7a2wxSd19SrQtVqu8K8mlgk0Pgs5oi8Qtc
TEUai70VZS9W7mi+HlOl0+tY2+oe78+wLP5ipNoBS1Gyp5tSk8SzsnfD7rouccguJWEmzw8ldibS
GDr7lJD0UUXRmg2+KBJptauydjRCt22mjXuJzXxHoBQoAQ+CwDD6de5wPlJj3WIzwUgsUUOXkfug
rcDh2cH08uZGJXo0DSU8fZGtltJdqUoajxLpJUwZkuzCFrud+KGHThgkTkGCHgzBjZk1/O1Dei9H
8kOwMKHkkIeSWvB+cUj01vg0UmsC8pTU3yLrkvbvLgbKjTkj2yyT+ZUdKzywUYLlUoxVblzJdWkX
Bqr2CEUEV4JCYLy2DoqvFP8zDhueFVbcVVLqk549HnuPdhVAgqdYOdj8oaBR9Hc3xTridWszs2/S
z5JusY8L/eSyflJRk7H+NmNfM3t4umjKQrwQ8AdcZ0/I7reILrQKww+E3sEdeSjsMjyHS+TCQjF/
xJQwNiRADoGRDuQg2SdGKpQT3hejbY9tHrNN18xXXWvT0yJ9NsgxQ3PzpS2ZlMy+/1EnEdhf3mgs
aaO+i9ftKHiEa6wRGKxytCpOz86iKB6McaLlJYqvIfwOlDI085C4bxqrAC9bIpxFD7MGuwIgOMJu
2NGDbQ8IsHaVRzt5WCjcQooBjF+KO86Ci+EW9yJxn8opu0biKZqGqyC0tyk3WPqIRezPZc5wIswv
kZ6/4HoPlL2SRuaEHL7ohb6LfShtwpXG8qlm59lYYcJqs65gAXTbKKMmKSXWZ/A//lLS9S7AWVbE
AOLdXiOEv66W2d1gTv3Wa5Jz6DTlVoAL2dFAbWBPTIP90CFoHzSk9G3qOhuTiI89BtHK8N3GRnol
HrOSrx/MCmwlZfctL6OAzBDwlLP11VaxeDK1724xBkMXeU9zYyUbxW7Inq2D0cigtsbPbcrCwl0e
Jj1i5V9E9Ns5vbSsGYmeiFgiq23Vg1CrMbNDGkdZ3xY7VSffp8b8YhNXBcWOYTytw8xXiHo4U855
RV0rj3Q+RM2BxkCeKRNjCR+VYbe2qrebUqAiVoyopPiLk1hvRom71JgpbOlG+QyxBIzfx7pQ3wCg
YMI10SoNtvtZ2bUMoEcFoa7uq4rPNY4g1rNtgLg9v/ZEnG4Qa6ZBR05iPD8lTb+VUfnVLhXAeqKu
a55VCxZRvvaNlu0s/NRb0nFOCY3c0U0T0sdHtSsygjoac0H+FbYJ2pzqtaRGg5vzaZlIG7fqNEj6
GhHZgh1uafHdRtFHlx454BmWXHrmwqFqmaBlyu40X/e+Cq8hWWMu4OTogIeK6EnrSrqTgOunYWux
kFrYdrP3omTvZSHjBwg8r8pImejUp6pUNX0ItkCz6LY5cQL3C6LULreM8+jAAzcyewsJAFl26ymQ
TYSYgb1/8PL5Hvynha9+P68AHdqCJuEWTeoXRfxpQPNB59f8UA7iZYlbgJ2QO/t0uMq8AgtgnCxD
TMfXLEPw7VH930JJoPvvnvV5Ks8z/P/NYjafPYdJFRX/d62vvkc6wybtYW9Tx/S4Y4KK/LjQq30e
3lWkq9wDUK7pwIVbuzLZfUIDOJru0axdN3CjbBV/pmrDgre/oB7qlNglUBJ2uVuph0GZd30zETDU
uMuuqpV9bur4Y2CI6rW2/UjlxhFd4wMeFGRMhQdaGl1x6aE2Rb4GOnSA3sc8GbK+DgPdMaP7yTB2
GWSkDo3GB5KVfugwZjdzElkMbMtMd5D8Ty8V3YV1XZXJ95hF0xDOQMGc1tqnjYMgh03pfpMgDbhC
DEFfjLmZLGjqDvzpSzofpsH5lIUEQWQ6yiLa4qynjYuEz0tzDlMLsnAfJ1NydKVxFVr0sawa0tyV
CynMw9gE7OoLFs0P/dihTZsbYpa99gvFcBuJ3Dbt92amfx2ozIAfUcmxN/SXaWnOLfkIO9nS2LEI
CZZIIRZZMusOZw++SGhr0bWPakSOI/0frWVhbVWmb9TNRaebM4AyQHZBlMZsE9NTLahrVynw2DyM
evwkPBNHewqnoZz7Z6CdtizHk9kpAD9oJApd8u7rmrXFVip2UQFj3ZwxuWvk9lAq/dSF+PyBI/NR
sMPBJ3vndFQCpzq9twsBkwctdRZZD/D2zlbRX2XM4bCouvI+rVjcez029T2c3E/L3IEvrbqX2pue
stp8aYyBFW/vjRC9sqcc8M4mroHqIIOk67uJX3NEW1tk71Cd0uYAjCWktHFY5ukpSUM3qLX4KtzG
OashtXebmmSxU+celkzfC4KgjoOz5kZJ9jG4246NHNO7YSjv8o6Yu3W0qOuF3ZwRGkFHlT/eTyOa
9qiBgDsVsV8b+t1cinkzrl0tE2ef72n6t3qNYWATtDFDiv81ea2esqptUR9bLINbJ67PWkbroAAQ
soks72Wkdv3Jjvv6BBJYbeFalpTWvxn5hwHNNSX5yD30bgaZqU78pXVcv2ByINHje1EP06WJBlLc
aDqn9YwEG9WUW7tsvto88Sc4V3yKZQGvKwnmgknRJv6GaiIlLFQ11Ml9dj32NmNNDE0En5ftEag8
V0HYUVywGTqIDMu2yGxHli73kWMiNkZPxplsHcN5etbT8aF1O3cbwm4gCFR7dtAN7WwMJ4TaHCs6
xwhJWR31xyktAoLczy76I1LcwoKpFZFzbjuEP5kw5LsWkc+kk4xnUiKNXOUc2FYezZ5GuBjzIClJ
BWzR9xjlgJcNRjKWRu/UDAp0js0YPDIX+t6AwLEBw01Bpn9Ou04/dQRAED6pQxId2yO9BtoUa9Zd
5Gio5ggyXtJnidOfKbx/mp0EjP44TZtusKnFSVRDHOvouCUJLkzvQLbGoSv3Dr7DvVW6RLRwQkmj
xhNVEvDiWRCFE7NYNYxMgTUgQLzQOEMU2c/Mlk2eY12S1ndH6Mm5nqIvSRq4fYYYODZBAQzWa59X
jB/5yBYjJMDJcd6WqM63bj6wDnamYCB63KPevI261NwusH+FCW6Fd4ytDdBhQKTBOAMUDEttRycX
V1EvSNRm6K+JFY8iOH1h6b6sRmze45Jqjac1W2Ng8yxK/ZQNdXOIOqSBUh1Zv9E8EqJBqPpqULKW
3UuLanyDYre6qkRb+IjwocXsZlvtvaVIIcVsXKC9NIQd4ZJCp1k0zpOWAw6g+n7qy7mmDLiElCHM
74i8XxYoeICxZrBDGiJy3VizsrtiH4v0RTV3UdpH1zYuqwdg6CQusjb3y/alRJHBfEIhx9HyfW82
eysXzB9zSWx2kbqofUV4gJf2bMCx9lEvEI0myk+dQQ1YwQBWmfrGVlBZOkR3mkb1kj/GfGLUuFPm
+QdjYgndC2oQ84y00rMfzSb9kc3mPTiuZ+DUju/YtDxkXyvYcCaiz2j0jbcunIuD1thkwyVsSJVh
twRrJc85O7Mj2b9PA2kTpTMfEle/tiJMD/T/alby7FWTF4pGsE9M8UJVFP2b2T/165eUeuRuYb9I
gLt5mog9AwW9yd7V2K6nGtFhEufCpoLjsU9w+aaDlmyH2DzMGtBkQ4fSrDnL3us5M/Fly4NwJuwh
JoyLCCC01bEri9UPBY7K7zWTL74rts3XMALQhWvGRQE7RPM3Sw3zIV60U+sCKYGS4pcVKLPY8Khf
hd6PYsBPUTfWq4JpFTBtwu3LwdLQZbnntOgJcSOpxTWA9iQF+KBunR3dRXsg880Dfv6ed9Gldetn
AlGSPTmGWEBrSSk6exTCfJ5IW9vIDoiNyp1PjZ7RhISusimk7wi4l4l6l2Yl/blpz3ELPk9ZbBWh
reiE45GNZNrphex1tOAk201TdV9zivC99jCfTlFM9Tj/3MLv9eNaGlsmW0CDiBCYqAwNlKaH5mWo
kQsV4SlylqPROiytSXiJzG+W5jy3+XCfa7pFJOz8Vrrob+TiNj7ZZk7ad1fKkwBhujzQig9j955i
Rzo3hvFKhqoPWjPbyYSgGRywRBfM31hjph8cm26jNYzIeAmKGZF08nazKYcWTfBBZlls2pKB5TNV
MBA/Y7d2Rb8roCSObVp3OvmYRtN1VF7KB92j8Ryb2rKLQXxsJCN27Y4u0ZeVDKyUPz8XxrcsGkro
avm3PqMFDmE23OHGock4oLIyWV4CSoFgOWsIW3IGtJ3Wa9Qlo5I0saqAtxFd4czAxWtZH8I2PdRo
pvkCgeZGC+3BGzxqcbl3E+Rm8NI5NZrl49J3IVwime+X1j32SZOeTDBsXoHVeKrc5hBjKcZHg6hl
LGVyMbVrB4eS5XVxb6bdZSkpHpLwVR0cSscnA03wpjM+VYRWkg9p0X+w27uE5auV0x4fUBT12vSA
itAJ+MZQNeizRw9Vpz9NLSEtU0+EQqHtm1ROG9PwYEFK7wE03hfE5uNWxtUeQah3MeyPeeLBIerW
7VHqzshv4V9KQktF+cbO6qoQcyvNvZ8aj1y3OqQsqL0Sz9ReRyoFhwWTGx7I7qrZBA3PXtr4kFYA
bMYCfHl5N5bfoF4mG2s66h3zZmeQ4zXC4Bk982tiDwS/Vh+M/GEaFmwsIayjOox6v9ZAsGslzLXG
WuCOUWXQoFsbwAdM9qGyw0qJM4AiEHVz8eBSLT2U2F44oSYW9blxhZf17DjtwXL74dAuORlioyLI
I8lFMEAK8+YLCuBuOw5WtTNq+Vi6C8w94DX17IzHJJ+vuos1k0hNAUOXkFdRU40eWaLPCWLI8lFl
+hu9KUgMR71a5n3RYqiWWUIVeiKFKRHvbexFT4zNP5yYdFoqp7GPnwITEBslv8Wb4jr5Q1JUl4pI
4ayPygtRoqcu1IqjVFkbAF57oPOPPzqFPpumklVDaFPIASB2hInId7H0cDqNn+KGN03BnkRBN7j+
2M/wXvr4hZWIsdM5qVEFk5CaJ0fVUVJdtNfQ6fZhZ46fMQEdNDFOD0ln5lvT7rX9IqCdEwUFj7x1
hkPlxupEpjplhDGCSpuTCe1185vDmUBDIuhBQHJ+dOgdzBzQr36xjAmp9FJ9xFhanvpV0j6sKXNW
MdF4/HX99lO7/vrXbbeHuJFGZsDtMbfrt5/+uE9CF3uVRsKLWp+hxBNJtIJK8z1C7A+/Pc3PV/2X
T+nmJAmJpdNRsa+HdnsdZkOa0L9e/OcjSa8+k8uTskqb2FOGYTBCqGLBe1Ptr3/d7TB+Pg9hshfh
CQ/r6H8/LQSdM3um5PDnM9+u/7zj7Sk613qLp3D0b08dU3riwP77VW73vt3v9sbdrsZFGW+dMly2
t6u/3lG4DcRPGfKctNrHcLQoNnjUKnFFvuZ6q+1iYeMpiqaW4t2qMcw1di4jM+ZMwDeKGiZdXcpd
MbIpZs38eGcbtti5s+4dUwOvjDDJ1kPkyIpt+Eg4Ar5PfWfK6CtbftCPVYrhjwW+n9oLwzzu5smj
fU8yqxYO6W5eMEPYZfnRw5O5GOhZrPQpH9/HvBQITIp+aw3ZCp+nZbKQR7is0U5udJHlggsj/bq2
MAiJXdcK9bU21FvWEY07NNYFoNnBQ0uyYYnhWHhztTujmBnvMaEiSoomAmb6dEuBAlhZ+CAMBtTU
QSFgWJjWwwkqsQLmzxe2VN69HTFEllgbVWVhgPdObRODUjKg+iX2YaAXvynz+DonaHptu6DRXejn
qS/eVcvbW9HiMuDoRwJ/lmd0H/tSJ5gko13jcNLCzpyPTGyBVrsHCmkS+NvyZlDLWybtMzodbRvp
8wVpDlx+ZEmjK1YECjFmGWETeOf2Vrd8QZbDzqHfw1KCNKele5NwID+ZWlrmZv1S5Pa3ajLm3dgs
3yYHXTBWLwZuoxrh1TAHyqEv0LR/jiP9ucpZ3taMZLtxJIev+jQIqqAo9zFz+roOXrUFmBEQX0YY
qMQi4bY00NNEYR/13APRWzxfdg5DyIItBK+taRD8PvSMpmPOdgN+uETObXobpQ2fmwl3mmNmz1PI
usLGNkGz54vKdfLfCmBkon1fdtGQvy9Mar6GxAN4ubZ6KKaL04I0Nq0PDSVOcN3RXnfoyheqvGMY
wzKLeMEimWKbAuoCzOydhAof6y4kSR1Ilz939stkVNsZ/+q21PJm3y97fkubySN41huq+155L52q
T1bWvxVz8qAWupZmPHwR8wCdRAJRDXvH2d80T3aNm+A39eG/AOKsyKS/IRxoFyGhNYARGCyV0PX9
XdAXo2QmVYXi1LLQdClGEhqdjM5CIvOHXKDuSMzw2UJK7RPZiJ0WS9rejagK43mSW804dq0OgDcH
yBlFw1kWmvdozgThxU5xn3EiVE73gaEg+jcHLv9kT6wHbgPOoLVqGTZ1/78fOM7uFtJBzYwzEfqh
2dgQCPkwsKHRORvSntJgir00yeN7K42T02KgDf7/v3lresKfbx71D9vAVkoPjVXe348haYh6mWOi
yRFrLPd1rh8zoN3ksI4Sf6ijBVUORi1kd6A1LBkGcbLvVVzW/wY6YsCc+r+Ow3RMj3wHeH32n6Sc
rFoWgOArnhvPM5aD1jwOPe15wSA4dennUUUVQYL2s3Sj5upmcg4Sii1jbR7rsNOumNSaCwt6cDru
RGYBcnmryJnRZTz5ZsQwjSJUXokDOIemhV9v6oBBd/q2duiHtxo96TKHCApy/M12xzGYq4ZI3sq5
3C7wPDuXPlf/hgPzL87dNeTBhOMkXQFDf/14fmNNDKJ3436MMdBKyEtTV8Mk9bLFh8W+ry2E/KZq
L2MzsbccVWDp9bGYS/r7uWLZPl9K5P0BqFYzkFYxHkMzxsEdYZ5o63A8QF7Sg0GfPgxhZexvJ87/
yqP/vTx6/Q79v5ltqzy6wmP5hzZ6fdA/tdHeX8KzPNPR7XXk+iWMtv7CNKlDbCFB5D/+oYw2xV82
zFmGCYcd/Epr+6WMthFNmzroGkmICCor838Ca9MZd/7+HRSg2nTJMAAB2CBv/k+EWivtlOCJKD7p
WFxcM6I2VPaHLNIxA8V6f1qy3MLeHx5u124XKJ/AOoo0EPg6j6P8RpZGdbpdkAfUKaZhrgt2+1vR
q7uMjGlOUgpePdGuyMheexHGlFTK9iJpCMdG8d2GsRIxNF5Fw7J+pGC/rP2BFs0iD08vVCR20YxL
3B7kfVg0mK7sqLkIoMdlO9Xbkk2ev0gmNndQH8aFyLNaqTNQ0tUvZcNw1GBNNbjSUbrskBYTAWVL
a0f9Hh2ZPmf3Webbk3NaOzSfxHwqmwWqp5dfqowHl+F7V9v2GjSGl4TdWjLs7Y7Snq0aNDX0/be6
u5TQRnR7Q2YmdnU4O5swrEefrBZc85FHsORxxNEB2ga9ltvgjdASj6oAHpcu7Pe5l7GKieaD1MN7
whbfJNq9zdCm5XauxXdDh8kATwXdn+6DbQSdYdMOYpIE0O7S6qvMJvLztRhbjx8pByICD63Wd/Vl
P1Tn2kDwnUbpDyJPnjLEo8ceDUMymsBbDAf9dPTg1ssRIgXlZrs+RRnSVBNRjNSH8eAqv3NVfB9R
fU58iCCrfOCWc1Lv7GUKr1PIeibWo9Cn5fLgaI5k691TJM46VCC00BNJ+W3MOGJH8X4A635WZTps
EjmNJ7Ysp6J6SuWg3jp9PzfT99lLwmMRCraOdo8Dvc13XY4FPq/yD9YEiM8Fr1yVRIY2PbUVL4rB
qHnV7BPl0bPySsN90beYikiaO8ZaflLz4+KWcZCT40AIo/nsFW17CnvtaI7uFRKMduStOTtNJc8R
5p1RFVTG0F3uJsnHC+SFrGsOk50DfZoDZnZOHEB6gdOS7OsNDqXtjDDV0HTKXVTTCFRRuRxpzCQ+
nOVHKOw0rHF3P7ua45cLCBu9wejV5CQ1Fj3GK6HzZmZZdKQU8WUegJ8YAinECvsupV3604qy68Yd
SyKky1peHcZmjk9lRy0hf1zi3OMIxHKv6N+gorA+Usng6HUL+vFq3jZEtBsp2Gs6MViG0T7ZUUrU
jt5AFeV7BgiBd9yylqfaBvjsmt/+i70zaW5bWbPtX6moOW6gbwY1YU9QvW1Z0gQhSzb6Hkg0v/6t
TN1z5HKc9+LVvCYIgKRIiEST+X17r11gb35J+nNPMtlol6G90FMhjPLKNlam9+REr9WzUY3GLkpT
+5QQ1Xvo64e4WdIDUS+nwIIL32rjcoY6RvF3OTKgKQ8OjZVj6e0Ccgd2ZLVAVNAFAqkE/Le2mAeD
DhiRBfjwiuamxs4/kIJCaFkPZhsSkwTKx3fWTMCD4x7w8jO7pTbEsFg2OsxEPxIpe2o8k3ZBzaii
IcQPHRPdVQbCMOspbUBMNGH1OPjLrk2DjMiZW7AtYarTTbl8G0jHOToNmCnIZCaZlV8sXn6d+RmT
Lv/Zw5rXT2O7MzTvqi7tO5ADI0CPQFwa0/mh0+dL17o5uj2/8VVK7ADTIQnNdfTgHKff0gmJwZh3
ySEu+/vIoPjvrgRdMmZBUDJs9UpU22LUimNUUrkonTuGAeBz+/5JE8l3mABoqokU2K99WxMr5B8Q
IsLIqH+gF6BG7xbguP29GcN6jitSB7VAf40peNEKgJ5BWh4TuT2V+V8kVkDCaN4jQnxvTIQk2NMp
3Dg504Ju9txtA0Z9Z+pIyiPUQqTRwETq4RiOFSlINq2WAd31tiAZadDSk7MypbMLg8QB99bCLkbv
rmkISut/2CVt9DoIfqat/YTpszubFcJ9ml+3xoKFNpnXdpeYenO0pk4Wx2GpcGnbLal7Tih5H5Zl
eV1A3tN2WKFLe8RvlDVpAWlybUFCowJjcSdCVZ1SRGuraTj4eRmaHQqvIjXvMHQSoHLKPL0+NnRV
EaUzK2ri5YYZ2rA+ejOT1qgnvNdf/feJJMDa5BaBU+Qqmdq71gNKmdXFeyvSt6zys0tEIvamJkGD
bKXv3pD7e0gHSCyAZHTLENGrXV+7VKKlyD3kjZCsNZST8DVC0SJZdjrl+vRrmet6b+T29dQHywF3
+q7AQ78VIOX31dy1Z24t97r9pQXW+O5NcA9wLXo4XKY0cJDUcde0UTcAIZ9+DkEp7qtMPNCsBSgV
MJkhugC/IDNl29Bf0u6KGcc1modQr+fdzEy6m8koGiMjNFzy/UjV2ZCfFew8Ms82QcO3RFreW+l8
j0nE+6In1anue64q5c0SoH3T18WgtKk/Wv39SNjH3k2hn6TB2OxnHEqb4IfhryifsM3EPlKcJbW+
6HWZ35gJNu0UajRxAd4B0Dx9xLjn9GuhG9bti7bgbyI/0N0GAeAGndn2lmG6tU/c+RvNjKfUbsCC
pUynJ2SCHB8vNXRBUHTD88Bkcbu6QKMHwlTAx2SHHri/Z80VJz94UcdYYwq9PdqIFLE38qMnyzMz
UDTaO0VR9CyOTlp7ZqEI9ukxSAr1TUoXFBlJlF5PAamGkzj7+J7uamMqz3HFz+q1NAErWU3PgOm5
GJvcvBehY6/Z3hPSAd9AvioZbBStbIL2NLC41946bRL6TUcwFLLvUDcLJmEWVuSY5BgUDO0mdfpT
28XgwFCjHrxaf6Tq8GSBKYBpVe11UCVAo6AF1rn1lizkHHfOjdY39GLM/FhBMgRAxvW8qbyzN2oP
THPuJg6jrdNfEL5yGqe99gamzLIn7WugZ7exJcgj6YcbHXvLsA5hkKbLPkl96eRYn8g87ZCBIpWK
44yqcNU/cddxDhV2jd3sczPzHFwP8DQ18kOp0FkGSk7dj29rolN6bNeUWKtQ62j46LURVgM0OV2r
+oNwZTO9f4lW6Q5evDTsHONnOjDOiIidzLQ2Ozoe4QK0Negq+wS6xuW6d0pAZVDq8NfhTbwzJMhT
c0jipcMr6w/G1jP16IbOCDbcwKdX7635VY5mf1cyVtgmT5phPbGXy7YPVq7VhhY/9k5Htzc42rFn
HUfBILKrK6aNMCTy0slCTi9Zyp7AldQEa2Fz2SLGQc9d0oKffOvKxpZGvmvKXbCJNdr/OSPSyczv
68akakLFS3cDgjWMQ7kaMeNQF8EaPfregAIr8HYDSb+BF29e9JkUssmx3zs/qE8uMtLVYcQyOl85
PuEvTuRzLq6e73A+hJoo/W05AXji5s2RYQ271qQGDluhYmh2ovuWXAIL1Bq8NwYwmvkTzGwPTgEN
HJ3W3dz1ZM3m07mNZ+LGhbPJJns5NNhtuOcARMeLsbcQOGLaXfcL0ANUSlw6C4/IHL2/tRr7ZTY5
VlK7u0C8y9BrOS+Vj80CrKP4SlFc35kjt0e12dL1gYrE2YgPiTtIENxlI4PTxXHOAyfHbsxgVmVF
/QWsboUkPl2vJl1ev4vA3zZ2I46eSzSnPdUPLVGsg5mTEy9E+1jGfTi7DRCUdgCCYPe44vTqOhsY
sDtO0m+Xdte295o+kUhSecnByVd85UxTerfNiH3x7gzmGIDbO/oa/OQQg5xN2aQRB2H9KNrSvV6j
9NYq1++NZvfchDX7Yky72CQgoK9P/oS7ynMdjR4hqK8IFWiAuQH3U/5jzmAlFgmaU3eeSqz/5sU2
BveKgchtkAikN0Hp7txgoXdf0FIb22uX2Pvbvr2KZ7fd5711pKzC/MNDR2u6/XcE4JIVV1yWAIdQ
p9df6tmK9kZiIbZDDTYYtUtcwTrv+xwEjseb07UnhOxhNsfnPg3OZuI9LzW5UXqeoKGqEVjXxL5m
CBMIz8JHEMBHEAAFVytN2NPrDhv6jQ7mEYBDuXWIZCGprt+v8QtyniXshm0WMYNh4vDUkUl2JGAI
DvMgjlwa39KutO8LciC6kjIx46WzNczltmvgV9oOoSlhgm3imMTiDXisf42+EdYNfAFIK9EXLRPv
RdC3uGLTAXX/g0AS+pg4bnlMk3eA9PphbLv5al2zC33bi7mEkEegLo3PATUTilm3+hqk1zjtUH1q
0g0fVcBFhE9465PgV3tdMqRic179ivd6Jq75zZctyHV0FS36n8HjnE58stqEaRLOg6liDQ5U9DmU
nLOnTxJTasbnzk1PjT/Ge35wulSx/2a6tBQnmHbkG3NlbEX/LW5wQDh44w1O0qTqgp25cBytwYOX
jFdVrMGkawkcQ8x2hpizHG2/f9B0HMXBHNivJemAdVbv00yr3s0s3brC4NRu2pYRrgQilJzJzIH3
8ZTTq5zx56W3HSSRrwP2MJl5S+PG0LrQAl2x1cwIe4pFcAPEoS3jcDJcOLt3K+VrVF9GTVwFgrWl
v21cikwpUi2m+/FR1zED5jOiqpLb6lIPt/O0PltNeTfr5nglEBAfUnNgPEsiZFFXcmDVV1vcdJyO
xkobAH110i/3prCmLTaEx9Lr7IPL5H7GdXDonAVxCC3IWTTuger2fBzLGN+Na37HfpzvkwgailaY
kGaNt973C87T8leGriTpsvTaEOLWZLLNKDPXKLSa/VlE4muQGy7wm2HdJbnsflveLmZccFWZE4Ox
si1oBkQMLev4umn6n8jA3D1Cpz0KefSIfNmZpRX73DdIu2ioAARV0163JCDOU/fYeXFKuDpytNl2
gYvowrhGFtHB0ANXF9QYLFD1F569p1C7Sfv0e+d2KR5slNCabn5JBvwXvfBCOjw4hzyPsY7GEMsj
JzFm3/jZxM8+Nb71c2yfAQZZXXzRIxtsXsMURt/HG8Igd4XgYtIEIzYaM3+wF/tC7HR7mFIyuKhB
SHoPChNjruqLnvchKj6UELnO5Lw2WuTGdJqbwQQ/Vn0z6/TnavJ2pbUwPbY4+WdaEH72aprg1Ido
uIppMm2qmrMNiaeB0raxbyDKGVyOTi7BoIQ9NdvWU1Iv/oUqpk3ftPp3l/pA0pCfJoildtruVgPd
MpEgguYPFZkx3lWuaYatrpkh1ymv3KjtdaytUK2pBcmb0QjCy3eJKFu0e7heyA20BPeVXLQOadi1
XKhNLt4GlOupIHmxMMNGLggzJwNp6JIb1yUC0LQJydkUwR3en+isPq2Xu6AWDRoMwCpgb//aCX0A
j+gUZr//4MpJuJxa+6fNfuoIo9b6syf3TS8dPey9V+LYjLPaUA/PJrrFXHQ/9c6g7466DJ3lysBJ
7qxas0R6C6BWgyAcAfBQj2k0fTns43Mhv7QyHhEmyTUrq+ytYRr51h4zH27JKGT3zcvCMbkbBryY
nuS0LZo+IEer9i0XnrCWC7UWUJ/7WCMJpFGvGBgAmHuzw1LkTuhxGM0OITWTIbR6wJVCh1xNZwEp
+CqFIpb8uxnOpOKroaYEsCBI2AFwG66S1qcWM7o5mM9/Pyi4o3CU0CJhrnundfkURronGEayFsjF
52MEB2inCtGWO0dTOLjGvxdkPmKQ84HMuLLc5hkPcUvEHtW/Gkc6nfmGlNCdOXdN+LkwJAqQQXYT
oj0kNEGPQaXVbnomeooseC1vTgu35xDEVxt6jNE5oNFN2R0gw6pEp8nAC1mi3NRy3SD2VCnsqBBm
pTuFOWfi2XCfaUJNoY4a/thCT5mhfYdCLtTjfp2jt8zJbcRktzpo/is5Al5GEULKEmFbBAhwNLjh
+Gifjex6srsxzGen6E8k346h5vkZqijC3fq4GcLPRYEfPMxdVBr1XN2rx/n8LAzA/IHs0uFaWNAm
tbEPm0pPqOJNsGJwOhzj2gstkBqYCxI8Ir07hJ+LSn5obw/o+NSDd5Z8BwMxRpjKN2zlXoxLARZJ
bXfaMiJ/8wjkAcNXA1TbZza0ZA07R+xxmfQm1KE606RKEjL9GChRMjwGqJHpiuZc0w37Rcxkc4Ey
oy6yum9mS3XWy6zzlGvXES5Cv/OgkUZSM54P1YZYtBWeMGFzwomefa++j5PuKHThHMbM+NJawfel
rKY9ElEtzZJj3aJbXwBk2EY7EIdoA5Nw3fdM+wLApN3PJeg/1/EfFye+sjJSBEdG6xhJpuBQLu9l
OhdHn/O4FFTpMrO4KTQbeXq80aU9BocRk4ZTZkfmzvVDzSzh31jFY+zTGpexeUDfD8MYSPFSjFir
K77UjW8h2x5+MaQbz6PDqFTLH9PcJoko43qJarZYHCjgHIKuLJfTGdhgVwLK6XvjbVbztr7mQ6WI
MYjPmA/KdsoPWQeyuJjERh9cyCLWO6GvkBsD5hMuOpDM1J5tneOiXlyPU6vaWtEc7cSEHt4N3Fet
eOxLb905nQuJuGDCZfoSGp+D2p28cx9kdOEy9MB50bnXXtURJSseg0pci65ewrZmeobVwEJ41Y53
/YiOULO+tVg36pHBcjlp32ssKNpYr0e6ecwyyRk1oDNAXsDV5gBAexZQXTZQZw5FWFbd99QpRnxP
kuarmWda7M+jxV2VQAhvX5Mwd46nx2yYuq9UsjaQ+ej/oZEPiklOO4v7OXa8HcyWg+Nxf2sDY957
xvgkHJ/hXksBanBfadgUP1wxPiP9xPjkJT+G1Us3zaoFiBX4MbR4RCM1VT/4wr+bRbb3C2KgB4if
nlUfY2G+ozv9kiKvkE63OI7u1shbdvNI3ZOYkeMQUAChLLGZ3Tk9QldkpG/7XMHRiI9ZHewpvxOw
fYp0vM6OiPSjVXsgVOwp23Zxh/5vjn9iQgFQy4Cc3oKsron7tUVCapg5AuCRmZ1O1K5RF1eLnUGX
6oNvzBDmzYIlexoYI6T9C7WCl2nO7F3soI7FlcRkyeJWkqT1HUo9OMJNr58sn27IknwTHY33HhsG
orKm3vZVcimNu+5hNfnHcxq2DMGfV8sfDm6zGExIJdW1xQBVTzD282zvmGhLumtOLY4ux77JFtjB
hMI+20BkgM091CVu1NmaH3WjtA8Efb1EMHV3mqODYPM4zPosoXKRMfCpNXjK1XPMD8M83NnBy7cP
Gerp7ciMsfezc1dBwq4WIscRONOEKqOv68KeRrhQD4YH/sdwkmuZsStbGQWKir3tQ3MXpXeGDNAg
X0Pi4pVj9mDfNYj5dxbAH1naSqjFWKHe+q/SDHUV1aJieu7cNiYcTCeLsJFR6lswfKCieVlsXwuj
BrycAQEvhiWOz9q4NyL9CcvoC4VtoIYxpqWpOTe+EV+4tiLWHY4M4vZJN7h7bWZql+DGgsmMzJZ7
79FBeintYV8TGitMTd4xRKckhYLkgCrmbLh7YQi23INfaG+OXSIzFfqvboK5vs7GY51O6yExJZfG
Lr+6EyZCACVUCqJ83Ht24B7IiNcJEKT+jNiea5a0JFHo3rhJ2dzO4J6rheQa99uUD+adfurbfV9z
5EVIis91TQhwroGT7etv1QwB3htw+bfIpWO/PbWOXUH2c8QuXarTuHJhh0qb7XGG7q2Y2ymukWd/
JMHeH5Yr03JuuGCB6U6Z3JjWyGdTmmRyeZMUj45ISXPq2keTBLZQs/B1BTHqQCNdHyfh1+DvcbQu
q3PuTPemXixKtGS9Wd1yKqQ8NQ0e8ybtJF/JPBoIN6mHlMdlSa9FHiNnZvhpF83eS5YfMcnxxwwr
0qYQ7lcGnt/1xNIoY81HL+D+XycdgsQB8VUZX6dp1+/14PsYLRnUKYJvecljAhuNQlioT8TqFk0A
5X7xvkCJ2a+LfrTNBV05/RgmfE7DVLl+rQvxndgIxUdB4yVe03oCPd0ZD5h+JFaX2NE26rZkGk5X
Qh9ve1LLKQbawsUHjiZR2JJlEVHH7QkIPWfyMfWEWpCSV4WlBE9kcfFIXRNbw8ooRS3alsHpyEXX
LxPKYgt2R6j6N6BSN3rQPZRlD0WQwId2CguBP8GtGTOoBWQa8gHk5hINkZRvpFjsIgN0A15KGXtg
0loZNXFZIjs+orjb+hgYxlSP9yk1Sdp0drSj/dluIlp+sQ1hz7P7+VRE+XUJivIcBM1tMnMbDzLD
N7bVBMkfkuo51/WFEX46h3MwocmjcEs8LeNXbpI9IxQGsS7GWjPr67N6vEWAdSynjkm9f99Svidk
l/Zkmj9M0eDiPyqD0MLOHBKXMw9OGjYmgb9Ir2SsYZmdPSJ/Q7cHhF8MziS5mtUGDWqzX/SivJDk
UVxW/MIXO56oiDC9ipcU3M3kDtDmYzzGgSslW2afoW9h2OnKhVpTiykrmFKpVSSzdYicOdFzEjYp
DM0Sl1Rkxs9mtJtw8Tm3C5sB3II4nUDd/j3WoXYMmtuGDuGjMArZZKrXbCC/nrplov4hfyMvSv/9
a3linY4Y76/a2Wt3Pl6T7dpl+Q7JC7moUYrrg8nfNpUfZc8VtfO4IhQYukk83etlqh0t2y1PWeTg
HmBY+LmwKoaKvZlSylWr6pkFA2ZkMl8AclFekgGRKUTRmyppnnOFXNHJNtzmaXetVTK0+POxwe2v
BVQOTlRmfu5KNtZsChqqHN2GfJlaox89nMfqccpcK+TKaYXEHnMmENci9Qx2kIJWkAtIJE24rnZO
wlk07AKrpDYjZxFBIyO75ZpaONlMLNlUA0+a+vRiCu2YVdSp8bNaxOKZK7jHI/b5OEyDjlqeNXv4
7VufarMc1tvgTzam13GMyaG+WnjpGBxMeCnQB8xwSP2f9UKVlNv62aM1P1oJw3CGcFXKsVPLYbgX
9x7TlpmygdR00LBLARj0MGjGxvO2hkvYgVnhUvlcBEgpT0bMFLaC1EIm8Fzu8QP9sgUHjpYlTGXk
Ivh7zWoDEn88jlGAef5hTseb3IqGDwGJC9mlyN3mtFvwvevbCdnLaXDtrZBzxFLOFgO8kgDxqOOq
HyKWmJxiXVBz9J3nYmOkzp4wSKOJz5C8qTHt+F2F5hQF70ALiAJlOWvH1XHKMM5W6qlBc/oQCMdN
LY7jYuOyRopcNtFDRNT4QX3OpKg3k8L39H0Ect6a7gcf+qfnwZgsUYaR5TWws8LGVYexRE2ENLAO
Iq+flGUf6SlSl9Rh3IqpbZvhgAnlDT5spaFfbdo4+o94Dc6DnOSREQRi1NIhAaw2F0pLqkWCpCWz
xQZOLnooTUNC48kXFIWt8YdrLg9E+/YHU85CQSU2IfgJmdQnt+dYUPPsUr4LUY8XsoLSc0NZQUlw
5mpOcATIXazlUdnhkMIVJVD5snNJ+4TvqDurPUXxx4TIModrr+cnFCB8aKOo45logrUNDjEfUusL
kBf3pN5yGVMOJbWqFgQhf3w2raoWrxkLs5/Z0c9tIax+W9nrPeTdlySGuj2BxOrFwmFmyqOLI8Qg
gnzFRD7Li4t8rLPdduPRhdip/9j2RtTM6nvItP5pxa69y2a4KPLrSK4qxDghFG43HPp+W0+wwz5O
RvktCHJSN+7S0qeT0/Ku9H9EyPELWR7p2yUm5YBSityKlvRdzKXYk6ZVA22dq62dRP3W8ASnitwt
db6oTbVY5RPTmIw7EVBzV3s+L1p7sCwZqebcxHaBuoRfN/Mc+assybaxDjkkqo2YxrMoyzx0LU75
EjMhFfQn7mAarJOyQNLcgco5FG3zxRpxewT5eGNU5Dl5cQTsCyX6TK1lA+fqWqT6HSMIipFcucxi
KHadQDOcttD1kKOOx9ZIOAe10Kz5Vs1GvDXUNTd1UD74jfmUDe6zW/g3bWMEO2aUyMUbfF2e41wV
GWFYUDC5netDCErh0nvNs2RT71pHfwDsBsUarTih22gM+vKFJC1sAMIs90WTbqskouNKZVFYfn5s
U/vbuFysNrquEWzWpjPtUnO8yabipe4LrrP29TjhbMX680Y5vn8Q1CoFHPeOFKaHItJPA+MxZKFo
zZfq7LXasPN8PF9d4V5Tpr/zswhH073hRfO+sYGDzG56O0urYtpgy/IXrNQmE2MGqQxUBiD5Xf3G
GbnCqGNQZqaA0U0dm1qfmd3W75E/0C2oLkvruJvJqs4QZUYStu4cL7Lfkgh/NvMT7vI1Y1QBgNuf
9MfY1m4DChd7aOj5GdP8LyNgXN8m4n5uIa/0tRYc1MlI0XkkVQTxf9Xpx8n1j+oqEnRmtm7Vaj7H
5rldSDgvUBQsg3FrFKt2CJIqCOeSWKL/1Xr+/+Tzmobnw639f2g9Ced9rV7/u9RT/c2/pZ6Gbv9L
Ny3Xs3XDoKVAnu5/TD/74b/+U0PT+S+8JQacRAKTTUPnk/7SfCIQ1fG+6KbrO46NTOFvzadt/8vC
1Bd4aEEdx3Vt43+k+bSMP9JkdcfVXYOzHYqSb/o2GtL/JkBuiP42CX5Lbt1FCpAYjeCLr05Vu8IO
1/TzWtXeISusSzn6IJ9F+oIVnHru7BroDBKq88llpPRyQEuR7cbqly9nxM3gPJv+8GA3XYaZjbTY
RTjIuTCiMDTgrADT1Dv1fTk5NDnJgecuT8Buvgw/1hUqk5etEACSZQNj9znJ57fKrI4ugNnbIl/0
e8lPQO+3ybUcpkM0+hvHpXxR2DPTKNtiOmwwDrojE+JRc8rv1qKRsf6LcTTjvO7Y+bLFMdJDTrp8
PbbFDJY8Ko4xfwZNktIIxfIn9Hwj5IHlnaglIFSOv0WTHp9WAfvMxly3BEsYi1co2/l9OdT7Meho
sTDohefpXVBnMc5YyXkoRmKE0eHVyGHS93b0L5UoJEcE/r/YGWZPso2PtH2m0IpgZl/aPW78op6P
JrleoIrdUE+G9JgEXIpsg6AcLkCUEsbxCqN/E0vhm4YWM24IyhinHNw4vfnMXO4SKEd4aW/biniA
Jnd2gy3ts1bwRUtTRt+dfjcIaLajVg3bNU/qjdt8Ya5FApDhrBvTLp6MDgBGaxavxoh4jGZvDBrF
oUfaIFOLfJ9okP45yLiruKtV76GThCYRg1dNmxwgaXGtoxNVFl19SF3meTHfQAHjZ6Ij8mIU4sFd
oUnBSNIZCXBXYpxDv3BdQUX5y207Jd0FJjuNO00jzAcULxXyZAhsMKe8B/6/R3hN6Bc8UKtJYb4y
K5pPFoQA5nfiXORJtYOPGp0Khww3FEOkTLSg7QigmFNJ7SR09lDNvnEEDnXgTLkuV5RKwL/oS3sv
1TpU2zqBLyIWMpT0GyyE1M6t5rUcEKVp3DqQOWQ3INqlzmd1D1jiLdMltQj/W9BlE9F73FYK81cA
IuuclOOTnlIJ7WYmfVhC9nOdpTurw+w1uPFlcE99/ZZrQxlmlYkeIKmro205yxWpobL0Y97DmSES
soNklCSPURIUF3S5SDhT7pn4WkBXlQYOPQMt6UzKX/ow91vdxUXc2m9OeyTAiqSj7tajAHmIjcZH
GQVJivPbM3b01pENgP5LCLQ+L5Qnmc0kmwZHXJlCN+iCCjul7b2WXfRO21Lf6quhoc6hmcvkrF/m
dGMvMA+q+drSK947m6jTtuMIpGXiUActtBU90SqyEXEwiG8SQdOcAN/uFoaGcQVBzmC6ZWRPLeK5
s4df7Q5FN8XniuRTgabZhl7bpbQSo6Tu9uSojbuxIOSCBgH6MTrPbUd4iI/CDS1AjRVu8a0DV2By
rpx3vvGKuTaMiHyiv4U0wvD5bQd0E1rMWIWcoZljtouBeroASfXavOTp9Erb7FD343xyRkImVhdn
uqtb6LHTklqsqKczUl5CzZIbvfa7XSKlYvBZKUblDeGbBThuH65RUNsyC7DeY4SOD7pdzUfSj7ba
GE2HQAsYeBVPcQ1UbKpm64gn+xazXQKYZuz65UywjlXY9Ot0MZC4qb36VvmQF8krQSO3VWk5t5on
zXwRoiAGePfZuFwn31IyDwpj2RkZZduZJj4VriNYnvqgu6l/NLHSDZi+T529wHOZac7RPyi62yQz
c2r6zOKqUYx0Zul3EL+yTl2Y0pMJiyDpgdJK9EmsXz4fUq/o8eGbtLzU33w8J//wt21Uf7DYViqS
ma+JMJeFI7VGT+lu1dx3C5NBlljGUQ3z1SQb1wIDbTmwV4u8I2TJgWw2UHkgNdHr5+PSB7f4GzDJ
5zXDTji4m5GM1Nt+7UF7orUT0QQ+MwE7zIV65ybk2fimp90kMthtxfWdMjNAB0imk0+7AiifXFWL
HnjkduVfwk/L1FItqskoQ0j5MIL/fswYZmNXASbeavPKmJPb6MS8m7YUV8Js7R6stKa5TPMlNtev
NYmqTNj9m9XB0NOnxWmxx9vPsIVGZi/YcXIe+xJRWGfktK0vHFd5iMLlzo3j70NU3tPzH5CMMEdA
m+APfnC20J1AcW3i8tTl5n4w5C/nGO2hG+Ivs1vjHlWPoefm16Sic56GbyW9gRAGip/3yymW4Xpm
RXlk9l8HZndDZrUX8rJ+YdVy9ppPQzzz+ltIYsBuZRFBGUV074YKAkgXS6vqk5oYeeZbICQQEqRh
7MYrMv3E2cQyF00tAkmMHakJkowiV42By2MX18O+tRbvpCEnbQcXB+QccAPPSzC3ds0V99MArby+
Vp7noX0PM+aLrZcCF0GYuN68gTyIfNrQrxC+INb0xItukE9fDi7Jh2150IFYlJUw0cr1+HjtuOA4
yVH/qiPA0kfglzZBT6o6pD7pc/HHYyYptBR4AHGU01Dqe1VmKfsMln4DwUV9S12KDrpM25+fRRa1
piaNfzzGnbE7oKF8ELKLqxYr4nek0NQ2s7XWFnwZ1KxlG62xJ3cGgR9MGyF/jVRWTtTCilKHTpX5
RHhqoQ6HVUbpxTYMjFY3f5kL6J8lHqFnRMfJJ1fmR1Ikb9qc+Mu2lYf3LA9vH0lv+LlZ5qIqT+qZ
2Zu7lfwPWVWBjZZvAJbgRfYWeGofr1DPdZp9sEWfZNueIsznOxEPWO4gaM4b9W6WPOfU2sfbfHyE
3AO19tvHqO2xHMnkbDlO/36JWlNv87E7nx/1+Rr1WE250V404BVl5r388eT/dVM98cd7fuzqx8ep
5z8eUN/Zb//Gb6vqVchZVkYgcw4zs9Pq376s395Erf7jf/Lb2/32/G+r6k8/F3/stFfaYFL8EaE+
A/PW6pPLbGfJpV6MGW2tbhzBgXcn9UREpx/Vv3xNGUs3EklVCZUmFk75jZOEUz5xvng9FuGY+NfQ
L3wCqv55tW8Y4qHhNbeVgUXHoMW6s2apEfBkWVkzC4qD6k/VtloYJDhAcaa+YQiDonvhk1zbz4Cn
2ktFZ/Vg26D3mt7Udzq30b0tBLIMUtYPKiFwUfUvmxsRoq7m1ivbj9i+Wl7DfXnIqRS/OdU5cj+3
1YOaPPLVmlp8/kk9FcNJDAyLZJlPLRCw1B9rpMmS1pYxDgjKGTmufJO6hG5HNiGrIkqAEaj3KtWj
avW3R5EOP1UOAxK3X9oQiDE0ybp9do2Vi3FCjWfMtOI8iIaqQOYH2n7OzW+w1V9j02UeJM9GtRjk
WsZgWNJ2CQJbih8VwT1IOLn2rfMltxt6s8F4UthyY6aWLEhw9psB8EhMrjjfjTW803Avz+oNmZiy
+/Jdo35H98s7u+n0vk7BXVtSKVH/R5S7XyKpIqjUBUE9pr4Grr3emb/73D9T3jEFMq7N57fYIMeG
3CwrqPSQnF3kkAap1DmMlJ6EoVv7ZkXm8vESW9bzOrA+xA86e70r8B2Cm6IYi60X/op3XiLrYQYs
yZBg3g147sqsmE+zLPqbYwvBKjUkMBl75E7tZZAPN0T4UZOTu6D2K3LT+TyYt6tVDYzerPuPF/79
06pNQjDfMuKmNpg5KMzUGYVU9SmjbJcJ+Xlan/Cvqe1c1bWN8kSe+kLyUj/pewNuK6imoZquR92z
T0pM5MuxzyS1RRwLv5qkBEQgv3/1S/Tqrf/eVE+kvvWzEGACl6DbYbIKOEsIWc4UUN4XEQYb7qWS
hKR+GXVYx7qA/8v0Iqrtj0NWPacWaLA5eOWpohbqf/04oOVj/7SpXqdeop79/Ns/3mqoxMzY41qd
cupYUzujNktV3vrcVmsfD64pZTw99oqP3yvWRvekQw5SL1Efy1yTM1mtzupU+1hV57faG0Z+f52A
ufqgz12Om8on4t2+0oLxq0LjK5x+okXaulenCWWTGqPWYr/UXdUcEWrnOGKSRN+rl3+sRvJbg5VB
ngnDJ3lhUEeqWvtcfD5GWph9WAxz3xgpbc2/rknqf1KLQRjc8tUqkhHGp2r1Y++bdYYScD3XMI0F
6329rAdYz2SztQU9S9f+4asdISkLrbd+Vl82AT2cxvKjPr/7z8fISWBmHjva5vPF6iM/Nz//Vq19
/oyfT3y+3x9/m1bfxhzJo/ou1IVz9BISNNW2OvP4xvPhorY/dn5t0P1h5NR36r3Ub/p5bAXra6wR
sK2OsRTn9MKpxG+QjCNDGXUg/vOqeouPS9WMbfnkN8UOMC5dG7lQ1xK1qdbUY5+b6jFXjoL/R69T
L56itwk68ll9vto/ivYctp/nTOTLw/jjYFaPBmY1ruhw/jrv1NrHq9Tqn9u/vetvr/rzA/78K81A
fDxAW1j/D3vntdy4smXbL8INePNKAjQiRXmpVC8IlYN3CY+v75HQ2Zt16u7T0f3eLwwA9CRM5lpz
jqlCHpS/4XoZWZfW5/7TtutD1nv1dRS4Ll5v1v/jurourc/7j69aay6/wPUp6wP/eKt/2vbHq/7x
TpE84U9qIGSbZj1mOyoJxtAg1JAj5+vN4ho1+kB5PbluXJeu2+Bec4iv6033d6jG5+l2ffHrQz9f
45rsgYyBiEH6D597tL2UiOuuB8pv65+L63H129Z1fX38epz965nA7ibEHH22aJT0GBw337Gy2bpq
3udLhp8k6gBb1t4eD4y69caXbCqJGGh79YXTySRlWs4DdWFArkvfvADSOZoNVsCFJvF7aZYHuzGU
F10LvXvyNBpfD4cnkLOYfcXk4ZLIyDlGaaja1mM5pbS+DWz+dHPq8zITEOpEHbkYZnFGg0W5kToJ
mhOUP+5AdOboUK2DbblT1nPcn1/483SyQATs5aRKWhrw8vOjrZfX9cJ6vQEo9tfV9rdL7rr4Tw//
Y9t66V63fb7DPz3v8x3GzDvbLc6HmKkfh+Z6467H7nUdHzuTGErnUr4oj1+5PsqD63PjP97/x9Nt
q5uhDDs1HBt5UlufXrhOmd6tjxyyhvbw1Dysd8zrIfjPi0kEiczKq+9aIuwtphr6W4AOchhCXDZN
afeJvzvluVdq/ugKLYTpAGj9grPI3CWtOFCwc25GbIdEoVk0szvzta2Te03YZ3fyLkaJ5sgFoyWD
z/S2sGgQWo9ow77XOngheXoOEob+h1FDe9ouaHLNpBzhOC+t39OahN2mtAAa+hbEXYGML5XpIdQZ
953Sn8RXO4otBBCMDBvF7XiL+yhXMQ2Azg7yuRJYidCOjXG1QMvEfIend6tZ2UnjOnvgEi/JUTA9
K8fyFSV8tfv+PYonWFI5oa4WvcyJOhtVvoEqGIXwTePKCnw4C/LpIHw702RQKZgv4FuoUthGRsmw
qHZhFm1JHsiDuWaJpiginHHZR22bbsw2zIPSrH4omndnkgvAVLnb27Xyq1CmOSggowZ1zCfPrdfc
NmeoT0zB68q5BwX5gaczOsBM2FImQDMXvvV28+DiqwOI3mxzMmJpHJDT8I205u7Sz90C7haAbWrt
HBHaxJ+WP2a3PlrKUG+qeJpAIxd9MGflfVOp3h3zvu8OKRw3KjFIBI+gCJZtUW1EHkW+ar11ZIJN
We8aLCrtYqc7PSwLHL15S+UmD5i2UTknDrupSvuQCxNxyIAecFLJmCIZMVVpInguAmatJjIC8FhJ
BCyAEcoWGslnBsa/jVIaT4ix3ZM1Nyb4L5iTTfviLaHhO07kIbT0ntKpm7eZ2iYPqdV/iUE8ZYg+
niv8uQAwtGekVDAUiarYcIJKCakOb8tFlLs+silo4ymSfelTKawlKAfN2vajuXe95gPgOakAUAuR
m5HBPAMqOzsaYjVbKd9794LPdt7SSW8RlxNZRk3vpZi1D2afzCpxu+/KFnBQKEK+7kTRuaTM1Cug
obXhG9mq7tYzER7kin1uDLjUDmZmefaHesJZj3oTHd9tTlZCN+flWfTRPja1Hg4YYH/jSHdRCZQ6
eUdGOu0yCqxNLw6wMTuSH3ObXoWnCUS07Y8CN3iQa/aziZNtgQnh1Fr8bTbUb2k9lU9iyNKb0qoI
GKg0n11Ou3QztXL6LbgTxpO3JO7TSD6aM3LuDM0awXZ0noh8OowW15WKDluvV9F+7n9GTlLeZ2P2
w9XGQ9K6dZAKojzKzr7MgNV0fGF6r35b7FK/5UyRUUFAqMxl6D2bwJQDvBaBaJovMvUmQPrkbPFY
MjlMj5YUgmR9/LF06M48I7/xKuTSIjS/VDu9QkeW2e1Xe6SVkM5fotGZN0unn+1R/6q4vRdUCppP
D1V2+zjX38vGih9StSBcti6nXdQKik3EmQzEX5wdF4OiZo/vumOzk1AjnpMkYpd2vmthbJOuURDC
IoGVtiECp9LqraE6z+RqFL7W6kCjwgm3HCk+XssZA/4wIQbAPQfZS8zrotnWtfejoNRWTOMevtVy
zuPywWmyE+VYVOTOMcMTlmn5m5dwNRw2binY/RShPLkR7+ERb6lT9ywta28a2YPuYi4RyYXLn21l
aNUb5xjxPwZz80Tgj/4dcV09VG8jSgus6yS5jHm4bXN+SEXLT2OKeUHwdn40v+rW8OaNgFBzQl3g
DvKnlP19YRWnEedNYCgLDIa6iA+uiQ9Aazhqe9Mw+NDW62BV6k0TklVE+yh3AtRvrwAuUUt4jsx2
10+uwFttpuGDHiZBJcJ05/Zd649LfRK5LJKrCj9Cpd26fXLAHzZdzEkJIda1XCFmrktFhJCPBsB8
ZjyDRVL8MivTPjSgGLsYf1wIEnAwiPtKANx15lIeO0EUBL7n8tiYzAht3YSJp3GURwBeAXnPI6Iq
ezc343gb1h25TDSZdzVNm8SrxSHpkZSl+AnlmZ8jsCfNJKewu8M9xtnFMWnKTmYHVeG97uiZ6oJW
UKRGv5So+06K1AJQ5WEYDZTg1UAKmQBiY2YI45HdlVYc3RqL/mKpNay3OctOpIbcGPNH09bKJdcX
dpc4vx0VBaNQkQ5HmnKbykKSi9ReBlDsKRSghCkGaONDQcCYaE9u5KDapt7/xvnxZJP0RCgbO2o5
m9jyOFnpGmFlhpM9Upn3AU4ne5VfzM8ML90bWfw11aoLLCasGO0Ie1RUC+l3+q2uDPdLl548wemt
D+1vzJj3bUOx1ktuaYrrWyu1EY1nXI2UMLrVbb3e9o17CVW41IaAhghFjm6VPT1YiQV5OYdGgyL3
YJSld7rRanrBE4fjSVVecnDcm0ga1b0QQaCRvKnt6Ab5RxjS1VcWvM8TSmOUiz3gt9cBMNF2wNOX
ZwmAJfthmo09jbkMJdmO4pGBzn4m25xDvHG9oAV0ucUd85XuNgdoyAtVcEgOIdA/q9BeQJt3D6DS
gShVOtka47HP+YWgEu2EN6UnTUV7rISBqM/j1HqPURKNR2FuqgTqgG5D33RAZ44FQTGhNx5SYnEz
Oso5roeUZITZJi+rGw0SwxqUcIXXbcec8Ti00aDUIefWXTEFwCA59S3JU6/PKPQLm9F0o9DDLL0Z
knMb4dAkXqxtmpdQu3cWMnlHgDLOV8Nbsu1sDJS28B8ZcM8D1Z5k4cey6EWRBGEls9xtFdm07E/W
oEOJz06m8mUeM2cfGSNHfa4IPL7tO14vwkmM5RnJGsRbPPIlEADU5ZCeuHbtSx1l++ha7/gjMDvV
p1HJURNPGFGNqYDhP4yvbhsfNKdsjl0qpq1N2i0XuSPROQqd/bg/evYMZjViwJzEDsL5+7hHks64
qfYi0szr5RGDOZXhPFbMzRKphBOF0yUciV0hAi7QYeRtBAjQmTSawYp/1OWCU84JA/q1/BKJtouP
lYMnhSicu6VQ/dp4QiXhbtrEUuCdcEHNbUkYBXHQ1MsNVyU6wX3DIZiQTFq0XwbUF3hb6nfXGo4g
nbSNShaz58W/ijl7R2mCL5a6xFmU3SPie28XW4N1mCL3W1xkz1YhY3aiVN10DqaWNsfPHmnWU+y8
Fcx/aEfjLxA5SShanZwL69ZRvjpR3OyTnrnDrJyUcRnPqPa/qrNiQ1Ji3BJ1DMU4m1ZlFj8mQ3ty
qgWQRxjRtceFnMyclBu9yf1Zc+j6jjCse8xVxb1uGOlxHPtXd3Z/icbWtnUBrtwbGq5Q8+2ADCAD
17q18UzsSaIaYylRJyDgmCj3nm4TbmBzLXZ1SD2OTOgAwkOqnQ2u2oMja1nMGUgYtEIi5yP1QP6L
uVO+lKPOQL3yqpOe0EwvXMSilvmUcHZw3CNn9JdicX1gb/NJFffZBAk4L8bvC8EuMNaAwiABQh2d
bgvztoOP4MMywzExeLsGvqgtnQ2V5UHVCsOL2g76JmrwzjLsTuh3Lkk/7su0Eb5KhtgmStQkKAx5
BuLkZ7TjfT9NNx7jIEZV+X5pZxSDYcR+740MwjN1r0ygz41OPUxpYT6AxkH0QiM0PuAVfodvcmmt
SFy6EnP+FAsFoai2A1hAGGldXzom0OAeS3B3087s5NRkJEhzdr8WhU6DkISFbW1DPCfW6iXG5zQz
ApjC+jF1iI/WTLSuiDV7g1BBdKapn8NxzUFsRLQl/ZRYaqTrP5wlyiE9pUwWnDDf1ZZRbPMi3TNt
+NJUGLB6NAdkJbS4tkdn65I3tdGW5uCVgshvlASeg6h7Bk8HlxjprXNTpve9asgROvxjtyw+gMue
nYQCEOAbBPwzKoteswYyhcCsDPiJe/bCUYfrBzrvaerd75ZrjV8q13trRC4whOU/klSx/bDXUNs4
mH0N9q/cvIjM0l9z4by1KHtokGpBF9mA2UqSxUpSOpSuhQQzoUsKm+iglSlBCWbxRESm5UPO2U4L
Yqc0UV7KFMBYC2kmrOYiUIFVM1db3sDhNYE65YBE+S9tK2XPqVo/EtCEwqmPdzbjATEjx3cRpm0r
anda7A+KcRkNYkEaPFz7eh4GoubI2yHoa9RzbR853nywlxSLFGZMYYPxSEwGOriyx20ET9F3yDAP
huhB53qzw6hPHybnkovtgmnGRqW8iViFxIKFfOTKCrHVRwCi0H+6cIAGhhyxkwUjheJcJtmIcT6M
Wd1x6ANcmDuKz7l7ztQGWlbfWW8F06UU5hBZitAqLCGIhEPCtgx41ly1Kw5GYqkbQVtsErhm7RRi
HO4OEze+uOtS7HU5kw/OZDlWf8uZrR2pcgTsFDPa2WXMN0u82BvbZJY8uO2+AK2cF8V8mNv0obCd
ioTp6chBDbM0ROebds5dGRbAdSeSFGxb3Tq1GB5SEi4smaMeOyadE4E6DTxmChit44BjDyQRmLN/
VFraDfa+eBfO+auagp3QuWgRVUfMoEOec+vG4Y2oHqexfXWTx9jsMGtC4umjrNqS4jaUqX3k3xBR
a29CstG8iD/PdBdSaiYEVn3DAU1kpFFBh3Zj7zWugVfT934gONLeoygr9w6eWUvDt9ILMHLaoqGs
1QvkdCGDGU3oug8ubXbiXzm/5ZYYeFBeSfYzGe1v9O/38iMeU7v/alHlAuqRv4hppBo2dweri8h7
TgtyLUvhj/0XPQRz5HjnBDm9ZfR43Drr9Ksh7ewmDGFWcYl41JmCbEhUrXdmVDA6IrLKWvhLa0LI
mFdgD23jS185y8aaiFKgMIwGT/RcBvqXRe+/FFqkE+XlEA+6iIsKfZuOQIXTwypbWGx5ufOE8ZS6
sgdrO5GvdbIGMd/1DfmxLegvP2kAXZeGFgVOn+YnV+s2/6ct/h9pi3XX/m+1xZef38RHm/27uPjz
Sf8SF3vW/zM00zQtkoxtFZ0wr/eXuFjqjrEh24bjag6J8CiI/xIXG4iLDd1VbcOz0fsav4mL1f+N
mFjTHd7wd4iz6poWkmbCMhz8oRYf7d/FxDkOS3UO4+FcDmY34WrAYHi7qqRCWepcl643//ttUcqr
eGtV9b9/GY5ebOYRnF7T14yCIHj5/tXai16fOZiQRwcynOa6gJuYP4TS5Z1Lv7ejj3vyyzeZdILH
42vlVvqxXEacPtIt7mIbp0535LVqYkJxlJdYyyFiYjNP6wa7x0ePojZgEgWRCASs3Q97NYY1YAzL
fvTq59BFLSg97AIze4epvcPcXkiXuyX97kI630fpgQ8xw+fp8Eo14JhLl7wnhT6ddM7XOBl1Q+Bk
DhVUDxWNY6JByGmIZILbq4MBf5ROfFN68ntayrV06VvSr59h3C+kg7+QXn4Qc5sZc7/G5L7A7F/y
Pswa9WzHRJygS5AAnmQDZJISELrwAlRJDuiSRUXzS8GI+J9tqpHr1u4cSRtIJXegq8tXPY0OrW31
R1MZfo1mjFV8LJ8yCEr4kOEXhJJkgAg0lmQDWtGvEX9U4Lg3mWQfVMboHibJQ9AOQI9qS0GqO5YX
xNNkCIFPIIiVfNn5Ryi5CoMLYcGUrIUF6AKGoFcvKrxtxSArGMRzCZ4B7K5KJpja3c4JcU9jld+L
uIn3JAIsku4gwDwM4B4Wu7LQktT71ikeltp9RyKNZ1EyIsqI0FHRD7RHVoIEKIkJpIQLWsKQjAnD
M74PSTMHo+RPUJD4yjwl88MRNkVuv2LdBXwpqRWmCr+ilySLGKRFCuJccSjZlNolFOqZ2QKDG3PB
blh7KBmabYYxiIkyai3vYyDvOijrWOc6CbaxJiJRU79Xw1D6qfWhOIQ952pBIK8NcUBkzdkd8sI3
OSBJXhElY5eMf6+q7+rCs334lQq7dNwEGHTv8NTZYG3xjhlU1cEaYqxFfzuMbhVEdvWKFwDQC77E
XT8MIxBFQLmFETBHDMyG1Dx9sR6nWWMwE1fUSWMT3TyeQmMSN3UDQ9V2sIHPfRXBFAsbqBlqGqh6
fCmihRlurhwgUPdbPipRxY3zLRfFt7ghGNYk5XQwnce0y3+qqmyBW7gzmT3Z1owN0fwomQ1vHCZ3
wbBO+60jXuAflLnCwOgezMHQyQeu/Akj6IPGZFaP8q9ZnAWqNn1b8uE9JkzqAPUN/FBXfrg1zusW
vqliGC9uTVm9H/mvFL2BQNSdFO/bpNVP8vy6wTvk8aeZmBzKW68Zp0PXY0kO9QHIg6nuS4b1py5M
ftlZ8cjpMVi8iCgwDLkkT5BDbsNjHGO92gCp741nvayfBcHuBxDVjGnQnnzeOIQPFOZbUsw9w179
PhX2Q9YpHgOTuIHfiKFb613Y/Do2cyW5d7JhP0Ij4bKunhZsBbAfzJup4phw0inzgeRbSHtvUyN7
7go0KxxdprKQf8g/pj0qFWL/viAVUjNPjQKLNnmzFrofS0e0edoASZrb/JSj7PeTm4ihxo48Gwa4
6Tifkdfv+S4/lmgwb41iuqC1Z9fQm0PfmNuom+6bPKJgErXOwSkAvjrZy6zU9SZyasPHXnAbOe43
3GPjWTCjdjPg4mHrYH9zHyvsALso1ylANE5g9QuxSQbpwJO7odPADClz50Cx4KuZTOoeKEWUd2Fj
wR73a5VgP1tP300PbWjNbCkCLspQmGJ+N1vb2ES0X7i4zaFbM/T7WRfWAZLHuG8nhyxO0/xah9O2
7W/BQTKzNHysZLVfz2GOhN66J52t16hfJ3C9t/rI9LHNrOJiiORRs/ttgxJ9S58AzviifOtNF4Ja
relb3STgBYM0tKGBkJHa9e7L0A8HJbrJSRvddFKD75hMKJXZDigi4nQm7W9DTVdf4s43KMZuZxDX
8tCaFuIic8uegyz9oRdoPCzzRix6THWb5GXIFz+bcfjCCYmtKfyXXjtXcfWjrsY7LgZnQStng3UC
io6ZP3gqpMaoIhB+plgx/kp0BH1lIX7GkBw2XThyqex+zeEM4CeLn9OurQ/UUPxKi5Yd4vFftGnI
5XZdRGKOeU6sGj2bFmQOjWkYwb1vy1lYhhKL8qH7a+kKJm8og8eMuWXbMdsvoCwqoDg0j0TkPrfu
VEexLwYd0+08xdUt7ZFv46Q/ink+0wXpj/Ewl+ch3GGvpSWl569aZ4LHyoxh35VA1tJkvmcA/tKo
5KOEqcexQ9nRWlD4zyGkC5tBtWSYd42EFdYcyAgTMwvuSTc5AIB+eknZMlRXGDuAzlYX8+RhwA1K
d3rvRuoGoTA+wiaEx8JrR07/C4m/g5WGaHLIzujOk4e5eHX1CPRYfu+YS7N11DwKstn+ZeUgcF0D
Ke+gD34YM53rLOeRl8QNkHHSG9X0ngR49k49Omdjo5yHPj6ptUfvBjLKwcQXCKhxz4OZ7TUNQZzd
41gzysDE7w81ooAi93JyukK6mT30gKQa6BN6rV9r2s9m8IDPUcMd7fpL0VjJFlrtL48gEIRpzb5j
SIf4ncmn10WHoW1nEETDeKJXslUFPXtTDILRhXApU1FdbukvuA3TJJsTG2ryUxJBXkkyIY3CAbMq
b2tkwz3jSEi8U5zAy8PwZXA6DtpkPHTu9AECYiL+sSXg3Bh/RjeKVjmHtsw8v1qUdz1Nk/3UOv2J
sQKQ39ysudh7AOE1yTqdzGpLlOQ3jZnSUbjdIQQ+f1bU4lS17t3c6eN2gdHg95EKm1PR/L4wPd8k
lXkGpnSglrmfO7XbtvxZFLnpGLlm7asz5dTcwDDA75civGx+9j0nDHKCmP4n9JI5lxFWSD3h0lgA
+YcGKw5q+HTfOUV128WYPrWSJoqtsgNhVMIFW/x0yHaiw9FzLjqoY/Kj5J9sFh1991yMRwe3LC0c
D07TFM7UBWlYuFZEXVfROYwUncbPbO3HhStrHTlEqGUYz3hfD2P5lq5lswN4qiNNL3OfQgqVs0l9
UFqjRhcYdzsBfnI/pPFjicvhbCm1NLwwYDDt/pZ9gDFIfmwwugUNFfpNXQ4/nDb7saTqN0z5T2FM
96s2J4bMff+1iRc3mHvXuiGuoIMYoMeBZc0vdC7Tg10WwEJD49lbYK1WNJy3FCyscPhhIhvBwSSD
EJd2M+TciDmGbAo51U6qU2n03/Uuwi4I3KDAVi275s9F4dYPwJiS0Dq6DahLDPY4mzz3tqmSyk81
LuRLVA++4VImWYyoP7eEV9qp2qBsd4SPP0s55TM+c2qYd1apjnvLAT84jzEEUjCLiJmV4RmMzl0l
xAXDDeUow6wOam4iC+C6poYAyGKwzgAPk0ta0bxY8DBTNoLjZyvFsFVrjYO3anq6E4xsDBumaor2
hpNyUp9VYjPx2Dc/VS9rTq00WaxL5LbcGZaqHXUFxFnlQFubHMAbY2wZtLLGN2UuoOBn89lEV3GJ
HQ5sCKiHOZ3748hlE29NXu5TdVDQuKeXqcgMmCNy2O54pJbKcpxOBiFEqvAWpOLkp0Nt7UAgbFJz
Dg9cKM6idbpTjv/90IbLw5wO4WHKQmczqs7N5HTGJgOzgVzYecyHGuAlcWjHMG3U18I17lMacpMG
qTPTo5iSvUMoBxXnWTVOfT2lt01I1gInkl6rzm21qPcTNWhDm+MzVK53LG0Q0Uwy5LKpem7IED0V
dfNkeTX40dKBxf/Yqu5yv6hLEjRL0eyoWIbEnuKZS3TbRmwQOrvRXaAZ2sqTShb1NmRmsSsHwmdz
VXvr9IDUeHMjhmK8jHpZgc06RyGN5cVlcLoCB4u/qYMrivCPbW6Wf08iRhwrf7B2By6L2Cgo1VwJ
hGrt+HTcxoPsO9+sGEIQ0Rl+tb/X6eMl+JPk/EHHvDQUMykFZfTrE7u3EvfWm6qIZiAosCCixvhI
OqPf2qWJO0tpYLR4HpnpoEJx1Xyud81HhIPuUz6uZYqkwUjVM504X8TOqiX+101iNL5CcOGhN6d4
OHEitwgLzbbOVOCtWqWOhRlCgVgXcbS7Qa+1b6sSdpW3XW9GqZNbV2eF9pxpiV3fAvLpo5LcQ6mS
XF9jvVE5sTMBcfbXTZ9vIBoIW0NMp0YqptdXI7QFufe6eN3okS9a6XB7rmpoxlqoelexn/Ci5Rhp
599kxL+pZldZWSMr9HOs3K0SUyYelFi7drL3E/WDTJIMvT4s+LmUhSkqunOAYOBoQA8y31jRhUif
8FBIEWEsDU3rjSJFo/Y5Q3Ogw2FkxBjS3QCjwb8k/6p1aSqMRQsSBf8XrqtV225Iosy6VKsWjWRz
cr70nMEB4GN7s6UIvKqp8R1mUsQjicvkuoCPAfHgTVZK3M+6rgsIk4xP6LMqxnaKKnHTSZvXukTI
Vn+wHHyT0hLWypt1KSfPIej06X2QDw1Vv+uK+BPRuO58iQaVJ3Gl03OgbbDVcBTQvZceLsY6WrB+
cf4kuSPWNNAd8jsT+Y0BmDQ3vWdN9WGEXxGnmr2PMpgx640l8Rmwu5ubsQ0Rk0G9XDcti1P5uOCZ
A5cv6JXg69A0rm8IpqhuyDwHxClvSgzmwWT04PrVbufN3cP/J7+8ajbnGLdt5kmHrJTMe6t/bFXP
r+vrzbq6KCHUFFF6iN8KpuGo6dHaL/2ZSVy4W3cchSkDmOEC8ZGNd1XIb7B+ofW7TI8ky2HVA47O
f7KSc3TJBFHlTYp6a28DJVkpqo4CXQpLay4QWKScSvRHyxw1MholcSqVAKqVNpVxoPhIEAjTkVL/
9YZj+l9Lsy0TMK/r693qupEu1xh4M3Pkv58HIV5F+STXu14vxJc/Xm1pjeLYqj+nWiJbGpP97nPR
bIg84FrB2ERuTAdAHoVIOM9fHzngAMIPyM26tD5wmLgOU72ZESZIklTaB7UF7mldA4TwL8KUZ4gv
Td/JHEgeJSApa4EaqSV4nNrya6VM/LSi02f8zaRa6VR/rNrkeXrk90grGz7968sbRqv4uF1kVCi/
7fqzXuFe67ZR3rEu/dNDUBJah6HkjL6aUVfuDAEEoRookbDxN8Zymm0WdxU4d659EMVVslzQzEnt
v7Oq79fFZtZvEyclK2i6r2YazO4qw79aTj+9h5RxG39ppKG1elDWf3NFF/22uBpP4ZkenCQe9tgn
OUl+UowqrzQPGejbFblj2INLZLAKcpJTyfXjr6vJyuf521ob1w0igB7RpjwfreCfTwbQdT0cgc65
vQKvh2+2UoPWpZLz5zToyYEysfB1C3D0un29sVqireHXlDRRZmZ4M7U/eVbhAIrFYV0kIIsMT1rm
23zFyEombSqX1tUpEsxAC4my6vKPeNSG49UYCUTL5twkjZKjphAsAtnq33dCubpC0tZ90qL+ttNG
8/63/Xtd7BJKoRnYle26Whtxts817fTb49Y9W+20i2Ypxu63nX99zPU9Gg1hc1nU9NYlnA18AsdT
OUk8F6qszw+4PqW1JVBhkrJeVx0XP11lyytybwXtxfI6+MfqegfmYWf7fx2Z/1FHxlBlKuV/pr1c
fg4fP/69H/P5lL9gLxpNFwPYi62RZGmrHu2Pv/oxOll7fzVgdBowrmF7dG5cyA2u9jfdxbC4y7LZ
6pq67lqa/b9qyFgSL/NvDRmbYEnwtURMUozU6Qf9e0MGNvE0lKI2bglPoEImrICpY4qdhFDbKO7z
LVYayvcFLcWYtgWRJ10WW2fAjM5m0cVLWFHxHiz0pkQVEEqiiwAefa0A9ACmjdRNYNWudMTRijZ9
aHA3YwbQQQ+CYjuay2ZRcR4NoGXzXisBSzsvogjnwEsZEXpaeR+2lbXXXM71EVg+SsV6BWN3EfW8
LZckpVO93LRG7B5E2j0Z/dRQEjSfXSPSJCCh22lCjbbqODDl1Yej2ikqqjILRms/ta9dJJ7prL4K
AnXeDHIEjXK6eG7YoufBBmoM47Ql5h7yjNncwQIASgXRAKgAKmiax0GIDgUmlKOdQt28ydW+uFdc
mOpaPPqeDsgF+XVBzTN/UExkc1khQOmqb71sBGnLybPyQxVG9TtMU8o28+1Sx7E/Do2GwnK8cWOd
sAua1cGkLg/Z+G4BU6T5bLdMZ6jljYv26EXDuFmfgV8DZIhNO0B3uQxyLfHgF6CEcFoaSWSZ51uR
krweZvfWktQIb4hlIWZgTPYacHiEZCY/dv2r7zV66CqhcFTr0MWUO/yM4c4zf9hM0LetK7NIDPuE
nyG8IEyzSfCaW+tuRE4QlNmd2SAQpWmPs9Ubfznt+D5ZRXNA/hdEaUKQWwm8q58cn9oM04w0p8ZU
5u1xAalnoVwg8F6UxO4gCLMqFNSjTgIEA8gtgU0OrFgU1BBsOne4GXrELAlhW1KGQwd+oUc+KNp9
Lcbs1pgF5GTh3dr5jGTcyYwgjwAPDsNNeB+lSnKbg8knPpcsxCVVnmmS1DnhsEtFEBDSKI4Dd4ZH
g5aq9h09z++JHTgRa9ydnSfSkqJD1Fb0K/pflhjCW2Dz30omt/tWko5QnwHGRiQImld9i8yWsD13
NPl5wtOiehXQPTozhMFvBiB3FwP23FhE4mQwy6qW0XjLaneX4BlIBG4EhgkbEnOMU8pocVuG5uJr
JuYWM4lePBsVl0c04MXr1NoPC5Xr2tTu4xaSWqhNw63gX8QY6u3jBDTZoGSTjzMnP6C1hjGGVCBs
hXvPpz64Nj2JaMytABcBINqsfAMK2Z5dKGXb1ng28rh/b/ryKY/KF5osg18NuXXwkqn1cQlPwxid
BELS4xwLJtYw0cCFjgs5ZAmD5UgoH4qR3GpjO6I68lo8jJxD3HA4aIpyzExDvQgpygoXhSJnUrzp
shpW6OjgwDJKzCJo5hwK8cUt3HNs6sVBnq4IlyuQskZUYd4BNdx2qtv/bDD+nB2V/E3GTTsKyPg+
EWqfWpXfYNbjyleVrrpNFMQ/uFnfdasOmTMnE405TEZWi3g+dClfALw0/UWZ8ruQdMqD7RA0mdRm
fotSfURAhaomEohmSMgeAqttUSdBVgwaO9b9UJROoAzIPlXymfZi8EI/LUYypcLwtQMQ9NwX1RYj
g71lQGRuswKce6UyZIra5Z7v2c0Gv4RODyIZEP5WaXGOqd1/3uRpelta4bF1TA43/nLF1tqNNnYd
ELnpJ0N36ymLElOaYkA/zcOpLyeGpR3hBKr9lRokjoaISJ2aARUwebHFcaL4Wlm0TJ+4MeRNH0vo
xnV9XSoZK+a0eqHTft4/YyLm95LYfvmk6+rnI9eNjvB4pfWu3xbXuyb6Ebt20u7Xl1gfsm7/4xV7
hjI3BhZ290N3GXf2mqSoLqvZXbInPxeVisVYrq9L64PWm+tzMoc9Ai85j3FbiaW83nV9znXb+uz1
DtwtJPHAz9/OQCOX7brxnz+Bsn6u9QGfb7e+ym+Ln09b3+VzEa31icOdCfDfH/63l75+sPXuz3vW
jb+t//E917snERLO7gixvb7u9XGtGJ5IIUDmc/0d16d9fsHrV78+ZV368+Hrxt++3X/+ZJ/P/O3l
15+AXh9epOsnrOlw+Fab07/WFX7p9fXXG/ieLdMp+ef99iHWu9aN61Ltmcc6twRUl+k9Qs38+YTP
R00mo3f0o3SvYcSQ77DwJqF1m1altq2iyET7RTUdXdNDQT/hxpmpKKS1ZAaQrM3usm693tUx59jb
oXLzx/Z11ZJPXl/heu/nq7QwUoHrXl+RRu0mrZnuTA11Xpz+qZzkJgNW4826qDRgHj7X5wR1a1wm
rv/bxjLMhmNWvX0+ZL1jfV4Yz9puUse7MEs8zgOS2oz4AQQG8HJO/XHm5653ajImfkyIm5t1ScgJ
vNHDYDUJRvT14gZD+yXxwv9i77yWI1e67PwqE7rPP+CNYqSL8p7eNG8QJLsPPJBwCfP0+oA+Ez1z
JEXoAXSDKJLFskCavdf6Fhil+XpfLlG5DAXSuBmtYXBFlmcikZmuUr4z1sDF0Wv8ddOoX27zi5Gc
rJ9i/MiExDaEKgks0nwY573tcnBmDvX/6cc/91v+jW+DVACST6ESd4dhkOehadyjJQty9oavIvLr
XV3DK1/5E7V0y+x/BLnzVNIuQvZAo0aiUD0t2I+lrrf8WA3t2sIldcD/YbLEAVBCDYaEVofklKRZ
IwvtqFKC5V0OzXzrd9pKDvv5YM1+p5m9vMSsaPOt5UfZTvoeWvxRDE50Xg5Y3YhIG5nNS/z6NBJr
rzhjvimx9fCVLjXM5YCVb2X0gXtYLKbDvMdbDh2AZanbM95YgsXwAzPeO4NzX8/o6BH/yHoEbEHR
Bf10FohDNgA6sLG+WAt4uBA2Bi0HRJKaWGy2ZlKT/KebJ9dtTOB0okbpk+Cgn+uGSU3uvIYJfeWo
6geMl2vNioTpjK8qGR7x5YHcw5NibM2UUF2nagNaEE5wBMFhz9lDS3gSMgHXQini4tVGhjL7pxf3
/Hyrd+h50x77zRcBth2tMgBMBPFyTi1pRNUcorTc8h022+wJEKWbinAavgPO7Ko9sH2mbwnKDNky
PGx3PvStpx+r7HGpCWpzaQ2pLoXCIDMPZBP1ZFz/h3k/XTi7S2168d1nU8HSgGXeUvQzZu63TT8i
P1DDBQYSm2SgzuWxxVf+5xCOMxLJzEHZi0KHzGQho1roIPZIaZT4qJGuNY3Nhenw5wRcbv3jd2NL
PEU04FHw5tHQd0uCvsJdwypwLvLPVOH5Lf2nnx03irfsz2JwbPPg8g/mwFI6X96yL/EswZknhHM+
p5a3t5xw+QIcWcr2y1+8AGgPuNg/3vjl1p/D8iG0KQ3GmUbzD6v5b3v2H04FKHRkOm1TbZarbjmF
llt/Dn9YF8wmLFcT62DPRaal8h3OEUzL4c+PBAP9INWWUK4RWmXc29N6gaH8vmnSNVwpz7Yw7FFf
WQrfyXJWz4d//EhHc5ebIUjtucK9FL3/HMaZiLX8GBoI8zktTl5vDjgQe+NXq424qWaK+XKIooZY
24DvCytOcLCsYh82dPpJ3Nku9ePl8/vTkvgHoKXNilNj1PosznD2HfxOHFScRhOO45HW7pnasIHc
K5GbpMfPQcyJ3uxH5rzlDVlc0nap46HTVEMxmE3gCplvtjEwIHJlEWdgANpK8NMqzbjzAtdCWuI6
p3gkkYsYE6TGkUYGgJlcwjh57vsWeGgjMxSEFpr9uabcpR5E/ZkDU3gGYJXZov77KhDaRhWKDjip
sBuoW+G5A7FWh8RsLWcHcpV0B2n8edEtLV/8cuvPyeBSFT9ZT8VAGlGN52IzzHsjK/sc9NIkvwuW
uzsfBJtBUbXpeqnxLlkEod/Hp0yiw/N9qoaVd4i1iFiD7rWTvoBKnoWbKjNxOqmoBnmt2xdKm8N+
ivrk3FpFt3cb+VClGJ2sidRGFodiBYAX/mTVdZtaQxguaOoh7igxWE9GeohIItVlczQToG5dgWRr
yRJoLQY2C58bRfd58NCDkmgbFGUbn/7T3B9SpEN5FZFfLJu1edk8zLOqixdnS573q0krgtydW5Zb
aus2Poxq6I1eXT/3zt5k27v+/ehWya+zNPA2y/PQ4TfXlXbJC7IJ3bpa5QPanhYCleOUm7whcK6e
53nS5ACg67PeotUvUtc08r7m3y1/nZII/2fTPkcdY800hS9BkAVE4ISAvK2vyRIjuPZQPxO4jv+D
6j8GsFNcKToxDUabvAhQ47QJqOAJHfn8AdCdaNCdGBcMP3c1dYGtNqFSEn8BqirPUaXe9SYct17f
bgNSARFs4mgaAHQB4+Kinw+FECGlcu2X1XAtejWkxUZ7ohUbH+r/1AhZWiJLdT7wdTI5rA7Vv7pz
vSHZJlFEeBgDCir4DLnqcgeuXuy1ny5BI7s2QaWmQIMr8hJmWRnzy/zeIklynzb03qpy5kF3Pqic
BpOiyLLJOoaZcXorx/o1FO3EZpuswMnV+Xic9BU3KV2RlHRM043Ha9IW3saUWG7Iavp9euTjHGBg
xQZmNlH6kAahP7DZ/N85EcsvFw6EaMYzAOaIiBHubMyInj8oiOXWcjfnD2Ni+Xl5gDQu8DpRs/7n
/Za7aIaTbmFL//X7f5ff5Ul/jAstXRf2d6oBBSgzYoD6sg1h7lpi09jJU5Gn09Wf9PSRfOfpkPSP
SQ12zDRwOaL/oYQmxh0JmQRSagNQe/8r7PPXSY74sbIeOPGgHJKwiK6bpgpHqyPfwq7Y554O6DED
vBp1aKKL0MB/ozDf1cOZjmH9HQyIDnvpf5QLXmykphSoyl1bTdejyaEmKbR0OPVqEo9o3b51OF+e
aX00pof/LuyDOzcK62ugC+Je0nj8dOv4MuFhejGofR0oMUGjVbb6SMV5+XtvZohOwB4AaauDp0rv
XpxhGj6tqAHDmwfujdZvcysa8ojnkssnAs7HwghATGZlCIMuJrF46hGjzn9sNAIvu/SzIbpt100k
WyehW7zU0XRbHpVPjVM9tq0rcb39nU1dmChgnq71xI8owfbUy5qgaAtLYT4Smq11rOtLDXr94E8/
Kh3VWFHYHURFf3rtZXRc3sTY9pgtm9i8yKbS79n9zPrteaRxsLk2I55VwnaCB3eK9TOe55HqGq92
oqYw+U76not62rtDq+/1rIveYcfhF+JVdWM0gKpxjHPvoqa1SVH8/XLBlCJ6bmPzXoWjfilMuNfL
Q45gzNRgY1sjVeVQjiW9cJxcP3KkUMtDRiVo8bYxzVNju+kTAuuP5fdaFiMADIPhzhhz8zo5bU9P
nNegR+XNy7TqhcpgeWyGGqKEcMJPm7TY+Qu2Kk4nYpSco+q17jlOp8flAXuJclDZXnuLRkmmE17U
31+g7ZFnqiGdJuY32zZdl550Ilt+f4Fac/Yjo/+YMEjSxSe71NBcG4NNdlkedYpcgsXnUwyTdHC3
nHbLG7cqWCd2aTxa2hifIw/d2vLyC53lpUFydFwCXsk1JAiVtI5owf2HJKTA6o9m8V101gkao/E2
eBPcVgNFaIib9iEcBMKu+R5oKo62I5J3cC3Jzhrr6iQZkB4aYetcg3n5HQ/WPsD8+97Fhb+NTNQ6
0VwdJQH64JucaMvjoCrGo55FP1htGdskNL2TDi3lfoQk+/tx7BiPVy/Uj4xe/Fa40AEGs4ju6zqM
6enyTGFebiDIBT8a35XbVOb9GQGUfkeZGOrw/GprWNS4PduPcDT4ugODid7LqzsNpePvx3AwMuWt
7X1MletvBqknl6KkDp1Fk/p9jw6PnJqm5tNrbHOTZFZ7wU+r3eyZ7bI8y8AY4CfeZ1Z6w6agn3hp
nEje3Abj4fJCfXVwMCZeljtosms2blvH17Z1fZIHO2KW5reDj0wmo/ulOge7u+M219RrJ05BPaGE
32Tf2d8vqMQ3OFi9eTXJHb9mPNcmrXv9i7rm79dTad66EyK6kR4eXOBSd5vKJCQwF+flmfRJmgRe
lu1NKsT/XQD4JiBa6lNZb8sdAN6M61qrrFurj/JiNUTutmGr3cqOrwcKwJrSff2Tlg6lyL7VHjES
S+Y2UqLzqVCPk0eos9Kd6idB6dieO+uTODWxzmIeo+L8PBe8xq3CTvkq2vDx96P50ZP0Svs1EJnY
0s1Kz64urBsnExLyyAs+Pb6s5a6pSag6QSXVo11a6lCmARytsrQfiUYlYWV+bUQArwuKs5+4JZON
TKv6hrK8P6d2Q5dZSfLQsup+uStXz3OHPeKV0gpGBS6JUzV50V1f+hYrn6L5MsHxW/OjmmxqV07r
iAd9HI0DiydyfxwzeSJquV5B/Kh/QtbEbKjERyIIlw43GS56pHKDdW4J1NzGOZeXNVm35eNxDA+u
QB2/Wk1LnHg46CcjLuq7oREaOm05r4zelntOpIytYBvoD0Og/EM/AspoVX0euqp7Al9V/v68x5Ao
A8sfP0QiIV5i2byicIkuQ4f3vwvc6H3q0uvyXnzpv2uqM1/cSKjdVBCxQCCZdqeDageEwQmnq+vy
AVXs5MCqTvWDgtZwpO0/7ts0tJ9ihTZnuUvghDuPdtVHgO9oDuPqr64hyktg6cXWjpv2Xc/183JX
KnWfcVQwT+b4nzAS53sdveHRKXzvwZnyEdS/aX13eY0aoBY/UnKeN31bNhek3NENkViMbjZrv3Lv
Yexy+3sQ5Iwr3xV3JsATbB8Whs5SdW+YWa/LY0Wt9pdIwuSZ/gI8iaEbCEpg6nbDrmRu4zFU7MPm
DPR3357UdnKi4ZxMRXiXNyWcsPn1LIflxy70xc3TOJnoxQP+n/9t/v/lHmZ4+v+98f+X3rgJGQ6f
4P+9N/5GqMm/vdKujIv4v7TI//7Pv1vkrvsv1yDBy/M1mpW6pdGQ/rtF7hn/cmzT0n3yfLjS/PlP
/9Ex1/7lmDMY1sO3ZnqOa/zpmLv/0vGj00Z3fM0yfDyQ//Pfv4f/Hv4q78tspIHX/OPnfyvo05Zx
0Tb/478Z9j/zUCyGMopUlu0SlWT5Jh34/5KHAtGzz4oE4novbGA1Rvkrx06NoSO+Qwxbn3vyPQkx
gi/PlvETBFt+HAVifL27KZSElnPE+pGQ/AzKgXY66IxgY4MaAe4a7qTjfsZJcNcNGgZBxKArSlxs
KSsZ7LME9XuPFjd2znKcnM2onQxz9JEUEabXGXW6Dfrprf8kHkYSNVi5m246eJ3soemhrdMgmNcl
Efea45OCYiIcqpC9cy1bFnJ8NYp27jt/MjvkF8vrd4mDIlMPhrMKs+nST/CTXFYoUCjucpbSmC5g
iuHliiAH95mhH2H+R2TUFVdBFjxQHwW9wnjqopwMi7RTQHGxK2pkNsCXFyxVHWuL/J/6JxCQlT5S
FJWt9JHr+fWawSPfWx7pI2UotG0Wp91ctX1KO9vb2fGmVlB4iFWCZtZ91iONGStux7vE1+JNZmBV
JmVmJC5t64zyWvdgoNHeC3qfKcG1YkDikLXVJqwwjlVdTLuyI58ykhS6ZUhQ5Tg8m8p7zL15SZKV
x8FuyUixmxlDuwIHL41n2ar+Aj3iWTfgKrXNqxP1D7ZFk7V3dkA0Vg4xT0VNSzd+m4x4Ffsj/jxx
ZqNy55TTVXX+i+bKT4vNspKwrlKz3rXpWBPU4R3nv5p0WoEYuXPyxUefYE+xi5CVYe7PPUWm+7ju
V4j4Gox25dkcBn0d6wDyWFcd0tY59WFLy406KbEnWLM1dTWU9h6XTQpk0fCIL9eRppskAFYaPA0D
rlJWQhPwU0vfJ2qSqOJtfJi60+4Tq9mVKsIU2pCGWHKCr1o7Jzykcu1zF2fVO9i5ui3OrYtq3g3D
clMhucRqMfXrihJyORrhnvhSwLXDd5uHz5pBq11HjoXaK70aNbN2oJmPeJ4uaWA/GBm8OWg966r/
ALnvbus59kNG9R1yDQJDpv4gTGjSaediFxkQHOfEoorG32GwIo9apNGlsWnzZHG06wt9n2o0UcOi
OjVKTiur9/fm2I2bKnWibWiKft+FwTbvOhRwWX4MKd9tO1IoGAm4zAaJEsRtCKwPLkEtHpRhVxu3
IgjDBBLV1Hu9UT0+RNNegfCGkOB6cz7RU9oQ/j1OvqJcrK8q6d5aK6+uboykv237l+gZP81jXD96
uSH2pVXgkZMYE1vizIrSQLZa3aBs7vwCHYvO0m7fZdh+KPx2FBzqflt6bfTe2/cBgLeDP8SCmj5r
ppamQaRYwqXvSfJY2Uuojtwg+o23pm7f4FBUSAzQI45vhT78GoVy95Gyb5UzHDtABjtXR+Jue+Nu
SvWSOrS6H0dKHV1pM317JNLUnaD+2JGq5Ff0v8KHuo12vhY8NOouMBpSbHyInnZ2c4vSZgCAKGPI
Ocbacqu1muxhE5aY7HyUKitoewet+fQJ013rzecwdPnG1dwNbuVPjfl97u9TxzKsnRtQpFMRQ1lC
FpvwcK2hLfjuEMZv8tyCgVVPx8rwjQsqDtx7ZvA4VH7wArjiVGVPeVSV2zYuPscOv3FpRuGJCEze
TBn9khKTtN+bd3PMGxYe945isDoNWLyRXwAJtl4DBzcYVIzZ8XqM08h7UKQSpJI19qCmfO2R8bTx
w1Jusyiyt71k++HZv5zkr1g4r9kEdSUf/XZjp8YvAGSrPtdwVzu0+IWtPbvk3m775juMzR4TG0BE
8u4IwYMZSWoQ5HH3yyuccJ2PXkSSKANWa67NhEgZTzIyVQSdD+UMCcms8MHZ625XX1tcIOTpSL7d
Os7Z640bBybYSgk8Huw/Lyk7Gfxv50F29jny43UdWS+51Ii0QueJQuYIxinGah6vvHLu8ggkBKEO
lSXWtd0czaWZbnet8hDT3KHxqrte9ftBSg9HbcEOn1mSIonxkGOvRlyLFY29Hxt5BCTA2G0IVI3A
iKqMYRv2yuOzGYidSJGcOTp5nmPxVJM/ss5mX+yU+h+O76pD/pefte+JZ+FByKqHZpTDUT8MEzxD
Lx3vMu1mZY7DCMfw0kq09xbqrbo1vU2s4S/Twnpv4uVbBz6JqHFGmLYdaPcZWMDEJoMxi1+ZCyrU
Ulq6x1urw/A0j6pmWuvz6t5MG+8eDs86h77l0Od8HwwrOjuRmAFw8bFr4aghmC8vsSOvzQEdhLgD
w4h10lE31+qYIZV2tjT/KSa0/lRSDbgXncYBl9FRJA7L0waHhbvV2+5pcqsXOknPacCJEqZvxD55
q8Hr33zQBSTMVrtediM8q2pYV465z0MxbXrTP1axnDDiHRlXq90o0OdP1Z3XkyiYemfZe2uzcuub
39MXKCcPaanL/erJ343Kf5hMMT4EXVWfLKzSHTZW6kmVt+NS+0Bj9di1ozg2Iee/T2ZWLjkxWXMA
eQzI6JpGcpoM1Hokn3P+3tlweSDeSwLg/GhT9rh5LfmrtK250V4i2BmdtYMFdqPHcPwR6e5IrNLh
SnpYR8c5qCD6kQ/mc9156U5Z1iN6HyCoMyrAJxONpISV35XeWps9rWN7aeo8X5tMR3EtKFxRt2RS
UFdXvceIj4MJA31ejSsHf5E95PmdVnuEvxvhR0UPdBeD0TpoCidjOUUvCgvHesyNjyiIsdD5TPDJ
2veb4c2pU7k1qvxZT903uxt2PPDaAYGvBQcTpCaxNIVxcPy222Eyaw6lrisSbz9tMfXvKBO/ywgt
eu2le9Mwz07VN1xAfGJzvs/KNPwXVXR4Bj3nYgDZ2flhr28c12cao1iWz4kNjpN9JpgQia1CeFiF
CAQrakZCqMd8bF8BME2bsorCTUnr251Ijg/99hIO4Lrg0bxUvhmupoSRq+lFei2JfEBoNclrOWC6
7EB6yS8tqNCoYYfF99ZuhnhIiBduj3kcPcRoKc+ptD+lAtOp19NDDGxiDrh1pvB9nNOrvOrDqcVz
mrTWxoyCANYtZvYAGNwBTM61sdJmFWXTA5U8dINmYj8Env5Xnkch5kK1YvngHTEoMyz1bnKcgTyZ
R2wGbNt0PlGJvNy5fM9HVivZxdMHlkiMdaS81zuIGSFVw15uvdAmSTlV444Ybs6v+hoGLigI9ytJ
MXUPPTQn1ElZanwJMRDOZch+LQzci6HxYRmlc2wEWa/Momc999FUTbJaibtCY4gu8B5sxVg8BlXF
bryBZdQlhPDeqjJ6CKw037ZOzJIS8+mKPTOItonWkyzzZ7dHGttYD2NRGxutQ5lWaeaubrTHElHu
rWXt40Ys0X2PeYyy7co25sE9sar9NO8aukdwHTq41frBNe2Ll7fXIJ1gDqqhO8CQZXoJ8ElZAn0h
G2VzMwxKkLMuu+0cb/Ujt6o3lrys7RqSDIkEpvotm/uuGHHP64ImdRkdpWVWz2nbeqB4k+5KJh++
dVN4XN183i5MZiJh70OAG0DJupfB1RXLcjASMU7U3dTm45kubryxzNkMaIbUvYd+E9AtO2XiL8YY
KFMVlQg8Di5528Esx9WanUhcFqmWcVMhtnjAHRV61xJcgayPozLVZvBpKzZ2Haw8xlVXJx5Nisnb
NSOElBbB5x0S4omFdVd9VHIAZmDK7jAFwLlMgd3QyWENEPf1asXufnKL6+gmyaqkyvEeyORbEXUX
JCkpCZH6hQgGQ6bl0DzEx6+x2bjYHSNKTAIrVrcVaXD6MZz/xPlXBlaDsjL+akx1xoBILZsLYE4f
JDTpInKbpxJlvIv66m20x19GlT42iQaCS6TANwbj0lDxsfdFVVwLHTF12TRkOs7dv0Z4K1eLvkLk
NcC6qo+8qY+eMzLv3ddJfGo6+cku6sFR42sv6p0mILwZxjnPqo9W9O0+LNCSxpP/iGBlbwOWX1GR
j7SEin6Y0WN4dKT/aA/hp+eFfMKQd+0atqmGuz/8DMh+82twmJZOSpfOOq6/GinJjoHebXxFbHTm
nbTMPVI0w0GpnL1tRfD7nIMTRF++/jJM03Zi96YG+UM2yVp3/BfLHeJVs/UH/zkY/W9Wnz9cxRhC
c3Mt5A9Dv/oWNAqMGwlTi6dl7A0KoKMMf25wP4XGmUj315jCjqSIOXnNvYUmGqu3+2jP4d4RNmEN
PBxMwrRaDQk9N/aboSJMNLskWf4gIbUqxzzpeTpu8gBwBHbaO9uJLiRj3ycToVh1SSurX9uK9n7A
CA3mM6MoqhXhrbSBWZOIA48+9wc+TU5HkudJ330oNf3VBBqSWXi1wtT+SrHsl+V1QnRKxHL67Fvm
NZH13eiKewPqd+P8QLYK3be8hKisXbxIsra2kwQA+V7HRbKDt/VMKe7QJYzKyANKAzx4Yt0NtfVR
lfJZa4xrWAW3DoW0ECwKMUoN6YcN7RmXuf3V5f6F9a+BzRgehm5130MF55YlTgp8X2LHTys4lCiG
PTCiFUs7JylurkHmaBN949B7yABc6AFiKM1w723PoY2pnuPYWIMXyJevpgBeafv5Lq8PBJWzGWI7
alRPSRkC6gEe6w6uj+CyX0sB1b40Tq1vHiITkoJtvHngKdYJY3vPjDR/5qL3nuuSYOkweg7kVfXy
09X2cWHA4FSOg00dM8Do3+OFfg2VXMtGbf0AA/4IysOyiY12XqleIF1o2T2LKLgn4m2HEL1YWcqy
nx4lIMBzIfRuC8tYrro8hTQp4qPZs56i4nKF9ahBpmj2WklIYKsYNHDrqB5TsVnmxsrjawKieAyB
wCdOI9koi2ptemrP3N+dQrO9xqF2N3RUAJi4kITI/Or04ikujZ2I4hppvHVPMaresAOEup61A7CH
4FyEw2VKofsWfr6ty+pX6fACAlqBJtfQNLjZXVO5b36uKKmzi4icHqBU17ScEn5HG3m6ZUmA5Y9u
VCfZvmrRJxrkGXmCAKqEhah7FxOyOpUrlnGheQNX0O3cm+Nd64plAZ0lNvMRVO7qy1Xml+iPTc0y
LumZLRwgU2vOnts4AoQc2KKthiw+kGL3JdEfEt0g4Tr4ek/7qt9FfnMvQ9zbrSjfHCc5Dy5MUVoy
X7Xox2ctvqs8wsx9eOjroLWfiaG9MvXdKzPBiK65e3cUz44Sd53ZvxoNJZiyoVoF2GInYuPOtTPm
xXL60NMKN4AZWbvWG7naaHnm0c6gNwLR1A9XfZFeY83zbjHahTQwop0no209xdFJ0Hsl1U8iyEZ6
STf6GVFNhxjX+KBXwSJaflsKadtQO3gMM/toarOnxIStmJafZYBIs2832eReUt8ob1oYt8/Eyx/n
RK0oqnHJU/Hc2FoEDWev9ZGHqNuZQBKRaeakNB5MeSbrzN8PocW+Xe9/5kkj15kr8lVExlojGTZ0
Sp3bPO0vZq90InKNs2Gz5SiHJ5gsG5ZbwTov2g/dwznSsrDpwe/0iDWOtk5sZWi35zGiwNZ2wXuI
CraqwTD3qbYr/AYNf23qB73ubyWY4VkuCDVhKiU7ir9yxQXauRU7SVu9Oy3wiLJ/yjIBI6eugVQS
U0tCGLuSPnNNeNBE3RpSPHSZUQC3NNJtZLDxy213P5htejBohaNOsw/MqS5OCYOCgGrYJbA48xMm
295ts2Nq24dxcE51BCq0yt2tZQWCOgrljVwf1ePQ/QQCNmz6hiiHsgXE4pnXCnLOUQ81HDhWsy2N
jnVBPlxaQmJAZze3Pqnv3aHcgxGwVv2gSC/GyK1X33ZAKTBxkp8TLrt1yoaO/GKMPoH9K3fxJgFI
J+vBc5OzktpT7TcHTdC0sbrwvtXCBzMWt8Aj+znwXaDe8Jlh5sDf6MiOBvWK5DhM7uFbf8eNP+cx
qEtMFOekBzSM6/kSNXGRuyCyUHSKdZiKY2E8B1OxnZTLA2cNMWHZLdMoX9Ikf8hK87kTJcWBUXwU
wjA3pLrPoAWT3Rh01lATVxjXJvC3XaxB6AUwjXTGTPd2ruBu7uugfS2bkHps6GylnwDoSpEkGeh9
i5zKKCqLU9dso772fwrNeKHVw1Y3CdN1jvN8T0H1EKj8ELjsO0ScEURRD8UJBPFehgnZF3oOo8Bl
8Qv1dR2RFzdBxAsuGSYFPGHfRD0a4HLSft4yPfgZeXPufEBnZtCBzmwArM09kX/6IU50CLUJa4sS
Ql0fNX/fqkMyJfu+mMcNIZB2UkOP2etsaN87p+WQR5lzQtXmnABmcwIuv2z9mIwGk0u9YcxEzIvY
26RgdVyEgWGn3yjI2Bii0GTJAmcRpRniq2cF0qJONBfH7qJc+50ZaBK+BEujZrOR6AdrjMc95WRa
7ZPC0Z6P+8WJvig2l1t9y6LGG4/QnRnunejYkXOuV3GybdL6TAItW5Hl2RfLvLSCjUOXO9tQk/fW
y/P+EY4uyuV//I5V6GZIpHEAQWygUqLb2PsuXbl68tYG0egrytDGaZHXLoeoYNtKZ+XNnEVEwyzm
i5bEweWmuwiIlmTIJa0ypgG/Kwz7Ui1JVI1lnxVGIfx2SFLbOII3IFWwgtlKGPEsbFsOHVfNtje0
zz+/MmyPiArC0aCRUlL78wc5ooL/82My5vpmbBna//wB4ZG5MSsWc6VkeMOEs2crWZ7+HACXzmqx
+Zf01LdVbeBz8bkKkLi0q9zAm+x2Ap88ybhtaKRkBFVPbhbk1zJkPYwnkX0hBWwiC8+5W2hHD4BX
pqlpq3e6vtFUbm7qtl5nHaThKD0SzMzygSiasmCzkvhwi2Weij0zwUNOxNGqHzvtMQvqWyxZIyXM
pavBmAzm0z6+uAk633yiyEsOcbCNlPNrMkR7AKVzZE9gX7ox3tetl28lVSkxPBlh1a5zVrdUIeFX
W95zz2W40QVVxTHOX8YEfbM19iuXk/KcWOY34jK1HmwqEOmYPOsBUUtCphTo3QjRsHEaw9nIRQOP
fWZvEFnR3VuZ35y1KdrqKNt2ssAM6FUB842ZHFpKQ2vphqcJZ+maYY4wGNUZlGGAJ+apdijQwJ9A
Qf6oBPmfQ4NwhHoQCt6uzx/YJ5rryJbuMQs6tktw0WYgKf2gvUg6DiWLOCP8Yu+L9U7o8c4JECeg
8+0KqwdPJ39WRnnXaLfQMgggZatijvvMpe6Z26+pDoqO0IZfuXCeajbVWSXPWQakyMR4p4QFfytL
rqZpvKSVPyLxXOWpd0QqWNM8QVMUquG5Gd1Tkj4rA4NIaOKe6KxHv5bH3k9uWjxuZFW+Uoxnv4/b
ka1k8TKSe2JOxP6pTn1EuX8/P630CKRrgci5DmHfUZwgdogRkCpJI258DyptmwdmBJglf8K/+2YJ
OjiKomwWae9Fx8gK5e1nX5vvLe/QTiiMIAyHvmc0P6KRGnZpPNXtpexiB3m4jkdybN7md7e2KDdc
U8eZ9v7UIm8M732AnXaJ+J/SLiyNFR/TLQlxndE+yzX7WQasfyYuj0xCBsK8+FK1wx7zGbvEuPvZ
9C3LK/a5Cxc6MY5Ss8QZmaiRwFG0tbxlPPOORAJB2AG7EdGowQFbY0DMf6XkftAxUeUG72ISlxiS
wprZ0h5WIymyK8A+z9Lwv53Qns7kv8qrDnB5nSLHv4NsB3C+x0xbtja7+6im4rC3O8r0HlojMGGe
OlRR7NwXVDFLGySHRi8jKwmeyOsWyefEWyjo7M0fHY0i87NKx60yxcctJ3WddDKaEG5nvwun34St
86R3aASd0roatOAS1Yp1YFDzRiJYrILqWjsm0Rp8HzWN5F0d1YQ/lM1VH703NDqfOAPMTVGaoEGJ
abEC3nNVqxWBm99pPZKxkm1Dow73bZ/1/Ll+duAihTREWdiYd2Eh5Q44a72jXoOIL7EvOsW6A0Bt
7YSq9mskfFI3mgesLH9hlJ3lkmSJ5rNl257VIP6UrVMaERrfIrG5IdA88wNSKV+PP0ML/MvkV48B
CMY+V0j9AmquZQNjtS1AAHFj/lMcQ2xL0+angT6x9Cx8nFykQay4HMvX2tXv/BHEp50q0KiW2GcV
LD0fZBu9exKyLGdt9XVy9INw3aRsKfPcfqajDjMzpPjr9y47N1NQbSSQIklxOjeKpTOYw+qH1k3V
hoQEZtWYr8Srz7ZbvmnCvlkxMV+UEZJoemtUdTQsuIR6iIjZ4ZkNDxdl3B1Fb+sHhLnPSWSDfXIA
i4ZIjjlXrH2I74YzCAB6nPwv9s6rOVItXdN/peNcD3uwC4iYmYskvUwqU6ZUuiEklQq/8PbXzwPq
3apd0d3R5/5cKANIK1gs836vmefurLZcnWB4ATCityzf96DZz0poBFvfYTC/SmxsDyvxQkamV1vS
YCzFsbVwLqUr3hxChRSaDeZjH3o+nYvyzibuZzSBAQeftjg/gdyFQnDpP88NHlbnpo2wMjODg2Eq
GKEgEwhb85wk9loZ41ecMPauwNAraaZ1K8Di3F69G32QGCYLqOLG4THMi8ojYeqSJel10b3h0IX5
XNccJks9jGVseqIK8PbVKB5azsaoW3z5WuJBCge7FqhzvqHsEzHeglOdsSu4M9LmLAltkFKs89Q4
Ld87ovuCwZ1gTkFkaGXnl7BWybOBlaBNTLlNNaJ1CttfMUHCgiQZt62ZQlCCDJ2lAbEycvxQ3GaX
OxhMovJkjWgBsllkkMTtpba5lzoVf1unwhpV+hehJWtj7KtdZr664LgrYVnvBf1Wj/CtrsrHuIx3
dRVeWVK5NXDpjEJ6xQHGKmiSAeWeW5cQMqqwr3U6HpXRfmkc56eTvmFJDHleCox+3U0dx2scwkiz
yam6V+qezhVX+AqEdVD3BEC/AOOyWHRilpENcSb1d0WWr3GQXSBTnCpk5GlhTvum89N1l9mEbRbj
dagGiMXMB0s1vxU55wx2OOT19hBBoYLqZ79ARiG1BeS9gEpRUIZBlx5SPUs2VF+JjhQbyoGvagtk
3KbFY9wNxy66qFbzrgbMcfTEa/p6l3KfMNDu0qY7qQwGWPNuKzRYRQ5MrMEX85xCy7xSo9pe4Qob
j9TEiljfVeoExJzrN04UbUaVEAh80qhe+Vfo4tZEyGxae4S1aFFLwVzWLovvcdt9q5MGclsUnYyw
KlZNHJ37Rv5wHBCkxGyfnbTc1E39Vo7mS1bKJ5kyLWijx1J03007IXRRDnhnk3zB+tFmAIgG0kCS
17AxcBftJuLDKDTI6s3ievrOoHMz2KsBcaKTasneGe9R6zfnOFevi2GtqyVhI8VgnFJfSz1GGrlm
3TZ5FrdSjjmszRUtyO7YyD6iJVizAiIqngH01xCTVApeDXVJLXltShgBPgMFZTFjK5ryRs2WPGTV
hE4wmy5Cz+714HtNvIo6EiHeMPMxHUZKKCRXIK93FuT7lR0e4sF87bvE5FQ/OKS9AZqlntZ3O8WF
02Bk8n2+v/08KL26ISKdSByMc9G7okR9MEm77kKSViJBFa43xmsLkh1CD5GtMOzAEClt94HdWKea
KFxi1ZT3vORTLOVJ0muquIKvRMa8xarMb1AD9qYU1UYVGqo8IONlum83P3QBPtUEKPtcklsZmk+y
85molHSZKMC0pHlXTH5FrWhYNgbepPSwvMm4iuVGQOTx9MpyoXVoh4T37ZVjqUWPCUFg2yBPLBZW
d2oSR1dILbCGmstmExWZnAJp7j+4kXhWQ+oCELVvkEE8NWp3JWon2WhlfeWjIedbio+xlHQZ+nSW
MbzyCAe8OkuucpZDoAqUQhqnXNlGDKvJfjXqiAgq21rbA4ZXRKBsRDLsZUaqOxV+sioDQfiegxTF
MfpdrljfyinqD2WdgdJp1Cft6FupT6eWSeTOJ+wYL9jkzBQIjsJoP0O82RNs73pMtyrPV0f+I4Ma
dztuNFWWCHRuR8BVvGwHugzxgtVhuply+hUurrmVSngpy6DcoPohoCLeijzA8ql+1ieCTPrBmNYK
xKTaRd3p2MFOM+SKs9/iOIabF9Ubz6biSjHoqqhZVeS1dav58DMMZ3ikKczU1Tvd6ns0ztg+2fFj
j2MguDVDbSQZyEq/2cRDn6+hh5VrJmsas2b+c7qog4Q75I/gPnWdcqtwr6zGMmGSZysQpoSLjWgs
y30RHKYJS2ukPEe1NCjP95RLtcbEhjoRd+4IMSS3cNEAt9pRc1Z3HbIPqzDeiiCJr1Xr4CZzQHpx
bnE6GcLAOFAya9SJS9JkzGwYsIgvSzCGcCaEuwQKYWmH43EMVwo0r2gz5pEh4STu8NgAC+G/eGny
/rrsdOFRw39q6jxbG9azW7yLxq7XSk3Uk6pHlyyaLtIApquoWZIZ21/85OzkAdYbCjFKwGI56L1o
036bTsrPCqbsYYz6WXkyYDOidwfLan/qLixqnC13Zqw+mspLmogP1STmV+ryypAwZ4wOkQhOxhs3
0C2m7waG3fJWn9In06JZS5fwOsC2mLDSDKPNrSIIlWuLYI/KFD7xoCKcgeceNs3WD7VoAx5NLl5S
YopjqPSJI0nrBmMIV425TXyo23GuB4Z4rfo4iLoofk1nn0t75wxPwDNghGK2zmi6N6lTlskK/74f
7GdNH56AIx5bOVtelW61UzJxO8gWLHr8oVUgsmnLlKaiahOkIvKy1i/pJg5Toba7xEFDo/WBtWYM
pZmm9V0siD4JiTVf4yK+baR1IBWJfBsnfp3QZett9kyUJY2/falDdysbDH/Vwi+ZUPU3FMRvxoHK
gVoG4kxtFgX4B97TjoeGzffadoA/z/IzIIKVyNeTE+Fbl014DI8M2YTr6CcrMJloAXVaxjaso13X
68mqGHB6HskDSlKNDJt4z9gX7HLtsXVNjFp1JnvECcitoYQrAkbvYisMmZ11Z1fq9539o46h8bvI
PZitvxVN+yxisnKq7Ca1MIto+JugLBHsmqY735+uDbVlmavXKCzx/qHcvU8isWncCSy9Vves+hRw
v03PQqwaNiLPHqOoXYV4Oq4KszLWrjqRxhZ6fit/ljLJN24baGsnEm/mOCBuz2Kx6SLtEppqcxh6
Sdc8iucW2YAe7jEtpphdkhCgqeioUuCehiUXwauhz5I26R8dq7wJdRHtnNn4mCzktVU+Rn5dkjEz
3QudEJmI+5cJH5GZjV6YiK9Qt1Rpq29gyez0pqGyJrGyRVJDfet+Cnydm/VkVSDrmh+9CkePDp3e
nRCTUJ0nDmtNiFnshdEwrifT2rmysy+KNXpCqNexYvSbEHgFOiWJPHnVekhPoCume4o5/iYf+25v
KXu96NozZHUKiHEHQ6+jhhuQTagOPxb28f/+J9Ted6ZfFVy25pPp+4/d//dAkT3P/s/8nq+DMzn4
a+8meq/yOv/Z/NtX7T7y29fso/79RX/5ZL79779u/dq8/mVns1Csz+1HNV4+apSRf1KS51f+p0/+
7eM/IWrrrL+wHfvXRO3bHJ7e39avSd78haf99zf+GS0j/iA7xrVsZBgGCtjfo2VMAUEbAM/+K0/b
xb4MerGK+ZmuWqr9S7SM9QdkaqhivM0xdNXQ/js8bVwf/upsRsivbRq2MHR+oeWYmgElvHh/vUQy
gNet/S/ThRMnKJFcM8j+w7kwRX02529OO7BLffflV9hhuYoRzCw1X/wMlwdw/Qy0iDURizKMKSoD
p2urAlI1tQM4CYvztPJ9L+lHcpfMdiB+CwCEIueMo1azdSw2safFknF56HtHzfaR0bkH7NqNWRcL
clnKfTT7ICz7lu7D5J1jR4IsmDvWVetlF9npzMnC7AlR0ks4GheVJOu97G7RQE0Yc0QbMWrWwe9O
iYLNDzOoOfO1eKyD6QGKYXvdz7QyulU3icBkxqTYxqGjMaFzpAd4eO6j+Mr0Q1jSE2mlSZFfgYs1
a+zXqIz65r7RtIww2BLDogwMNZTlu5HbzC+FfYcJyHPpwGIog/OoNt9Si4m+bpWE4NK5dM7E5C1D
oa5QKGZJ518z0Su8JnJ/imGdVSiMWRbmHHDwLi0Ax4k7IU79xmws8own5m7ZeLISedaM6MUqBHpb
EMTZZRNJZbqf1ItQlXzrtC+diye0Yer9egjIahiYSM4f2IT1t8EKge+BSQbs8S2Ilgj3hxEqgDtu
WSG4O9saJnKpO6pC8pLDYEfejukFo6QZG9dhI1+KgLM62AEhorhqAFhNV9RvvxeOA3ehvNfKioWo
/eiG2lPtAJ4EfbxnFnHjathOJ7EOP+usMwNXMCBJwGInfEt6MJJ1GJQ/sKUdmGSysjJZ/cCfSSdo
BoK02r5/7yGFOgbLgowwmiDBI5e6UJ0e/dqa6xfbgSqPQcjF2oVgldjiUKkEQtQadO0Okyg0RuVP
XZ/zXtQJcTIKzVVwdm39lDbah5VytdLiAat+Bjo5aiuoqz8zoFYrFldovudxhmB10ZN9MPFPK7G1
dlmcrUa7peFV4Us0Tw5tOx/hY7Gus3MIDqnt9b37VlhpSjZEdZLyuVehl7kkOlMUpg40Wfm99i3R
OVUu9IlVZ7LS6vxrYyDCkfZUqDmVbeccaGO9Ig2VtOgpvYvSg+yVE0Qn1t7iqNjipHdj7RkTZG8z
wvE8JxUO0uCPSRtuU0H1I2jiU+uoKjIoI/Rai3dq2bkaWCuWavJEHsc3Q7q3TSvQUajjJogUQiYy
psYY3f8wG/VOaY92o0mvTPA0LJx4D0mUaG6HeF+QbKrIxaPVix9tThk/yfSVArNoFVbpPcKjCYwM
HGwaTobjALSRXc7EPDoqHcT4UtirtoYAYPvFqkz9Wyst9xkczxKjPK9N9pVRm55Kdq2mRzeEFDz0
hGlDhqVeJ2nJgnXkSor0qUCvtqq9TCh41udx7zUFc6B7CLVcZBtUmBCDfrRurKmU6zYRCi6wwbkZ
jKspVa9QxVucVCIAVM9JIGmnxfiTL/ieReadEhJWlFTRm5kNB+oeG/ju9zCh39im7NuLvaMo7kyu
aZMD1f+Eclp8HZXBhXBpkIq+I+oKt9ke/CzgQsH+4CZNBiRzJF9b6DQzytL4OMenWnM6RBk/40bZ
B+6tdKuHplKxOSQIHZwPYDw27trwhmRI2KhpfQaHferNbqvUvrsqmxZVDjN5Ne/vAJ8upM2njBI0
r/ilM6B0ZbX4WTtNQk4NbI9AGa5Eqt67MY0ZVRKM/qb/UK1bnxhHklpPdRp9YCFFokHaXxqjCvmR
zQM2FC0oOyUjd5LhJqzFxpkYUsLWv2cp/14b+UUtupeh4Ecak7w1cX2B+uDu+M/XJJ3cha489HEv
N3abvSoknWq9se508zHHfak2KdNBVio1Sa0iVS8EBq/sbvyp6fIBWHhnRvHPIZBX8TBtFb1oNgQc
khPWALkiprEj1ulpS5iTgcN/CT81vyUiBedMqyOcRj6qcxWQOvZGBUJBdEIgayaITW93BGmDv8f0
FW14FzvW+zQSrTyEhLYDAN24TjpuUKBk3oT+kFmleRt15lWQyn0Sm99IePywff2Y58TQhxOh2qFp
X/s6KTJDf2WPpN502XQX+e3VoGITOsMNGO9B2aV6os92vVtVDS4qsV9e1lwbBtlZ2Z2ZgZ47iBxX
bWFtqtZl3mp6OqrzNJXntEs/gnhWftfV1u2GV8dgXYWm6a4rEcPMd9eANhqbc/ziw/BjsqYNwA7s
ocbHg9yFHsHsmTKAqGPwrNrdl6AMWAJ06ySRrcd85daR/nsnJzwQNUgrcnpr9OBpGKILxv4YOMUk
3bSlAa8SZK+2qdn4DQolA2adQpF3KPHXs+2O1Wx1DcXvbgyZTvS+Z2FispJIbihC71RrumhZO67K
GDYP4QKVYM3bJOaNKqEqx02y6yGFF1CiS8v+NgxV6M2t3dULbYcnp7EO4nEbDPr3oI9I966Nt8xA
AArDFAsX5vzPMlTxnx4+3KHZKJl9k/bGIxZS2Kxo0CeH9nts+81ucmDmI+RpSYRb5Up9KXE0mruG
Q+PuNdIrvWHIz8asWJ/CK8dtYL9lMJXLhKBIcadBZaDC7A2OfHBLd1sXyavJyp3qefxUTDREYjtX
hciuUMzCbLYK+ju4mQrU9V0u83mlpyJHsGg31JSxf2kIJZpITwFmfLag3oNMcrxQabnSH2e5tE5S
m8roRgsxzAqKY7oXBSsy1Tx2gh9cRNOjO2B02EPAjd3vkdZFh3gSP8JE3wmbOGR062+uaTuQW04A
Pu6hT4w5UVis6jJ9IVFW3eVFvHNqY4dVOmtZ3NG3fVCmhI9I/Sqy9HXbQmqmrPsgwHXXcEtfDfwd
5UiXU1XlhzHWydYpH41EBRAoQH5lCnDfMB/yc4XbwXjMO27XsHCesLUn5e8RdhAQgw3NedYnWWH1
XXfS0yhIpA3y+CIy/4NYQZzwXKZPNlTHavwmGufoRxQ3IzWiv+kbwMfhzSgKkFIisgFnplxD+ZQ+
aG5hrOzv2S0xh8wFNEi9VUqPmJn1g2PiCZ5m6jdFwVjc6GgJvhpsYUAZdKzOt6Eg3Neg0Kh2pGTT
Yx5NcyDtpiUbLBdkghndveYU75Z7Z7jqS285P2oUCwBO/TW6CSrEZnwzEuSi5/mj7xJ82IbqXW0X
BMRSx3LAmVd6Q8FP7c01jhNYHTnBiVUvxYVDq0bMj5Lge2okb3EZUMebbkMjvjR6DEim3thgWDBY
1CujxtmshlQDVLKtdXA0ZMI4TMzF/4n1rGPAmxFXuWW5JMul920qrnON/7HGuQnb4y2OJ3d9Hnyz
8mHEupWqQ2nQ7xLkQve3VqT5oOgAVAoqxgrS0pq8wWc4p+ASTXHnM7HmX2nRKIoKI6SYQSgEBKS0
viI3yNX3Vpr8kBqeG8GEG5/NoOWM70gucYS3FexSZLp1xgkAy7piRq6YGYwxjIvn+7zs/YeothvI
rPCG/TC6UV2Y/9Mc/GJ359zAwzCu6eAQbF18xeK7SU/m1qGSDXz7Gpjhg3CA4hTpG541SoazOv+G
zivYivJd1uYlVkq8otLwFZnJsx12P8a2+dARnTLTfotcSDeFyrkK/fjSKsBBsCCOldvtSMiI9yA/
F00nHcnqr0mdvBL6bJkZVC9tQI5xT+JHlO/I5IUETO5yZD/rcXYFff5n2DDEjlr60qNOtDRn3wxM
6LFZOmsYOFEnct5DgsFWquxvNDU5uVpng8CLtyYVni9tiO2zIAMzAcbxvMVYIegrKn0igyatUOZT
S4b/9t7MnTeDZDzmvc6ODpfQNMygbHLSVQqUfUuY3IhKkQ7nYoR4YPgAVbBmA9xDmnjj5wQDwnhJ
wL/KM3Ap8Jybzwb1eFHFj4MpH8YgYPj3/MxKPQCXgMWGq3mhqtBeYvOKCcG2amEdlNZwiBwimPJW
P2ETcup99aTDqMdwCrZpObAIqsE7nWzb6e11CetOr/rQU7ocTby+dlT33QzGS23gxFu15d3Ya09q
4XyHw36NjIj+BYU/pUGMACVl/RrC8ITfRk8+aRdxTzWJ+DHW2jlRnB0YDvOBKboOJT1U6T7pmk8K
dY33ihGpqqfa5qkiji9ptKcE0ohwrF3pE3bZ9dk+tnH88B/ifvYATOdZrdmuehEzAEY9MVTRTUvl
bhsZoNtGPuyNkT7KddEV+N/9XmsOLcUGLQjlJnxQKF+spd00YF6OfxQZfEdC0vzMfjTM8AnPYC/v
7duC8xoUrdfk6UerqzutJFcWuwa9+4hC/0cw9c+uDes5FE+ByXzbdY6sv+/Mwv5ZAkz71LAQ1xRE
uRTAUsyQQjdHfmi9E8Bx0LThuopOg8Z4iRZ05+QA56kPVg+pVGeyMGRg7i1GzgRjwi8P4F/XJQSo
WBBZJ2frSbWs8IBKX7OSReQUDgorvvB7WJ3QvOA1AiLq4Y143UTJRZ8MSPBj+IGibdsGDxbjni42
7+1s7TQgUdjj+wyHHUOo5SFZYIZlM25gzhKUF22W3SwrIa3S1klAH7O9RMgS+OP06WO4WM65wSmM
yv7QyK7cuEXxY3lfCmcddWuJfHFJmVgO5vPXy5nCalFQ/vz+5dhQ6O0uVjAFguuCkdj8w1BGo9Pq
iCGcqYrDRsXOY7F8Wx5AhHdtJfFKlgJ+YFb2pGBOpU1QZOig2529ruDRASmAd79A9FY37pJxIMw4
QxZd3y8emCJxTujnhy1s1RmM6aHYWtDKFwpcao8NeumoWS8mdct/S04auKVVw4aYeW2LX+GyBSGU
L1s2F+c6ongQbdFo8UnB19H6h3Pjsp8rgVzD5io1+LaSAibud/P/m9aKSWL81+byansxe4zmVJjP
zTmzTkgxx17wI4a6Hjy/nqd136ZB/zxzn2dp1k+hmR0xUOKELGclaRjz64b62dc1Wc71ciWWY5/N
YdlfHow5xK9uwz1cj3XTt5flVESU0GYRyezfNz8sB5eHaoCqSnTLtF5OxfIj9a7i/OD4RgRlA9wx
WuVbM9Qbp07Dz/NrShs2nGIa28z1LVodEIhsDgEJ7RIW1LrRx8sv1pKxQGhD8GOARIETzxpoH0x1
K1ZAO3jhZEN2/OWLf9+0U4pkmo6v9vLKz6sXhVSwZYcv4uJWGc4oWlsp+Wzgsx4uaZpEnyd3WKiK
v9w1jm6TArWcvN/PoFGGUKB3jjLVWyOUGmwTJ3xR2kzdfJ1h3Umw33QkYxwXdPlJudrdZVWPwG/2
1Oz88pSKSd1S1qI+XWfc6L2ubD9fOt9XyzuXT/yXx9wWpXrIcLNeWkIXp2AJuQ/+Q+PQ4SnvSUIm
nZeGuDSf+QWinHiBybS4CMb94j06tFa/H6XlTe1MygWW8hdO57/8XgJXDj55p54rEQIs37185fJr
p/gG1wtySoxcVIfPlrT8x7Mf6rL7dSy3zc3cI1n6RDqmXSIFsEm1XIKVvprf1936SxP93FxeNAGD
7t0ZB5lP9nKobkJrp1AElNvPqyrLoN7pQXX4usOXf295y3Js2Q3mVqh23bZuEk6THW2X58ylsS+v
+Hr/701w2V+u2rL1+Z5l/3Pzt+eX3d+OfTbbohTkhC9PETcAdJyaB+ShLVKrvYZpiafO2pbl/9SR
x68CncL4qG9RvK+cWXG0XPEeesBG2Cc5NWebOCE/d651aroTHB2iRs/SMWC2tFefcVm4Wcs52BIj
DM3VUSrkiVrtDew6i1Jp98pIkM7ygD9jc6y0SiDAmg/a0POhrKgBNiK5jbpE9zUP2X0IClryzPL6
f74pHR8im6PfJ2kxHVLxMGJXdtXPD37UMwos+74uUKwum61eVfuoUnc4q+KG4loiuFqeCAIGCuG0
W5HRQ3/ZHH5aE85302/HBmPgFC9Pf24uzztfXojL/r95/uuTo8HO9yYVxOHaGqpp+/VNv3zc5+bi
rfjL0c+v/uXA17d+fco/O/b17cuzg7BepF85wc6orc1vT369//Pr9Lk7+O3jJ1wTt0XUPH5+3NfJ
+e11v/zUr49pgMCov7OW+vqqmMalYb0bLqlyS4LUL5vklOKui9PBvvUxtPhH+UXDARi9Og/LsWVr
Kc4su/WQbFssU3dqO7vyu7MPfqlj1L08jMvBIIF4WQ9BsAE0ZxgJ5zGWHyOPv+wnWQFBRiItaZd+
Xy7TmPkB/S2DWjB3n1B5q21uaOelMmNl0PpmXiB0Bwa4jVWzqCEmj458isE0BMKK5YVOX8bH4bOm
Uy5TiIY04r2ZOBvWy1SEMNwN1c1S0Anm8UiFVgdJVOztJdtwSUlM0EAfl311DqlbdnF/fcmoHWw0
qMFHvYNMv2xhG73rUQCBVEbBKiLNEspNy8q8klCVYuhxkEsn/FBxtMZN68+t345VFW4aQI6QamZz
42aO9Vse+jn97/NYrA67hEgKQotXy3MdTky7sGQuOV/PaLZMXra0OT/w61i0mBBbiIbGMZaIxGbj
dWsOIxygEFFVm6//si8q/QkNpL9ZymtLtS2iMgIncb7MX9W3kZRZ9NchiPFcePuKD1uu9G/HSP+p
AQbLd2RZzG8+K3Cf28uF7iSYGkaF3nI5l0v8VZETy1D0uT8PYmJi6gXVa78U4yI1Dxnn5jrdmFER
oU8mvDKJyo8uKqAuzFfUXCzFv67ocjCWOdgsc9UWWjfUgRB9gqCXV2LkESgPi6PfGZBtl30YqfG2
zNJHq4bnmHbQXK6KPG4Oo/hOLiSBiUtq4j8e/tkxEJi9EtXabklJGxVMhZeHRgID1PbCMfzz2Dgn
VMYB6DJuLSbS3qI5TtEbMpbiAAYJ7a3uni1tDtZYrlOwXKJls6UL8Ulr3Wp1TVv/uhLLhfm6OmGl
sUi1R+hr87329WDPndPX7nJnuo3IkTwmH8tlWC7QP7tUmJrKY5/rxT4A7louSiHcrVlk5EXOd9rn
JVruPPRVlifHnpJISLpkNyPqoz3uEQ+nqhfPsZPz7PxgQXoymIVSTEiKd59Kwqafz10wR3Wmzpxz
sux/brqBTVhvyPp5OYUwWBo8lNGqfO1qZsfaMaIANt8tUaw7iHqcb0sHudwx7ognq7dsft5LmCAe
RA5+VjiUpkXmDJ7B1ff0uWcIFRLg0VT7rIowmx5kv6F+CdC8PAspnIaEh+VGTMXT0pZKk5zJfH74
2l22lmOWolB4YAKxtLRwPg3K/Bn/Q634z6gV2uwW92+oFR/9344fVf0x/tffyRqHH3jMGcvb/jTA
M/6AAYGJh4kjguUaNolzfzfAs60/ACNN09FNnZGFJ/60v9P+MIRm245uubptGyYEDwrzTfh//8tw
/nD5NFXlGdXUVOzq/uSW/Af2d5pu81G/BsaZ7kzbsByEpiyRTJSLf6VVUMWQmdFakM0GLMLDUbmZ
mIQTGDeEXlxV9NiEDmF7ZiC5yoByKuGzeMmyY5011B398gEDkksblCrL3zi5lvhzkKEG1kPuew3U
S2BITAFzW0NtWDmteKHq6DNfJB4qH6ytNk7G0bfEQVPrBH6EKHbGM+NadeXWOVqZzESfhNnoGm1L
tiU4DJKgDuXfjYzxvgSQiN8qJ4/PtYkq1aztW0kOwjUm6k96DruhV9zyCoq1v65rCHxprCg4NaAb
gJF958imuXW69MEpphtSOWsgs6A+BJDtFFV9ci2dwhcaBi8cxp8Yg6672RKHMFS9GBB2KeaxMWsK
e61f74IhO2FD6T+gZ3pX+vilBEPcUe7u7kqQxQJp26FJ0ZMq2mpqx+RoJ2gP4DfG3k2VIXvTjfgm
RsC7rtWqXjsEZOOvkWfbEb+8QwUGGU+avS1N2OSWgdDGLFndB3G2q4L+cWwrsKF+5/i9RADOJ0Or
6GF7wqdGvwi+htSkU4LnoIAiXVfuQyV0qNn2Q17GmLmiWMtC8njR5CkyjHaCuVTWmrZXRhoufvkE
AbXzHyyI9CulpwgpW8uDeMtepTYbAmmwAHU5zElcV50ZeVjddeuyxm4Fp4OVakASGxGZ9SYbJU7y
dYOMZ5bBUtteNfaQbe2CD0/95Co1SAN3MQo3DHDBJr/kasR5Q7TskW+E/1CAtXqm4vYzv6MXtrKJ
fUUgx9cQosQcy4a8XjdWfdc0417VOR0VfqtejROA15kBqrgnVRm4KOFhBDZbG0burAfX3E/t9IQB
BdOdKd04MZPEabSr+wb+Wh/5N8h2xLWTNNBvcNqjZNyvRwu4ztAQxELTO+rJsFEGGxih4/R22aNu
D4jMKrGNRxaGUXIcHQo8BEs3GzL/OLU0OpKWr1kcYkBA9vlU4ptuHfNwetIHmlplpvDOy2ELBdT3
YMQ2k3NslhAw3H8MplTx4Dq7AFR6O8Gll1TSTFuLqMbUztrGhUb0hnIaMY6T0yk3HfsqnTn7MJyx
JEMnagGO9wP0jcTFXKbsI9p8178J8VzEWnffKt+YOpBE3JnT0Wwx+SqFsour2LkeGk5SMoXPbR0r
R6OfCF4aA3EwDaz2MojYYaznT6WdbImDImEbOu1+yLkEooRjChnnPqApXDu+StGYGitGFNUZJbmX
VVq3E1lzhlao73ydcCfsi/Dez3BkBgTColKo66pSip1fKSvy0TwtSpJd7ufGDrk0UAmNB0ZF1w1M
O7VpX2WII6Eoh13oeCmEFPyfqgjhvCCMzt0bU7qG//iiNda5ggmClXh6P/ZTcM1Psb3gbsyUFp6I
rO8dABR7hErOZD7d+O0IUYlLulbr9kPkeKbHjkpjsXhZo/fWNlGEu/PtAqy4f0iDOR5xoDrnpyEm
PhGVrKE2VrnWyV1hFsgoexgoc+pEl6VvURcKzOHiH5htxJ4ZYNxTQxryrRRDLpXLG1eI/rgKlF5r
WPsVUwcq1R6pie3e/Bk42NL4PdfZcSeU99pxsiuyRMievh5xX0ftGVLGtDuU/xSNYX5TTK9MAyzB
eUI4RxN1NJIqJaps5QPntMdgmh29lO5gZB0SwprkLujKQZl/OLncFz4pHrqKe3QYvSnDrC8PUyoS
hX4QNaJJPU/eqlqBVh1s+y4y1qqtYHwJEupZBTdQpSenvMEB1MSYy+sGrJyt1tlCu7uCH5JtxPwi
aBwZZ2jGGjNj5ZSpu0ssiLZSQIntY3MT7+eUlBfd0GsvCFtjNYyluUqD7MFp5bSdFRmuQVOQWLMc
wMIb+jjTmfMM2ptEc0kjJOG07/14beaFv22lHbHewyEsxbhnTTX+I1aKfdvOnWr0Iwi7m6DAL43F
YrcmXmxTO2OzkUo2rvvZDrsezB0uI8omCQg7QAzqezIPbhNsU1dCWujiI+cnTqb6tcj1DiMo8b0u
VHFdarW+xV4THyHDV2+HqNwZJnaCVUZdeRSpdu1HWCi2RpduEZ8gIBjRAMgUnk1VnBPbLE52p0TX
Mg1Ij8wMdaUT4OJO9nlo1e7Q8+S1E5THTKuSc1UX9ipmVFFyBT5KoPjnrhlvsSQskepFyZYYqx9Y
qx8DRfdvxiYcUIfrPycdKSM1MQv5ONIyPSrrm7KW1XFK6Joabk+41Kj0iVfalE57VefDd8jv4zaZ
YAJG/T7DGtobcDXJOgn9ah63Wofwuri+hTUNscHndWNJxcY+4qjOfZ+L21BQfoEWQtRl+MZo33nx
/HFD1t0P1Wun4sbVJZSSnG5QAc+gMrQkXHl2Hl3QzSbHoL1pKV7umJrxD0fhY11SyMqarJ1dFnpv
uRknKr1d0ehQ3fzNkOOqbTnBpkiQiZndABFnYG4/aN9THeGqSN1b2x9w9axwM1EgyrkQ/keINXlF
V0OiOZYUcBWnaLhtpTrtNeG/U5ZXVzAKIs/oHX8l+xojWtOGYTirl+1Y3SNI+P/sncdy5Ey6ZJ8I
bQioCGxTa6okq1gbWElojYB6+nuQPdfm779t+s7sZ5NWyWKxkpkQEZ+7H3/tDJQ+W7/JUe4dL7MQ
QmNqzXz3+2wRER8E+ktH2m1SA1zuJSilnGLEadLjeGEQuKkLXKKqFX+4MTtCTLdET8au8fQtB24w
ITSu4q4DxJU3n7bdcWBwtU2D6tIK8n/Oo5VlEj/yIP0C2dy6ABZ63MqYpHcnK14sdSyQ3AGL6Mjd
XCK9Q/q09iASg5OIHFgFHZmuyQdChAgfJ59tbDK1TkZBeDeCmtTe7GlBuuJPXWMiGgkOEOqeSzh/
xPK+VAZ05cGgbidWrnsc1VMzd821FC70ZetkRtG65SLH2oTmNS4M28gHcJRVR2FtPGchdU0mc1Le
52SBk1RMoS7kj/lA9VIHTHnqFvMxWaJ4hI1VxrTZtLAlMzBEr5PqfqLmvnlV0D/TDwHMLQEiXLyV
sBLx6sXtORXxAAI4IifvXoAunnLuja/FbBPKTjHZNGZm78MOaEdCijKW8XPl1HCE0pkrarhWTlNt
LC8Y7o2y/Uta27+SoJjfgEZNI204eqQOPezvj4ehSt7pBkhug2z7uzMWHrjXsD8EeFe2OLTRYubA
3FcN7tuYXgLX4yd1IDpfoOARFHesTem5gmtgzBtRF/YxqMhfT6XJTdsN7twSy5sTBOYu7KN6G7mj
vJuhJY+pw7hWJSl1tXMnj9A13GtXz5/e6PpbUUwGDRoD2YbUX/lLLth0J/cepOnOLET78s8vLdm5
YjCL80Rg2o06556GnBwtFt1DCQULExWTqckwpq1NamGno258R51LdyILkp2b8ytEo/PTnZBPqBHe
YJUEyVD/bCvfBQxqgVcjlYKC7MU3P7dOjUvQW854VMBk4rH0xhQ6jpludOiu475mtAcEQpZIXnxu
q0utIvUqBMklQIXvWZZJ/LuASgE/7qDHvEww6KTG6WXMxqnC50stlQiBcnjTeh66O+56qntbuNFj
LNdNuiD1GT9ojIyzroINxNWPLJyaA35mjFFGHR24xYGqHjIB6ER8GUwyuGDk9pnFDiDQ5VePaoWt
YXMriXrr0JH5nLFvhc24SjQGK/9coMWM3LWOwi/eIXMx8PMWET06uNrb5x7vkGC5cIBIqG9sOF6K
UO9ygdWk9ntzA8wcdxz4VEf1+Ji03EUxgnXigO+APXPPR1wrw5ITn7sS1ScPdw3Yawa44gdDjH6T
O51Y5Tbp6Mxzzprzhi6kESrzXO2KteEo3hEBbHOek68QuVkglrhwubDWmHJNYzV6lAqPusOzNaGg
jP2v5FtL9umFtYhc9RzMKm0urn33XMgVUrrJpltWKCDlLo0l76Tg6qd6LvZu5P5gcd5tnRksrTfq
U+oPP9q0sl+43JybhaGTWoON6NAV+EfD5sJuahSeybrHsg+9QYgw99hXyvRPHg3geTxOAfDibyZZ
W8udjoq1yUqRY4YeoX67HueGyW4yb0drg1MA06zaGfnwgjaZH0aLU3eEmhjZNDt/DV3naodxu0cI
KjfAwUAaTXi8WMVt3CJ5cyPxVVV8Ijn2sC0Z5JWtqJMO+vAKy4XlYp+9UapwoVHkm/LYrFDS/NYj
IWzaqfsVct+dBwxvUKarNUzor6pmg5qCcN3OY4UrPorSQ9zLbxOVI5t+tPQRgX3euk747BkUlPhZ
PuA+SrGmeOwizEyZF8S3it8ubJnmJvoSzzh5B0MeW7XLwIthJcR/N+I6YizHWjaM/1RhuQMUDSot
frifaXqOfkk5uPsuK8s1wtN4IGzWHySveCM8bt1BGmHs7+ijWI8Z2zQnYntbSrklJgpLWgfvaajk
uk+b4zhjfIox3pwbrMm+xmJscZO4MwzcA8TNNkRIxAIx2kBkr854jC+eyDuKRJxPZdH9HEfWzSlL
eUiJb5Lbhnbbgtg0NWQzb5Ibx7GIMYB7ehpm76ke2fT5ovzO8uBnKomkkR6IfOb+Yzkz/K/Opmzv
YRoPsJhANg/UekAc1R2Ja8Ep7xgfbuFiX+fkIqbH5QJ/Dnf8POc213isWmqxTVLBRbLNrI0RtrBH
qRTci5Q2Lg9c/jqRnbzOlnVt5zi9uM0PT+ru7ET6ateKYSR4g8Lyolth6WHL6rA++jHXB13DWNWD
xg1jOwP11CypVW0cGLXKVdpdPYMsGfejI0dkwBEqroEh7Y0U3lELCOwFWWdi1BXnKNB68kL1hgXW
7wJKIdXZ6ZELMPlhzljKsVmFUSdorXXCaBUi9N2tf6oGymUw6+KQ18RVZxeiVMWLQxvZl63X7HuK
V8G/rJwZYkA4m59WIfzT6FN96g62tUsjbuWhZtXoBI59Lpz2ObS0WNdN9omSX+GaXBtNWe4geFrq
ddIwKR3AA9usUWRgMUhFJlEJXULMgp6Oh8RhnT2HzWmEK1k7Ey68M4XfwZpVmDDvUxVGK6vZgNKD
DwRFU2atv58x+LFOwRpXtuKa1pl4uVHNs2fj+sGd60+/EJR98Jy1veAsTb1KWk7uIIR1bg/MqXDN
HtrSB94+5IivpvOW03+4lg5L8pkA9doavwCFMfcaKIsQTNAa2mqJ9f92rIKyQi/+FrAAL4zC37Mc
+Y6Q0K4xIlcb4vPBN7dPOxgIRJrsjM2ES0YFd7rzk7okUi662QLEBuwY/XBIZxBMHo2NJu65VuWY
gZCIdzMGhi1bv22Zh/jR9JMr9VvXkKXNRkx/LIU2tAR0MEzc53nEG5qkTriO6uQjJru+0iwNSPqn
wclN83RVym+zNJvP9KlwwA0EZRNt6B7qdrOByY+xVBt+EzY/wGedvy+MciNwNGx96iMkcdFNjxA4
9+xePctjc4AmgMO2YFvCOGvbTP62GF1nx46yXYi7VBlQADWMhrENs+QHhY/+2jIZxUxlcgYAT+We
DqDGWEuuvAruk4spD47Sl8cuLqk1Tcv2LeBmhodl0hsXBR2+zv6xlVBtwE9lxRjV78QVSH2V0t8O
4XiK5heEU5+mcG2sW3p5JjLVeTtDBE3qYs1qotk7HdHjZd1fJTNHUR2c2Z65u6Dj9K1ZFS4zNNAN
9ipnVAOJqiIUA84fE+ewbeuBnonc649t5/xIjJ7t/WCenIg9cmGV+Yr2EZm9GcL92kwR0p5kS1zU
QIUgiYTLqHLqsZKPZhge5tx786ly3aRDT0o7q8UhdOr7REL9rJP8mYwTt+2oRvJvc3AKVfCUsXG6
9uVEv2kQ/hyogSOSlL05esrOVpK84OK9aGD9l6YN8emx8d4yJSGwAjlyTRvm9Jrb8RcNeI8Z+XTL
2urcUuVwLj1NzBkS404LfQqAK66jXEQrpxrf4plULcdIm/jFJZyKVaOEe/7/Csb/pYLhif9Jwfhk
GP43/WL5R/+tX4h/KFeQH+FKCDLuIVP8t37h/0Niuzc9ZOOl2cf6i4Lh/sMkpukSDpXiXwt8HPMf
ju8jhQjbVP8URP5fFAxe2b/oF4rYqiNdtBUkEUX0+F/1C9F7NTehsDxORCifejPrXgO8+wn790Hn
8wYi47ymS5em7+CPC5nz8Kim/Mub9r90lb/WCIm/qyjLq1C+MJd8LLtoRQ72r+HUvjUNBreiOBaU
Z+wql+CQn1/nfhI3QN0M8fMGxhTrmIjEZCi4aLndH3Lh0T6Cy7mi0rJZ/eeXZP1rXtZ1eEmO6VgW
tRrUJNl/F3YagygtjNHiaLHoo5XU6DZwmMSafc2vvEsoRwD5WJdtx5g9/OFAZCJJR8XCQtlg3fKK
/VpuKcDVe/LCpBCzpRvWn1mkkBNeSyYl+8omlCPLLtyqKqAPQAK/BXk/4DOmdXx8/8+/EdLWv33U
aFUcbWTcpRLO397k2jBb5vpNcTT9mTyAHGHKgC3YVnHAJo3pvRU08b4lYXAQlYP1gekbt5Oyqy5q
LO5xSUCysNSXwCK18T+8Ng71vx+GLge67RCi5iRZCqv+egB0S+XRoGR+JGv0GgwedQ1mdmRjPe1D
0yd54nO1nuz60/V1d8rchUs91HioIuRhKO9PufEUmtzl/ofX9W8Hpic4CXlVJLpNPqi/tVslyByV
hd6DoeUIwFiu4RwQADKmZlWJ4tK5HaGCzt/OMLWx2w0fFbVwm7IAhEK2Slxzytv/80tyl4/pn81c
izrKgSld02aa7vo+nyUMr399q3Cnm8AHxv5gJwLeGNLNGaIX9mJlXP0sbt6y4JpadvhSA1u4F8Lb
Ti5i5Ox4MRRq7OlmUI23winZn/dMuPoxc04TJHo8GuaXhoiUpMX1OtvZvMrAya3d1Ll7jL8vXs+t
VMNzEUlzFeMTkTgGSstoaa6smT0Vw0Y12ts+mH6UmiYaZfjjri1LOhgliRpqoV27/ITwQYZlmZxl
jNBsgwHW0Bi7smymGxANNSEWJrW1NZlUbiAj9xv5mMkt0znPb2JAPAwZhoJQGq1N9//89lrOv58n
0hVU5wjOexPteVGP/3ossidW6IKdPlgDLCErL2/03pzrwve5idvNkZgNyYgaZXIMRsAhznye06J4
TqKCYCw1XIwN0k0hjPDs983vJpcTfaW8QZP+NUQlv/vEogbYUnCOAvmzqhP4gPHk8/6CM/PAOSLJ
VZ8BVd5RpPx1Nlot2owF7NVynlNl3XHG98eIcN3NaHh4/Cn1w/DUefq598Hb2hHwPOBFETgKHrLI
Jw2kyuNQEr7WHs2FbfHKx6hv8LXHQ9u54t47xfQSBU/jSmoI3LnYU1ct7niS1ylZhSc/AVkzTAgU
HDzzBgu5Z5WkolHT9rh6STGLKlzax+tdRM/csSoSqtTm9Nr5FYVW7o9Jgz8eCdhdLdbtu3nW2RHF
f2Mykd5xcsdg1BsqxKfWuXhDuEkuRHC6C6k1/9bVGS2sMYleKwxf8uQLnCqNP53FYCTm6Vw0vbjR
yUOp+3TDAPCs3Jrup6pBcLEK/zJEdcOQrpSnzBypPCsrkAVNyjwEztVqcKbyLBSBQy+K2wtAunXS
zSDTIme8tFmFkqDtA+rR96Lv31VVqtPjM/IyeEh1ZEMOgGKzs23z0418cWKgSAxtcN1Lgm5t58YN
UxHxViOTF+6qR7+W8Qv28zNjc8L0Io1fAqOPXxhyglYy65vdMC8yjFq8IaCAQw7gEsC32QnLCy9u
xe9Yq2K6ocQPG4tZPx1H08WSiXRYCNcvPgHDI9M39kZV9y3uwuLSjgIt2wfIqqXDYtMdT5OEO29P
3OUTI8y3qsclDR0puTC/Si7tZNqHYIhu6SyDnS+As0Sl4DKrxleyusWJ0lwCITDXdgkOLszUCHfA
trIj3UD0LYMXew486k/iJD7Wk/4+NvX0rJlDPvdd/uGn6XnWnX0glm6/OmZtPMUE3B7PbMe8M7fh
TRal/zSxqGUr5p/cbD5SXymfHg9AbuMjGdxo9Xg6+wX2suVvU5ffgzI6tX18LUriQXKFGvdoqvPl
8S0E8WIUicLZ+nmsdrCi+3UVtuFLszxk+TIA8Eocj8vTqeZi2tgR4aPGwy7AlxyzoI1kECfoXsPa
hJOzt6w0fEuLCD0vdcylm8sg9MWDmbinKJvmG46l8C1SJmUkimIEu7rK1vaeHw8dBibIzNPPx7O8
UfONX4+iXMG1mYK2VR9H2dvjYaQzWNHQsQM1H65aNr8BvjmTAoqO5F2GtWQe6+rZz8g7uqPfvYWF
pPalm8Hb4g3Vtv8hsIFiWmiHN7vsN8TcPqoipyDNxRKm3QQuptdq1F06A02/NW66pW2QfFW5HgMw
eAq9LvZ+kTWJ37uJg9jsWwCy7odw2dupMpdH4UBP0rUjN1gZf2al9p8hf2bS+qbIQz5DJkD6/dAe
4xiPAjOI8AcP32NRMI6fOiZFgFA3ifazM8Pr48h5QZUdJDo9ZEcXoMYW9qpLHS0g4IYBcSybZp86
7MVDSb/epMDQ+vUAAZcK9l04UK/eMys6mlX8x+LStvOrweHKxTY2G7hONJaiWHqPaMLOyi6gcIzB
S5Tl3zoiizuHi+8hJ+hYNFrdSqODgQ3PoDX7fG9W0CWNyXpPOo/u16mlljcqGJoOd0p9QBiGIEaB
bQQnZmHFJsv8aBsoOONRrP/5bmaMcY5zQeOja0EFS50BFCftSbp7Njvg+nWFnrpcn+ZM2feJY7lp
vyrTWAzs/g2A0nBGCC+gK41vEoDlnt6ykUXEfs74Kkt3wuz09Z2GYfzmEKbfOXF709aAF2fgIuEp
tWHoi5JQMTF0kvkQKVUfBGSInh/wSdflmxeGziUOW4YIhU1UETCdOQ7+1vRjyHf1OhJts8arm9PS
0D+rEEmnC+WzhCBGhDCQ23pKjbWKJCnPEtFQqLVmKbx0Y1I8oQKPhYZNs16uagqVQuKdUYGbCvYe
lS0N61W9rZKEmF6hy3NCCwLf1UWX0RbnLlLDxQkp8Svmm9D9uSgT48uMXu/nzmawoumg4iw92HF1
mxdxlA1Ztpd1Ee8cIzrNw7SL0v5LXKJH09BzBz8Jbd5039JwAmbPxJHD0fgIdQjVGk4+jEaJaSWc
n1X90rgJFT0tdUayGiv+exoVcWJwY+3nsxrRMKIJKWAcRPZk5so7ESm6xklCBC0ajintOadK0RRc
IYGvJpwUl2hZB+TGbuxwJXuh457mtpdIoEVS/jRVmW5MVKyDratrnVn0Kvi/o4FGyyCwv7KocY+p
2/yOE5D5Nfjoo9H5T0Lb8uRSjrgtYEEv457hoKU9vnrOLM6FdLgdK0bzxEqJgnRj80ypNxpw4Tnf
0f2qz1hGHwS93ZPdQi4jNo5SmtGH7QmYBPD+m5MOTo3XVETCMxeZsk+PJlUYdb+VFR7tYjGiGS0G
K0h5IslLDDmbqqpK7GoM16msxmiTAEJVMmiOjxdPrXb7Umkf9nhlANyLgXAjs607DOxXP08ZOuVi
F/n3vq8bLgNE2O2O5hxWy0g3iKT14sQjJbdy+M0mo+meSFm04M9jYpm0vWx8pr+7kjVqrXubavf6
KWv65jC2O5y81bHsq/7Qj78btyivQ0mIfQ6aP9Ws4N2G3MATQA3Epo8ioS5B4Rk/0EBgn7ipFVu8
xyhZoo3ZqsIpi1LQvm3LpVAH4xerp708mvgVUlyAROhK42glHE3Lz+iCoKABV9R7jqCjrWnP9GcI
AY4VdribGPYOqbsdw457T+j7dDB4lxz+IhMh44JRGhZw4yLQtXLLYWJtum4dJ97vzInn56gDWiHl
0eqwOzUJlg5nUiddgShHtEr2MbOKVY+C0/o4+vTAsLNW25AIJFAeoi6RTdkcDkSYvTlw8y/BPFQ7
oEV3KMENJUr0bw0YBnk59orrRgNnWCUUzph/GpewdUCf1GvDaFe3k/29Bye/nsVSeGp05ZoK72GV
dD1QcgSfe+Zy6naagiDRJTevlaxN7Tw5GNGYbh5PNZHHC3cW3uJenSGdGbeensQ3nefH1PC3PXHK
qyoijOOeS0518oIry1Rrgw6RfxX03mAx7H/bsj0ye7iqplroKz4dVnnhnSlbdrFPar01ewvTvuAE
4SvxMHhnwj9QKWYM5EkWVyTzl7+pHv9KV2cKZSjezWW0zop4uDQ6pOHPpFqBDonh7MmJxALB163T
WDw1gl++sFAIh8qk3y//1rAho104Di+PPz0eJJ6rzWBKiDRhCS2pNmGM00+BqtQ7p8e3tPjixroz
yLj6f2RnxZvenG7UMdsnz/Csfz4AoqVwta8DxvQ00Uu2XxNG1YQOljJ7UnP8aWJl3BnmTbCle3Hq
55HGyGeDwPlAncurmVnuoWaCA8xnql4fX9MEgJBTe7UHhmCwlDbEFoW1eaWoFjkMV83jWUAj8MlT
+BAeT6kYLFD0OYwLzHA5yCRFQTOHjP2Sepb9MqVxCZywYX48gyRqmLYcaxthZvQgGJlDd2F0Xr+F
/B/cNl6lUOGpnOr84Di8nKYR9UX56bsIBnkRnaKoYECcMqGd0yUvXrtUmK+RJ9bM5uvnoPOdHQWF
7MCscMtoalhZejl9VLFF7zmw3Sgviuvvmtoo9BXDeBKtb56m2TRPVLBhB308lxV2FFxD9UaBg0jY
IJ2NSUGWycmvtQzRCEaEr7ZWzX62Gemisgykg6lYGsaZCgAeiGvo/C/PowkulQqhqFm8z9wyJ+93
LNoJcevAKBz9rnZfskr3dH105Zl1eb+a6UDM88rf8C+Ss4SwvR/b+mYFc7izYuDh5szpIE046PNw
xAGRbPEmZSBz8ouls69N6f0IaGI8G1lzMP3E46fFlx4HKR9s+GIOyc2f41vTsB3prDsrvEMiNPYq
XuqE2X+VQWxfDXZ26bgLKHcwVsk0AguP0jUy6BdUHKDMJvVxSXz3CrZejX20WaP1geeAA14gJ7n/
E7Xhu5zlYVD9O4ZaTT/uZ256M6n9GHj5nYQ6nQFdUu6x7LEDVCFHaTvRlTscEqd7YXHyJVruMJkz
7LEYtqZVY1c9WCLBnnykXPk5Lbxg3wWscC1ihGLRgYKhhDM2hRfDmY54RJCle+JP5vdSv7LOD7ZB
DXlrHlnViEYKClICa+3246F3nHSfYRs8ZB7nFCzgM1GZZm0q/dsxJDE9N/0+pnO1AgH4xSq97gjI
dAxYoSsQo0dGbQgPkFeYKZ3kcrl8POTuBpqYdxCJ/7ud+T2XJgjUsqMAdAEwyH3xYtjiHeEgC1QH
1mNKZpUDjKXH5JfadJ4BukYyNl4NG5plWfcSM1b2Y/Q1i/hlvJPDv0/Vh2n5xjbwVLyq29HfeDQ0
A1BGoC7jFFNFEmH4YDtU5uJPwFtdDUGxmQ3u24ZgIdCl9ff0006q/LkyQViFUH93ywS5qObuFxeO
Jy5DFCPS4PmkjJDuwUGSKMrLP4ML9DJIXGsnRt/9CD375td4W+POZwLqiVORRcRc/ch+9/zqa0Ox
9ilGlr84fpCvI39ILhbMZOwDEs/esvoqmm9xUVZf+EiuRhZ8NHVP1XhTf0dKS3BZ1PO+HQB0EmWB
CxOl8EK5hrBpT8/YfkFD4J7eTtKObkZGVjy2mluXZnLXdsZHz+WniNm1J1OvtlXF7YtEZ7OxhA0V
uQnAR2RQrQDw+fNNV0A9WllVL3HMxBDPSQ5mDG+MlGzKPQtAMNTzMsgvfVZRhqbfTdGZF3OwK2TD
Dg9mUfMmWs3ZqbvmXGFk3rhZA8wZp+TRd7tvBYOjFd6BU2mN0Y7rHtcv13yyMyGfIwbU4FyeVXLs
ncn8XplDvZ5D6ZyTDJhXYhbfqHk392mvXszZu84BlaLoUe5eiUjQzOBjvR0wi2d3eD+SLFXSU6BH
iLus4zcJWt6YA3XhU0OId5knEcKSW5UyUk7gEEs9e2cn5ew/yjGtd3BJus3jvoED8t2fXPvIQuFS
ghDZpC2vPnOSF+UNwXuZFDv4pR80TA9L6RLYm4mUtooa+lTipED1TF+EAYIBkkF5Egi3oprxBgwk
/Fvgk3hyaKAM66e+bG+pAVs8Svh7KuRy0oJBwLaoBjlcWwBSEOuZTQxdig2vnGm6qEaaD3XJfTOX
5S6QM+BYcnvL6HqmkY8/tiLG3t6ijMdd9U1pSACjeS8LmtfSwYHL3CpxqvKM1qaKPWUlnU1W/1Bz
9gN9Tp1m1oBQ/iGFnh7PCwtvdhRHx0eF0aO9qFmyf4+njwfnETz7P/51sKRC//d3D9Jvd9MQvSmr
2AtgF3XvfYJl0evWySBoELrY5VORHvo6x1y3fMMj7lZCZqrhgDV+k4HhJSP2eOiTSeymX2Bt6Hdb
jyzWLkGm4yNNZyy9noDQ1Dsd9y8FhsfUp5OKMExGG0D+fcrp2TBs+DZUyBun2XqCNa7ZaRpqK1Nc
58IDcBYiU1MUi9VZwp7fwVV+oYqrDfK3WPbvjalATC0x+kc2fAyB6jWNdZ4Eebd95Q/yTTfIKn6v
vph4we4+zsf7LKmZCEf65IajUXrpabDVdIummA4NabSbtIR0B6+RtwZipAkHLMRqywenmWRMxXGm
VY2JdpeTYhkpZYTOirc/dN6W0tSqSk9+Of/iw5Zcsg33iBqv6AVOOhTg6as1dP6NeKq9z4jisFFc
J/SLbtyGNjczp56mLxVj3YzJis5CGt6S9qrKsjjX5DV8juSNYRY+34WzxB7xOJjt1lJz+tXLifQE
BcOGIG4LgBNzfUmz4maL0viofDXsJGuEY9aF/YtvUImM/ND9HNNoL+du38+d80Y5bQnnNSgOQRQV
H2VBqWKRGN91wPTOUaK/jRSEwSSjgYBNwLZiMf49rJjx6HhdytH57MPoxQti+RuH16an7AmfhUf1
gA1oBgF/1ZgTiI3W+5EXNj0vHV4vaTJIRwh/9UcEnV4z5GVDLTclfp0jkDJ8MzmmYFx+M+ZtLh0T
bgzuLR38FwaTZTUke7Me94w42lNbkGLoIu3dwjrMmAeWYmN42rhI6NabqaWKmM3+H7tuD2wovSPm
VEg0snhKRS/uDNtOWIm5xef+dHbZwU12GVEWFOjt8kzWyHE67+Sts2wB0GY2Do1D/bQzFfeIPcI6
0eyCwybHC6v6cu+YHT6cKcERWRovY3idElcSQiJ6ZBrez0a11FR8K0ZSUjpeiXGkkM01rXNl070m
feEAPSRx0FS9vA5NflVJEV/EwiqR5kgbulMeuWZee5HoFyv3vqfkgiInyzclE9/nxGwN4HLcpATd
E7WnX3XLzbgN6VUc1fyrrfMeHgZeIoPh6grdqth5JgJug107abDsyDFur7ZKB+yDml3CjBkpxWCJ
Of8ziuCwj0Mjbo+xlO/a9B+N3qswv9e2gzuRnqV936mvXkWLeVRF9imLZ8ywdPVoy+IYG+kiTsP5
I6bI4GBN9COWlDBg6mQPlPbzDteVs5JqoslIamufhua8A3j0wiUCtkFCQ17KdBgDEKAdu/nid3ho
e2SkejL1uc+6C2NO94KHXOr8qXDb5iWaIXcVXthdjZwQk/NoyW7HvTt9Tv5w8wvfvIRpt3V5e09T
XHzN4PudsRSeEyvxbuRjv4QYa541xXwSeuXKHrx0bY5INunkPflVZmCCpLpwDtunmdE2+Vdr4wwa
LxBFe+cu1q+zR8BMub9qm84N1wLeHhosthNn2rZ2sezUOyaThmJ9TK3JYMu957mUCw+0mgxTdJ6h
h4NXHssDtt6G+sC8HPU1qnuLSBiTNGO+DjWgKRv68sasqOt8TA7aHDx/0NHQ7od4oORAA3hKL2ms
sK1MKW+H44CnzJX8bN4nLspu0D1NMG1OU5++AUqMb9jSrXPa0aheO+Z2nHx3lUZVibltLXx2kT7E
3IPh0NQ8sfGMGOgNWpv7uWX7z6i4+sLVnlW4mexmOym+dTMtAvFJ20588wy0ZhZJ4LbMBqJXHLIS
kihPzxG1F2u76YwL2T1+qBU+Dy7DAMASV+UE4qCxSu0Em5BtiCpBjzrvHwtb7xyVJCJ06b8Po1/v
64W0KJrCfpfORHSt4B/hzd5EgfbB8OFBhcaV/O7tzNtVpBhPhX7FWaO/9pP5VXdEuyVIy30k+Iid
zBGYwOfoGGqAThH6/JQjjYnEs/cl+WBc0GZ/8/C7V/QOBUnnXKizl0d/LD8ckUQXt6XBcyosHx89
RLkJFygHoZG+KH7EhiZw8Grw1vZmtNfQoPtRHmL2/2coLvXK9ScwfKwZAzi1m7S3uj073Prqgog8
jRFTU7cU1zjyPkzgH7ia7Q+kCoPheVm3OK1ZWogGwddSECpSi6PPUhVe0GmAFEj8AUQil1dEk5TB
SSD2PbdeUNDWfKqctIemOl0EC4qLvTzEFlfkJtRLDaO7q0xooBpZ6hR7iM1VLO5DnnX7ICF3adRn
Jqn5ObQLsW4H408Gwg59IqjuNv7oJ4OEmas+H972lhzsHQrAATDLZ2z23VVmAqOyDg5ygOFPYi44
8Y4Q0WSf2E2Ve6vrGT0Pj+2Geq6cDm8nP0e4zNZFA96vBrV0Hg1c7UU+Xo2EJV9kLlEs18PHaYXx
bziuGaZ4d0FhUsrmdx95WKIcCHAWnkxJj3jc2Bm3AvYA/giFkAh8tQ0YWay8lgsGL3CkHhFVYOW3
WNr7kKGfTCboq0bYHxPmQs1QB82h0m29CXoXfvVCa3QhvG6hxOD2cyihvUWkiXdJhhDfF9075OPh
UBCXmlC0kZiywh6udA7OPpfktJVPTd20T93y8LjsZJzB+FDSgxyfEAVYq9edWkqpkakdYohXd3yy
Qjc6qIQrPO5LIJmTSJ+i5U8yJodWsukuOijF+ObRRv1+0zcZXwuKq1f27cVJsr1iGXuGuepuqznN
jhEx2bSPIlRWyQ7Ut9+LJuM26ZgANyF4cOcOvevQYXvEqnlNweT4LXgdf0ijY21mRCwCwnG2LzyG
sTmlTeX8PZJ2yA4599+0iK+0YpifAXRgsglesTVn8axbNv55ris8KNCR27gu9k5TEh4wISLCvsKZ
55+rwi0W1Vx++AtAIq9O0rTDe9MJBnbjdA5dbUEPk4DMbPWTlttmPwXlsDWoc47QjT4x+21mD9Nh
81/sncdy5EiWRf9l9iiDcKjFbEILBpOaydzASGYScGitvn6Og9XNquyxnpn9LBKGEBkMATjc37v3
XKak10YZBhcxxiHT4X4rKKCceqZ6hlsYb8lQ7WaZ0T1gEkqyHpXQTqvpbZpUdvZgtzAeVY3/AAFx
70ftemDuejWm1BN6/BSGUaO11wv6k/U2ASr9Ovb6Lzvs3m1Qr4fAb6aHkvI0pYUHWVryMLQUl5bj
YTkysHnuBVOObYkafGNmWXBMQ2T5HNwc8U3yKOoKWjXljH2TixogfL3B4YPl1cIZVFEqow/1o49a
Y21w3SA6Ka+vwth4oAGub1JMk9uetduOyhbLPtqdxFY1d32SiSOcxVZp1cGnYzp/yn37l9aQIBin
qb5nnmk+olb2N/lszvtlEMYPjMYe2+TeHtv3AVnKJasbHVtvVWymnM5mHZvaviOs8DI37lNUFMRD
Exd2iSzzKaluHfr/905iywe/NqhQ5xKUR+wjE/D1+iSGsoS/qHaX2xayps89XEf1ablJFiQyKylx
DdktlwQZ+wTM+e68XuATyybPh2f8eyovRAKvJeygc0s69wt+53M3oa19HKYLxeY/wTu2Sr5dYDzL
3iecp2gpgHPKxwTfAt/xFlwejVAVs7bs59JBo1pbsY1EAZqY4vv9zuFxqrPRVvqxsbqfSUtgcDxP
vMCgQB8LBmTZM5LCYQx3nmPXhsbSKwTL5+6odqVi6cARpBnZ2EBlFTZjAecsdIzl5tfGdiO5rRJ6
tQsmZHmB5QU/X0pRRJa9Gm7e7IbFIWMBNq/TJCXfchyelgeT5b7lBZIFELO8hd9eMCkRZ0F3ePok
cjgDP8QXkmOhcYQRGbMDoowNCDt01mkOJFfxbujdkWSr9r5uBpHGRJWs2t/uX77+3+77uvn1/60F
2PL1ymkImpT+YMfUXtGTvn7F5bamlfwSsglPHPw6jUspToGoxSkdIsdat3aGIMOHSj14PqXD++UJ
mnjzzaY8ju5YNmeY/n++rjvnwJWWP4EpBbiiemTZMxS7R4/b96+7lvs99bRlr/G9Zj+5xfHr5Zb7
P1+zGCn8iRL9XGYyCFPBg2zTOH/uLTeXBzrJChyzBYkz5b1P8/PYluT/TL2Tbhe6TloRVMy8iMxZ
Kz0uP3O0HG5fP2ua7Hp1Ui1n0sJuWTa9YiMJBzsSEWPRVguH8UTW9HgyKc9T1OPm12a5L4tmVoYA
COKkxffSplmxXT7IFxcHiEC4DZN6RC7i5Y9+3CN1Qi+Q2jSQ0bmQBYmuCeOCldQ7gmVLMn8p9/mE
F3gZQWG+jWLLe9C8jlzIwNnHJBBziXZ2OCx+ZjJ6NPL8zkoowQ7jdqKVD0U3JEc0NJAdTHsmaObZ
Q+MujYTgJVZ4K1qHj6k0v2WwT3fmlPz0fNY7NMIfnYI/mAEsrTrYWlpePHuTdeyhCK+BD4X7xrIu
WBhYKlUI9ULE3lRBn8zK/gazObwKRbiLZlVslsFVkDjRyeUNroaVOzVv1OLoldMYXSEAQ5fPL8ML
oslYYcWZtgrinmHXproJVCJNyadnpn0MHOsSCNy6ZLaNqjfcEVLeOPE33fXPxOMSn+Wc+7aiR9rh
Am868nLrGypme/xDhk4OUzR576X93CKtXxetT6ZT8s5ovaEJyOcJJexTD71WNb3P8wJn5uemMetN
vrcKS/vRHNxXTd/rDYFIo4sptKXPMvmuBmaYfkHQwA9VeFYRmSwWuIxLka4iu8vXsiNIUAv0bUcN
6BIG8kdFlgZLD0x/hjkesT7exnRu+oy1ZRDcSI9+IjL4fZRDPnFLyAE+cCTRrenmUJAB47IbKKCK
VhuVHgXqQ2G0SB08XPwOIQF8cw0rsVNA8JkWYpWmrxDtyiilf+4bL4VDSg7LLCtjil/WwQ42yq1s
r/NisrZFhgsbSOXKY16zaSEJsKZNAQbD0AppBDo0By1jHyC2wdJUARkQVCVNkiz82rqfWtNfBw5c
D7QRd5SoLnz2ZlVOYNERU8U7F9jJWPvGKraxjZVO/sTZ+WGQ1z1TJ40bGtxM8I8i5OAyDPMQzIIe
hhXt517ixev0NxYQ+ASOplFvOLbjDfNDTGYUuEb8FeXz1AIVLQv5JsthwkKnb1BIBluMYyrn2Lib
XPtnAMDGHk4lwTrruuU77mqd6HrodiqxPNjXozgIZTbVle1UVwbUVllRQTGaBLNgT2WWjL9ZWVZr
ZV6NlY1VKEPriLM1UxZXrEOoAZQTdl4MsDhhZ2WJXe7CprGqlV1WV8ZZe8RC2+ClNZWpNlP2WuCP
eL+U5XZW5ttQ2XC1Djeipay59BURdOLWHZVt11cG3kJZefHPuBQPsPcKZfQlU5ySaZnfCmUCjjAN
FcoWrE14KqnhzDtfmYYrZR+2aKNRmcBSPCpzcY/LmAtFD5KcTTueRmVEjosrqYzJMQ7lSlmV8bAP
D66yL8f4mLV4/pVK2WEJH+SNtDS44NnOKgOTsSr1D647q9NEI2Uhck+RsK4KGrNeb/fnarbpEbRg
9TL3zmot924kHnxK5/5G78z7Kq/fIz3zeYgcmHGy8m+OaMmg1o3h6BkJ9qqgRmxTGOMGE3u5zfx6
X4jGujZY2fVF3p4Rfr9SZk52MWVE6n6jZLooBkLan7Iy9pj9DzUhKCNHwfCA0KNdmf1ASh5ZWMeh
ZFqY6pfK8cTFNidxId+MlEh0DTsHHzlncozbCdwOZX93TWyZcSUMcVv1eJo0Jxy3lKuaVaE9W2Pv
XKwWbgq6q8M8V3KTZQosQNl0U8tWqdWziNy49teUwtjUqO0pUG8UtNmjM5ynufExioK1tpPnzJiG
K2JNykusYbxWqpuqpiop4fwQa3ToHf78v1cWG8pK8TfhtofqyrVwtpr4Ys3frRZzb8a+dK3ykBhe
chh6mt5tFhAyHLmPHqLF+zEjLqeep52txB2j08r/4S2Y/+L28DyPAVU3bEOnEWj9Jmf3g6jtYgT9
h0xD7hQAWXdDRgBtiADexN5LajI/RxBQ7uA2R9fCx25mZgbBjQVhKZUF8pLC4VmJTfXegNjkhQ8t
zeUjy1Wd8IRyvVSj/v0Xp/LYfv/iPIXschx0+ALV+98F2bgZUisuRr440HjbFBD+MeyDa8Oakb2T
1b63e6/YjL1x7J0p2rNsSl5meJwieZPDdBU0wn8dt7BmozfH1J8KijkUf+xfCFRswfjFFJhqzE2j
AgAzKedP/hu5eOGv4ubzF/6ru0X5eP7l/SvcGBlwDh9jEZz/JXptamI8M4ZTMNTlTN0F3j3ZNnwI
yP8Jguojqox8jeSp382p+713JMODuMSt324LsxBbtP1Xg/dGblJ9mB3vu68qIFVcvnDm3cRjCbO9
LECNZUCA21hcizbt1suP8P/5gA9T+es//+OVWV6+kU1by/f2b24uZf75y/GqEgj/hNWpiMP//I9v
CVE8Rfb63/ynf2QDij+4qhsu8k3DVxA7jt8/LWCGbpEA6DiMC6ZuYsnhoT8hdparHnEN1/HwQwnX
4Vz9B8TO+gNbim17jilM9X+9/wvEzjR0/+8HKHeQM2j6vsHbMKx/sV/VfeLliGuAJErwVsVE8PJE
HcVNfCJfo6eBJV85ztq6pJ6FLuw+8QzQYh1XjIhY4kXbxDrcWeeaSIHdJ+2pYoapx0KQd68h4BMw
JIU4UaqrrW1nHqMhJxzZUrYByr99INZD3b6NlU66RVPgaJfzmpbrRkzGwac3v8OeQ/PUyvxT44X9
Jo5g06CjcE+lYz+VNvOuumFNVdN3AYg9uqdl72ujCVI7JVV/pft2fRo76plmaCDXWHarAWtAkoWo
JLTkyU8n81RO4Z+bsCnNEw1+6qkM8KvlZpJldDopF66/nrw8sGyk+h/L3vIqy96UN80K/sHWGMOY
gfQjagYWwV5GlKGeZuTxstGNjmyeOXAOdmxuycCm8N5oaLiWvbaAcIC6bJqTfh3CoTgG3Qy/Z07P
FNIAXfu+dkuPzd0VwZXwZmPTN6CzgW7l568NXDIEEEQHrEmfjtG9yN7e9FSsyJ8yyzOViityLOZt
c505Nh3ixoz3RLLKVVxnN+bgvdPzofBQzYQ26yldlCzdRJJuuJJ4kex+GwxxvcG+42Ek9HK4RTnV
tdDdeJ720nksNBV1qa+0hM7COB9IybmyPMWIqzuUWmNlXsLWNC7jgCIex33A1xY6Ok2r+KBHU3LU
kGG6yHbGVdkZETiaD2rO+aX302TDu7kMTY7EVZzr2Oqugqnbxq35Fg7wEuSIwjHXdfNSadw0aP4R
mlxYl7K2Z5RtEFJl2t9PRAyMiT9dQcLwt7XdaISj2dGFhglHJ8QwpJc+Tj1Bgwrp/LWIfOAGuKv2
1hASmWgk8L3sGgG6qJDlCcLNPRVOb2bDFX4OQXEdkf0wNqiEC/sK/7Kzdz3YeeoxtOl8e5q+zViD
rJYnOLHjoVrS9gYf/ULYtHUx1LtuG6S5mkpPgQC0PEZ/3bo4MqO5Y7ubSJ8fnTCu961SlExJPl/V
gIKuQGvxfdgpwTvaOw3icDdPlXEaqLvTqOguTqfKPI2g/hPHFuoXp/nbfUP9UkfJNcYSVQyKsrNm
+voBne3ORNpH8g3M9IY/DpVZ7S53fm2Y8JC5ZVNn050WXR11N0Pwl+OWtqy6ZY4gsRPm96SVuQCc
zBABsQy2VX072+HjKMFTcWyY5yJeoQKpTxTeTC7izk3KYhWL3oRKKAUaFfbXVuKPp85Ge+W3tdiY
lQTS7uQklnrjTRKZ7YkprLntvezHwvQfCKc7FD5+7CX34zOQYNlVWo6a6tsBA106r99TL+3xw6Hj
M9VmSF+FzS/n+VYLV4LyC+l6fBc9NaokJY1d3eXXQAINhHJo8smdZ0ggNEVF9MlSyTwdOHJ6gRen
rhK4MuBw6lOisLSpE78nY99vqY9Wp1htJlVoWfaW+0av38dJau8bQ2N1H3g2XhrnkLWkbJS9P29F
CWvTDfxXq/bTXaNKQ8tbmrPw1ZC1ga5YfZMdbaIC2MGaelt9ylEdSeDzyOldYhqxNLJiFzVqTczv
Iwc2heUIJC+ZM2tLZWOApGNswFdfnixVemz1ij58gOmABlOj5zqJMFaGHJ90Ozs8yBxcT+dHu0xz
pl0ft4/WPDmniiyanVmQHxbwpcuewMUMa+yaiL6BNZieb7lU8jO2lr8ZpIMMd7L8tdvM8IuwOvVV
tLOl9pM8a/8oybDpcvug2dpnhoCTKbb5oitB45yfvhJA6Kyy6pXQMwqN3tySf7AcAEuqwbKHm/Gu
1btytwRMLJEmDoA2kgKXEl2nLl4pEX1+ENOCdqk8y5hIMK2GbilyYP1WWo+bsLUmmObmO/hafUvb
S+ysubl10x6G6NBYtOBR577Yza/QgKdcZeEENVuRmN21aXOm5nB20ONEaMk95wP9dr1dnpkWNL3G
0gcApp6dOESnBEHRrIK427pZDGZnMOXBttpdPR0r+GlHmQ3kMjIcUq6ZNHRd4tlM74Zq7I+/ffbl
Zo93KFEt8MvURN7n19DExPPowXxYvpRlswRt2KNzlZrT25Ab3Xqm93kSYL63dmnGK/KCdZj4LLpj
MtxTnaMjUQdoYhebeYJeVJvYPoIKezfycP80X4+uRZKJZuyaNu9OHt2LwS7QXZpEmHf41rYdwZWb
QCXSSEd0VD8Jf0TJFKvGnU7yCEQaugTMAvQ+utfR6u26TCE04oFO7uh2pNGA51TI+GUz04QG7qCw
8q4NA99XqoTyGPV4FlQxOoPHFCcyQPTJtaBkJb/ot77EWMvecl8zd7d6WLe7ZXhbNpYa6L5u6mrI
y6RGukXo1puoCLm2dix51NkfIg0kikrtLhs05wA6Atde2aK9isPYI5DCwCWHpPS0bFoDqagJkXYZ
g7KZIT0inDDPfeICTJqxpTNv6d/9WP7uMt4u7+W3m+DQtD22kZ2jtG8u1E7CHI9BUhIm0VeTWM1e
+tzYQAr7Fs7Gsmm0VGyajG+k0LENGchqiE8nQZf5F+GZWnTGFbeZ83I8mPmDFjiJjjyeIzPCxlOY
PefScm5+xh0Jp86QkgPtWzRgQ1Bpx1KRySJjh4fpJa1Q4vMfEToMu8Y1GZgrK0EY0CT7JXjGVLT6
bGmkLLtC3V4e+XrYyA6o/TGz/POx5anLE2LUUUe3/2Epaj9ZMfZhCBjr1K1FEBh3ZJR+3fzcs5zk
aA0M7RW0AnhsPBmtIxkxy/dYIpjsz3GFgijHp2XxiXOTCjmdV/0qVsw1u/OPfUkGWehmEzTV/Bce
F+NkaJZBMR2WvuH7t5Nq96Sq3bPsxWovlzVahmV3ufPrOf/dfW4zwmvUwmT99eRlL8thERgVBmv1
N5bNb/9/uc9RwP9lrxsrba1plvg89dDGyuHbchZWtYMewBtNNWFfyr9i043Frgr09DBaBcPiPy+h
XzeXvX4GZ7VaHl5uL5fZr5sZYKWsx6WLZwnnqaGP2+WSY6qLT91DqFottwd1HuGr3/RZM1BWViz7
ZePpVOY4uDoPOeSwRnnbXS2bkezmzcQVeZ06stmURjmu8F97XJEZok/ThOY+mIugAQpGbM4UNtuu
Ogj6yienRLC/XnbRxnIpTIGann5/6C/PAus2ILeBPPb5rJxKd1EeZ+R883bpEDZKAfnVKyR4qfnz
kTJxCMJYHmLVggNi2Z1tUoGMyCmokqndyVLZL1+vYjY2MaDu2KfnUGUpFZWK3zGWyJ/PF//rPV8v
ufQsl1dc7hsb0zt2LnrEf7Qyl8eWmxEhZtPnI5+7y1//fCPLf15uywr513q5/fkXv15Kj/NqbfpO
m59dd2KAGEgr+Xr9r3fx+ba/Hv569f/FfUV2jt1Kr/sdC6HjHEykSybUIJF0OBs8pqU1H+gFPODx
H1EfA00cjepaxDphXjiggWPlT7Ekornwy6ektADx+jM011oXeyNwb2BplN9ZCn8wRX9tXUrQc4Qk
DCULImeTpxsFQKfMtLO1bKLH0aYm3sUQoRwEnHDKplUWEAfdNM60TaXf7lra5FYhudJ4DclGXFEw
QPUP84BBrav0Z6cQ86o1oIr07jnM47MWyRoEFJGMxBv1OzGyChi6ZpdqXPgcd9fCDdxWzE/XIwQO
zoWWGLYmx/tZl+m+zNtfAY54Tl9gX5Hev5gUf7eO892LW5fuSpygle/hsdU7ABE/LC2tVv2uR7LG
RBsA1Oxo1tHtnFPG6YJ/PiHBge8tbcSZjj9oFClfIoiC11H0c5jeUj/Yx1YeYNbV+l2YR89tT6IZ
avyjqFiQ5sV4Ci1rb7XlN4QauNtClI2wlH6CQ9uUum/vzYCKBLGhu7Bm5dbV7TOJ6D9tLL6OKmBk
E9dW/uuqS6a7ZAx2VrKza3ipTYl2UqQObTPrDWzkLeD/5KnP3sDbbTumXN+mjujCmrluRYfawtxe
TS6AfYItkCS69TodclYcArlK6PyYfZonALGaY5GkQJpTEWIXGeH8Re1eGeFXmaNlGxXjVKcCuYjX
vupzE23GOnzCghGfEy0h+xT56aZk+bjNQXprAtnciIdzxAywk2WE6dfyXmOO9FPMlXoN/nXe6ZF8
mEfjMXDNgBkJgQQOE9CMFnNuO8Z+bIMTPRZElYjdD0No3HtDLfZWWhyjrBJ3wJzvvTK9JqCT1XuY
kAJkhOT7xPu2GrFBwvT3KWds6AOlewmce+HZh1l3lcs4+KmhIOIfic0JXZhmQLYfSQa4RhjNeo4Y
JiUTrBVl5riIkYcIZLyz/s0n5eqYhG190t2Y2vI0ffMRzB0zLb0u4U+PDcerYZBEK0pn38PFIxis
2YoBarPXzRa6N6CcnU/OORJpAQPhBCH/zVSTLE93R/oQz+A0GVZ7QIoW0pgYuCZATrIZ8ta+eDMi
zxRq68ok3eUszN7a45a5y9dWPOk7LTUCdHfJ98qy3+zGvhOern8vCYktGaIQguMj8apOEdXmem/O
Q3/R9YtsxLR2R0J4hIkbaIJJDi1zFdBvucYLjvMdjVBi3DpF19xM+QdZRvfF1DhnRlYM1hFj34N7
Vel+clcrt2w4AgPQtZ+zYTzlMtilUXSAy48+LYYgmYVOu09SevZT0sh13jc/gyi1N4Gg7eEiia7A
ljUCDRGcwMqpyIHtcN9geR9Wjgg43TAbU9VimgdRTEOhnvUB8AtoUEPQ/WKSC2hpxJWBVBsnUN9s
2xTbaOcCnAfOkHnRuCvs+LoKgPM7YfKDRDWuAf64QTNXE3LKyOdWTEKho9CMxSGaRMFzFvQx6d7k
tYFZjQb9vnS14JS2Ccl4dPbaSpwT3a1utVFYqxjzxw6t3k9U9s0+YIxa6xO0R9myxhUjq+i2uc7j
4SbsLWcHwRXn7sPQJVSlnLzdeKb+Uzrm2Z4sQhwH+TpjGhFepK8DMnxWDcfXDubsJTDrJ6u26VDr
E5iFni/afOr79KOUmHpp9LuHAg0dcEpblK+UKfhMvc63YyQvfjBSoi8ejMjNV02R/OwKN1wXc5Tu
Y4zBK1p32X3meDvf9zf0arobkCA0rpx9U6R3AK/yTSiIUB7CNt22eIh2/mRtyphYezgn5VaOr104
/Bg9wlLn4bFFBk/9Co85nDlf4pabWJ1lIPjHJjpP2gixyXnr812bMtRINz75vQNNPFfAwQGhuP4x
RKW+AYT9AX/rkEQ97Arf7Yms5PCTJcjQpsRZr76g3IN3Dwl+FYGVWHmJILjKyPx1l5Q5XeScLErm
R5uxk2/lsPXSAgVT1+8HoJ7MhOtmFbL09LhUpbgjuktq6R6aQMSOpRRAU3Pj55QrKKr8LkSFqK8Q
RIU1/VtH2idqL2B4JvZGichCqX425o/eVTaeMnEP1KGWFpXTieuwkdsApBnHBkrnyV07bU0fK0PL
PWvRi0BylgXXY0ncbTTAwwRF8SKs5FSwGt7Vg33uaERdG3l0qXUMgaEv+l2SetfUm70dYCD4vKGf
b4Cgmys5lbeQLQ9chQmPbWH/umA3MXQ/F1GMQRMpybZ3wN5g5iT/t8d7IocE3x7QpGaiRhKNr8IU
hL/wizRN+lRHuAtTzfxlFjehTRlKFNMAB2RiKHxyEvPcvJZR/IhI/rX1JbFjAREVxozZkuXq9RTk
JtOC6BsJGReoh4B9y29Zbtx4M6nbuR9Xu14bt7OvRBJtaBwnwWAcBbh4eusR+XhB+DjXZQoId0JD
TB0wQCay1G/LMO/2dR5blHm0O1EQA5ohQ8HBCkeixRERFbg/x3hcYUlAFd42N8h1VqYr1QExX0k9
u6HjTrGanyzDhz6FpGEFaK23JPmctTyMjkVR2gdRp7sAPm2QgouecFiErvtYJvW5y6MbV+L2K3rx
JvJoZZQ10U5SrmU7mVvk3TipYg+dAzTNwNDzg2yDdyMaH7qZ71GLAVWkAdIdrmOQXXzU0X7FDLY3
7wzbOtlhfD1jjDY1onr0iOzssonDDXLuDRlWb2kxFDu7ItAninG5+g2MRtt7DeJeUkRlCmj5zTd9
Ap4/YvDv0fVjEQFTV4S/WHNQxRfAYJ9rLb/zy7BfGcisKQmXN7o8DXmxH3I3PZmxZPqkQ1eD37Ur
u+GOVS4Xas662tAY4WxUAWSYr0YR6mvTmB5Y7N0XZpNcDdLYDlAwMw16PdiwS6SWIXN2h2k83SRk
K9BzJqTHKm+Bvxhnre1XZa6dG5qMmFlJjdYVopeuenkLtIpas4eVO7QGNBR44xFqnCmJR0QMMrt1
WfNp3/G1YoRj7bVOECKvi8TbUW3Kb0IJg2eSICwK/wfDEdIRJvO7sjWQw3ejcd3XybnW9ZPvcwWX
RkgYQp+P2y6VdGCGravcgYU53ZXK5eJaOk1eDcEKNXCJJLUUNANgJQiHlDgDSFdI6SvPivPUJB+u
PeOk5Jq00bv8vYjFT6kx10rdTtuFTK1WA/Snb8M4bJPhIWdKuDeLEldc2h3LQY/WBfG26DlKjwHR
129RNF9FSUUUuWcfgeFvvBSVLNMkDdtvAvlJha3Y2AwFUvacl10VPQVK3y0RQemNxCAjN7EU9XEw
6nhvOXW6btNS7t1x46SWWOPVd3YFnRuuHW+dg6F0oStKk3ASuwmuYky3TLSiD4w6cW7sMq6vTCOD
g52Vd5Zzj4nIeAhqA5fJ0Ox8D7WTlWzsqnqBGkIQTms+ketE5rpr3Wah/VxazYYC3q3hObiISCfe
jsaM+6Txg41ezHeFiS5gzCzsQnzjU6S1VHxCfRWXmLjGc9/BAcI9QzF5vOucASpvMeD2HE9uF5Gw
kpk3LY3OdasTFp97E3r9gSgjwsjXWqChRK7nJxCQrAsCcztY4LpEgPZ00JofXUhnDv9bu3FLOFIT
fTFkTxk4NXLruNoMbfoABZLgHZn9tHLXQPzhOqzHPEjYUtMR8ZiU7X6ZUdbuKjsYN23SndB14KJx
7E3tUvJNoqI8GAHysRhf7jbFRMoqh9BI8GP0Fi+pw19OCxvJWINka7C+6R0XrVEk21KS4ZNImKux
7H5gkArXVkcSJSjnl7qNOwY8bxsUArJY3b06Y/uQdD4QBarq1UyNwYAqG8zbGvvoyprG1ynHXpiZ
/nOfYeLVXZI2ysqBsYSoPAYPwpGNRD0VZ9ezcE5DvV41FIAy1KWYJ9WnBElrx9+Ccu/25MM2WX8q
zr2UbzYgD2TalruyzScSLj/qmasSMiloz/0vAYcqS9QP6JRHfjOWbSRKpVk9ESBRPEIMhkee+c/J
jAXG7X91GcqtKDwWodgzrX+FNz4dQ5/Jcu47d3qTXyJtfEiIIHEgZJ5au9vnhT2h+dnZiZ5hruaE
LEhs3/TWCM1lOBUBOe+j+2rOSN9KMCbbuTSxhIHEeQozjErUyQwID7DEHacaz624pjUEaw7G3iqa
s0c9QXM2Q2PiJ7M2UzrheC6oBNnaGdNgyyjsU67R2+5pBlZ0zSrFTMjkaGa+snIKBihOgugLNLbp
9BF18BCamcIjhOwVNoJHRomfKPoxu2TW3ujDihMD6mjrM2oHNhCgeQyveq3nIhqSIERnfRW2tBZ8
7AK+Vj05od7vFFDNu+PsGeySWLUBi9Tk0dBL5U99jqBvZPZLARdimhGF4vLY+PLNrW2KfhyTjYs0
caRdjYXVpT4y460xKCY2dfERzZWiAk4HJEtvRt6auFjjY0DOC2LXPj8YUQ0xI1+TXfK9C1W4sete
M0d4Rhh2X5v9jZVrtx7cNj/mV8pilIJxNrxbKPWrlusTC/mqIw8Kz/pj6AYGakB/Z4WJd4omBLWO
FrFCjsIb3ywQ5GcR8z6kjesOuMgWZCvA/lZQYWZUmwxzPeYelVIfZaDJ7L0bc76QgEskLobNUNgt
aUT0biLgiCt9KjoSSoRxlVBhkDZpmqk7vGLlfPFgRWezg6O3JKoxHeKnyXiNTOMlzIAGtY2N33fi
6tyiZu6N5trw8JbBrSQQ/GIiOT/jquCSiZ8POQURCvqZ6hMhQAS8H9IG2F6fjmvRdY+SMLJLPaig
S67DpvlWdIhmk67vdhrLePaGu6l0d/j09W2fJB9+TX9aq/RT4JInjNKSGF43Za5pIZ9k7QCfujWo
JALHTzV46519R4DXYzd8+JAHACg9DjbW7NTzfmj2o+s6XOWsHgoXkP0gZbVInwgYIyOAG/L36zTG
PQuSNirda7vUcfQXoXGVTz1PYqZaEd+UmKR0jEUpFQtjq+mtu8685ibSaApWiWB4iG981IwhalAj
DDDD8BbWpcHIx3uOLK/YVvTMDaajta9f1BoVFn1ADIZRcULykUZ9fO5IlV85Oj4mzTTX6E2ZfmO2
XZXejWxhhWhDuulIENgas/8IPPKjVbAH5rt2Jr/1eWGsWKkEKjG1kk/R4HsbUxJJKlNm59p3S0b+
qmvs6eLKd/yuNxjB7GM112KVMe/sZzIhzMq6YIB9bCYwCqOT5xvSLlbGUxaAVWMpwGCMl8hoo3cN
oM6uIiyU1T0JD+UDF82LVc63bsjhmW0t9TsZCYbTobf4jClfYI+fkHm0AkpE+kpzpbkN4a30OjLK
wXgpgChARBw3sDjK2Ilhxrn3EQXoFSLHxEZikAY5TozohnrcsLKH5Ma1aZ8is6ia4cGZ4gfZz3fj
KG9DOR0hCVy3TQbC4dpOzJeCj0ByBX7kd8XiDwftprFnDi/tapQlepvZ3amF6dwVK05cJrSh8c1K
wlczsB5nszPA2Hf7Lq4+4siF3sEqoc/Ih7O1Rw/2Q2nrl75DRVxLgtSKgI9rV8RKzv2tya9lBWI7
Mh2MxL03zw8VXqiD8UJTwUqZILIqXbsxSZJtxhFDrGIBFqFGgOxvpV5DsHd/OFlFCcG46Eb20TX+
D6vr3vL8bWgC9LU0ODIdUXnQ3lZaRWJI/mHyZtO5/Aij5D61iwfMH/OaiiVgndzFQJEoJnH3kjPB
JgGKIQmZebKy2uI1jetjXWO2gAnjiZRCwXgUE5A9s7y37fiM4+jZNZr7wc120UiruPCCW8yXVJb7
+iPxkls/fBpE981stKsIyhAx0u+lTlepdrVzqnU7JCMKvhaJXQ0wgaw/n7Qho3rW5E05y5ekbX5l
4bXV1EiZSvI5w9a7QONYFV30LcCRUGnWxe3tD9vISFMTqlhlWtd9D0mRHhpVJGbaETJQV56C9tkS
zSEKvxOiqR2zdrrVAiVR11GgybtZ7v9f0Pe/YroLqpz/VtBX/4JO+3c53/Jf/pTzGYbzh3AUDtrx
HDR94i9yPlP8YTtQol3dcBj+FC76TzmfcP4wHR5DAAhT3Mbq+E85nzD+oNgjXBfQu3CFgzzv/0J0
/9TD/kVorNtCiYxtEx06a1Dd/I3pnjT4Q4fOlzc5aTcqBn0JP3dS0iqbYTpMabgLiu4psqrgRKFa
5akkj95IGp8e4buSzAgXd9HX5tN/FFtXIwL5TTpaN4sPaNnUtFvbqqC+tRiEbNUTHFt1mRy1Sxp2
Jj1KNoWLl2JWDLYW5jhrzOroGOT9tRHxazGosb0zzhjT0bfvmqQfWH5nyaGz+nNgifc41YKbqktp
gcAvzT28P7O9rpCH3Dj+pg7/i73zWHIcybbtF6ENWkypNUNHZk5gkQqAQ2vx9Xe5Z3VFdw2evTu/
g4KBjAxWkITwc87ea4+QZes6eUwJeAhZMoJE8C84ea9OT/QNl5TvCU6aKly0c2Qjt6m1sdjVhk+z
TM2SVMC22lOh2645vVUjPaa6dOmlFNUe6OgtHfSUiYooGFDTXJ3CH3oMU2LK/HlbViX+sNxlnOlP
Bp2ehHCxsIeVTUOpkptgmCwGxR9jHjXnmqpq09is1CLejSZOykv4aUdTD5VbDWfSy5TSD1U2L3y2
2qHz8A7XUXROFzIJScNlATQYm8+BV0AD68Dakhw7n86YenM6/zfSZqtsS0oLbvoSso8lLiLWMyLF
zH4zl5Dr4S97Jx+bNG4V807lSlylvUulgsKAcroisyTb5MoEPehDy9TQJdSRTF4QGGSId+4xCv2W
VjkG4ZXR0TMgSAt7yehBL1ksAHwpwWF5hGcqj8BNeoi2raD4M9pTH/0/vonPbwcUlb3Vmv63ZRd7
nZX8gUEuYip/qrYEv6D3kBs0SfiOSueX7pVoZvqxPUUuAri+lkBNeTKovc/NpMXtyczKcG/Pzs7i
f39SG/WG/vGQWU99QpxprxuTjKJYqij+2En/7C6T+TBijlwnhvnVlrMHmnLMdeXe50NDPrd4jX3w
kZCqb5p7RvnnEFAPPw8GtbfME/MOh5aTOiPVyfgfHkL1pDo6UCd8sXIakGq8qj66z83nc1bsMWwR
J2UnjaTJk3gc7I2WlD8YcqN+kuFCg/k0CoozpAXp3xtlB1Tnea7kBq00kCorKUhCRu8WlhUKD6bw
//EYu6A7d492i+h168uZccwon5I4+4C32p+6oUTppfnTKk+75WQRnXrCKb+c1EO1MQm2XNlRhdPF
+SoQbdCw31dEXx4Qs1kblJIIYKHlsEad0SD7aBgRNhWYwWCwnEmifPdL+kylqW+8BCiRb8HT9eEO
jUrfp/4oe9slQMZ0qeZSTxjSnKk21t976iH52sY+aPS94WEYneUvmGFr7inor9wgwD4VxjHtIvKA
ckZpmq5FZNGBGCDUcTnpOKFOIIpBh9jTlyRvglOixfHJXl75ZHEZRjZKg9BiM8RBD6aj5qodOwyd
uujcePaLLwjGUH9iLQUCcc7ycwJXv5nk0F/9AH9mXn/x9KA+zmPtwnIZxcs8dwtnNMlp6fLYBnWO
ENWutv3Q3sQyfe8atNKWhn9HH2D+Yq2Ud7q1aYY/k8DIjnQIjV1NeDlpEc/knCWHKO3fdLs+ACGy
5MLtI68MxIdj/hjsenhSpyTXL2OeZLui5l/USUe7HoA8+OGAJnh2rXwSn/1p+jqNy8aY0q+RXWLW
ngSj79xf6KgurOnkoTBNd6thLmr0wAJmFlilkVNm9v0tMctoVwo/RWzaMwgaCIuLeHcsjiuw2DNR
V7C27mlcXDIyvLlEDMnFLvIVSrPcifJrXzrg56vlTO2J9tdOjnNnXo16evbj1qCQJ61Kz71gNQJl
285k/RmOPx1qZzwvAlZD5SNGhbuB0Ted36aG4ewsNFqGcfEztSh/oY380FBEnZbK8LaWT/rR1LbI
lYbH0NfiLSSG14Tyfl+J+a4JvztG8zjskqmgCs9mYtI0+vqWsGD3O/mxSH0M+IjRM2Js6Q+5WydM
9xTDWNBNu0OkUp61JiAcuQDX7UxtvQelkq+tNoSAkwBFiMZ7GaGbdey6W1s2esKGJBDWx2I9OLgl
eovCOxO+wTW8tNaNbVk7Cyjt2s/TXzC49D1ZtC94gUDnuoQz25a5XSwNkYIlMYOdRZWykLVL8zkw
TDq1Iqx2dcWLzm320C3Qofjip7NZpNptmmN+OfoZz5l78zMt29RhRTMpzF+nqpu2qSeMHXKJb6UA
5DkSIVlYC3BdtyNdOqvOGMNIFGDOo2kNwHJEZRROTEX7fHBWig2LJr3dOWQxbSJmVp7fG1e/cqpN
bkj+I+uk7xmynNVi8HclVp/tzHg0175vvY/+Ou7PZaBXq6UwsZwOG11PfqbEI+PSCxdy4LUrc4S1
MdfzeuB+fugmTqChiL/SmKs2+gKBdKhq46gVVNm0RLZmCkGFP+anZ8+CZgOZNngqwHP/NArrwctD
+A3eNSVcER1g+Y1551cUbqtwCsAR5yfb47xN8dieYhHdRiv2D2bm0RTnVMWT0W3iOKYDGPaXlvix
Vwj+2m4u6YA41BZuUb2mM+WOo51ktu/OtckByXCYElJVE5aJKKy347fSDX5kpuB2Ij3Avu5oN4Ls
+7wUe28GxpkZOZiVUc+2DrQIVNf9QyD1AcADcdIO448I+TDJN6EgNAhhTXcEu/o+AuPcVJr9lar9
NOJLQbb4CoFn2Uya/TttPOexaF6aOb5UAfY/L+rSY5MST8261DwV5cCfK8IDNuqEhhy0pco/NJo5
PZhp8Mwf+pAkhGu1yBKuAoh5MkfHNnd/idn6slQRCQe1frH00N/a+gC9FtxiEtu3HrfjjkkdOE2g
HkBnde2ah2MLEDI561b9m8wHWiKDHu/KzIVqagASs+jM0Fas8Sh63ycnvAui5neTXl+TcBFbLHTu
ekqNS9dPhPQylCfu7dH0GOfrWQrboHux+43Vks/RJc05dgHPeDn9RKdEsJAOxio1kHpRATvrxh+d
DZf+aBX6dJXrijbaMLXvI4CKTXVPynSW7Rk8/NIz47bZ3kp77eo71ofjfCMhODw3YU2YdEzMKTgk
Juu034nLfBg9ljK6jZqGRE8Ia9/p8mc7jwHjUrS7uC++xFHCSnyhiZshODY82Ko+8m/wINQPNiKT
eOwPfaWfSTeklQlkY5tq9c+CMeORDyJj9navHLhXldY8LBAKgCzFnnBouONDWSpuRxiPVijYJvgP
04xfOwpOwwR9wKp8eLylZP6NWy5P/Y17abSu+ocGvQXDiUQDcUF+YjEv69ElOIC+RHnAKU2Zow/b
FKVhKOL6RDefNo8j1yfqsdoDIVz/eTi2gm6sxpJMli9qw9oU7cjfD7klFjuMJW8TqWurIS8EnvPC
WYHELTZCLqLUhhiQv/Y+H5LZ6hwj4EHAgElmaQ0UYPOzRTwHQidQcM3YJmevZ2BTYW4HRclSohoi
UAwDPe8WM8Y+trE9FNmrVeowmkHFQO2gJ1MzA931WfxDib8TqRVXum+1EdiRs5XPMuiAF36TS6SD
ZxMBa7ZytCKtD4UVkqYkNwYDrX0SJ5fGruoTLcWPNJJRwmZ+TMZh2KunGyNhHGsOhxwMgVXWM4h6
9JfUGBgudKfbOGByObwQWOKz/4kHud0SssGcEGqmcyQ+qDdGcPF/bzq5KjejHCGaFWBbgfOhNko0
nVf05wIXDllUA7lUgunOdmZ9qx4HWUgSeu7dlQw3V/JatavktkqWqx4CeMpPGBDkyn5Mu4TJqdzl
2oXwQ2dh2I/7jEzS29zqZ7gexjMhRW+Mn4cDdxE6lQCCrtFQXxc7t1/sKFwLy3/Q8pKDuzS0OxP/
n31spXtpIWMK2Zc7v0K1FnZiuvlyg+v215LhcM4cj0wZEElbo6E+Qg4VIIYYDG0fhzrcWpZPhvsj
ieYK5iCcMdTxztqRh0ickAczj7l7N4b5EBasF4rY/ehL27nUmAaIk4huRVBRmuaSV6llqMFdZoJt
Y35MlFze2JZPDDPz6lmTmHateQeuHr24JDyt0JmAGjYMbWU7hfMKizk9ucwf8Kn8nnEzXDuDyCZy
cKJtKutF3TLtre3gcSIytrnHZADcRxfg1aSXqAQEARRzBgAo5pLpJgbZFnm5uJtEku5IXZiuZjA/
End+xVV+44tgSJc54sE2ftFKS292fRQkgK9QprgbqxCY1bnFwxNBiJ63gFnbYK5XdZXMd0Fy5Q4r
PQm3Rr9py2l6zHsLqfFUX4cxp/7ngKEByyimqiE29N601fUFw1KUN0eImcRK280tmGUmRgn9v6Ix
i74lEdfWxd6gj80vyG3nKIjCvbcmtLvDdIUsdJrthzbxy7OVjQgONSqZvOVPd4Ba2QGXYIZkJ5f1
/bpq9QWyW3lsB5+sVA9Dg5OZ5tEt25+kQmU7YeIp0sZwpw2xvQUkmGzmZOAsN+aHMfC+eL79EDM4
P85IQzRChR7FFMc7P50+miD6phWz9dDN9UCmF6B5r9CuBIiFJFUw/caqhpkfB8NMjfVo6Ux2SANj
dhoue5YPt8EosnPhDKznIKlh40HP6Rar0RoteuJcqQTC/3VvGfUd7rbrJXek+BcsYvZNmNpZR0Z5
sKf8R2dJbHKQYdbwhbiZPlOQos+mx7SGRwjqkG4KriY0CxdvInWeFcUW/BmSwMYwjk32ZfYF5QkY
d5guE8PX3oY0N4agu1rRAvTTrZUvWuCwohr2MbFYq5wMpXvCCr7gMrNvl9laMxrknWI5YwxSnkya
Doe+Fu8lYOENNMkLwaJaGj6inniq6dIceNliW0c9udQZejzCtJhepvWK721rpFN6J6F+GydhePFD
cs3m3D7RT36kzwzbv/DGi9qjRDHXKRE8G9dtij1oF6LRWaZS90SoQhlBU/VdNWB1TCufBiFVJaEu
zkNAD0grBZlZg22AsEefWyb9FZUO4hbXG3di3oZiHLZ6zQTcdIOTndfuc5r28ROyidV7nTp7pDzS
iQbKWdY4WiTufXAHA6LTgB9e4ynUAWV87TvOr7KMd/WQY9R3y3DL1ZUwwua7ge50jc2iQ/um4y01
ibdgnhwAcehZk8nskhbR192vcPxlMGgIikQtbDXHuPOil2qJTsh+/WPd8BKZKH+OBlkUvrtGv8vw
qenQz0UNUSW2sxcI3FZxU3fnsus+YP5Zl4BYc9KoseYJw+FbzUKmRjBoDk6p/ewrstN6ifLQC/ct
bcCFOLZ47ruguRmxUx57G/2DvMa2S/sUIU2A2eKMN1JGKO9nLCASbtgVoNjLfD4R/cKB0MfIt33j
wU7G6NrDHocXlj/Eln7jbvS1DQ1sb/706BFYeU1KjkAAsau+cuKV0+XjdrbpQjReqq3mbKp2nhe8
cqHJjsZsEkc1wslpsuscoXvsXA+uStZ5e/gIxHSgOvA35WieTD/ud5nfgjuRgQom10iOmC8pjl2W
mB3CUdO4J2lg4OgbrA1dYxfFJc4nDbroJohxGVZmc5+WsX+S3dQJwq7wfhAvu+9ad8s5hTPBJZkW
eZs8hst9VHy3R13ndBgOiP6N02R8Z4kxHtJixtDoQK4jvu64uH6yKeAX7oqUKb2WTHuMfocg834J
lu2vNqv7vqaKZJ7oYkEFcp3Xh7mYP4SXgfFwOZXcYWacymCP24pJ/vg1D5yjSNzsNqSl88jyesDt
nYptMnYhsc4TIyQz+N0uMPdIHu5Y6qI491zHW0cahO6wZIHdG8ULMVyreZllkNCIXHQyfaZQSCWn
hFi41mQBu7is5pXFph4bazc25k2twpiCErLrdMgQy/atY767gSdunKDavtZcp6GnSLlhD5WnisZV
DRsTZWR5UVEczjid02SmGcNivevoWzsk6clcbrLFHYOmDxHByZLvoz77MZG0vMnn4YkYjrfMNbuz
pdlnwmY6MsDMepUvzcrzsopoBBG+9HovNYgf9rjE5zFDAFLNJBXrRMPch6XaGGgPibshb9s2fdac
Mb5gI10Yr50L8gWuDLurofRY+IbDzvGH+TlCeJa2YiQxjrgsEyHntmxD1HlJFt8yh7W3RyLfjviz
n3WigzyMoUFV+e9Gx0WGtHX8cJrqCfJlvnXqdMDNE6L0JBdpmVOLtqYGR4s4gGvAsHrrwNNFBBNu
dU+LjwvLH3QDAVWr+Uwl9XtY9OnitQiSqRjbdVmav4MO0j8zleO4wHicoYZG8AW5Z5S4pDoaHb3p
WNvKTqZzj2QraJBswSsoXtGLTffeCmHXfHRCQKjqwVSWSwZ71m9/+GkmSZhBdyOci05U4Tjnop13
lm4Pj3WDDllDj8QVxg73TtpoG7tqaHK2xlPBjS6ChX6Jhvh9Jn32NNbSiQ6GF7NsWZ9zHWXwYGs4
jLJFTk5Jc+mnrNzG6GIY9GXaJXL0YSWCtjnkxnioDMT5hTxgrcbcpDYcYLearnbQaiRnVV/02m8u
5Sjis8dfP2kyONbNTdxJFfkRS/iRR1UFozfZJAPzwdgJpietHvdLpUXPAnr32DocYwXzD0MgSFpa
vwSsiukx6PrNmI8Q5yltt7keOeuOG802loCfoSWYPWXEfRiDYjjHDT4JbvMa1GDLvCby/8IYE3O8
sXAjRZyx8Rmzp7nAqizTIS3G2Rt3ase1z7CG8qFGXiWeSrcgFYz/6dofWhNZCivUtC5vfnSbssY5
NylYNMIbsyMxCo+Ghu83GPkCvAA6L2xkSqA+4AZAib32Z60/Jqa9jqM4u9KY2I82qAaG8e0ZN123
s9sB7kA8CUZBnnHs3PIHlmTSOODC7qG2hzcXaPiaqO7owKpohxmfT2RBD0xKNq1jwpeOTulTr5UN
BKxyIVp01CzoXBrAMPkRGOSUWDJ7W6uRNFmhfibCiurl7CHF2S0yNUzU/qGDWAAHvXk0dHM9VhWX
2xGgm/tNs4N6Xfjli56RpOZElnYSETLZ2eyuZT5+HbLF4CqL5jmcbDqKeb+YO9bKNEjb9ItdT1gi
8sW6hHke7Os5/97laYOUJPAOAeHM9CMLJidWcUlcFhfAjRt4CSS9SHWqoVWg0yYmlscUEd3R0Rk6
leLOPTk6+12YXd2cwEMtLW+d3u0s3tm+mhIKQyd6CultXgukG8n4JZHZRX5KYr0bWvXW9jv3lHkB
RVqpPTlCeGe18ZtB8HKNWOuWnd8d2Pg7e8y5nEcsIeucqJtk9LwrGsfiytv2+0QDMed+dRzsjaF8
1Hni68TxcKaoJ19i4lowWu577mnFDTtFidjRfMJR15xFAlFvpmYlPQCWDzzxJ0BS49MUtNsMmHMw
UKkWk2jutf1WeUF/Juyz3lA8mBfNQ7Ww1Eiu00zU5wXm77EMwJ4XmfFgImB7RpTFsT6j8UumBdmX
DXM044tbxy1cZ60X/jrRbYKpGVgOCynJYObw8nDtgvIXCsAhyx2LinEoy+m7PdQJwHMU40VUr7V8
Bu8W9T6MM4NkDdH/GCfHfgSMsQGapD8PMA/jjChXdG83at7jonsUdajVcfOwOM+Odum098Dws11T
oRQs2v5Og5BcLsQj9Lft9OwWLBtJwl5nJHwSZ7VBeMDNgNIUWiA8TZCzxyrnIpyj0rsGExULHacH
v+MgstDjsswkSLGorx6tw8TB6JZV1svowKpvan+viSg5Rr5k1dUdw5M6SO/pPNxBgg6njHZgmwbj
yg7K5IjPiD4NFunRRrsqmK+2Bj5hBpgBeMmeJnPOiAfSYbIlD9HaSiss14+A83rAyC6aX7pw6z1Z
Gd/jmcTbdshvZYetbBTk0NZhDau/WW4N5P71gs5qHdOcXlXMh/fzNHV7O+NWLyibdmNuyYZbXe0S
jWi6GslobEb9W+40l15ziR3ymDcvs1ft5xxZpg7K8+yQf05qT7UeSuJ3J4Inz5Xfv1Rh4F9o4L5E
BvcSxD3MehP0zG4Pbk6aFOrq6ErdMjU3B0dP9TYjhcwdervGUjfc17CXdbX/iH+uPIwOPgZN02z8
tWDcip6OUm20v6xoKs9F7W0j3SkPiSi2lqSGtH37XrjlVzRy3Tqcx4++Z2XrT2Kr3kfv15iIF+99
jAsO4CTKDqPRv8b+0G9JzQas0N2X8I342Aj1f71wCXRpEAdMbhHToqHv7JcqPRu2Pn1BYp5sxsbO
d5rTn/7M8mVHSw3/Pud+ak89F4X9S1wXBbgy2ezNZS+JqNv+1Lfltg/xRpck+Cw+XlqGT8VGCwj9
9ZEC2AoUYRR6vs48qUFQj0XbElmXE0Yt8QBQ+2myujBajDFm+W7b0wnBerZN7AQyih49RqjMSIQQ
RBLKIZii5LKGGg8IbtGAJ0gT9Pwjt/yetqx2CJo78M5sH0kP8CgJCXoWeKswqsi/dI3xFJlFvqkt
qTISuObUJs7ELexA8Wu0ak7tDLzDnji4c6ZY5zBtqJQd85GTpVkNbv3mLKNJzZKgF6OWIa8yM4jr
y6N8owc+bQwX+vJ55gzx4nQ+ZlY/0YReyjUZBA1JXnpzCpTAbcFmRR/01RCkk0QCZWwANmcVSiZI
EuNRpQQBdyHfidoE8lcVt/XzOc0yxS6dy9d/zKFDi1VSSjXiSGKAeudqr5Sg1s+Has+rSLhoLCZJ
lIesgiXJQu35f++ph7H8wErTfFm6+hbXubXOK8IvubBnJJATgDqqFFRijTDBaQCH7KY/qY3D3eu4
4Mzwpbt6AYaFUV7uVtiE/mzUQyDqjLwE1HY7ny6Dn87nNlp01gF8GPJvw13L0bdRMoxUiRRSrs50
1RkaM61gwUt+N3WfH+/bSv9izJaGq4qmqaazSVW/lDVIewoAFUOTIFWJyfIpl+QWtZfKvbjIHBgU
4q6eYpA4HWPvrZNvp0zEX5tO8VwG7H6DPH+UUiZy/VNezgXdtypYLW79ffBpmpFYgaMEDwu2t39v
Bqu89GA690OcohpxCLFyVUeY4aCxDSyRHrTBpY1IJzOZ7AfbT43d/wnE/r8EYg4hg/8vgdjDr4La
IRs+iuS/qW9/fvEvmZhn/8sNTKw2aJYxsv0n9c3X/+UYODP4MU0bxzLMT5mYiUwscHGP/hsW97dM
zAr+5XEhcT0DuhqiL1hx/xuZmKl7/019s33PZmTrsUS1PURtvN5/5dxnuYUmviKyZ8qqZ5wCyzbM
xbPN4HgdAgho3WAXacYdzeayM3V3JOXIbne5r69bzoADGebZU8UgoZVa/G6098HSNVs3gcaRu1FP
vAwSUZegg0vptY9jYLbbXOsAa8WTHIuzzL/kg+uv4KrlLIT5z4qgPFvT0zQytgmM9yIElBYmC3dY
tJO8Vkrb09JuxMd3J/tWZ074UH4XDfGvTYol06HmXcYgPnB9dLe4ueN1Wthi09Zk1Nhp70PORtzW
ptF7QEwacyhucoRMo2QdXXHGZ/gq4icWISwJAtqMnaBbYnpfSRFp9gYrvrmNfo8tXk1L4qZnDGVz
FVzs0qAsNon30bIMLQ2hISqIOR8yHY2aRRceZNVKL8J6FSVMqzJh66uwN+bNgoFkrTM3O3pm850x
3e+Y+d6mtLRX18NSuAhKy36GYj8QWpHTIKaLbl69ELApeVvimNjtNbWu44QfP8VkXsSw3awiGGnG
LNOG3pl/nFIzXrMkro+LqTNGC9LkNsfQYEUQnEp3uEI86M6G+72N2/RiDfbV0iwPEQsA6Yll17Zh
ab9vMrouultTqU5eurNaExNJOKy9GfnAXGU6gC28vINuE/0kzbGWSN5tk55ePBFAgNSAErWK2w2Z
mdjKvPaF0d95aMYFE7N/iIdV6tM51bXuR2iUHw20HvBfhIwFHsWFjR/EcxHSk4IyrLu2uy5Zph2z
Mro7JXJ5LwEdHZjILEr7q2fk3Z2b+gUSUnUmfUEaU40DV3kA34u/t0ptfgl77tDtJNZCxkjMQI5J
P2rIVPBhWgC+pi7JSZ7wvG0LhmQ7cynfFV2BHDxlhmq64OOIZUFF49oMxHxzOvRZSfHjjc6+jn82
hDQwsKTFl7cDGqF85xTaLyT47TqdwDdz82AFEVlPKLPjUfOOgmq0MQU++jaC1zTSW9TdzLjwK3h9
O44TLAHj2tOo8l07euiHaNmOk9kfl2rAzz543zqsggd9IlQ5IyRx29YEBS+d/mVCgLbG0EANwlwE
O/XPsQj5lal9DlxSHKM2/AZfC2l28bzEBkdckVxtH+/nyDi6SFN3i8pU3xiD9QVBz3O7oB4CyoaG
p0WCHQI0bbKq3Zezey0/ksWdV8NEzt1sPs+Jnh+iYiSUjGmKUR+QA5qbds6jfZaEL4jbf/mkl6/S
acQo6MxHQ5gEbKTPswsuI+/0FnNC8TtvEGq2WPzjJSSuuULrr3s734gIjYEfsfIb1BNFy3ULpNqZ
P9Z65FP+ngiWJGRHrLnH9tvM9L7XXrnHcFffrSB4acicadG1bFDTig29g+7cpa9B2lxGMM92hTao
c5f8Mf1mTMPPFFYG6Z8QGWYXRUiia6ux6sCEMN+VHjIy15ZFfAlrw1lHjr+GfFAspGHRTEbgEUJ8
sM8huWGYQlCITikF6Fzb3y2EuScDYlkxDfV+pNGwDsMu2zlm8FLAV0RJl8AUSZnO67SsUdYAryBZ
J6kNaCFS67Bkw46OzWNjwburpjg/EBhLwp7t7cclObSME6J5jxk3KF4zsw2OZV5j8T2nfb2PMelq
OtcHJ9jbvmkeGnPZJCyatoSxf3H8EXlnZtX7sgDaoFvvZYbMvZuJvOqHOT6MFqEgjuEwaJnStyEZ
wg3DbFonuPC3Q3sk+8tjWOC0b4vNhW7sXjrHnddi9KMDrmWBRTU+D7VBBo8lmYX2ozcAaC/HeU0o
urcqxfxaZSiEE6/zn74sGblyKczL7eIf56FDSsqEdNJTPIj4GGZLT3HVniwJUiqIMLUtYu9TjL1z
h2kMSec1dROXcdKPWl6ug97aBGRxb4Lc+6EFDkAqCOaaZJkPkmreSr55LUnn6Ho1wOeL5/y0c9Dj
kojO0lLbNpSVrruQCQ02fengp/dJ8d6hIiQ+UHjFBkWK2MD623Tkqx7Dg4fxRpc89s6K98DWwAvR
N4hKH19r2B81mnUrRyxcYbqNBd69dou31OGCwVwLZwepyAuD253hU6P0jo57G1B8CDDeLGcOBcWQ
ByZvmQmzTyr2ua77gyaJ8yxE9oNk0CfA6KvWElI6vHNmfPKAncuafk8FSLWUJHvR3TrA9jWAe1yd
9dqSzHvIGyUI/Bqcw3aSVHwEUKTLAcrvoOScYhPwg0NvcASmr0uqfi75+o4k7U8g9xfJ3rckhR/X
NxYXtKX4VRPJ6Y/ccl9TpxCnFz02xnIszJjwnYoh8XJklGasZqaJ6xj8/8Cw4krfELQAyQCJzAho
YBusapoaUWDd8qA4kIYDP9YgWWCRGQOBTBsIxvGHP9TAJvw9SrSPaPYIIiWfwKoxEDv5dNKx0qRE
GKQyy6CTqQYa8QYGMQcdcQe0FI70ad117bwnxCE4cW5s+uat9TUIB92DYZMeB41qI+oW+d6FiwKJ
ZHTqO4IWQv7AjqxFbGZXzZZCbNe61jKbIZEpDR6hAwXXgnUfgpL4k+RApgOrjT0BYsdkODpNHYAg
RbnuEwOBz0hmQmgyHQKn9sWoapYjlPe9TJDIO+teDsNbOpPqRMgZMFUOLia011LmTwhoRmsUQMeo
LN+bng5Nw9Vt7RFbQbr0ayBzLCwCLRih+wD7rXtF1MUiMy+ETL8geXYzyjyMqJv3HNxEs0Yaw/iK
752cK1K2NkToPBUYCAvCNahSEGmQthEQuxEx51tl/ost8zg45/YhAR3kgIqVFXP02YR3JNOqYm1V
WQhPc5nu0cucD2z2J50xQOTro3Xgzo5hUxKh1GYkfYU0TVJDUhUgMhIl0uPyPYYybKSRJe3nRj2n
EHnqOQ4AlpzukHIBp1eR/b1R0pFG55TVot0sSzg1SUqUx0E95uQktkRON6SwJpTV9yLzU3qZpBLK
TBVRPecyY2VIcMsp1qaibqpN2sIG/YRwOhWZLeqNaEqLHEqtcSCFQApKOnfFURJ09up5X+XF/L1R
/6Lt6x8Qg9ut+hfqqc/X+POany9nVCF3yWpOq6OovyswYzk8R4keHIHXo0DV0lsMD4YSXgbdqH/g
LTMh6X549FSekRIp+SrIRr2uehz2Avcd96x1KvNzGklJbFQIktpVT35u/vGceoV/PEfWKW4Dqzn8
4/nPh36YFISJM8IuSd9A9kiGUCUlTEqwpARelQobUo9t6vpMJhEpmdbn16rgdpkKL1Jfc6YijdTP
3Wl8y2XeUaGe02UKUksc0ucvq71/vGAjJfGuTFdSCLrPjVKVKUKdei5Byos5nbSmT75eqo4x9YJ/
dqPQfUcj4m4VkLCXzFK1lyrVftaRFNURGfWHmsggDO31yNnqFriHZykGd8vsGBkt2VOeQDX552uL
ImgOf+2rz164XM0Z/IACKCYoEwpyqZRYau9TnTV2VwaE+tFcbMl6lXaGP7tKl5X5hB3CduZtde/q
NFIbzxMeLlF5RjGJnQlqpagxqsChjcupYxWcRLNM71IP1R5jD7K+BkGsmXocDCKlEu22YeG5B6sq
v2qBjzA3GaLVxDNwj5oHnkb8WTUvjGaLhkuJ2c3f2jpEH7Ew3yHfbm7SJz9x9k4TfmlC9OmeRipi
zVJ6lxK0t6u8kOF0B5fDrl6K0iIJ288fCwvSiQNTbR+XM7fLHsUX10uKOTfB/rPIlYeJo9V24A7G
mJFWtZ+JQ7u4P0zDEIehR8sEE4t+sAdtRKA26AngCxLLX7dNII7GxCoiSrWj35K3C3E5PY/S+msM
YX4zzZI7pIuICs1FT5Q6Cq3Qw/nqRNVdR9HjOgTL9tPwdTDlkKrK6PBGTbsVmWlt6mhG0DUWvznD
X1B7V8cmoC7TtCQ+9Lqe7chonjfZyCAMbkvXMvIMXTc6zhp5HYEfrvGv4dOOhuRmWqwIUa8xIlWE
wdTs6tWCcYAVBQ3YXF6VkShBHVQ8QbX7+eQ//o36aSC9IJ//rmwhKjSIjmg5XtXPmIvDJ1S7y0Aj
t8RlE5YoAhcfX40hN+rhnw1lCUT2lPt8j9YTfZjBQHABQhzre+awWFiDPtjULuJObQgeJn0hdUG+
RjtKW47ca1J4nWmzTEd3Qq/675+FtC43g5aOUE95rpatfp2sTvWLvfztz5f4fFi0CNDMOck3qC65
laVAuQ6SGAlSCJlnlkdSIs3u5yZD6bQf3ZFMSWS2SPJA+spTgYOdcySjgUoJavx57vMHak9t3CYY
cYvDUtr3hce1gt9VmyidP8xWqHTXv56q2speG6zzQKnzeanPRVQeiU6hjXFesn5t175AsfTJH+Kb
Ut8DMhF+oL7XKC+Dea12TXlL0i3n3bBACIDVN09qM2MfOJlxTNJps/jrIfDCTZ/z1honMk+jqExk
t/NGeZ1Yl//lhPqM2Pt8zjaRqZmjGWRkIIcb1egu5O03GNVbBhNUe27yP+ydyXLjypZlf6Usx4Vb
aBzdICck2Leiek1gUkgBR9+3X18LfDczMl+WVeUH1EQWUkgURQLux8/Ze+2I2M6HnCiPnTKhqUBb
vuvHkz7zqO+OpPu/ujQdN4nSb4PZ1QUPYyRHRN9ycA1WFbfGgkMOEtt/OLDuC+LdpXV/MlUv9JkM
LL37bx+Y/RBfY5zvfjFmUfXO6T7G2RbStyPWYFXf3A1aKH2qtXCchz9OvyoCe3e4fz7MMtRl7cOA
iIYgTOolmBes/6hrCeQadk78cx9w3D8wBxHptp2zAVXUnPUhiMZ846rJ/m7eun+oG9Bnlc3LfXd1
3X/u/h+tGc2Ahfv+8Y+QQWySoydTrq3/8F3/Hjx4/9r9d91//P7p/+lrTi3ZU/48wp/v+fO1+8Pc
P/3z4c/T+/O1qORm9QN6ZrUdvfh/Hvn+zfYd4v2P5/7nZ2TiyO2koW6fN8n7h398i6LbdE3uCqDC
YFAwE1zRPxEGXKHyu/N5RztctWy9HPG5lbH2oSA0XZlv/zj38ml47ptGIgKIrO3U49Gf9eF5kIee
AOi+YOLEJXO/cu/XyZ8Pg+2cKz/U19UUFeqqf4gMxj33gUfosP33E8jZKUsRqWc5Kptm3ocLVFWc
/+fnc38SatU99jpwSwfHaRDCUbcUG1E3VhGyFUADOAwy9/wJJEc3eyMtw50UVWQvUZdGu/sYIxy1
K1YHN1yyZS8aDZ/c/THYxTHL9ZPZbCotYV2S3SaEXFqhp1n8/8HCf2ewYCAbwIr9v/6ta/9fomQe
87aR/2P5yQQyzP7TaOHvH/230YLzl8lDEQmDnYehA3lDf+fJOMZfhmljIzeANDq68x8mC4b5l67S
iQEwYFi0XQmN+fc8Gf0vmrL0LHCuM2GYHe3/9hz/jjeq/+nz/xR3ZOj/lCeDwQNtiSpsHtQymH78
kwG9DfU4qyIG3VXeBJBwO/sYlu0TiewOPMzXqu/qG4xQIKFD13lSaOYxGg8dWD5aGpazQd7g5qyT
FD6gH32IkJ7LOHSTKxrhrsHgCekTkDiex6ogq0t1f0VRgoFkiunioVrEzRYBCgzhyffWkHvBGadt
9OjG6kqdM8JHH3V6OuBV06bW90jaWpno2zYN1EDPDBxnmVROsBZQN5EvAJ5V7TRYcBqNtnoO+qMY
3DXEF+Q1Ju4llMoxJd4K4i/GoUbmK5ez5S73wz2mxsGr1J4GShW4m6wIV/EoXML2ApoevXWuYQvW
dZE82hpisBRs5baMp22odLlXhlpxUAdAc2VP7x/h9kaXw7MrHVCMsC+OirlpByc8FINuLZmV1++K
MQxwgoxNEEUu1NJQMLlmAOpzvcwF4HcVjxkLDPV3l+sauo3WXCgaLUUN1MFKhPVbkofHsVMkMsls
G0W0GYywNDZuSWwgVxVkdVsj9dT4qoDoLJ26zHZasLNDzXwirgL9eljSvQGxlKUyPQawylromnus
BOiVVqTZj58TjNjUeDapQZFHIv2L/P5mgHzGJiagmaqJAzVjEXR26LlWevMbDFCxUosLoR/prnbn
kkniwvYDWz2YrXLAHpaQHt+E56hzUfi7xXMH8H5ttGPpEUNqYvrMwdtICHRATf26YsX1mWgZ2Aeq
OS2ZFMjXrJjKo1rZL0NOp9kwY0zxvmrfaO/g0lAYi5XtiG7fAvHWon3CUyuXFihFsCTmiw8phyw0
A3ZecGNcZazLJFo6ZSFXZZpdVThuB8MqofPoYQxbzZoOYzwVC7qjD5VtYAqrAT25874CI6ZQ3GRZ
uxx2lARgVNJFljcVxNPEMUlfShwYEI6/Nf7chW5b9lUAsCEJ9b1IteJzXOLsT/wue8BSMOOW6g7H
eme9yhB8fTSa26xQMy+3iQSH2YdLqgi47i00FeV4SrEzXkkzhGRVHOSQ3pxMX4Vt8yhcMjzGSs4t
HwnUwDq6tW/gW+7NbWkb5P4ghCt01BtaFmxR8FfHcBj6hdEIYydRgFHPtqvGYYKIgAQhrNnWh0aZ
HoiBjLeTG6PN+o4U3NF2qNZcQOkjJDWmfeH4kAf+d9qSqqnbRDkYNNVn7nO2lqXLHCslXFkLAcRi
uIDBow+eUmT9VtFAHer+QVM+7NF9KsOqvMQ4oSIEM7xR2NYcb4ycI4aqHisxKT9U2C6lf/ysIu1S
TNc9Um9f1LlydIz2MuhDcsk2wRn56yG3hugwGI6yDAOAUCLScTY5LpI4Bj4wlvo1k6m9P2BjjbtI
ruoBzXYPhMNtyrVrZPKp0l+AEAJoAkWaqVp4JvtBW0YulmZNsedDzhNLkH3t+5awKINaMPPRx+S0
uqx0tI4zxhl/qUHoIUdGqQqSbUuYEk6c45G2yjNVpH3MG7DaiaP0yzHEoNE2+AKF097SokThAhfD
c3pECWgljRWUTJhqhRvy+ugfGhNk1JSxu1Fl+11b8Togb2CjBEm8jQyiaxA9/NjtmKwGOMZeo2JL
6iMnvXoQkZ0DOs/nJPL1dWjENIMLqqTMQmmVjzkem0C5ThKHwzTIOdbG+S1c/6UyJKG1WGAXoWKJ
Tf6KHINhpYPvMSp9ktmd4cJLy/RlTG9l9pMmTftcgTyCMQfSmRa+Kkg6mY3dGjL1wemXTRB1u0rT
05XiQzDqTXXwgPliNWQTAD6eePb44xcZmKESsAaS6Gnd1OVrZGqw4LvK8ogK8dwse0PLilOEBtAS
KtJzZqugvea5a236R6C0KEHV7NfklPuW5reH1fdXqgXpUo+bXVuho7VHIIl5kqwMzSYcJtE2zObh
ooFNX4Z4H32tQcwUjGuOi9yUUn0pxoHGFsHEi3BCMjafVNY89e3gyl3pxPZRCGW4Oqi4Kd2wM1k4
7GykSdnEwgHCmD590Kcs84CeJ0GURK28ijB4HhlIE8PiGrvRZcA29l/mkA7MYJxhgy4s3eGtfteD
6cuRif9QVRyERXerQdiOsfngMIcC86nRvWhggEDiNKGH8EfUInyoJETWYeTWrJjne+2krLKYibI/
4MPObHetxcF8uCdUkmimfaI1DD4QR6+mBO2hqp6czpxmYSholCJTt04WfU0TxrFeA3I3gQBhpdvk
Ki19GwNiUJvZOYUXDNornUj/mSdXjBgpirEdmllkrhh1U+RO5crHa711Y5zuk1G9Go0lt3qD9ULL
wmwV9dknVECGVfRipik259Gf6TFJ4yrhAktKvMEIGZieFVfLivBjpgp56DPTP5jo84jv0bblaYqk
gcCJvCGt+T2mjvaU1Vs1T980uy9uaRe85uX0C+NlsAKSCwt3DLEeIPAscflDyyeJ/p6Zp7XVu2PF
5bZMgt4jE6zzfGS3S7u2rQ0x9umjpje72FfgeLN+z8xL2iL8AQbo1gcIMKsoU8I30tIY8/pbRnvx
SkcMshbZ4O9NK2he4w7GVzg81Jkm3zqdKakJia+IWvPJ8ZVnliX8CLJ5tTV8+aKrl1Yc12fQGfB7
qGAgCOfqNsab6cVNmzwynMwhpAIaLlXWPLU0iOGVtf/G8fhDH5vmrDHs8dzoaAW6+OzUAMyq3ftM
SLSzgx3hIDGT43dt7E9TOm9+4X+SIdbv1Nl4iUgSuX0ALVtWk3jq7Oq1E+QFNlrQcR4qg5tpIUKt
JOPPaUw0JnCALIi5iPetOdxE2nUnpK6Zp09KsbUCGBS+/AFCBp/NqqJHmP/tpnNwo/mtYV6intfD
FLmFCUGXW6OUuyLuxW9kDCyNybHXxx+JbNuWdrEDKFwuTHB4wDGCTY+uD5YdbJIKnPdeAVlnjy3u
s+wWpxX2ElnsXXoyT/e5FMSo7teQWzNA7xY6BJJAla138G1WyAkeeanoftYhtE56vGvLn8jKSyoE
3WX0GQa2BVDZaXlTTC+vtBJBXyifLLxe1FldinAnYe5iy8wEgF0+s/eurSpAbVKGLYgf89YW9VXv
d35eOR+OD6aiBtn3iDrDQDs6ZaeQcpW1mgC7ZAKsH/qwRwO5FEjBvQIEg6fMF05cOdEqzhkEKfY8
acyM31GNYV02ggiyTL06CFGn+lX0ZvVttO67rxfhm4rWZdlBVLz2kYBGYvZrA+2MFeQvAy0wjwYW
cQs4MVbkhhPwak7y3b9mRnjy7X74CRBXSiGn97E2HhXb/KrdLL+R+QXVuj2xHrGCOAascVEerd4J
LxqX5WJo+2Zj9W9mDycyNalK86Vb0MDVqh9/PuzaNR4GpxOHSaYK6OHfBkqRQ+lkLUnNcwQ0EwHG
n1YNuDqGJKqIfpHofQOo0w+vlvDSIFRenFYgXu7JdMMMfMl9DDLA678LJ469utfGbe4Pr2Ve4+RX
aFiOk/sed9XJL3n6kW2rW5PB/BCKF99BHGur+u9+Jo9T90DIxTe0N8I4wzGafxsQn2NLbzG8dACa
ZtglieIv92kARw90RzkCGHP+mfsP9rNQUQqM2nTImJkO/mPRKzV2CCTanLGiBLuqKl9wGNlI0Idv
khlJUNRz9Kxlw5TPQUuszsaNuZPSBjBd7x9Yn+mxFg8Mm1QvT6ZoL8OdY3PF6ZF1zrWu21CAnRCs
BCu/wAUL/ufv8J9+DuUKu/5dw/0KsBDBrKHSoEZUZy/HaoVfsUeCbLnLpNNTkNSMx7MxmDzVxlrC
PW9j45/VxXFRGMwio1eNhMx1ixBVqellauaQgcVAMxvqBV2Ouj0Edkt7TZKv3kI//EdmIK7Vcd9T
W66wsc9ls/UFK1wBdE4LxU0g2XZ+81QS8u3VTsiZbgrW8LAQdIx25zWjfChN2yK9uUWckN6m0r7l
aLBt+WXFXXxsviWWT84P0SU1W7w5YU/euwbQfEiCHfYVcRwIFyLqfRM3lrsDXCNPmuKjDIkhaJhO
dHFsjOWRjFagT22s/bZ7wiPwksu8RFAiwlvcJxutJI68ZbJdyzi6aYxZC7P8cSFZPiqRT5oDvT88
E5akFx2B1Zi6d6VXoBtOmUpkovOW6VAI8ruiz8SEyy2JB1fuI+gSTW80j1PkuksAt+/RkG/HqpNb
NUve2sR+x92xaQrtaPfyS5ouHNpUvCrVSQoE7g1IR8QxRMVFbFqdP13aZnzHGLBGTrRQ+4RAc3wL
XmD5IAVY2aQ6zlTbHQeTQ5xFNEHPSWgufGDfZaJ7wlTHTc+puJJdt83Qa21bRd/Uo+MzGwGcDjWU
cpcz4AK7oYX3sVgm0ppJ4OpFWITE+uaxw7q0N9rys4umdtmG5k2pmUfDeiGXz0/jQyhf4t4B6Wxc
uXevWRu/+kZh7d2GkKVBPQuLziKF/f2BaBBq27KIt6XP5Kou2DgKQyONAE2HPb1COtAPfs59LDE5
rsoOA2SfF5gZ58hK6Dw9pyDaB0g6Dr7r6jsfREQ+96nH1NgmZWLtie9MNnGsXLp+WDZmJnYIWMqV
PbfTA52/qe4wQGiJ3nmhCxtbHdtHFp6HsCV4L0opIkkVhcZccRxZGT1k1z6F80bjPIjyxXgphkjb
IQ6BDDMT5ujQ+zul+VagfS8r126XjIoUDoHV2RmISwhjUOZjSrDF/e/Ho9py6plDNxxzL4zSZAIz
mXtXEvZr8nhFQeyKCEwMvXNM5TivaW7bP4opfU+s5qK3JL21fT96uUIdRS3zpJUEWZF3SGAkYuwF
EoZfVEMVdX0AP1yaG1U3n/vBR8rTKbcMPIPW3tDQxqu46Ymps1PEQslZnUjRCaYiWrK9vqjWiH7C
kicSeL5TBy2o02ViragbDKnEP8UJaJ9ERtglY2ZB7bARHQoHFXap3YfSQ7v502fvNaqTR13/sSb3
JR3CYK3HIPpBdcEKNgCqjY6+SeQlHXtmQDi6QdzgWU5qz5eDRvZU86WV2jaTlEyTbm8Y/V+jQPto
Na/OWnMnWvW9oQe4z2E9mXMoYtO20TZnAuXXgScjA3yM9unSkViYZYP5dzRXkII5xYwltgL9p1BK
93RuR9f90OmUAUQq2xSuKZ2xwAkOVj1nmtUAhEu9WQPuVhdyDAT5lMibYqO/NJAGsD5F+hrT62YI
0+ioU+ovm6oOVmqCBbCrybYTK8C+C1LOyNswte9+SIhOq+YzAJ0Rrkvr4CsBUSIRmQi5AUyg57si
M39WiyZaTRZwh9ScvHoAwgX4ZlgmZJCQlE6ShV3D7XaMPva6FkohuNpwEefwqJRwxBLBCbjkst5W
Ca6wKbnGWblrhvyn5KxLHgQJo3bnLJVkuBTP0m42/QB1VlYvroIKJ5HJtXZJIajDD3xg+UI1E8Za
U4wJz36WDQtaTitk0s/c17jxCwhk6U8BzmejG+VB+OCezKqHgd6BrfMxDetIersxWYgi+1ShUZX4
9Us1QrrEQDb2ZzKFgNMGhgoE/LDtDHY516gZqxJpm3KMw/e8UprpZNsm+0JOzWKQtsP5IxTfTiS/
6Ru6MnocCFxaxYbBG1S9xVb8zrjwp252ouKd0/A8CbvdmL75QA4EbdYu+cT0feoGLNAZQqnE771Y
Kju78beBmn07uJqHfMhWSWPu0YagD5LZipCR2aFudcuuUXei8Ysjh6qDGinXApYU3Z5LUEVPYVfA
SMMmyQq/jqhvKI5u3COQ1x6ysPux9DSirLSQR5F7ZPHi0KKA43CjwbQPdeUr9A1rgSZsXQAlxH1F
GgLLPPkkW5/gKK1M1yxqygKI2rVqLHx3AytuJyRV6+vkVr+mXvygAHlOBd53kFGR07/UJGi72fAr
9GPYidV4UkLjSxnKR7h0yy4KvztVu9lTjykHZVqc4czUcMXl9I/MGPYZYV+DUqBp7odvOJbE/zXc
PrwPHFTOQqdtyjFh54ZWvjAD7dmwzN1YxLsgBEFY4zgpmve8NJ96TgF9Hq0TFvMkj7c4iQlQQZcm
lQ0BBp60c7qu5paRjWLwhqIaiQstwhZvfDvSBQ+hEehGjCltm+QFsxzP0a9vNqcQlQDuReMoJWy8
2hud4os28FXuRPqdg+JWqupkVACsVDUmDbbHlJ+I8ZQ35VejI0RFapv3mM+Qg72gIoAirQFYjqnL
GnWGgSY/o9hlis8VnsynGyfdjmJD3sJ35ffvojOJmdSoH/OMyJUiu5SIuRXjSp4LY7eXjL89RxXn
ck0FULbL0PPLBoQLNtkg9nXQZGsx87UbeNPgmGHv13ArLYIXQbUnckFcEJSFltpamspjJjkF+ZF4
iY3nGBi9a9L/yPnxiR50k0FGCKrhdyEQSRex+wzCcFyA5XiXDhI40zemnRGpCL3ptri9/F1nxrkx
UceUdLVbp0Uj0iLSlJl6KvOfkT4YiLRVaEhjk7XQ3Kz2Vk6p2KlEH9HjYCwbjytBJMWL2d5qdyAI
3un8XePKk4/viFM5rJ/Jz1ZKGF5I0aIwpZmTleHsRWTp1UwNflLWb6pONXaahEM2+cMXaqUP/IqA
ufGGyxlq7dNU0RB9O2M1QzbaQ8JoQm7RN3VIOf2Ms2LgYQ1DqljRlhIFd53SEm6lRsQDuux4Tk2j
pJJ4JEOYheRC5+NR4bbSQXZglIK0kyBXru1C7PCxQGpNWwpPzGZKFn1aMuh3g0rkQMrAUOHSX5gD
4HrHRpuvh6Z1HOKNMeCi1BWFhnlKg98mxdahBmoJYunM50DjVe7PYIM/s+QXsfLGsyOZEFTkF+oz
BQWAu4YbwETtkAcZqBDUY0pSEYDRVcjogDyAtQKcKVYyo9LKushY1zpA7KjNaZcLMIklzc8SYo5b
Bfi5fOR3lVkgGavas3mZ2l9qQdRKP+UOu9xI2SiJjlXG3INr9TTq6iyEuU0FBvTapiWh2q5cSZIF
YhTEDHZ65Bk5ARVFPGzYF8VWH1oAAk1ce645B6742QtBW9cqAIbiJuYCN+Jr3MB3Mntx6Vi0XK3U
N6HlXtVSEAyGilwHcXGyKnIlcGsay6Yzb0UNzXyUgmNL3H1VMnhqCH5ZiDpg3Qnoq+Z6tVLr+tFJ
GofVwLU9UgUgunGY3DUEZwFi576KCnaIgkY9g2buTsdFW18LlVrEkO5VQHQzNaq1kVyLhuvgWLkT
MUWNvo0b4tZ1x/mdRW66BIOztSYtW3WltZVlPq7C6LUaleIqAth+FZdhkwUrMnvqlZqSTUasXuiq
JHjo1dIubDCc9ESoQJJfba6gldCfg9gud7HLIcx0U6JVgumjNlOL65qUjk5W6zQpnwk1rtcGrM2l
OZJLl/WFp6T+Z9FOODc0XS46wyW5aCTUg5CsRdxx3i67F7r9GP1bICXjfjDS777pvFqHyDwp1ruw
ssuEs8jKC5KGDJRx3fSW1TECPTd7HGyelPrg2MBjEZFR8RJcKz50u390MloYrkZ6YWHSUAhQmCvZ
VK45VZQ4krE3Wp5oe15qEMOUXPAh1XAdiSzZakO91WyoIrECVKuBejP6yLwefVo6IZEwCPE4wKnY
FdPeB/RuP9bALSgLaP3D0qeNiRMG/qnNPe7Wes9ZE48rnnWa9UZ7GyuBaN2ml16ryafkm/H+/E7H
b3OsTrYKNkkrGPuhKrnpGK3diOJbbNIxOhdp9VH1DVds8m5S7lrDcMQtBU6FvruCc8QE8sSq3F3j
+WxgELcwJqcmfbUGJoe4lai51BKcGWknMuWUQrvL2MxwKX3oX5kurtBrepVu73H6/p54STpT/DhD
Arqk4FH6YJty7YXGp+HXoA3Tb2TUQ+A+4B0Zltrs8nH7o65aTF8BlWIQe6hM8gXqeOkG8cq2glMZ
1h+1Ha8qWC5UeWIdts65HeyTYkVeUOFDW6ha8tS1zVth+vv5sSozPmW5OFCxbhrjrXSrJRMLDltg
rdlbQ9Fv0JEeoByVdvbm6oC3VOvmtpCn/A1Onzddt4+8k4iMPB2eMPAWr8YwBCU2KI3VmGkbnSWS
1JbWq3JzlbBIVc18PlEBvuQTR51iJHSCpTJMSdwcp6ewzt4GGh0NOvzB7o6pBcS0z58T8cSr5nGX
7khUWLXMQ6rBvZh9e5nfr5ZQzCiNLvzKM5JDNbce/Kb+6Au6WlNEoIPVctYeepgrRMEq/tbv+y2+
smihJxVbS8rOKOitI7AG8DOWD2RfvUIk4eWu2QH0m245C6UhFsaaroCzVzjt14yz3yPTqLFjlCCD
HzLNOpej3FXOuLZINswoixd9ab6Erb5Gibj32+xUVi2BILFCei4xtS6Kl4hOlUI0xCKXpGElSfQy
KMM3U0UCiGoAbaBcjTbGf58h2kq67dBUB5EwN6hxysuZ7VV04lLqwTpq5XeeMHCVJYDIIXyh9yxZ
CSuSUHRCcSzg5dbZFx80tg7J2Oke6l1witFWdYNN1uvbnFNyOnmwUOhDXQNrWDVcI4o2nkKhbcJI
7tpIPukRhbdirCe07nFdbH0wqvBj8NYxdSmyvV8MTJUInXf8AHBZ++jTBJ79Diy7m0FgSWRRPOp5
uErD7HG+8Bsl+swTuh7saXl37vE8dORYk9f0hrvxUCnuOYlNnCfOM4P2tz4mKNUcDpywWa5K9VXr
HZiT4+/McBC9pvXDyC2/0CwsY3nXK8teyw6UHkABxU5Xq01aayj4/Ced7kNB/ZKn+hlgEimZxSfj
6/d6cLZa1DAb19ON3f/KREZOIJ5GZfIqCheFFdVplK9Jq7/bVDyPuvNcS/ruNCO+s8Z6GjGHKQo4
u6Z8YY75AZTXbP0P1YSzNtW/4xIfQBavYzN+YOa86+GzxCODVvQVbhZdVGJt8/LJkq3HkGodusmX
rjIHtozHLIBGYra/aMNsyQUb2/izUtRbldTvKXe9khVHEqze9KJ/7xvyfgKMXB1ZkGSYXidGsCAi
aG/qJBrFbEAzlyR193BHPfaYnWMFz7qhXXPeE8Nxvnmui7KXAD8q/GHPKpM0i/2z1NJrNDwxX/rx
R+dcBvq5TuKPpGAYZ0fbRAbHcALzCMjUUKCcGOJQGcVP2MUE4HYHU2nfDG4qC7G/NWqpFzIzjdWH
pA7fSQDbJ5VOP48Dbstiwg32airm0QxDiMGkYtrwjcPiLG0Ich3DFLXpL8ZUXHq92jeTcVZSjfYz
+6UT7Gs/PsLVfKK59FixpywmJiK5RoTQOK2anEub1dPU1DmHau8T1IZNYeffMrNXFmQsoqZbWm1z
IIqW01dVrUCgT/bFHGFWdcTkctAe5XK+WHw9vfrBVfOrtSxwtoX0r1hnkKzZNfF2fkbTChGbnxoj
6oliDWmHDM2L6JKt22RPmnBWnYFBNjeNRUNCaKMW4G9HpHePRtTvyGZFnECHP9DfzDEzNulAC8ge
H21r7sb0GEjM6jJ14hSN+pXArS9jkNsAx65Mp6PPFLWe5oiz+iNtw1uePrlS4mex7dfR+fDdcTeY
w69cKZikaPq5qeObv3RmWZ9WfvbtuqtqSDz1mxTju02mVRq7L9LhlsvEIhF182vEVyXogjMW2RSY
nJaKTjllVPluaHT49cE2tm1QiQ2TDXQxQJMOvUsvLmUYHeenSE4bP6ZGYsVYwRfiYIZszx4se4Hm
Rp85Z+uSMmuZiUcCFwKvs7VnplsnNyPwLbD3nHG2oUheRMdt308Bjz4dVNoPRPttM63i8qPxZIor
Ne/PyP/7mrNy3XE9aBerTJ/ypNoExsMwha+olR8JM8FoTamutrTLCUAsEP5HxVpRJA1qAngtTfye
fy90wQfVcA+ylCepwWStdKQ68y9MhfZInhm4KukehwAUjwSdX3OlyPBZT/V10+Uv9hJX18nUoJkA
PuIcgrwQHBlpGsyf528a0vK1tQOOe+GPXsuGiDTrKdeLh1augRISO5zk2aODpERAJYxT90uvkYYa
hnlTp4md3PUmDnDQ4kgYEcSc19b0MucgRSZQTwVAJAFTlqApohA8zFS+aMj6pMFcx8oJ0TrWL+ys
RDhuK7u7YFaiTSh2fl9fRsUG52fsAtlsosnYibeupYk9PnUEsw3huHWc9iLC92BuZfb5D97GL7qt
ULaZgZIeZQW4Tt1nRjTbwE9+fOGcfEnC6WiVO0etPyffumG8X/Wt3DkZHRwI6/wC7IM1wMiJJRJX
3oYW3rId7Q8UoqpnMiFPknyvxT0vJRaj1cSutbQzG7AWY9Vl1JAo3yEbYAKVLQm3pbZN9fd5yQzq
4c1Ky2zJ9IdU1PpiOY2xdCO13IMhdQlp9lFNnEzMndjfu32m/H/5589/V/6J5vL/Jf/0PuO8+S/i
T37wb/GnS/qQcJDjOa5hmsJy+K+/1Z+aKv5SLeEYYh6M6cQN/eFKmH+5QqgMhBydyD/bAPaAL7mR
//ovQv9LODNXwiKUiGYyP/VPas//m/pTM+xZ3fkf44dcHkNXVZASEC6QnM7ciV+fN1yl9b/+i/Y/
XVIhG0IelUOkhDMcHKBnxj2ybHV6d0Md7+qAJVlhleXEOrtP/T0ShbcpVa7J6NsMtGEsRT3JZZ1l
r/VuwgOzHWMc+GJmi/VXoG6JHU4km+P8qBw6Haq/GI2MYbRIknU+x/BpEe1qF+tF62JczdMbGO03
YyIUAkUBjaXsLIdsU5bOVZvvDsJPzZ1RaTPC0p+7z+9qZT+6bv7M/OLci+EX5R4lnmCZTMeDyKiK
SPp24+xoxlpL6xbsIUndS1WPb3kTfhnRhPeerQwzYqnWt5j5D/Ss0F4VLeiLxsxpgSZY0gfziOEe
Y0zoOSm4o07Jfssk2ahiOJD+nRUkTdbtFeQgoNCk3nUDeC+fND3JN4dJWCDCEs9tLzj/xi+KTXOR
qDRYpcStxX2NsJHeHk5vi/OT/mvSxGpsehSrpX4rk3hPxNUjsNhhYWBlxwTpek6lfDRm91SU2WeD
UqrBuTJiT4qqaqkbyPvjfFopQ/WsqWCk1J7DGRuIiSByaYX9sg2sk2LbDbL1FzXqTl1etlCLITGn
/LkxrwLurAzNTXdF75IvYYRyGsGIFKs7i6ZwQ1vcmRAKa218nKh9l04PKE/Rw0+OHN1CGUFpTE5M
/X+NA/PCtPVRtMHa4jHWcVswuAjDyusZQusGYRhBF2DuVJSzj/lqGZrDV5XGR0WC74dKGK7d6Ua8
WmH9Ugfr1BdJv294EcYiH27jgAJ27OKV++XE4QFTmQp53n8yh+kqea91XJ6bfnbnqjFOuqG0d5rA
IotCaVVpsCpkIp9bowduUc2WOb04FHb3hNUbqnDSYoA343VnU9mbNYwQ3sxFV5NuOkbaa0rIFmGQ
9zlNfLTyEst3tSwEah34Q1uzlmej0woqG7Yq2WVvqVO8xShPFpn6Iuz4tYgLbJgdodyofl7iLPs1
difVzU56GsOOZu5TClzlmmUj6hrWRZM/5r11m1KHgAuB+6Xo9xWA4tpKW1rW/tUi6FjPzrYSENTL
nBTDwrAEDmtOLgWHUbUrlS3VyEFuDb22NBojPv35UMOF8fJsjqh2AmJf4jjjhu7HN4aUxEgxI3Wa
H0ZOaBkcOKBTglB2LNPnouAtQrq6YtxHzrl4L+cGUCPRnWXIWrwC0HnWGQ9J0wlGGQonLlrnZVdF
HhB7z62ocs2GQZSawQUIEbD2MxL4/q8/X1NKDqWMRWYf1v1DK+ZUpPnTev7XvBivBuG8/f2fs3um
vFu3WvHn38pUmN7/puw8lmNXtu36Kwr1cQVvFE9qlLes4qZnB0Fyk/Am4YGv10DynMN7z7tSPHUQ
QDmyCi5zrTnHzFqSGb6f+6ePy7gXmyWxp6Vutoehb7D8Ey8mt5KKn2mtRfTiDb0A9Dz4NElE5oDe
sBpvaTJYIpMr+nBUpqllq4pqB/cKlSCl4CwH7RL53i6M59E+rUAIWF7RHIJp+GOtN8rrOMKH+nlI
viIGjxsNkbP5eT1zmT/eOXIvWU0WZB6lmJ0ws+OtNKZtNjn6tpJONvmYOj8hXyIXeeATdUAXdX7T
zzvlq7CM4X/DGE18F7xr+dj3JwFL4Bn5QAdTNPC6agPRo1xYXXFXt/QKkjwy7/tMIapsW0J0eGPa
79D34HLjGi+UTfyJ3ownIncrCkdctXlw2DeDeUT3tW1FEx/7rrjvR+pjrR7qO1vLb+zZvINIJKBd
k0d78Ig5wy70TdMbmlQouCvqqJQJqYttMNNQ+xagJDIfncbY3WeRUqzzrrAXvjORQjGl7qFydLHT
g+KhnuW2jqGelLJE8oyjbp1iS2tC4gYm6j6UHTDyo1OYnhmwM/1TXibDJQVaqabtMIBfKJJ6n+hq
cSin+k3UmgPEgSF+Nhbv5oCJt7FEuAthyj9Enk+QppPsULzZ61IhAg+CwYsY2888bOtftuoXVx2s
iEH3dcbH3E95Gx2mIr+2/kCOK0ntlPeSdTaGv8BAA6Kv7WpdhvacRaw+dw2TliQQ7iHxuOHWgPZD
yNxDdaOHtxVHF6hFWHWw2+uDliOOgdUgVj65LfAFF5zGJVE4Aapw4DPh1kaPbc4nljRahxUGgp3c
drtlbHTefuhdkDFSviQXiOsvXUf7n9FEdhikJbFpZIqYOVeYOsvnFKk5Ix2HNLk0PtjDTIGVRvOp
BfdhDR4iodlYKBf+bO2Kvflg/NkeZ49eiVkvHOgrLfXZcyUXDY1yvKIcodXBrkdxGAghthUl30ub
uXSYVzRkDt9e83ntZ9OZykclR0Ikbd/S8T3m3N3BWfTriLHCTksdnxITYcnyWbMsYkRK2CezJiIH
1dbqRZmP0f6HTGBphosabyYVfLurMVzadueux6gVB4tRgW52mDJE0BwoAjQHGQvys6mFdEBxTnTo
zm2AgsMMvPteZWKHLXTeVnooh3FSfpjBVEPjY3ofY+nniORngH8J2CodnXEHTWnZzPKrYsSb4MWd
tZT7dcpmX2s4x6JYZWZjXfY2ci+HMUx55nW7bjYX/uxl6WqvZ9eeXJNPpGPyiSQBQQz1xW/WgwQ+
yAPhh/8g1yasGcsG+M33fpeGdrmIZhKBPBZKSSLwKzvYZLZ4kPve1CZ0AnJVY9xAuUSpn2mAW2s0
eOVejd4lo8FXfQSKQU4jVf6s808kM1YajBvrNqdRIzflQv7eQVxrW2todhIM8bOQ4Sg/m3JNPjbZ
L6KIm73b9LSO5G8qDze5hm7URq2FMUkeZT+Ln2Pw50B0UjqVnFjbTlHnDOnUvSR5MW1+smwQ8bNf
JHBTPthHZcn1SXxK6MD3vvs+RyUSQa5GecOlLcE49NeOcwKFgI9/tw+ReDKCd1qkKvjBO3nOfp+5
3+tWXH44M61C7pifXST32N8ec3KvW4o0p6I2n8Ly7P1mEch9J7flMzrsnLWg0arNfs7vk7eq5yjC
ebuWXkoS1bM9wz4YOMipFvKUkadSOJuA5drPY1qgbZ1ap+s9h1tidWEcnS8tpx629RxhIyNl5HPf
L5gfK4KGYCarJQdJ5XqIIwJ/5l9rf3tMqQSRDYzdF6Y7xxZGzBw2ThpR2Q2n6uhF01afU4iMjpmO
XMu9UCN5vnqVu5Bs0D8iiuRmZvpc0+QeLaPc3tWx8n0KylOyqMOQ6JxA40ppJe6aNmOwq7Q5AvX7
Onvj9SL+PiUN2yF+ZYrpWc2npA0BbaHVabiWJ6dNtfCPN6Fuu0VyX23kjs6/nfrz2SpPWV/axCvh
c/C29OYlKcT74Yf803bt2jRVU4iB6GKoQf3QJiSB4ptIkXUNDHXoR9/MifkabYE2O8hNuSYXctfL
x3yYz34uPPIR/rxcpv6EBFReOb9X+fyX3AuwZiS1uZH29mw+au0xQXjmyq8wGMOfCIJMDyqyXuZX
DBrjo51clW+T/vifzQAk47jUbeW9K2HCvPtNQkjAnHHU4bg7yLWfxb97LFew2oAM5C3fi2z+aeTq
314+MFdZk2j0JR9P5fuImD1alhFtg5+3/bv3/u2xJIQyMdUGh+Nff1hNnTe4dj2mY/6XYmiWdk22
q1Y1v7V+vh3l2uyhD7gByUVX83P/PNZj/Eqptikblc7gdujTY6a02daAAIgcaH5bMEasyrfIN/+7
j5FP/NN7vNFZW4QS5/OXDyvjSQt1qsvz3/7+uO/XduVQsMf5NTSDkCv5vFzAhCMaXT7bTSbpjhwo
CuiMlLIZh1apkRTE3U30+xo6wLpri7zadX9ZpqPQZViQ59tpPke1eTHIm3spA1CbQksO010xjwiU
OYJMyFEC1Ax2oZ89V6ppkVIP4gePhU9mVE/TBmCOj4OOPl3k56dR8asFiNc/rOzSzy43XXnlldt0
64HJzQTkn0jmSF625XYJyIovPyevukDfUTf/zsyyWksEgvS1SQu73DS/Ecz5g+sYaDNnR7o5X3lw
auT8bD46P76LfEh+IbkIYs3edlm6bTxrKHf1PBgI51FCNN8aXY9OiSQTS1aDwo1hlsMyzEAUlxCk
kI/L0I249kkOr4TvyrW6ycIDyJRpvoBaqfpi9Xh/WhJaDvW8kGuElq3wrLa7Zr70yiRfuVYBBAb9
Mu1kiK9M7U16nUPwm5c7X+p7M6WohKrIJAQI1vZ8fXDIOgL2a5lcJf3nppv6aSk5AD9EgEm1gsPs
tsqMCd/q/D1dAZBZrmHcQAA3tedYWNTy9bmJwZk7D6rkwm7pcuW+Bb8FJeuBSi7fW50HFAVzeYwf
M7zIbf1sFWOCOfShsgmpAG6ntA9QI8+n3qgEV2EVxMrMB45M/kW2zdX4OwQYAenc7TsJL5j2MvpX
pZ41LuWqJGTn1Ly3OSJSYx6DS5qDXGMfcV/4eVDtQgW8mUAGM3+Jn0Xmxs4WFCNF9D8fl5jwJkCC
0tQ+JRLTqjaDotzKT5P4Y7n2swjmcWGj1U8tSdBr+UGpvHfJVXvI+OHNmCSGqrN2jclk7Oh3QbsL
6ZRa8xhcLoQ81KxwBe5v2KmJwg6WTygFsgW3EW+SlS2PNtfLsIPJbTTTrIa4adi5xpve6cc8C9Bs
yoNPLiJqhOoyy4Mvin1irVPm5KPxf01ouPaihCjmBbDFVNUE6POzTYOXRB2w2hKSLeHhBeRzvIiE
eiF+n4HZURTxz1n5BzQZaNoewTKBz0Ju/qfH4mqpYOyGr3IC7FNcBDLrm9avzAX4VcY1FIpAQ+Np
8zdTRthYYyt3nYv3IlJ9ZxPqtr10vSLfOoAN0cdmYjPSWlxXqjtdtezXqOaEhnrAsUtxV9aTe0TS
fz+ZPvmaEeLAxrBfdG0MT7PTuQJydG1brTilwa703TPD7fjcjqpxHDREbbHDCTErlbSxWUcazlEX
7RPV3EcXgfk+6cp8hZDzV4z+hSpMAxpbhfCfUKgc4s7fVUBbEn+MdgLQ57Hsu1Nn2P6uJ71OQaq4
wWU7rCZiU1uH6cdYx2IHYYvE1x5ZrTfUtGbq9Cb3iVLF0JtvzZEj2hZ2u0c1vfMCBHWBsKybwJlO
cdQqlILHpx6w+bJ3+pHktB6SuwJ5WMfKtW/0/kJlSxyrGKmvXAO7+VkbGVE7oi5PRigHuXDOE2UI
VwF1ziXRvsjd2qqbrXTwpwLolIqPwtFKzegG1B+FT2bjmwzwZYqxSjXMYhfTRd7lKOqnzqGRhPnb
aCN3M+qQAQEIYpTJ1X4bkDNH6AKBq8QXUgYJ6hUQKbS9ZEyNRtCedDdXl13ZdivD1OMlblv0ca57
NvIq3zg0shchtRmTjAhKhbdWqdynntFsXbAn+E6tS2bQao8ItPP0fk2pdduSq4Y4ggW+qGxlDN7a
9LvfxZxVNWp0TRFnCd+4t5B/nP2SyE3TGh8GFXSjiPMGpxUegDKcXFCN7WtBTgn2JS1dVlTWx1h9
h3D1u8i73yjWSDgGoEWA3G6ClLw07Pac1yaqEQOWfgXV8zSl8S9hA0THidds/NkMnVuDelub3Cz7
PF1Naq6TvER0lcudYjlniXZNQIyHZxHZQWboILCKWAqUAwUduQM4a0GYpgGdsJhOwRi0C5uh/8YY
s35fTjpMo4E04B6lcLpriDo0GMKeJiX+VLUgXLSM8/Aw5HMrE4ywkxVnw1BiSk384dIylEU6auEN
GuKRsayDkdQAtNu0NDMiV3w21jzeNOhzJkwwMRUXqxZ6GTPRgLt5ozZUILJtZDRkZSMu8nGir4wC
04sfkZQkam9Fu7mHeOteSG45egSDnYTb7NS0zPZJIt5L1CfLQjOalWxJ/Y+P4X8Gn8W/4D4+inKs
aFA33/2fvzb/9z1t8yL7j/k9Pw/+x79snaMP5FfFV/P/fNX2s7h5yz7rv7/oXz6Zv/7HfzcDU/5l
Yy37brftZzX++qzbtPmzcTW/8r/65H/7r3XvQLDAWfm/d+/uP4e3mi6d/Jf2v//Xfze+3/Fn2874
h6W6oA2+CSuG8wNtoU/yD9tAQabCa5HYlr/adgbNPs+GIQ/txdNkb+7Ptp1u/cOdG4CuqVKKdT31
/6ttR+yl9q9tO01jYKO7nqODlrG5RMxQl39q26mNonSiKBD6A1Tf2XV3JzqSsZsABlXh2GfbQ66g
+3iYA0al3jRiBvBwj3F6jbxET7kk+uRYWJ67sdzqF3LgN1wiOXhhZ1dSfwjV7t4zkSPRnrotLfeO
KvgJtdyqCsmy8jvStPPJfEgUu1gmql6faCq85YjRFQgrApDHEKHq0hxkjdpBi7G8tSV3DWJx8PI9
TYTcYAfKT9x/Y+701q3AV4GLEhBz3vvL1iNPWBEo1Fusm3k9bXs32VChOeptE6yCaVpWygfONlpJ
iQ4LvHLo6lEOdjR9RY4ezQENJ5GzR52tLuCdlGs3mbatRqIMs9aJXjxfLN8qSnRfe5Dnewd8NiIy
SkZ9s+ijQQeXCta4zTauX78KV9uQenhqpeRdDyFv8nsgdCDHQqOOQN7UISLOg2gnhX9Ap/1RdoF+
xg1GKBWBRHKLkqp+lmtaRaRNquKfd0wN4DG/c15EOOVBhfAtzPpEq3Y41ophQy2YtBU5BMolt4rg
ij4+uBZCIfyyn04EacbrKm1AtlpCvQaTxXglQ2wtN9vCF9c50EeNvI2hk9oeWZTmna7WD4XTmQsr
60Kafv5TQErtBbkdBOwggi+ruP5FLlANKpdSL+464z3zBmfnTw7xssSKIdwJCoysGaVYM+MxtRLo
69jLcaTEOCcyPFhTUhcrwyoMZIC6Bockd4wlAQf6slES99TnjnOqRmTYylAeLVj1J1QZ1Srlc1ZR
2oXXoXKim6hPsd63qUuprW2B1enDNu3zq4e19WwnuObqMQq3YwCBFCpYc5dXlnmrkZ3pwdTSqgdV
KVior2S3+HdyQ2fYa/ZFd50hYoTd2A9d5i6kC5/5c3o01I6qtF3H5JCj8BxVC49+bTwPRQ2N3mge
Owb173FPp2GYTPO2Q6J0KEQ+oGlX++WARuc4ckzTgQMkb4MddofyBni2OYcDFGuVadrBwzd2r9vG
jWfTRLDVHuZGpd/hOxt/uyLbB33Z4qPPfYY6dvhS9JziqbetEhORlzvYv0K6K68agyjklIXLjdoq
iSNywk3d297CzbuJEjvWHMF+vsXj0C0juP2v7hTsyy7x3zudjCIFSgcZpA+E9U67MByUjVsb9XMy
FWv86PrF8od2QbausR1IbYPB3QeP+DpwACFbXbuDF8BcNZjLW4G6kc96vb7V6MotY9NxGWO345NT
a09johTX2iQZcqhQFri+hZS5rrvf2ZsC5fZXQiEDCog4plnn3dQDLrVAsz0CnyMXZoceLZHEl/eh
jTAo5k+nNaNHAYofAkJVH+xOf/B080xRIHjLFGyxVWBO10JTx3OYhNyls8Fkdq0lR1EaoBZd5L5p
6g13hdIPdzk89dYC5ENueLeJ58f7EJxUA4VtLV+BZs7DqUCbl2nCkuLkeJsworu1zKY/51F0+HmI
fZkwZI2OkW1DSRjy8gljQ7ad3ELBzMnmOOqMPUKf/yrDutl36RMMk4tPK+nWmtrkYYSBZCf9qy3c
6cyQPr8nyeMmInDgIreGoA9WesjwPuGcoKbk3nMFgiyTjcFpjBL1iVBBBAKWdT8OfXutLO+RsTKa
IztFbKintw1zjbyvIQXYWBGZ42dnsxrSs5J0cEzaeONiBkwWJR2so6/fm+BECc1xnU3h+NZdSQwt
qaq++Aw9RlIxMwDh6CtbIZ5pSpP8nDPXvrD/FNr6Xbh1RuIQVa94DEylvlNyLTu23C5XUIsJZqV1
vCtt4xKAW//tutrFTVXlY9i0mr1PnWB8UoipOBD/QS9j3lwVc7xG1Qp9X9UmelyOKmi6yZMJ/vTo
TBairyxzn1HcYZDj8FpEPewdJOnFM8gZw6memTf6RwrpYqmVzVencD7ptnYp+6x7tBV4Y2qkZfuq
81HdeTUjexJOUVNbs2nMgC/VOID8OmFeq7EmylvlFBakCSJiyXL8j5W/s6GiPzpot5YZwoHjEOU3
flF6cIVaUlkDJyAKXIsfHIukqTAdn3Xfw0tjBtFdRjb3rdtlqN3V8E70Jtdq3y7J2S3Skx43p0S4
3RW7q8JpHrdPlaVsYLhR/QXB8zDUVb80nRwyhYjQ9VUioYHFN5LP5oRlJgojArKDg0BtCQBwqulq
2e2tFky47eVj8yb+nWINPPgRBEBzdueFXAO2y+2ys8J1MyCcBTDeoSNgDTdrsISTpa2y0MeyHHD3
HXIuT2pV2zNFmAG1rperGNnvIgNycU2J/3KS+ovynbb1OsLcUhPXB7U1boN2eoiIlYGfT2Ng4kfg
+HF3RpB5Sw587GHixSAIbJ9EwS5M1XafFREi25gbe28xyqkc/1SiR9HyhpjrQ5lUV0JtsluFq+yC
3Ng5o/dTI1cH6b9SbDMVqG+i1+LYzXoMO1Lvej+KSe70td1k+PbKcStvU0DiNgzxEnjZFp6Jvh66
pN9ZffXORXiC4a94l2AEVoA+90nQRz935vBmCsQBbdkuwfEhvElsZ1mOd1GHe0rvUMsze+DPwpEA
4wQO0vlwxvgeQjtX1GTZKySm1tVwq1lYT+tKfDG1WLZtpQLHVZtF3WhXpQEXYOjdb2MgqaxCVZnh
OUHgbgkSeZh/Uwtibmsi3vKyBZ4zixtpqm8cexCbPip9iGvxigyWj6CGFM3Z+oi1AEA3xCqLqIQx
yNZe5D0aQv/QMuXcOMQgqv6wbM0X4qa3vebetgVlnTjt4Uw52AIFapQosh+Ctn6Ejr2tbfgmosWU
Vo6fCaFFhKsTadsMT5ZfftCd75YeKliGGo7Ra9jh1RWWWeDF4S3xbdgON2pPWKrf+a8F4K5F/puO
MQdz0y6h+CEXa4m4USsNbzasjx4RtJVaNUj34ENPqpiisXVLmBcYio8orp4n01rhjdnmY4WBPCIl
FJimmDW+k6U9FY165zsIxFrPowfJ+aR+gfTH7v7oE7pQ6smqDCwk1soh6EiwmZRDhYyIowlfK3Ky
7jrU7tKtMtoKofKrM5S3WeKlBuoeFegqVmBgO8Uu4UpMWNNwDwsSvIlS4uukdg2Vem5dT0TxoLLp
YPQ7/b1OcvFqgiBFFU2QkUQSoefaH7CNiVrSOSWreC90q17MBsqhh9BoGzaZNGAaTIFFAeadx70e
ClwpLiJAblSF9YnxEx7qgog7H0a1NiAc6j1iaWFHUxuhDqHjIvJJH/GcS+2hYqpIbwFudtQFa/Ow
O8J1uM6CZ7wE+U3qdS9OJo4AaT5yBOPbWhnvVc7HVVP1MT+jscv06dQTg4APnhMRiSKtcxKkc2+8
aiNUIRLT8mXjwvzDWQIxor0bk4xwX3x+uatWRIcgSvMrbcOhzuzehYo2BeqjWhg3ierki8EzYIRb
8cskDOb8Kd+7doOlh6hj8nQ8x3X3WGfGC4UJajya9RJU6Y3R+kDX0I4tRlBDJueIoYiProz6BZmO
6OUenMx7dVztPXZ/cwe4+hXAB6PE/QyWiMn9l5uN76atn/QGg4yaZxXks/aa1FbPfdJeRQqUH8N9
HDXzs8MBPkbiZJafNY6/ZVZkJzMP9xZK6NnD+xFa0S1EhATGe/mmIdABXjRy+xqxrXEv6qLyFQEe
nkcSP11r2BVheGbA/Kz13VPQWigo7Ru39G5T7FEY8Gd6w/CCXftc0Og00XsyNMJoUYW/qeADSuMA
xG3kL9Ki3nRtXC2m0r5UiY0CBnqthaiAdqQDydmtryRqclJWOQfJRH3cMNhS+quixde4NF8tFeAY
919bgUFSDFOx6eoWKbO5w9AHWQ/kmBqv4iq7dsSpbtvJARKDC6HKsktgE1YDs7eCyb9Q2jBY4fNY
le6rmSALEdP02bo9XmNKfbWNp4K85Nj3lwwa8LVOdrIz+uhSpzrUIK27ujDQ0NBjJWj3heLEG7PT
iAFDv5cP0bkVHUaiRtO2dhSsNFOou1Hg5lGKtyKnEGk6JP/kII1umO9jgC4rxhuFzmiJ+bHm8ht4
4PDOZowI0KvDq1P591FRfSVjjUioAwVgpBsfffBH8Cu+c1vjDgtjdJ8UxpPvc2sP6lJZKUQ6dlad
bRhl1XvL45DKvXbYTXp+Af5Ol8yEXwUPEnvtiDMHmlG1whkb7jylP9ciVn8p6T1cegSrVkmatIFg
te2AGAnIECNXE4z840p40cEcQ4BuNoR40cXWVhnckGu3/Rg2UbG23PziJGO86WYjHfXoY8JeOyp8
07oJ96PRBetSTS+KQt6ssNxL37s1Gr5sY8ceckez8lZI5qaVy6Ufe83waldOu2eeuLcwdUD1wJOO
s+8ligudnAlm8Xmt4tYnOgRpKXAxD00fPoiYAfG4gTQnnmta1U2FVoaJ/12SRR0kDftNNwiSDQqu
fa8UCImyDs1p17jMm212/kIYKvKmyLklM23DtNZdisr9RRecyURlPKq6ze2ySlHso9LA+XGBSXc7
+lzgKVSf61Yh4Tb2Xap0IBFVZL5ec3BxcC7yclQeavozkOijVeVFz4QHkPJr9ec+V7/QmKbcyqJ8
VyZZsNaEycQ68DZ1S1Oumgn2lI7nbuVf2/JBwgOfEn0it2x+vM/QCKAk+c+vk0/HKsBofxBb+dYK
7EkRUYz420fKJ1WfEaE5EFU9f6R8qBfdCtnrLMjlRusbQX6k511jaULGhKmyNqx9XxHjPFJIyvvP
MGMw24wkkulcW/a1AvhHV5p9UTcXs6nwQ+jg7JqOSFz72Yq696ScPp14/BQGoph2xHUJs9Do+88J
jv6iKMJ7bmLHLFyS/Q4PJ5tbQBA24ATqnyMUtsQNV1WpnYsxwmj3e5oKZ5NCv0CiQbJaiX83yrFC
tIa6dLDvL2u31LhyQs9Gpd8cuhE+tlybUtgmXS+cpd6ia2l7FSEMT8pF2DTZBrTBg0jQenVIlbMQ
Vg/cyF3Xm3PSqrNIB4JeB73xgEzAqVNNtLXaHHohdLTd+OGQFMntkjn+oWwxZKe3BY6tbR0D+Mlr
qC8+1aQRQ9MhsVMgVRajs0nPnlJzCjeTg85JTBpy2DB+nVxKy50R6HiDDO17of+1ZlP/YygVcBIP
II7cTk/2Y09FXY/v0pkkVGMuI+pKt6nBqXeNHjzSgjzWSbaCl0jSdPUB1+/BiQYC3/nBh5uM9Jok
O9GJWetKfjA1WHrxdDa0vgCQrJ8ChRxx+I16q66iArT4QJQCMn6wcD7HBpOUWZ4OG4kmYl3qa4iO
CbrWW8kYG1FQ2s668ZRXkt25Mzg5wlXvdzm6+6iGGc0QwcLVT5LkyvHS21azjk6OR07c4kc6lzkY
MNg8aDToviBuB35C7Y8hvlhbWDRFG75qk3o2RMO5NAXdLPKmmlI1FBvUq5t7YhX+yhPd3xltf+MN
ePYUk4FUuplq8wh90Aa5mSjlyVRj/Grof1uhcd/XL7ofX5KZwDLErU0iQ7/tmFAvlCjhazocwblI
74uWwmWRHixmUW56P44mE0Pdf9KUjlD7mPkF7Ub9YjoVCKS0efdd+lpV7FsrJBNXPd4baqMtTKP8
Sso5+0I5uKNbH/WmBfNIRcBFttYNXnFTcuFfDIxaLLfY6/kwxwR25R4X/npwS7Az7Ulk/kNR2uqK
zuYlJixvWZSX0czdbWW+jL5/B414dqSHhyK+thaGq6YuHUK4Q4txo3aY2mab5RPjyzomxi178lt3
PWiGtUyjkAprGN2X5rbNHERSGKcpUtH8IPBkUVaQWSDyuR723crGxVCb4wPtb64jXYVKSryElB1c
QkqZMS2yqv4wC+fQmIlYx1H8EReZu6JwS2Vy7Fd6fyaa5nUgt/Ng1ByceVAB7Ch3MD9DSLREjpGF
9XscjfYmMhk90k4aEm5jqes9xYkFeaJt72OYEo7d0ovO+2eRRtiq0s/erp80c9zGyfTRQMVe4Mgu
NpbucGXw+3023aV6paP+akn7GqCnqAp6isSDWV4cwrEl+bG1jmqE/zn6lTnqJcAunDfjbReUyl5r
nk2z3inNU+tEByMssYWJvZqav+Icq7DqaDdke0dL5PH1ElLqV6UYuJb9NQaBSyGgWmf+OUWjuyBD
2qCGgl21+xQT9rT4CnjpKUXDscpL7Ihqbhub3uaKZlnNpuvDk9f5wUtbFh+aneyNWjkNZkuM5iMt
wlvQmV8I88SydP1bzRu8FfFXG+Spd6JWn0wrPsLYuwt0zCJpzz06OU4CICytvgyuBbjIN6LVYBpE
9PoKA9JMk7QvoemF23Iy3/3YxgWJLX6ZWcU9KZZ32VR+hVwo9El8AbFaqn5zm870LUc7wTMlGTB/
n6Lh3eeioGnZl+tp56YtDzBYCd4oX1soClynVrWZ4zEpqP13WpFtepi+TkJmIRQp/aUyh3jnTdN9
7Wp3qViavokPQXko1P42dd3XEtrUso5w1ffoVvgHpzNE9503PrQZsZ3BWBzyeagKPfirUZqtqiNC
N3wDbWn01gbaxfTIlFOBr2hjvikmZ4PKCYLPFJy59W2ott2mGp5460PnFlb6LYRV/cXQblpGb/aY
3xRTD80quIVY8cs2GZRNc24pZQ9LrOw+uZpFTzRipFwGaHS1ZQCuM8+Rhp0nMpw7EdvE4Ix7C/ck
FV+X6rT20qver5CWZeBG+tphbKjOGJ5ekF7upHxdyI382jB2l/rICDpd2wEDnqkYbuefuM3Key/1
yiWUfoby4UZvwg+I3fnsmGGYw1cIX+IJXC4deJCIGgbL2HvQB+3c22zkwFCrCfmCDZxvb6XZ1Y0+
utoazwSmewvLUp7TKH0xMGsytcKMNCWPVYCqsX/oczrPdhZd5InUpBz65ReDj4csAqIUDOkqblTm
aO5V2PCP+tGj2q7o+tLBk0/tTFmM6vDk2Hwp3WfMrsC3oCLFbTKZzrrGvIgeKu0xPos4boMjhju6
WOp0u7Zhq777IYK3JLxGvfZOYj0XeU9cA63hvIcePhYlZ6XOD1jFVLDn6XYBVk0tAu1kl/TptcS7
Ye/vuzyPcLFRDlEGcpYCk7LRLEUPXGs3cu9YYtTD4GU9gKV8HSxEBY724IcUOLr+izHuY5veYbYq
NoQQrvwe+C7HFtIWA8QcbSfuK5GLcgf0GePIEX8cwAcmfV9Wb6trggQ2yTD+Ckr+Pij8dlO2JjdU
XX9HAU7SCkDw0fLPVts+9Cki9FoVN5Pw6IBD+wc2ctTTCRq9zUR7DtzJ2tGi5Mq4tKb4pLqLsNNo
uk0Q8UWxCVOd1mEexFTotJdJe8v6+JFgbRiEiU+dYb5CCkILhu7NNhAuuX0I17zTTm7KODR18cVz
qFSLobAarqPNavC5t3ZDTt1dB1ULWXDk/uMsBdR02l4bu8WJVlnkUXcp5m0K3HiG4JGvyiYE6hAG
V0cJ7XU0NnPpFY5UE7qbPnW0BTkHYMSR3ddVBbnDe5qQSRl989EKshMHcxo554KLk3q3tU6VtDHu
GjE8lYZ30wX0MlKhPFOxtdQcwmxY5LtMoURpQ0DVc25oUTS+R+G4iyZYSkzzviZ7yhdVx5yVPt9y
JBIAyhc3gp7sH+rr3t6P3inbO5xCiBlM4LKG/kIEDrfsNPo9uOrazBx2XJgk64ls30Bzfi3suunQ
/BSPodmui4Z/oAtVjOUVVeXJa9e4nANCI9xV63GIa8Xc3ezgH4jM2AqzszaN5n0wvHkIyMdhJKSs
gnYiEyAdv4aw+cgIdWgih7GrR7ipr9lMIP2NmoPv0Zr2UfOYP7X1ZQDAnfhHEGUCjFh/UYrQWBFW
DIeo9RZplTw48NYW4YrBUmveOLYYjp0K+CUNCu0UEpdMFp4fPqqlDmWiD7w1HbaMAvmbOdkghTo4
tn53zgczWpkunISGjALCgTdcngmRmum+9KBwoHv4KoZ7NSnPTsA1zyuYoCXhuHe88s3UaSeFwb7J
BopY3adbEm5oM2/SYn2BtvcBPMy4iYRKFT6MN5Zd7vNEnQgJIHSkqD9zRVjYZIyNSZ1fKx+1hr40
Og+KeVH0Xh6HOsOz1WGEAkxgxRc7g0GRjO5nW7vU/+nrkW4Ad2q+AmQmLege3vuYbTKRVYuuyxBM
kzQNzCliUO7hzuEXrwIi6Vty0OHieFoVLhujVYk9hJFXO7dMaO9Dv3+DQOksxsYleNCFCKkaLyQw
jlu/aYnfGqrXOqW+pUXwzsLBTNZai/tu1ODLgCH3Vcj6Llc+QwEYgfOuG0KTojpsZ7opa51QTfBj
BSpPB8lhWdkMQVN3h0PpMALZXmUdNArb/t2bKjMY5//wdV7NkTLRlv1FRGATeC0op1KVvH0hZLrx
PknMr5+FOu70jY5v5kUhlVRWkJw8Z++19Y0xWLAudUOEmQAXr/rsu2VkFoxV9ujC+9yYdAKCDoDb
BiBaxzObTARCxZgLVGb/7sAQ2EwWhTFMo63vemlgdMtzrGnEKQ+oN0cP0ZuovDkc9OlrcLnJAW7h
AQYJvOkqZvIS0hjj1uleOuQGuwkyg6Q+KZ+oCuBXBN15MjDI551LRDuNqamAlvv93PtROBsLHr22
klvTE2U4pvoqKqCYdF4i17qzpxjgRUqX0DM8cEzVWx2nRIM8Dxnkp4RctEOhIuNkER5fue0ObCC1
7aPbmG6oWGCuygW9miQfgbE+uJqCM5nJk3XIXI1YltjWdxHgj90wcZFpBAFdBLD+Stn8BcnEhdZ3
dl0NGZkM3rEsjvk8XydjPx7KYsFqa4vjSDYGq2FHdigJGgPDnmxMznD3m2NawBfK0UbphX6MCwOE
gkcZIgh8cPE/TSR77LUhR2Nmpbuqp0Swu2nnoYHmAiO7IBNsyJdee6079yolSXLXNGHf1icgrVOg
xzRUVhD91p6JxVCFAtyawy9Vtd/vZjl/IlRdzoWuQqZnRaiX92k8LUELayEa8okhLScGote6zvLr
KkofomGk8EBpTnt2ta464I0N7ZAm+S5jOrmR3XDPPnY36Lq/NTImtYQNFFeqqvdLetWb1a1TMVho
2GdvNK+4H1Xsv0SIbImjaBztm+4cPH6xBzAdGDOXGSIJbiLTU6GWqXTP830kqmHVBFUoCR8LJqxa
O0tVn6Ayw7rP4nBJXNZYzZLbmY6IHWcXpzKvuITeN644KiSYoSOHhKsJqLFMUG9GglBs7kWzzf1C
/1MdnKEkoiLJPDR5GdMeVJ61Saq5s3ZymEfGrvFZaXF/GhrtpoXam7jukzejF4uiIr/RMnikxa7h
LR3iOk6ObEtOmOIBRMS0Q5BGHDF+B0iOliDTy9t5WK4tNy1ChjsbXfa35Kwz6sCFa2A34eqAC5dw
4pjhEjumziV3O08eLK+ygjaGb4H9HHRaFDNK1Kyn1q/vVSIHth0JW05lPaVRu1vsVUbI0PGIXxnX
uz9iaPcJt+/Je4iq5bbQLrYm0aiaNAxy7YKoAOXHai9cFH0J9nCId1JEv4v20SbZk/dKQ/9UaM+j
PR8tjGfhGDsiMH0uPfovawSGIvsCyzM+F3pBTByGD53Nl2hQCCFvuFMKlrmf859crInK1SvF1hbg
X5lGvyjTY/xWWbt5aVrELQsW8OZOzUgJk9gH6FbC+bBq4dFH8i6JvwY46VR7ZpWcy65wL1ruwlJ2
EEFZOa214Y1YhHQ/w8rhMI9oVJwxBb3RHWQnIkHECjPIzQEWvfRAdZCuw+TDvhRqCEaYCfhiDm5Z
khPBcFkLyGeESWbSyeZye0JbbQRNrz5FbWsbx26r0FKvrO0N80nj2+i9NsjcDM+1pXvb0h/O5d6L
VDh2Cb40Et2nnPo3H9TeL0DxtJSxQ8qWiqZ8ayGnZGZZhezp/GBVGG+NnBXbQTzdKRrfxC1wfY5I
4bIq2ARZXJ6mxlB48MlrRWpysN3+d2xktLny33bdeeQFUOMpYW1Fm16BC0cXgTI1sT/ndLzxHe3K
NEhunDEkeal6knX2kMFz4F+W4ZMdn2bejank+5x+SEdiWEOHsk10M0yEWxFrURXbetY51NW4/puy
e2nhPCzR/xjGcAtPm/QZaJK2VT7k9iSRnIIuU7WLbL0m7jphyqOL+jGC64Bs4m1g/I5PnYXIb6G0
ZMmBSlp3F/dQEIS6gRf4m0HV8xofqrO7s+naElc4PLvGdF4Z5Ltopl03qlKHpliCFi8+xGyZrJzm
CUH5dyQqKlpqf+pb71GJfYLceVdnI2bt9uL7K2QoTWAhxMM2ouMKKdzs917ef+cAvdl8UgEXOvlo
Q2ufUJj621Lmu9bVIkJVzAeUo4BHcwaFOpLfJHphMNXtaFbwv5FwJWtIL3nfdLhA59CmoxGkU/ku
PFeShcBlyUsm1n3/KuM6HgxFtm9K1SOsXrBBs59siEDBMt//YhQHHddCeAW0cKPo01WzX2B4sFYf
Lr4whl10NO1AKA44HpqVIevtfXcSbkunw/YftKQgvUL130i72EQVABFMMcv9bFkw+ntA9Y6p7euU
YtMwnhdd++7iyb7qm/rY6T5hvtcgoqakOvUx9O06E/Q74wdh/RJF1t/W2XIX4wAPiB+KpmS6TMuG
U4QdVw/JzRqdfDOLBQ5JeyZcQ0HIBQHmWY0epHiGNq2QYFb7+sXxdP1V9M59ZzmftZO/xiVwXzub
9R2rmnLvHRqsewtfMZ5ziLls/ZmGVdI5i5IFMgd8TpsJDKILKzN2vOPUvOQ9IbM/DkbdaT/rXrVX
ZQP+JxpuZWNJFgZKzHoNd2o6DRafbMI4dvaJRCI596Sgt629qbTiEqF1Pxpqnm8Ml+ivWHZXUdpB
1Fj0GxoH9LCzZd/BkmtZjAlzarFVGERJpcAtJR36ACAD8vixp8Ae++s6zaLvpGTENrXNNhP+XhNR
sY+YL4W6qW2HdhpXFPd+cqILZjOuWRaHgaeyyzyLB6OOrHu7qI/+CI5xio2HlFnUYVrzqmaJj8gR
BtBA/L8M9knw9SGGmMROT8aTQYfQsdWyyyNdC/JqNK5My/vIGtqOUC+L3VyCOHdysSFRgl0LiFvD
HmBrl00Fn4xutq+nz8bSJ0D55EePyn6fsNJUQivDuaNDRkbOHs5EHxiFjWYtLyAEV35/RAeis5S8
w3hp8FtU2o7ZO8gN7EOwPV2wial+27eEjEdIvxcA0cppjRs4tdux/Ix0J38uouIuLaxPp4BX0ZQa
zVhFym20zVt/NyTjfcGhgKJWdpBr192vBotOfMtOvmjt4G9Toj0jF79IUZsOaRkURk33LeKSwtR3
e/aBwN+kyZVSXY11A5uzjY+sU+ymquSFXAdWXwtpX0ng17TuOL9TT1YXO03fmprrckm7OtWqalP0
+VXJQX2wPPtKR5l0tFpq67Fe+ZVbl8Q/tBnLu8VmGDZlIJos3+o1U4xUvkZml279XL71ZhcFES28
gAr519g1BBP04Ch83Pmhn9K0aysK5GGE3eO6u1LjeF3GAQItQpJC73ixZuUHcZqSLV1ljCHcU8Ni
467kStXqLzrVfegC6dVjCJLt2ia267QJh1pCX/AlMV1ipufkWKGTDPPGZXEiIjy6mh0gWURWPFWm
Q/5WbaOdNS0y8Bat2um405B0Ju02tuaPjoxTSX4SQin3tsaTtxf+4uwKsk0ChCvPeUoJOC7V8zDy
udkW8LHChVert/R4TcLc8O096kothzaEZDpD8/WQIfQOIVN5dEz8eOKN2snpxxCrOyRj/3xHPwWx
5uqU/f/fZrJ7x931f/9wXh/h710aSqFAYImoTkZWtYT88Ig/f9P89eLSx/cwx//fZ4zyBg3ez8/p
nPCrnzv8r2//Pv6f3zgsNqZ3/H++ij8v8s8zcr3rl+3/viXG2hW6La6rkyDf7c9r/Hn2Py/k59nM
nzTxv0/caDklxM8ztrlYzdDrO/vz4D/f/nz5+550lwDbreIgPfrqPYb0duWVfX3Em2Ie5eq3NVZS
yc93P0Hh/9zmLSsI4O/fZIis6KqtGJO/94lXcsTf23owxRNU8sPP7X8e4ee3f+78X/f7+fXfh3G0
VdaDzzwwBH10UhYNg7ohvvn7QlpTYwLx81j/61u8F52Oe5TX8/NoeHwIn5icJzJE2JqrXJ933qDf
cBZWBDTyJVtt+8n65Z/b/v74810l3WsX9DWk8v+56893P/f/+e7nQf7+uFCFsvfB8PNff/fPbT8/
Fj9Zzv/1WD+3/dddiEzEYdY7SUAHZP/3yf+83b/vjZSwbAn+eZg/f/RfD/vzVvLFv/L7odmLFZ7T
V5RlBlZYdl/86EYpY7T1yz8/6pPEIv3Pr0cd/6e3y/y146KTs/Rzp79f/rmNZCbYlJPtBH+f4Z+n
+Xvff57qv/7O8IkmQ9X5P68WfSE0kqvl5+afO9gNxtc/7+zvA/yv3//zJD8//vtrzS+bw0zK4n9+
BH8f9u/r+M+H+fnDf/7m57YEBdl2dK1fQzrYATpfZIQ/mIJqlIw+jNLq5G0sx3T3Z7kYrWfN6THz
nxOzefpZF+rVng8RqT7CPnRhO6zdhxLcdK7RUmTLJixtvYjB7jCMD4nrYM/0tzvNyJBOzvod3brO
Zostmi2Ob2fPe75Av0g2ulc+6uTyHIjh2OeTeoQ+T8tRo6XpgmPYTJBnUS/EuyZSN71Rn/Hnoiwb
qJn7cr6dG/WNvZJAAPQEVibZezCHpQcI67WY51An142Wnx7tS0P/9ovp0Wj8nJhTRBHlVCMu6pzN
bETp1iypkuL8XK6ZWR2Wb9wzTXINs7k8x+scpgbYPM7lpTTQAjDEhmUuKgQBlMJM0ZutncvormkH
CP+zC1p10fGIQ6lcILlYgu3q5L5QmrC1kUDNxp5Cx/T6eEdCD5UYM3BVstXnMw1r9irs9G5s0yCI
2Ji1baQBqV/7MZhaEPovT5ZdHKumOaPSbYK0h+M1Ao2p52IF/ZNFybWdCuU6iZlIAUmNQ3bsNSk4
IPGHa7oS7DEy2oCaXvdhDJVZt5gCRNJOd2PLZ+dI6xB5SfII7hYXJtY4LSL9qGFj3nvzDZEyv3uX
D8ZT/hszdcajysf0lwPbKXicKtOvjKaZ9szOrk2lJ4ieMvYtXfLSqt9ZRAGp61QEEylc+wh6u9bI
gzQZf2udt09twSdt005v+tHeUhs/U0tOu77Vazj5/beb3pYxQ3t0gdxX0EreW9o835sr3mEYNSrz
YgncKH/vFeEDjO/LA+DAHCECXHxvMca9LYudh0Zja9q88Rhd4yH37qbU7w5ez4ueFjSfMVaAK73i
Hw2wCmwwdCzDgnzg6YwNOJekyc4+0X7LCPR1N53XI8jMhDwTMfyLETZlcs94oLXf4SlHl9ocvlpS
4wOT0y9ABqg204xULkmIPbB1Mvsi3DWMKcawwxsChGkKC+Rblp1r+yUnyEFIgmVpyDLDMeVLlOaI
+WGboVlTqAcNXjDPJVCShZVcFDgANV91g4OOTtuVcR/dzYbcLK33CebN3sR6/DErbUfoyQq6pi4z
rDP9hOSUQJh2/OQbjlKBPjChrz0tr35LnpGwD4b2y/XhmJqplR4tQy9X3OndIkkftOaCLCZiIAwP
f5p/PXhU37VG55U0vk2r5V95S6TV0lIY03gEjOs9J2sF7WQYqruC2AFgS/RCtPp6WeMMR0lmQGoY
NzEQr23J9HXQP5zWpuwhJG47dA993j4hpi8Cn06l8Js3Q6oLMzTiPiy5g2P3XOuRBdIqozOOuZMm
jWK/QdbYxo+J3ZEz447MTQ6OvYbwtca9IBgFQFNrY1srCvZIfdnqIYTvK8sziGkyhoNhIbgsivkF
ttpHFLcdU+P6O1teFzMHVIY6VE/x+Pbmk9cmTwr3walKpbEbT76x04XyPyR23pB2FdGuIDprCnIR
mb8BQRH7K96y0bmgy3xRBehwkz8rjfFs6ejv5GJnW4WkRTb9NZQ2wJAVMPUkEWTaVslh/hRkmUTF
Y14N78ZQMReS8y1UPXiWeAYFnURMEqzdNoOwFuiBUQ00WLsxjDkmMKUPqOOyD2C36H8ahDDYLI7N
hAULmxapsOwRE52a3cXv0+NubnZdCZscNYrcjpGf4Qt2n0AOhFY1sBBodByK4pUw5CI0fCLp+o52
RN+XLw3grcAhOb2Y8jSM83EJRafTkAG2r6Oy3/Za8Swy805Na3P6RQmmvm1KjkaPICI1v2st/y5T
86tvLbocHSp3HYv94JY4ZgbKNQKkgtRASOOtUYPJHL8aqBSmEl0nmPgHPWsvbY8tuZqvgQD+snoa
ViaAexzhO7/HeqdLIkImTaxA1OaGuRVAIfIxLDdm3xpPR2jVCf+RKhdguVtCIxwpYuLSjtBGbsiV
xTxU1LCzaWxZ7pHoqo8+JRlzsm8TryhDWy8OieGSHBZJGQ5QOXfCG68kk/VYEOzactXdDlaGrn1U
eSg0ZjeI+2b0DdUURpb25bUM+CI17S2yfux5RKNEmC1T70c4XHtXliQ+2+beWcZznlRP1aTvbKNA
iJ4gD5nb4i3Fvl9r9auv15CKgjjxNk7T3qMBfiyd4nleSGomyOCRiNivehIvZo2uhtYwvK+diKfz
4oUuIObA6JGyGkKc6wYZTY3xmuaaGwob5l6EQiUVcD013CUo1d6Y2r8TOf8omuF6EiQj6CMC1+LQ
28VbPnFMZLLfmQO1gaWukwUR0YzPTe9oasH8vE21LrQ6zk9iX5wCuAFCPlUw60tHgcS+Jqw9dt5n
Ob3HPTNBt0AS6hE4AxTxrS/zr9FNn6x2eiPu6VfGkFbF1n5R6XGwy0fmq0zk9Pq+wVU6pBrT8Ryj
P58HiXoIUuolVdvcICauxPBq+/FH7/XHeMCWQ3cTLC+RyaN0f/V2vxB1weB8kEgYKpvxk47cQiN/
qa2Iio9Wj5Cs7nLieTYGwogtpqj9JPzjW9kTJ9Ey1qwnxvSY1CAyzHYNyJtrs2YS1TiwX44QtNuu
eVh11G0TVRsyYk7S+dJLjEf6+Drwoo5680LMTrvR5+LZh3LAyveQdlGzGQaXjz6+GAS41o65l9l4
mOpo1x96Wsg9HwuLBFKJFMvVZmRM+J7MDAYHt7mk3qpekMTU9LMIJ/+a8LiHYgCSzlAIkwpnL4mm
v4piuqrz0QkIinhBFXJt+vJ28IrAHca7RsbvDjgQ5hC0obKxeHN9H/0BZs+gX2hqWTa94YVjIyc0
FMoBZUNnELAqp623QiCxF9rDvByBOUR1ecEbgNoGMxCeGU6X4UVI2nIAJKHXx/VNAQ55g8uHT9NG
z2mV8SOxaeTOYVwpZTEivR6eUhrxhy5hqoKgx8W1gMcA3XkVqxPSrWSDhvEdG0zIkksmB+APt1dn
q/PPEmA/3Aa09EWK54vRukXKF5P7lzJHnUryJlFrC4B3ZfEhu3yMrouDoERlFQ6mC7sVDzt9Fiar
5QN6ahJecsRMaKg3Tt+l91JtZSTkIxc4Ksk7/1ufhuEaJkjQy9o5eESoavbMbs4f3tH8buZZS7HL
Du9d7+9i5THVSGd+i2SO4LFtx1SEIOQ2RDbPyUMR1qIJbGPGZ8z6EKSW+aFclHcEoPYCywLgENIc
1aADpzaeR07PWnExTIm0qPcqHm8mP+NwadN7g+Un7AfOtSjKGRO218S3/Sb/l/a4wbg8t56i3rsg
OPk0JlQpS9dTemMSisBzMO49D3F7EhSLMU02ol0vlCCbrHPOZpo/U2s/e8JqAicmwm0xpy+6Ugxb
PELwPJ9LjZjD3Bs+YoLzMlfcaRADN7VokW4T6tSMgejo3TqqZNokSCWEEOcGgtyLLE5/k3Vly5NT
GyA1HBCexjQ+OfW4NUxnorCCOZ267IPFcIsNlWGvlt9a9MaZuX7SEqv2jNluWsLYKGgB8aPLtcD8
hoZXPaEg+mSn3AZO3iJ7NZj4uxw02m8zMj/SOj9GgulgmgBosS9lo9uBnyAmLkoK0cWJEdzlXuBj
yskW59wN/iOgr1+Mdizfvk6naIvkPZxxSm+wGm2lim8zZduISNq3qcuuhmq5XyxaLqp5b20NtaqP
aAya1VNjIxmdmujJGxHQtnpM3YkpH60sBnAPLYcOQgBxCuOV5aDEDODP+ciGksQo2C6EVpk725of
TR3zUsYZmPAJE5gbr5KzXw6CkrCQ7oY9YgLOKhXkmExXzH2eAI3rm7Ic22255s/bo32Jp/I8Y2Ve
N0km5Vh/7nPnRYMxAB6FL4q4oP5EJp3QJ8YAxNfZtb0jCAzjhIa4Gkw7PtD52Vu9uyNYnjxnYdOs
k5X0byqxPkHGzbvIVA+g0aF1Ewc4x0URpB0VIeT3DEvX7G8pTGLOkJyCiiSNFElfnVu/LcYVEF2H
Xwy1f9bNTdo6ZgDp6i5FXU9gjhvmPrN7DWbIxnXMD8fzfqXMl7AK1kfLHCFzmj6TB+O+dXykU4aP
qNjCOpcD0+MO2zR1ZIgA6zB5OYNxSCkGokjXUB51QNYEho+EB3HHa2a0R0KcThoCxbZG9NcXzVNW
VOdEF1eqa4mcXmO7JMFJmIfbjShWy18Wbup+udAKeG3s7xlJUlMuWcjACp9YP9y51fjm9uNXWkqC
3okLN4139J1O2BASSgh3S8JEh61vGRkIcPA09gOpMHcDw1DI2uVZ4VjSmFESZuS/ZQ76E/RPj5G8
H2zCaHy27puq8wBzuVHIUOlckMtsG0w+81huBXyasNPdm4ZdhwIsESZMBXx7fDKV9qT7RJ7GyXyP
ww329OTelZHPIDyLjmy1Xj3/HsohyFqzBO3MHDmQcIl9gwJzBRmFZGyH8+hcIRvbEF63l26CfgjX
c/HU4gAFmRYdOCaDrkms7ZSBhkVux5+aKUmDpqDzfAVMBpF7j88vBjPlD3hPK3c7tvqrVhRXXjeY
+2ia9/UU7WpVYHppifSNlfxKWjIkHetIfYEnnAKDZAmHqpLd13ij50cqaeeorcoTlfooZBQpcL3Y
Uu9r+D7816q10OB52ffsJq+JTLbzjCFZU4RZZORpHd35pbbTYhsRiAuGZFOpqtz0uFpExmjPHl7z
igl7xLQzJJQaiZno0ML4RB92hG347oE/y1bxlcifpmmNOKkRtDYjJYcSMoAiDi06Ibrbd/0ru/5u
IpcQ3qS5yDjZWbkDRXyeTk1ufgKCIJokI6eYJjjNkK90nJ9yVGw7rfZ90N3rRURz2RuSV4M3s79U
884HMz7PaYzWU8I2zmNGoXVEvmu0tQvVbAC2MRgAMR+m6XcdFde6i6aJLZjDtt5pyKnsD8kE3Nuj
zt50tfk9Wpg6iif469Ue4du7i5rFXSb6Jz4EH6v5rpkB7dy6+IZu9kFFPe5aM7ksMULVli9Bv87v
9eWmS/yDeztxNeVUvOBU/kjNCIaV+g2S5RIBTyf6sT8bbrctlfvsG9Np7jSUHC27+NrqblRnoytj
+ucyvcp9c6+trfCkma8LR5dwYathlyJgFAybN00zPnOOogYxGkQuI5GrXTzvuR9xWkMc5iRnwSV7
woOqhSnTv2fbRDsyttGdTL796aX1rBf0M49uOVBtQl1x0FkEfRSlG0QdKJLQUrrsFih4OTfR7Nbt
vu3EznrThYn/w3qeykHjA+3uaz68TTVad1oBl1ba1quC+2HEowrhNiGRLPz4GgvBY7wIQMsU6AQK
95TCgIoRjHjsYTEp4u8aCFeSNa5HRaRQEt81v1h4oxgxX2tdQ5+7K2x2aqIz0e2MLRIC/RW+rrmZ
zfriFOPjhE5hNyfpbUaQG0Ax4q2YydqMYUM2gdcjNu9pth6MD6TUHy7O5V7nwMydZzcRD6aoQvz5
58SHsi2xoBBC33ecLTHWaW869Jb+OkjnU3ORhPC+jpiqdrhxacZkXP/dJbU2uqmO7XDJW3HuWQB8
G9ZZJ423aN28elp8vXRoNSC35aYgFU71X007rVqB52Jo0TIkyLVGgDq6TrBnGXG0UMUMVQ2PS8dN
5TBBriP5WdnqrkkGIIWZw55meAA1fEJkQYSPhokFPnLgMbHkhWnAXMvsFwWAwVDGlGTO1V9JmRwy
J7/q8BbrufOdeB19qq5rAL8a8W5K9+bcXHKRT0HXFsdGTfhJ9Gbb1s5HbvTQu5nE+k4KmBr/bSat
zySq7rrU2fISTgNZ0dAQ+mW8rjToN7lAupGCvxit+0hquDOi30ulPZqrZw3HzqOWvys0Ds5iEmav
N9RcJtrOsgktaXy5gzyafvoAESc+1lX+LaP1w06K99lQL3mFVaWycBr3Ne85HS9zPp7rLH3AQvFB
CfGhrzJnt4YV18zvQ0Owkaevub6lnwfJUtvBYrrIm4efTuW0n1gyQ2umNaun5hWqdboJybuPJWid
qV6XRXxCBX1feqO9cXVg8fF4rbfEmfkEOrCEA0XZy7pGYjCaqGrg743pa1p0dvC7dZovxyo+o6aJ
KODru1JrN0jYWFwE7hjSEXYCwB1A8gjbq6CjV+RGc7IKks2ZglQuGpIK9cs8YmFKjOgly1DFOgPk
l2V0T+lC7JreIKbX6ngv2moM9EAuE2Fdbprvltg9kdz0Iez2Hen4jSojb5tynHKGvOB2IOV7CP2q
PhPiGO/NLgvI+Iq3rlYFRKhctKi6qgq17FvH2kJVtrj+QGghP94zObtQUaqDo1CYr3rqycNit76p
xvLvJ5fmDZgmduVUdBzF1dkqniHIkMpR33aJfE0U2tf1EFzm1txUlEe7WHCg0Mu/YPfb0xF/jVx5
oXN7EwG2ZJdgjqxOBtDZ5lTY5YNMzLdyEjYbvYSydmz2nr9sE1tyYazSB9QLXIf1NbdVt5oDu7EH
OZevRJ5/sft9HD0pjy5+EJJrohCCwKvTXHdN9EZ5MByThBIlolF/rXk2cSLY7xHbQ1QtzQP5xrT1
stmiZGjj63LWrmu30S7sNV+mkt7uMriENqZViNJiZE+PEAdDDZ1xu8hBDZKFqTEg4AFgWGlf7Hs3
86Ae7TTyDtOiXRp25ce4zGliEi2n0pFNI7FZ1txrQZMhum9A6c19aRDeipa5BYrOJMJlo+Yl+r6M
jP08++3R0Tzk+LPvBTjAyntt7tHUQOYgRZof/9xGtl/Gecn4JgR8DeO7akyuVdJhG1/W+yLxwria
Xj07PTP4GXbCxVPVkuNWuyXxl577LugjGxioN641aAfez24xKFQHkJhdaZQBW5vnpej6vaJC70au
YaqjAZnKB8i/H4MEAZUKrj6LNh5tQ/l7N/rtujOwl4LRUEvfeOlbsglwbCJ9Ld60YZZYmCjtxWj8
wg3MSUOFXUbRp5XZYHOIbgqhKtk+FvlEX7nlgmXJa69wjqzNcw3RpndwI/cr8U3ML/Ymm1mEoyE6
Wkt6rdt0rKRvvvj5ZUCKgEf43K5Pl64TGEuA2hyT99H3nj0bIoZHfAL+m0DN2fWii/uyuWkyMAwo
a0hQxOGOkenYNTYtTfcGD+Omc4nwnhzCS2NIXk5xl62jA18raRtO3cnW4xEXhMUZQebfdtDl1aDQ
PbYxYMN6RrKG0I3T2jpWyv7l6w67N/gp6MTbPKETKqJhY7hNz5FlkVg0Y7wDIXXTZeqVuErKIVif
+8gqf4/p0p9lLvcx7W3dYadsxT4X2BkIC66qrZ/or+nsnv34Nyqo7KR3qxeBDWeTehXLY/ZQjs+R
hS1FeezRkhh5bI31mzQLVMJk03h+xt7ZRZYHQ2afpbrxkvus1rkEUpfTYoEG5eyN9PTDuBTKvrDH
fhR6+dKXXrHVOgwGZPi9OjEp3KVHhPMqhctQZPJPJDjd1Q82nUOaVOg0aXti/F0KZiVYmhutJR9A
XCYnz/cog7iXebKYhe10T3wsGBLLkVZlpBiuqJh79SvjTU7s4TQLwlJFzncuBKjkRT0aBMcz72px
FkP62Vg0rJzmO8/a286vxkMxr+6iAs+IaR9lKYnziRlM9QvNJ9fNPwaafFxtag2zKR2zok6OcabW
Atp8cwT+V7qV8Z6/7m71Es3SaCJvW0dP0XtLhwXjkkbtKq8xDmAaxFAZF9D0KEbuIjAvQOZodg66
5u/VRWkrgqYcmq1fOR01P2MPoUbvOLR0/NJlGJmXccD4VpzD4OhCxHMk03X5cNcSn0ukbs+/ZqyJ
Fc7OsQNXYaBvMxXIkUfamtRSzTFTaxw5V4SktcEODKl+lozdcZSyiLmmi8cmPVe2fuM3trW39aHd
qbk+Lm2GQYPQoWTNLVxiLg5xbPenkX577mFpyPLpWVT4QHX5xNSM/3+1AJujIxulfXZV1LTV2beS
Q4G+sLPUrtKtLhjbKr2WLvPTlrxtYAOTduo4imGAAQuUyD3ZQLySBrutnLX+rKVzWgiMyllJi7R+
rsRiHfCcZSxh9Xxl9+tMqNO1zWCU+LbcvKOuJVOcKDe1tRMOC5I5zBPzxlJyorHNEs5zWWAbc40q
Cjw7qEwoEc7Y4JvlFO0bbz0lb4qJp8hnTmGr6JzAtm0LFV17jb/2RQo+28iQAspejoaG0z4sp+dO
8I5bh6c0cwxmUyxY1hjJCE+9OL5DDAGGb4+m5Cmu73RaKBxRDLr5r2yTvIfyCBJhG/HcRjPvrJYl
1FirLJdZz1Z4KMGzWB1sNu4bXSu1rTnY1Z5hsZU41c5HhpkkZHgP7QeJd/K+NKOtyuYXcAzXjXIV
1ISsRk+JtYJgUmzwAAQgx/JH2m+7BKPtOPFnA0c2dL3hKmaGSuPQN/0OgAVtc9F8m7LgI5qzW7U6
db3Iey4S5R3wKZGH3jbEqqFBDc22PQzVqas4kp0I1xQnEmSW5mzPkuVmqsyja+LspKxwOObsxvie
YudDN3+rafkeqvbOb7Kt47S3Sy/0qz7FWN5HH2j3uLdtCgzdjxFkqXBqWDILKh6hjeoyMmMW+Key
RG37RHvzO2JTB6PTA9Y7JAW2Rp7Q4n0lObGPCWMvULRUOuxz7M1Mxcq+dm/WrJXlNOchl+1jZkXz
lcCKs0nZ+tjVQDEbwxHXGm1fNOmD1Ap913m3pq1RGOrzs5oAVPU6XWGi3qRiIiJGfHdxRYbf6IPX
mYqFVx+fk16+FYIRmfV/2DuT5biRNFu/yrVaX6TBAQfcsagNY55IRpAUJW1gIiVhnmc8fX9Q5e2b
UmerrPdtZabKrEqlggjA4f6fc77z3eqjR81pn0Mwb8W+H1+lxXGgI692F3oGe/Z9XTjhQ1CQSihs
ZIOlgrnBz1v0n4BH4On2L2B26crqvg6agX4ZM4LvA+O5ZShQWKlHoW/uMvywX3qoxLzl2oz6+uGL
wdG9DtUEOSyShyyOr5D8gdA40G1o4SnuCo/5teg580GNY/hf5t9Me3hre5MdizvsBWvPjp4UWJ/p
G4lyn99LuMTQnIwtVd/4iWLuKnJFdemku9AG4zlX68SI95kJW6j27Ue4vPGxwJe8AlQecJFpUfNO
3Ef5SlRkbcJ2GO5Lolmyxsgygs4Kuy/TVDzwho3ZBdt3hEoimKg5PpByO8VFcyZZxtTfi8tHcy6/
xg1ekDaMnyyT1qewYvQaFg6EvorBCQG67iF3V1FmvDNrHz7TRov6io3dkPd9g8w2j/m7UvBBleRo
VDf31ZLMiYU57wKodg/R8ovD9C0zPHX88T+RU3nvHSYPZeLy0zb6GXDBSO+YhnmABYIBEX1yhgdZ
sO6ndVmxDvuleI67KOY+MF+bMhzWwrIoaLb32iUzJmfvNYhCoDI1M+2iyYZN7XOQAfvOXuiuHovq
UI3Nc6/KeWcRQNr0wJRGKu7RjlHnYIFUOx4eUsSaiFJLuzwZgxFBxmCNdXHZc/JKio1dN919X+pb
mnNB85m8ainq+9Zry7skAknJ78cAb7TIG9UQP9T+xJCfMSOJwrehEzBJFbJ83IkPtlsp3B2fyyr3
qYgiYF2ALqvVQ4YitibCjp0Y57xfGtseiVWkRrMugJbFhLZ8tycaDkO/7sZtllXAw/x7oGSXwOWs
wrEMH2wJL9ZImMcI/NBeWbLJGb+x5AJjU0tFZX2tuoQxjAuJY0L/lLyXgrTlJEA20+8fY5/UeOTY
/boFZr81UvBvldDfldOTPWw/jC1OM0lNzkpNOGybifXZnr9KCp1rGzpr/F253KBzlr5XIyQNUy2V
zPCsKZ8KToNdvtQJZoqWm8tqnsekOXk1Dh9ymht85i8igWugPPku+5qcvC1Ay3mWvfItdbbgW6fo
L5s+cA8elp9jGY8vYibCF5QGanvBBVDyK9yAXRcaK5Ii6Xb0dbymNuQZQgS6qSLJj40cO9300Nuo
B470P4WPOFBYVVb+MG86q10bfX0BPJbusGUcpt5/KBsEYsUsIhEjVh3Fv5MY1GuWO9/qebxI8Abs
UtehH54IJFPJ5roGhqBmm0hyWsmyO0NHeXDjkEh30hDY7O195bQHATGpy8YnY5rFpcMLZJUOr4Fo
D5eC3mTP/mYlNjhjWBFGQStiNye8DLhuVrXKKkxPtQ5PLVoaM7cvlmzbM/5PVns9bY229dYNHGVP
htwt0TUt4PIFrPVFvWukOLh9yqscQPImFeXn1I2I1o3ElSzjW+B0XxKZvLUQlbn7rd1Q8b1IWjnJ
QSVbd27A1TKEjONsYxgxCppNns8qQIJIUmxMGFBsHS5zj2cZ4xMr7DFu4xe+/5t6q8lLrun348/T
DP0bzyR3yLHKCb6NzXhrLPWtTNtXeu2eUCGgkMZGwEVv0Z1Jl0GK58ghFvcOOqpB5tqV4I3M0NN3
XTZXHPlNVGfl26eyEm/CH8As5fjEFjUrbwOML6kGFpaXVKC6p74+Tva0UzxBOe69jIXbd42PkPO/
1xZJbFjW464A1Dz4pOfrb7lqXr0yYBq9tCjIrfB5c7KmU7Xl7TPZX0aAEmRnB8STTacjLHWmLLcB
G9WqVOnGWWIuLD5flfUNQVNvwtm7jFjS1rmQ71RBXgkLh0cYQsfRmX8Eyi8lgDA27tnZBRSY5FW2
ayfH3GCbc9hdQGzM3Z0YxuDctGW1DZrqRg5sYzoFj38ijzWH0qCtDILyoAcyr2pZ4QmSxd9CiGuE
FtqDnRv83OAUpcsUh+0thzA32BjTQAQi9E5MNmjczZf3INz4UeXPYVk/2p29HoE68DGi9UCOdq2Z
lq9qZn4uwNy7Crl8FU0w9JSdnGO3ulIutvRSlihWIyLGmMUMq9Jd1RoASsqHdjYF1OZ+S2oCvFrC
pqxs9gU9nmRXAkrvIe+0dPTocL5E8KtXfljlG7Oka1LHB3qKcLjjOBIAGDfwa14jDovpSN6lb9gC
tAEcODb9ACC+Bgh6FZ2sWKGMaG1M1he3rR6k2e4zL502rWC/m7akQ9hXG6s8LWBtD49tYL+V8hTY
rJpjNCjksO8eHodCOhAre++bmtovDL9kpT+goOzGPEArSU42h9IwYBsxBtaDiseHcMBSTU281YlD
GaTZVjAecDP3cbQIwzGeqndlZR7hyoA2q63XZoR3UzEwdTIwKy0VuV7u3uez/eTb8U2ypmy16nYJ
pY9eKY4+b3Kp41VXIJC5IJPimGkkEbiYiIRV0QiLjZK/WxpUEYF4g8EzNtvsEBWgqnuxVW3LroRh
o0eJ1l1ppGc51l/9uP+aNGgV8UwTyS2tuo6HZiIKU3zEd/81Gp1vXV9sfEjnNg0CO9MY0csmQIYV
p3Y3fGMki2BPgIzhmfFgF/Nz6KgPsRr3pmUfCGVWa6O1ztFgLHhZPDodL0SnIWt7/o6XelOZJS+M
pl71ntw6FW9Yc3jDsv6YJm/SXgAHyYGh7pVIGI0NbfE6+966Bn1A1Em8eEWNG8n7ROEGsYUoPBtg
Eu4w2nUYZ8ezk+knslYMuDP9Ytb9ufOLhx8o//9tPXieym///McXfGf5OmraOnpv/9phIGzXoUT8
v2892H8ZvkTR3/yWP2sPhCP/0H/XeeCaf1jSJVcotHSUadNGkGMapI/csv6wbKEszzHh0rpUEvxn
VbnQf2CKJGhn2ZCO+H/E/6yqnNLzvzSVU6tga0d6jmu5ptZSajoZfqo8cL2UhunAejLL2GCQQiez
kRYTzHZxSaLEeE1zxsrlwNLUdvJFz+AaOENOR9JmzDvE/KFpDIHux/CcdBga+SzHY7u4UhJ4mOZC
/nEDSkt64vSrsaVAoGTmO6A3MYxxgtugjfxsJ81zVOIJaKO9kq1xnDCHH00fo4/hCnYTLLLE41oO
gIGx93uz2ZDR209idD9raHB3qQA+BZRnBKU12Puo5ZhNwajakwVDEO2b+ZHJ3o90a7suwhHmo2bi
ErAczXgGt92Av6RtYhp9GL1zUH2psGFaXvNUFeNeuhS4YyZzTkHibMaOM0Vsz/TpqKWCeUF5Fych
43TLvVQjX/jBxiezRLKt59SHQvjQ9MN7g0/ImGB/1XFJEK0cut1guG+tM73qXNb3TCevlqyxLbY1
S/hUIFon2XVy2vSgG8VaHXvLnJ3iaWYba1mp9rXR/veKwhvmOl62HW0XKLRMS1I0LidLsU6GpNlb
XjdhgW3y/RhH27gfuntHBpeMXfMhVtVapK7EiD5+h6SQPAyd8dFYcn6UwN4yh1kztSzBUx6BjYRq
zDlLlhd4ZIIZHzWbMZTGgZ/xFIXme9x67n2NlxZbNOt2YBLBBS/6XI28XCHQ5LuyUBVOcBx2f3nm
/uxk+T9IsI8FLZvNP//hWv/1RnaJ5vJwgDcANrF0e7x/uUV5wD8t/m9GXUBs+I37lFfUyph+t3fs
jvPmyDsRK4J/cOCRb/hzwyyNP5tOvqaVlbxmKuOjE1rNQ+9R52cUAg/kQKc5Zlp8FqPDRrTnWIsv
yQuexRIAnCcUAVX2KMW4JWY0hA1kw60lUKo4Mt2nArhESaKFjTkNidNInrRSO13jlxGVita2Uc7n
3hvYIrEFMJrmnhTxLpyMceOmBF3dNn1XZfJF9XPz2rTRzpvVhz7tnFtYoiXOw2cLJx4oEW5VL8A8
Bzj9AWfArZGAPNjPTmsVDNZznaJn5rbJmL7NvKffX3BsQb9ecWlS36wEjS6mlI7UP1/xUrs6AJeS
P6kK8nI4tbDooOkO+Hcu0MRXnu+85kEYPKTnMSn7UzwZj2PZf27N5ThCHHZdsUnApVe/I6UxjEn7
fG+LrIazz549scB4RfE21lbMBJ9fggq2iCDesGlKQrHxiFexJuZhdLH9SBvKoQsb+gjHtyCXyRGw
32uTGJpyqeixgh4FeU2BNNbZh5qD1xCMMNzLQqDNVfnZsOyd7gJ1TGuwHQz6Hx3tA9UfqfpmwAk5
QeCWygdaPCL2trMqPw1mc07TMt9l3WzspD43C7hlYonfVN4Yr3pdforMRj+6gzx6LoEGc7YXysZC
nhV7xeJGKjzagXtacqJx8WFC0pQ+Uc7MhPUojXZtQ23v6LjYhvRnIweaIUauwqP8ijj9YOK1IOOC
9SyU9O+JA++h+5R2M3g2Dm1JLTlpCyBfRHShL1z0MI7AwMg+Kqd7xxh7TkIblrt8ISYYPZE5PiQt
AlUKyoNJRbILi/BG0gD2mYAJYgyxtzG7wGSj2e1iSZVZm9fn3GyYYkOw6MMmukswvZ1KV7y4+fzQ
SawCZpOM1K0su5omGrZeqJN9FFH34IUq426eTuZcWysL9XNdltW+SmE/sGVWNe5oI9S8SXoe6bkv
p1OFymHTm3JUbrnWONQPOBpXvqeHVZ8SN0HO1/DooE0Hi092dqTzBO5kX/bdxJY0uPS9k+140L+2
CK93NY6luw6Ne+Xr5D0PmwZwTG3RHIcVrjUv3Fcr7SQ4vWa6pTiAhzG7uI7FBEZPfgFanm+nJa5Y
BcG2aubkYZyudpjJR7+L8hWx3B3DXU7mk0O0zlPl5ccviowUW+LqOPGTYRlIyn2eOfmd57QXmfoT
1g392bbgdaI1JFtRMpbWFGV34FO8yWl2SMJk3gdr3Mem7a36OEiONqduKnKY9zOJWU8wGrwgwfsB
5v3O0uVj6zbvXR0O+98vA8L+eeF1qF6yPFeYdD1h67Asz/55GbCC3mcqrIxbzFgdXU64gECAQnoK
eF3vUMLoyfoKUfs4jQP5CUVn3Iz0aqjowMOCKznxmFlG+G1nBHWV5f2HoG4w0fF6P4AW+wqF3HmK
siOw0LLrxnPjQNR26P7ODXdnMIvcZCUHKQNgfRba9EXo8uPoMY+u5rE7DA53shFMZLvbyTpjY482
rtqFD2ar1IYq2xVfuSDv30FzaBoSKxbyurTzb65vd6cwAEwSWoRwCuJsp9my3FVt0dkZ5OcqBPJf
1IgzMvT594+g0B1oHMgQnuW/jZkdMBmV2QmkEZHtMd3bnj7ShGNdgEXnm8Hoo5VjO6QZ+OPJIlDN
NvFgnW0sh6vW5PQbo87y7knljjwS7uMRzG5rQ8zg3OucSPd86LPwMzz1N9cIvB0wM0I1bnDKGJlS
ikQawYFP1+AKDZnxbcnA6Y3Csbjyonw41g0QnBJWyswDfHI93CVBj7AT+S1QRdFKIMzoQXrKTNgp
E/syJwlOUcDX247xsGYCHrMAJLum5hu1omEP1ia5tKNrrQl0gRUOhuQM6u9robAgVNMtMrxwK5Vj
rGjOaG5WbHbntHKfmYT7Ely7wMlaVGV27mYyGz9+2Y999/33d6273JRFOgVFvvSSLTetzeaZujHX
tRxHK/XzTTtUojGCufZvjQ/H04OEdKIIhGlBazV7U1ofyjrbG8Y83nrnPZ494IzOVhgWY20Adl9I
J+2MPE02hklzEEOyZh1ZhbUNE2s8ZwOGVGNexP74OLYufc21vhpOOn3SOQx7iszCW5nhFYgANRBr
w51WNRmwcIvAvVODmtE1ra5Lp2BVsJZRqzJvIX2SPwjgxzGq94mPzG8uajoBAgSrkbx525AEG685
cNjz6GNIcvNO3RmtNG+On9ZsovnSENY+eKG/ntUs9oM9AxXEGHym1rjlyXmMSZiv8e6pnXKadUVD
5Pb3F14u54lfLjyNNoJv2zJtZTm/rBY5fJMa6pyCA0H6CPvWeF+VrJ4fUaD9x3zEAWZKjKCFZhDX
Un9ohKeiibpz6Qi5mqQR37LiPg8dTtRtOkETZSbfJeUHE/zECRiEsaolPUcGA27eK/ZdoYVzny96
YhSmJ8HO4OAXAeYZlgzmfo3ao6lwJnB6DC2TnTwL03lIE/2pzgEmzT2w3NyiiNhNMI/zOn9iDtes
Z2SfLbvkgyEpBf79NRKe+TcXSUklFknAs+SvF2nI6qie5eDc2CPyxowT6yES12Y2u2MdQtTjz/zo
WrTDuv3YHc1uHjmuxMQCeoHw07PUGfimsE11zOOdkQIGP1uiPVStlwqkU554Yt3G4uSib1xMCrNA
tkLdowLZPegy6o9JG11UFb8WnSn3SDBh1uPnBPeFlCEOg6WZFAfdtnUzb+c16m0KM2fPqjg/K8C2
9Wh7h9I2T7NuonPfozqVemKcGM/bkh3j2tLZiNc+nu4pvWXTEPUmFulma5j0qhVeIY9Vm+szfT0E
z/yBUXY+YR9L7nH+hx8N4Tj7PHrtja4+E5DeMvEOL8rFNkAEST6bYsJJkczuKWtKhJB6YiE5BksF
WxxhDoH13eMbHoadNW5JELZkdwSkEpS2u7ZyPgLLYyfPWWczDjkpEFj4yNZNsB8yV6zj3BUn4NGC
GFDgucbeYNP0KOQQgQaqwZq0ND4N9dJPEqLnF+656NLuFs0mg22ovVVbufdz4as1fozwjJnvI4hA
lo1mXNlF8maNY/tFJxAzW+oHKgdDUsaeEK64evR7+2vfAMukRbWd/HSdZ8zwRIfJ9McbiPK/R80C
dS6Alkbw0dJB6Ie6wrmk8XxtpLWe87S5l85wqEzDPSIJrgpViGNKS4pDCsUCvHcsQ/dg5nXwwU4y
SiqmaGK0G8K7X/J0ExVYrRYvw+gdEkxF63w0cCtLA963FTWbHsjRtjV0foq1emzLl8zKYqIWnHIs
OigsxxvJ2LLyBLR7Wr19orjrLqv67jRIfNXJ0nMjOrU2iyVBDsEHj2mWPNvRMYyMkIrPoNiWTUo8
cPlbHTQ7lcXvdpEVh2lkF8cjxbHXoqBGe0x9Ey67TK0zuyUU/KF9sqk33ZKN8u9UyxBxGgPzwsXV
d79/ilnMfn2KPVtyHBXawQvAwOaXE6mmi6trkr66OXirViMC5rrEvwdeYV5g7fo2uyz9Tp1LOiKM
JwvHPBPOBgV4oIxg8ukbFuCLNw6nuxHF57R4qzaR/2hk+ZV+2/wZp6prtfPVtDAnRvbkMWwIrRec
4JLBvkvuGTDOjtQA2rF2dmbDe/vHOmvXLVPKlFQmPFW+iaAbkIH8r73ub2Zqe89BAKyZr/mePrv4
DihZvfUZoKx4Z+qNUzKet3o97tjhEn71DICChSB0OzTJWsFJ2vsCOW8Mcdp6ht/epQNmPGPSNF9o
fe9XRbDv4HzelZgl+YOD/MHp7JMx4Q2ovIWvlQfdJ6TPQwxj/Bm/V79JA5NS3dEinlZee5hSDGQI
xdgz9oQk4s9NjTF+zvwn11v+aUhxFxS09ODJJj10kWchv7C6mSq49iIzL75nzuvMtM+x70Z3A7Pu
B3aKr40rMPhPVnJ2K/b5fSgzBDOCgl6n3oHH5regM91VE0bBSdnEc8pin9PRexLLdiaICcGlk6fW
OHeJ5LNlurUCdgkzhF3jQVwjvmlssJMfIFAqTIEzu3nCRpD0YCaw2bvDxePfW1XhET90nRXoMgqK
Q2iMbWvgoRsT5hqD8SHqf7CmYbbWE+EXBaMdsXK+LZb5U249m2ZYkY4iFej7wFP8InY2HY0+kR1W
WHqoXOpB4G59PJ9ka92aW6eq2o0uu2SPZxycUhC/hhDt7qrRtNdpB0s2D7D8FqnHGbbxz33sTleu
A3XkJDSdVDwBC1kqj+yAJqS8eXCZ06uijVcteaV3IR944/pfDKoe137LExmIAWJngXfb8vyTL7OE
pGJ0LNIufUmF88bARlyITqYvbeWdqHO/VVVqH1OGmc9p3iabQJCbcqMPGdaxB3walAeFNu6rOgEU
0ICEIjqu+QoXPppFtJeOmK+8/7/79fDmVtq9xh8s26DMvhnm7bhvY7u4RsbXCCTyqq1rfQLKtvAm
cxtlAUejMAv9Iuc027lFSytnnGKXGDh38Rr4YCyM/bDlXUnbqAvV0VxTj80WB+TFnTVn0XM6QfhF
A4oPgZO/lDgVdp2Zg4k1n3sbvj+FQtEn2un2VX1p54A0PYi0bVu0X4Ud69MEQwB1A+fljHIfQAm7
N2nivQ5Bi820d7eBBO1EXc30IfG57dgchWE7f6zGiZsn6fN15oiFIOaGmKnzZC/zT+WIKCNdpfZW
7Jx7rBePaqRtzejH9LGU9VOHVLlNPVgEBSWOl7mr0J18xpN9NLInM5rpGHTxax5Zzkazh1p11Mwj
RQ4U7gTYvx3qST9mJKYxgfXqERskM4f6K3MK6x5ZyVuPEe7FPAnnLchFdyd7VJM2EjSdt/p5TwrX
pnbCO+BEI30ow5cYH/umDPaAD+t9NQ0xYzAnO7klydaO89NdZ0h/nxm62YqaLJ4di/4mym2GprgB
7wnWIg+jmfYE/3F0GJzCLkgPGfmfdSdt/yiTrOZCkYpTAjBq3oCIh2aBqaAanuC0phdLT6S3oTRk
WYqLfNk2T86XNi1h/Kf+0+zTLIf3N97laHP3UbROvWlXdvF7SmoWu5AGr4GveTZ66nkowABf3KwC
d/LRdKr5ntx4cOeVFdXwUrKZNYXez8L+pKipJ9X0SYnZ2pvZNB48wSYhaUnPJqT+7kVcfZ4ZFm+Q
W4Ei6OGGhuBx0bxHHpb6GJs0d6Ql1Lcqt7+nVTBvklFMr3LKH4IacocsK9Y0mdS3hLCJ54GzbvKP
mtn5uiUGA9S7a/aEI9W/3pT/qyz9G2XJdrRkT/DfK0uvX1g+86At8r+qS3/+tv+nLgn3D0/YDqYh
7dmOIznJDt+a9p//APQh/1A2tdp0anMM+1Nbkt4fpmlJzdyW3s1levuf2pJ0/mAgtoxxQNvKRZj6
H2lLv8yHtcNMU3iCuLfgcRa/zofnYq46o+nca0KkhgreZDo0LbzxgKbGoMvyTWZjwyTEgP9AJHjr
ilNumsX2B7kI1yYljTTDxmlnXkg3/ZsJgPXzBAChy3M9T3gKtUC6XKBl9/YXvSBwRpmqsJVXVxRU
oBXyQo6P51kbDmRocS2kf3NEgfGiiAGfFBiglSvEvgvYXKlMR5skwOfsz5D7tBMvXA/vDorQErYY
wofOj7Cu0IAw0wplF/7bX26Ev5E7rGW4/v/P0X9+fNtkkKFdTjaLRPnXj18HbQKzUsjr7I3lJ6SF
+L6i13KVqMU5NbPR5w3hPYbmXWcPnyaUmMdWWKeMlOXZDmXEKIFWRni79+TrVtTpbFq96MysYlFB
cVie+eAZrKo+9D1jGkWc10fyKfzF91Ca6pwZ6fXf/Ew/b5iXn0lZ8JFM7WnYAeLXn8myI6A+cWpf
udHzXd2YatXXiinoAOLR4pCqQuEALxjEtky03vsUdh8dEU60tPjDLtLVix6n6qQym0NzJTCzU+4Y
ddhwEnlz0xqOCoaM0SPF+vuPvjw0v3wdfHSeHblMNoT6MST9y92Ul9R+8Dqzrhx0V6bLlGISuyGr
qELOIn+leBeeyOWSxpqSS9+l42eoG60etmwHe0zHwtugGwATDeZxi4LDniwZOISGHOr5EU5GbF2M
HvljUmzELGYTD9qwNzgczRMVMs1aYWjjdJt4wPlUuuXe6HAXhbTl0YDJLdlQypdZ3qaKZuQxhsLb
yoXJbAzsX5X94AQFc3/Jvnz2Z6rpwXNVPiOUzvDEoZqC+yh0vcuPXxJIhr2b7Rw3pDQ8MS/M9qOD
ExntVpArlL5JZWZQTJ899oMUWizn9KK7xJzCNiwV465hekZ8TsRbTCv9w4+/Qm57TGL2dD+mgoyZ
i3uz8sG1eDu9YCYHNqyDmzy7syQUOyZiYwjZEmauq8PYmPV6MMqvE7RdxI7mo5Xj/5hHLa+hoN03
a+p/M/W2/u5WdQlOsNd0mH3LZYLzl+9bD9ruRhVaV8Pqzr1iRJzqut75TXqXdKiiWln3gy0hgkzN
S4grcZNknOYLiOQEEXxxCQs6GgkOC4wvZ5o6rgNVE0tRre1NhJfgDTDB8V5/f5taPw+W/vWEYWL0
XLXssPjvnz+2a5hYeJxaXGcGsCzc4S1I3Adb0WpmuZneVtSf8cVzLNZK5xcZNqASk6fG+4Lsiufe
jL5z/K73g8ZZ32ScUWSYbewqn0FDddHu9x9X/M1VtgUOBeVyjDb1r2t0T2ggoU9OkCHX1aM5AaqZ
ks/01p/DrujIWuc4BnONECDPYs6TswjiF7rY28PvP4j9i0tiWZlsxnRKapNP4/x4/P/ydQPkbnk1
8S0R+XuqEiHP9Wsaxox2OL2EptF9yPpPSZHLp2hOLoE1Mr2nUebhx6WcmpammiG9r/NWrueJtPnK
MGPrgJO2vKsbAS0rNs58OQMQ2Hzfsyk/WFF/6xPJqLOajoMv4IL40IprVcFSMfLpyOnjY5xgFv39
j/p3t4htA1WxHaEc+7+sZJjfC69imHrFuPUuuyE+DQs0gVGqWqexQytE8t0tmGcbVbwp/TH9HLv2
RUy9uwEuxnwvhrI7AQo5hMo6WW1GSnc2xt3s5ca6MiDF/P4D/zLK/3FPKzYXvDP4D/CF5bv7y3cj
SvobDbu3rnXT6rVFoeWORXo3q+69RJN+wP9iE2nHztgp3BsEmIpTRkMRIWKLybHzKMKZkoZifHd0
r8+CPpk17XCfpUnqnhfwwBJqJweQuTSMk2u23N4+aPnqtoHem6FdQ5aGPJHzJ+xR4smjApzK8N1u
axJLd71QiBnZlJ2xpNjgy07KGm94V/WZQ5m30XEt9sYI2iMhUDPrHvmKdAyng4d4RE82c+uRdnrn
uxF3qzwqxdVghmTHXUAMRzwJL7BfstGo74TF2BQHP8oQwgGMEuOYhVS+LT+UtaR1fn/d5bJW/LwD
UXSJKC4DhzB6R35ZAuMUwqKePHH1vHJB9839bSLWe5pVXe9dwx1vhtcPuIeL9DxNM0mdYTrgXvYI
qGT1oov5266RR5qXdzI37rsO2rcjaQqMzQBjSgVURhfTqQxeOmae8NW9LappuXZxuFIAw94wn+RT
kLveto8pGTRy91lrQkUQHme7sy66KIGXT/5wsRK5nYdkX+oifYIiZUNoltsMWMJ25D14N8Sq3GQO
B02roLX691dK/Kx5/OsOtfFWSSK2aGvmL1fKGK2udzHbXscyf2UITx69Cz8mQKtOTSXkGiIGRsSh
pg0jyrKTwxE/7MgQgOgvT0x5aZ4up0tuq2n9+0/m/rptcQklkejzbFM4pha/frKsDRDgaNa9DiUW
phiz0KPnLEp08uJXhj7XigY8YwFdMoiFFpbmO79CqNUutvUft29pJ8SPJ5Tf1jLsS63BXkVdb54n
37sskbtV4LspUQViAVgcoy28d/IKHUaR3N4HAEdug/06uLwXjWExVpTQChPVfkFeGw7Cv8tBMewy
5N5NIcFPjXgzp2pexlVlCm+RWptmufltN6evGHB8Bh179EMqSiKURqGKGpZXwiAtWIiQmTmuGfOt
sedP90nyJaamGwlhg2tbrtl7oO8V1ocE0tO21zY9RGWZbb1goHTaW8KvAXNlBzj3xo4KLAp5lP67
9deTmPt+erA4LqHaK5tVzZLK1b8saLNOPFVFU3A1kgEWnUG9AhwgzLN5SFTEOBOl+hr5Y7tVM+2f
bRwdPTsPn9vZqBG7E8aX6k2TKLx3JpiKJAfmec3Znm2jMA9KIWcsSni7dQJmLbH7ljbIYSruAe14
g3mP2rYFgZY8muJT21biRi7gpQXld+mKx9hLHswehzMXzNyFcf2O02yHpZg4CHPwkFIZy33KcPAl
dtChJlg04snNyLhoq3mkqQ2Juks+8SP1ErdvgdOEOSRlm74Zn7qYDpkxvVHHksJTZpfUu94em9Eq
JqSOLEFDmqunfGfWpUlAT1ogQNRwtjHnnv/1V1Z3HTMJs3gk3Rf5/lkgSZjJmDw4dHtkBWg126jR
N9OcovmOvjcKyzZAJsQ+SKwbvC7/Co4Ok06OzMrUJ34Vg6r3MaaTkVgjkT9yJfU8caelDG9DGC7Q
OqIHQHyQU+Ky36m4UTv+tTb1CjFVJYPPYayD0Jo4Y4ysAfhrZNNL8OjjVAtx6DC8rciZAYIZKQqq
jOmMEzrbYI1oPPYDtT+MV1+XS5FbR7uAJsc4+p67scfsfe6SiTh7yM/pyPtRdmfD4dOQ1u2C+sGO
wqXJsKF3yh7su5Hqv7vMbAv6SOEkOP232BrSkwngJcM/s6PFelzXHUCh2eiu+BaJSHU8vYjVXwXu
OgKrJLHnATSWb/b3ce/Zj30bf27s+Uuu83CLgdm9otUR5XTEodfuo6z9j0Cb5seoGLYI/KCD0GA3
sTTI3TXFHrN+unWK5isajXUY1Uz4qdfmc90WVCKb84mvDTlTF0c2xmJvO3aAP4lJsTHOm7icM8CT
6aLcuo+0Dcz7sfTaS7nm/OPvvBx9qOi+aVEAK6ub+JKKiUZv1262oY/tzp+i5j4l0jH/B3vnteQq
s23pJ+IE3kR09IUk5F3ZZW6IWg4PCQkk8PTnQ2vvqL93xOl+gb4hJJVUVZIwM+cc4xtl3x4QFZYn
M5hC2hn4biOut4SbArWTqrxEQl761ENEZvvjkyexVQpTWxOupGhBd9PNL8A3lX4iAMUkDE+wMOC8
YKiqJtIqh4hVWDwfCGLMr6r4UxccYGPhBXuDSR1JJ5eIkquO5XiZrIg5pmMTbW/S01k1VOCckAmP
0Sz31LkDstE2IDswb9sbmGB5s4uZprBl8rEmenFqC1IGauKSNontsqvp47vNq86aDrRCzJr/ZdR4
//D6hQxgOs22fl/kTvdpntQ9OzhVyZiv40OSmQBQU1om7juyJXKGHlckZMcO18C5TNyPngCM0PFm
BLejezOKodkRdU/j3dHoivuEebmeBbC3DX4ymF0Xg0Ugra/thoyp7mbsCNLx2PPDccznozXHnGuT
7rfXZeM1WDaeoIvf+DSFWNt5pygBUkdr+tdUxvF97lR30MzoXuO01JrZfq0reWnbKL6krmWs+qAd
9kbSvpdNbr64sXlKMCtdU33n0XtYDZaZrzR22x/pPP+aIs2DFUn0lNEFw3kWoItIkF4TiwYzyXlL
BGuhfE4wXtskDaPIvD9qmThLb3LU0mvktSDVomQfizLaLSgInJkW9d3Q2GtOBG6YyKE+KnTKjUvQ
AnKg7w109QKz2Yudk7rquAxPrfmrk0wNKXhYo4y+QcQ0ePUrEmKBe5vTF1jd3Ew2vcj20mQ84SUy
2nr5sLFcEm07FwqxQcjdPhm03zgHrENPp9siJnwlAwTcaA7etGRmtO0TnT2lZGWtepZ0x3/cZPXO
/d2IyvTIarYBf4FYjWWR+HvXlGP9WOciwcqCG2fleWsHRAs4FfrwkDmhOP69ryfu4h0Hh7fEBjQm
GQSPTTJqMFuktx01PtYead0/Nm1w1FPhHLyKvIQVHlsZer75K9KD9mhb1EWuF5F24njTMV02XjwT
8okwV3PNYd8YKXhE0RwTNZCda5aHLNamsJyGj78PJ+k5cc18J7oKOcWyKS1S0PqUrE3XdrIN8dTy
WNrQOFjS79NxnIrVpJFN/tgkBtnkms6mAxnslqrdMugiJyGQU4jheMIBVLzFdvzWun0LTwlHUlCV
RZj5pJMjsOcClCSIM+GWEdHNwTK3g04S08QEmBM10/KCUuhY9aNzGPCw8ibzf23+4+6ssmozE8OI
71BmobKRvw+yeje1JVRqjpBJLpvZG8TfW4+77aTZ+0Hiw8mShmUkG67F4vi4+7gVK+KsAETxk2ys
ty28x7XlVbd2NF6yJTFGWwxsXuFpOxSQOMQTtB2JGWx6vFM7AhlejQXLMcS9JD9ruutphizC705t
U2uhZ/zWhYt4MkPEpuPEbj3oF7kPpaUDo4K+tYE6ZxPVysgFIaYCgKay+loEr5DfmXwBCQ81s/hQ
gdwBg3JwQrrEbg4IgSIlQPpEGuguAA2JQ/TuVC/QvRSMWYOWwaNfcVSt/gf230dgop/VPA7PhBUu
YfOHNsOH28X7Ueb2Jh4UWYlZe/bzqTo4QCP8hmt/AVN5n1YflQbc1YfeB7gUjpsTI0SuhzMyg8da
vQBIob24TgptJyLarY2FQzyKB1TFkidaQ3sIF+wQj7CKdAmlyJcNl69DEINqeTyULQEUj+c9bj0e
+3zu39f+jz/+/A1OQnOwGzSkTP/xN8tHDsXnnxEN0pcFE/eP350/ngMzqtiR4XgU02Ie//zlYqmK
cLP9RrNpziTL8i5qTk9EDzNUw5jKWu9v2sXyk8/XPf6Vx908FiY1f7xB261tnDYjTLYat1nGEYIO
zOLoY4HkMwjNMiIZRwsM+Ax7mrExWQ+IKwiZWDZoM8nJQxK78Ig54U/G1pwGgmMNYtPAaJqLmJfl
JWack46eCwokxGx65TTDhPkzyVL3gCTHOVZD4xwh4QIDrpxg0e0kL8r3OZIfP35setZBR/wIoKEa
AQK0slJEF8uruQo6xynLTm1G4tTjeY+HHpvHXcS+9l5z8BYsv+TxOJCJf90SBYJ90MSwX5df9HgB
lTz0PVbLBLdP/t6JwJ/7WncAVzsfnZaLZ6Tp0lwX5OPBOnH22ddYRS9O6fgh7ScSW2Knm4mw4WZV
aqg+pfAh3D0eeGyUqws9zGLKXMgM2apvrGATGVwBHpugBjv+eTfJopILgo0Z7fNBYin++ZzP1z2e
/Xn3cWuMZREG0ucco7AMkUZErPLaXHbP3LbIuKdmf42XhAuTGcC/4n8ewRaPTfUZ7fO4/wjp+fzx
f9x9/OAzKOdxN37E/vzfX0I5MDAHzqHA9vQ6/sb2lCWppn9vkp0IQPHzj8kUlo/DJcexUdQlJjoY
H9rT3+yiz6d9/lEt5XP8vPu49R/Pe0zDPh/7xxt//OQ/XqIY1YezdQkscW9pn3b23z8+Ysw0xN+U
IxGBCnl5BIdEJWEU+8cnI1AIlPtZ91ay9Jz94zv7/EYfd4POZAFW1gXbv7cfD38+9XHr8fWmNUwf
mizLC4bB0JbgzXLeWVm6h4VH3a/mQISyrzcNC/F+Oc0h90cq/9gDxtnM5NdxOV8Ej1MHstU4NAAU
kC2y2H4r+JCS4qkyx39tWumDcPq8H4EsWmsStI0wCDDxZocVBjvX45cmyxUVaUJMXyIiRhMLqYNE
LtXxETw+1cf30lL4blHivCKQHv5G1EE17uAEvRUpY3bn30FWn9/O47F/fEXisZs+fv6Pm38zn9K+
/47j5KeH/ufoOGl9mup5hIfnk8zZeNVTP0anETLKppiJ7q3zHGGAYMUFO9cHQrFNsYTsXOQ963GZ
Ydp4vaAd9UmIwQ5POiDWdU0pucrMub0wgrjgwWi+OHf0WdbZr54iw4kPaO8PsR57xNvH2HcT48ds
SPva1Pqro0Csm921z/Ule8p+avzW3NNo+ZFuU+lMV9vLixAHO7bogimRbFqSWhsXjl3yOreaR4lg
v0KLzGDi+T9qTlarvsj0VaqGJNSQKa4J7/jetJWBWxZL8ogA46BP2qmIBK0xV/+OWcTdDmY271Ec
fkN7PodAzbFsAGmqY6Lg8rnZtj3AvUiPABkqFvSQtT/SefxeaUN9SjM6ULrO4okJE1EsboALRuas
8HPYg/j2FhnF+HNmALxVED+WfL/4jr0wAYuNKe8pi6d3EFEeClTvVxWVE36WPthHjlJQCINn8t3S
Z0/OzU4M2dtQ2l3IcBgYxyRiDOK1H2alcj7MgYaZRZbyTsbpQXEwQIChW4UmGcxAWl+I4/jiTDYw
rioKwJeMcET1Fu6qD9K9rX5qIOgvg4ApCEhiTx8UMjujTvLAk0ORFlcg6sOhcPMnJInlK1njoMht
+8do4hBoi71uOfUJL763DaDab4AX7HoXAQrCNNznfhyqKedSmMFTlCjE1nwfP2fPAuktnFMKuYrk
4HzLdOhPWdOnzPXSXeuyMtYOGPLVsWQOdC57H953zlrMeh1l638UcUougtmbewPF9Q4REKik/py7
nBQcQzZ3UxKy7khjV0gjODc1CutOG6mzoxni5XAbJlIaPWPENpC0e6eHtoBz6cns0NaN1sSMsvTz
U9ylkl0tY6HHhU7zvetsR/GhyhhiZmjW1mSc9t1T12f5ph/waUGrfcexYhyI0jug8iu2/UQPUXcE
9pSIEEgfiOppVNr3fo8Z6QlZaXAuEuhwepkMp9T4oWka8ToD44RJxsQizl0AzbxxDhhAd8F9CIAk
+YS5puIa0MQmpcyXv8ogTq9ZYLwzv6GCZYW+NQwFxMipr2PDjjUpUH1li9W29V4SYZnn8mNm5Pze
BT9MMT1PaRU9Gan93Wrs8R6PkXOsp+nCCK+8OkvGLbXKcGjrUV8T0P7ejq3zYjb5pYApeZaEgwN1
hrfRJ+5l0kq1Ic9vOgY60WUM11+hUYZKz8awKvN2X8n6XVm+OLA+PSCKIBveGlGITcwv0uFAjjDr
36o94QAOQtPM+O/4gAl6tBcX8fyWiaJ9JcU6i8zxnltgJWP55JcpaSXuUUudglYxU1Gj8CiRCiJh
Z1RVLVjZHUObESU7dLIEJumZ4It6RzYQIK6FwxKk7rpy4K+bXFfbvAPCivTk1MHTGQcTs7+EpzuY
ZBTCCtI3kz4XGyuyrRN1FLrj0sz2RmOtFeLLiBiVtVNmX8F6Ejg1++QHt91XrYb7bA5gmDSv+j11
1ddEeFueUm0tAKqM7npxasa+f0Z68GK2Jv0E7pIysEAoqMqYxf/AVW1cK+Ff+ySXh8nTvpHmDPBW
AKOdEnMNlys95sUMGKP0f5p6/RpA++niyd/GAkuCM1+yUnwFOXnFUjzu9IhZazB+08mh2tRIacIs
aKPNMn40rN96dlBG0H4YRDhW80VLtLBtD8Lrjdd0+p56lnWoB/u7Mnt332fDc+dkf5w8a/fYd265
U9PNLZPNwFr2lfAFshy8qT2U07MP0CMENQItCzvfi4IPOFrQlSrLRXXNqrUAXf1mmPreA3JTZOZr
YvmbkXHA2WnMHi924K1LwlFXE0rk0xTrh5o0p8GZvsx2I9Hxye7qDFVGyHkTwK1+0ZXdnmNYJ4iH
xw2cRB+zGyvASfPiXUY/CjYJcPIUwK1eaBeH7KGuFy+m9GlpWeKW9GQy+KlBYNb8o1ZT++TTrutN
9UIp54aK6cFYqOmrJfOLZRVnqIrJCx7aZGdAcDg2eLSxdKvkTbOi4cmDG5XOAfKf2e2fhulnij/7
hyYB1YgGl2WXs9PSjaxYRivoPx5m6ZZ8BXpAuXiaOq5pfoGTDZxXwIiBbkI/Pw2d3R8fj0RWjKh7
rH7nGQEdLuDMcqoBtY4Vqj1Hgz1GDWXOabKREQeMqLNdKvg7djaIS5zhOVaO4rjowYAaWZ69TYSQ
tXGdrEnPym7Q8Vp2a5wWCvrMRo0V6eBOAXu4WAJOrbV0zVMvuTDgpiQorJt+uU4H/xd0EXa5D01v
vUNcLadtmD7hVJFg1FJUUnq1ASlNI637CdFDD4SeGuruud3uSOCRcxh94Gz60MBkwxfwUgAjgT3w
p5p69S6c7JjrSK7tqEifJcCulUxj4FDZfEep+2ElU32RQ6WvJHPqY/ekeQwBXXg1GSf6HWMXlvK2
t2umKqbfXXINoytqugcMruqN1gq7rwZvqHUs0N6xfcQCttRK6oPmvL4rMpbwfqOCi50FiIdmcxWM
+Xht1VMsvvEn54PiU8DWOX9NXID9k56IdQ4vmsm9NS1hr8B/+GTWovII6M4pLzScoehJvZWR519A
UkVM9Mx5nShTblt3ojWnM9sVUQJ/QCbrmUr1q20XbwO+4MqkxRpEgG1IAActlYyvuVOZiMvsfKtU
fBtbup+Zyz+RaYibU7/YK2vyicbVaK7E9VF3PxjeGVfd63d8kABe1DerkkboQiWKWyZzUPbsp5GM
DPg5ydkL7mM8uBuzKl7qmF15SMl3xQBThJQw7BXTfDNmKzsGrJVV58kbMFkZkh30nrJqpoM8p6+R
219iQEjrxpnm3TwF4APtvZUFv9JmLHb6wOHaISAKM08SB0/aL/TvMJO290W3/1DVFfvAVN6mcip2
l178Zpjz7PRkgpNKSCM5cL9w9RJhPnkbw0ZXJQrvLZnL+SOJ3WjVZ0AppNVQMw65f7JzF7ej2Wi7
wIMBqDkqOEh03ViQ3vWm+uEJcJypVARCE0Qy2bNGmy3qEVgnwVm45c1wYTQRQpqFKQb8vcxZabTU
0gCmaSMTnaDJpfKKij251PkuN/ynuanafbe0S/BbM2UzMEcVRSO2akQHHsPVkmBjVkmpEEBkEOuj
PHO/4T797icweMhHhoq+BLhBPzqR9wVsK1f6HmpGsFaxdfer0r87ldrBX6Zto9ITI8E9rWz6Kvb8
rQnK+tRwMgD2DcGhpw1Xk+sGFIhw6aa3ngln89do5QEwaJA2azcvDgyrePXIwK6g2E8Ka1zrwWKJ
RdKT2COxg2/Cwxvf6V0Rdh4GiTnw72IMwH2Y+rexLMSmMLigeAxVq3E4Uyp0/AfC2gtv/NU4BgZo
EglcztWlF52aPLijAr2ZBs0Wo6kO+QxKuytxS5aOd2+y+psw8lPaQ2DUDVPimoShmTF920nFv0NZ
laGJ6IZDYpTP8AOGQ7Dg7kbN/0PBg2OkldB8A3s+jIY6uFzbbiaBTG2jqCoGv6KFO364kgGMrfXp
m6Pnt9KWx3GMKJtcOW/TtsnDnNgTvwYpP6EpW3cFeCLYhliHviOm935X0Crt+ltq6SM5c/qN5KRv
+KaCmxeIL1WQG8fOtElnExgbsgpfUZPhT9OM/gRVWoRJitQvwQx0cRtWwFxYkFsO5RUt1jFZfmcJ
4GNtrt0mMF6HQuzJIiqZtM0+OAWH0ZfuI8iGjDn1DqyCrl1nE9o5xIXlTheDuTNA2IWobf/QG39O
kooPqwYf4EmQ4MKd9nNsfKtVdKE8kkffcuGPxPNVx/SetuN9yM9eXH5rbGXczSQQK6NpxMap6/kG
YtJdCYvwbh8AGWboVW101g7H0H3q/P6QO+SY2y9uU9gXo+ucNXy6+mIuYQGZi9vCTS9BVExwdKth
C6kNmqKRrD3fT3YPeWacFmZoa0mx5fy6pl8iGXI4LdMg4iLqZBCbdinGc228/hgs5jd9FkNe4DJa
JkCMdd27qkn+NPwaetLgntG873VfzofeBUnPpzAxAoYLbWFSeezjyGQ3eVyKg0rVH2SIu8RoeC0E
URQkBfNRk3E1KChO2Pap6YvfTdzNG2Q4OsVRnR9d1KNuVBrPcEbfE187M6WpCcP5rgmEmj5NyDuC
aAh7Ddf7xyZH7HppyumLyr1+T+VXnmeckqWPvp95fgl0DiVSAbYjsSccx57zSvIZhcVX2dpIJQOD
ZCZXRFsb3UioIJWRXIuEpjaHY6Yi65JFzfu/WgMFGeZxrp1qHhzxL9VM2SfkprMjgnPFegQzuVlu
ci42+zzwfzHx33My6E+NzJ+aPDdOcebaW7JHTpPl8YXrjnaxA4V7qDHdjTFqz7aafrO+lnttcjAq
VsUm0wgwVMkSlKaxcHecrwz4SKLKkwBBrv6rnkkZ8mai5HXbkae+h6LGcQORoc6ZiGnESWk9ufcm
ZtzF3mZVNn2hmh683RYBMXpNvgIk3BxoAZsHvJM5vf3RRkcw6UfNW3JzbDiXsiKHLGPwAf6Aa0HJ
wQU4VRSnqsa7NZXz3S1KbbMIbfqW2U2VkkJkBCNipLBCfRXKod8ziLC+OPUvfMOhR67cuWM1dqAO
/8I+I0/Seiboz3vKc+zFgi5Np5P02Sf6eJ+AgHZd4q7ZTWFPxLb95ASEt0HvkHZWXYrO2lZxae1d
HTsdS8JkO4uAEiFa0Kp0Xo+QAnsYFpJ6HlnXNiYbZyPt9Iukp3jBIxgRooUdmgZXGhaJF4CL0eHB
+bbaaR51Jlyd4sQvm2wcJd7UTHtXuqjdWnDn2tIgWUJYcfZGl1HEd6ANtySNAqCYcAKKCnYd112o
iAIiKCFLeH0t81gRAYbKwSaEHKFgaHkFOjmnD5n6NtcSbMquyy0CHSYBS9HKxg3cKBcI2rM9Zb9r
xYw1ltW4yyOnPwdlHuyJlSRftTP+aFK3Lh6e97lvm5tSSm7cND3O7KXrsQXYUbmMz/NluJ1EhXHV
yn0u6+QsGHkhhCQRlPnQeKy9QN2TOTu69Ge0RN0U4CYhtItrTSmUAQNTT6AfEHdMl26BJxFz3F+8
uLhpDSBhd1mQxI2TXcu5/zL3ydYbcmJpBm9VlhgGI7s33xSnxKBz01e4uQx+B48ESrP5HoD6a+3i
pwn1jvW4+dLgnt3nESoKEBkkiFh9+dTj/Q9I+NpGmojCGrIslbkIaFZUd+SX1iFaWLyFSEKKMUmc
B25Pj97DGrVOtkFLuSwZVA/5zvUkwVXKGy7m2CCKqs3QAyy9JyvBppfF4Fy11cweiS/oUZRkhpGR
i84agfElk3aBWypBfDlDrwmJiXqFOsE7ZMzPwCAyceLjxejyYzQmJDlG/sY2+2iX9QYmtQYLgyRn
mPmd/hFQQTlNy2eci68DadLH3jGzZ8NiGCJC38b4/LAk+D6LF1hUkOJFXG2GOP5hO/nAmPE55nRx
JUL2TzmZ4C9Ykvv5iJQnARg+DQguJaSTNWF2OlkIkDuZo8CULdJjDPt3TfhVdibQGNBtxbpxilZu
QnSmL98I/gnC3E8JP8UxjZpp9lZdZHZHv2ZmL0vbw9c+UaaBasVXlxoMnOwtR3SFUJIDtWWWF2k3
sxoZXbV2GGOZOun4/p0EdVNB4PaYHMRymlWTTZSwl4hdPTQveQFyYfAuBIm4e3TeJQNfe/u3v6bL
5yygom5FMN2mmeVCqxXZdq6iL5MggTo2fXISCiFvlrpzNUrPmvS+PlowhacWPDKooPybVRcGM1wE
QfW643ADssYQcdA3Ms57GCi/05ZAkDFV9r0ahl9O6Z6CIlKhzHSU+gWgJG90XhxZaeumht6qNRPV
QR08DaTLHXLRsma1xoguqfjD236ymvQNxpS5kbRM15iPWUkKgqa6gS6KWiQcSaR/J5ct20D30JHd
dmQhWiP7TlK5N7PXmfTZ23FuU/i5DFAIJ5m3WhI1exMw8YoRHHNwSxTPplG8+UP6HIyxfcCjP4b2
QAHi6kO51SEBYEN2rqP0+pNgiKBf7RqKtyOs3z0Si7NRwg03sm4TBKgnUr1ldwtcIvBKUjDjnCsc
Lvp+M6fYP5veIHjGXwqMAY2jFM4lyYfylOXRTVU6GEpCdpS4mHPin62SPlKZ4T5xsvlXri15vjo8
ja6dG+zEaUTNXf9+iOGj0f9RCVd+WdGrylYJ4KidzpsMiTPCBaumjWO+OeOo/pDrt55YMSGOs4f9
YPyg4EpBh5r0/dqxuFh+fR/clGZjXVjbrEaemnM0r+k2r0vVt5da+WfCFKtn+rZEuKaut6Gaeuuy
Jt0xbkY9kDr+GcHRN1uI9tTEeCR6z06JaY5MErqKLpwaieIB77Zttu7ZjUjb0nHeMmE/RUOvM9kO
mO0HcfI6MZJAqos+pCI2N2vAVqMq7vdSN85zIexLhCyaIGZlTy9TkYiDk7TxlrYSVK6l9ZjFDU7S
7m7mI116bcq3dpd9bVgMA1TV3geSXXY+mk+geuIm00W8GGgb02LoWSkjPqrgWXiZd3psCs1mn5Pl
cwEeF+Wm/TthjYpwGPXcSmnVx5RdqZLrM9G+4xcMkehOk7AyEuwNGEhfhR28FBwIp1gGoSuD5agG
crEaC1pcoF1vKOHkzRT+Loj0gnN8qPu0XTVMNl5Q/GmCQQ8xpHMhk+ICFkE/MWTpDtPcUpDUSXd0
0PyTE3F+GJbTMcuf2h+mbHYViZFvXJ2NM5T+dNWC7dbM7AUzZkae4sTIxrCnS2AA4YaNshslYSyD
hIb66C0YUNfbRtvrSqTEc6IwTJh/6H6b7vVfYwIcpRlYguaW9lJ13DN7ZzN1RnCZyvyg1amH5L5t
jhjgvqcNZF3oahxRfpPheKfLm47mSlHUenY17vE40MNKYFbnMJpp2KT7KStJoyDxaL94g4l/K+kt
lb6/Hlx44ixG3I0WNS9Yr8edMpItbljvufKmndWh1QO9ci2r/Hs3LwqaQUisvEtamSL4gLXaSdSO
Dz+QRqGR1t2p0ZJdPZr6Lanqdz4CEeK1/g0jzrhbCW+/YkK5Rtxebht/iYytPIKdqYh3aHTbo0+H
hXg5JHuueZ4K7QchAu6u8sVMglxbQZJ470Cl7pNITauucgcaq+klwnq8jiHAnws/FlCk+/La5j8C
8POpb5YfGWfTlYV8BcdPfBF5p0LSJbKtY2Scjdy03jgjJg5NGdZXh+RLWh1f8rqIjoXUXi3RiSsw
3Wnt2Ua0Iw93kwC4eWrHobpH45+KoXw4JKwuaPlMdzeJstsI2kn3qq+tLuSxxjKGNE9HRpPOAxrZ
qiOSTJjh4LB+MP2VoQbngukIanGQ/yxjIsNqf9JuDPtfSO421rTr2uu4JG9FJH607QvXHJgXTemd
pBlGMiEFE5fmfgie6XvnL5r2p5i6esfMcCDLk6WOEvl5pDNyKXTCEv04ZW/LANC6uXXL7Lq+BYZX
Xgv59veOic+8QJK91lIEe65dEXNgIVjVKmWHqW3zIbM4e01NxU5ixGTFddC0wbOJlWpnb/8wXJiK
CsqUrCgZFdU7X0femLn+uRkYWZkxQfNqyr70ik6ebuj3moGVTHoXDGOjrT0A93SizP1jpchbQPUL
2tSTHd9vxvnedzoEtiDAzBQOmacTdJekNO/GbLw7MSvOOHpqE2O88R9QoQMkL5RZhHlUjyGa313N
l7WmpjE2qEO9iwsPai6zYQsS2zk2seFu7Tb/Fi/nE8+LSHjotKdYQhrVh2nco2MkGG7Acj9MTcii
+qmoLEUWWKftGgWyuFnGjkJy2VdL0LBNsmK1VKwVZTGSmAwGGhcHml3+SsN/ARicZNyBXHd4LjSf
uA4Dt0KT5VVhFslT4/QBvERkc8OA34z3hCaxG4Ad0pCLR+N9qFmWNeonDcx8P9lTso1U6a8N0QIr
T5HzW2ZnnQWoKaHP2Y11smApkDprP3GYRVSixiwa03DtHOOVhv5Ap5se697x1PRqZ3b2FHPKWljL
g+5NL/ASeIZOfDDa5/UglvIMMHc0m+Q8oDSdMyg0Uz35m6jt0eVgoZmMxHz1LN4pEt7SNrHXWLR5
lS9+u1ZuHzTq4mulxJpGHPkMqfvdwqPowSr1eqvjxNT7J2M5eZae3u9h1DZaY65bkAEUf0a+aWFL
783ao39XngbUfLhoEzivGINWKKgDECHmsY6b7D7Qz1i7I61e2WXdUSC3YKbpEmjRpRuosc65dc0v
kft9jN3unS/rLVU+YSlpq1bgSFEXuCPrTj2xt4ltvg1W/cM2G3WN/J1ZBpL1MwsgAc8QSXv5PCcY
kkdI4k4vvpmeFqoyfSlNRdRp73b3uS4PNmRE4kQICFkmc4Q8KfQOyt93Bnk8NghBLjimcTXJCPam
195GgD5B8OAEWUw3OLgItFz1zfEBBWRBtDFra6+xUjoX9g8NOe4uBsTIUKLhsgmShwlmvJ4KF3B/
Df2IiMHovUyghiS4RyqDrNCKROUwbSEt+TEK5mK2442cLLGrSlqwnTr106DurzFipZNDClGZvVM6
NRvEzESL5K0e9oQX+5HFqERzrYNZlW9IpcdTYI/qNDEpGqVjHXuVN5cWwcou8OcfnhVXJ920Sogs
3KodUZ1UbrzHDcl2EajuY0w+2PFxa5zJyABYRC+pkBcP2rrrYrTtHHQCrRFBbTKRjflpjHK6r58V
9iEmyXzN1QA2bcwg/tcebA89n43XCcLEuvGwsbexb6/GKhkvxHisH/ayivHqy5z9RIgFbT9yv0nW
K0lgAN3w+merSMXJUw3mdwUN0tW8k5UvpoKUZqCs54s5dOrJyr4jS3ReOpuY4SkYEJj1+ro81UL2
G6M2F/7DnzotvyZU/jvGD3R1Ua9zUZ69LbXtkZEZ9VeZHtN4/GrrhO4aiT9uwEKziCyzj4c+YozJ
wohU2lyAjhHyGZuoy1VFI9P3yfNLhtckyMyzlnCmpA310fOPZGj1Vqgp/hidA+jG4TBudXfRq3Qn
wBXvpTE+I88jLYHUyyydy50RaUvstXF0ZudiR369kR3u3cDuAWFNLAz94dQyLjoFUXkWfZxv1JIZ
addU3VbXY9cI6iMz47cY3/uRMsndQFt5p3vK1aHz5tVDJzu0MDfEZG3TRbhcaT6c0LToiNEq5Vrg
owvRd/tbSWDNOlUA8qcKPqYnXvvCb8LY5yxR6RHGc6ZTBCUAR8r7Ml7JkYZ5Gxi0FRW5DkObZ6Es
e3gnee08palboE91DhnZo2b0ZknC7BzO9uvARZGSegW90Woi6Lxs9rpzjDXNvdDKouw3oQFJ3Xzz
C+932aCL4rq5K5m8wI5qUL378EMyerqz43AdmOo9wiq1V0gQqoTGczPsLaXre638gdGFcPc6vSU0
ZFc4S+ReEk8sXbXL+8z7CZuxbkM1q/65Ntubn6h20zpasVE9/U/AEiSm5wNRIMDhqLRN49YM3SWz
sS2X9Vdi0UAJ2Da0a0OIlSm8bqsiVnkeookpqJpwHxAfvpOuN27HOBhR9JXFZaz6n2Nm0JeM8oM1
eW+NwYikgXe1Gm3S3u2O5JtOODRUH2FetblxYZ5fWKA8tcSNHuEhfost/Qqpr7x3JIxYqYov0jfu
U5/MNGpJTeREOB2TGEP9gtPRMazorP8WzaO6aranH9pZPj/8BJ1tvCLRrA8kjLRXiNEvWVsP+7ly
3zvbK1haexMuFe2Xo7hSlEkO5WcKAuw2CpseUyfi5w3rXHXdR9w23SkdpkVA6vw1Pv9/Isr/i4gC
6x6b6f9MRHnrPpL/g4Xy9wX/ZqHosE3wMQKkdg3HxHL5yUIx7P/SXR2ivqEDvddtMCn/BqKY/8Vs
iSGwS6L2wiuBySLrfuHwWx6sFMx4+uKF9vwFo/K//9d/s3dmy42q2bZ+Iirom3MJqJcsWbbc3RB2
ppO+73n6/YGryrm9d8WJc39iZWgBQkhGCH7mHOMbv4b/43/mly8rbP1j/m9Eucxl879Z+/hoJF4q
My5AV1SoucoP/31OfSdgaDOedEkAWk/7FgPM7Kv4a1I3WtT3i+Xia/LnCmpCk9c26P7X8ZSC78Nc
RdGBsWLebDKScAGEWgzryKhsc/Xok6xJQpxwCQyp31Ytrs4Kf4HqkacmSNOfIRfCC+TGCuDuGG4g
jEXrvBJ0R1AnoqQGH+50hV6MWgh10r7d90H0Ggi0x6XIoCfah9tCxaIU9wODGLIGU1KQiO6R6g1g
19hN0Q/S4kfc6Sx/iZmSdXteJgWMWdPDMqmmU9IdzCnv8Uo1ZIQKBZFUy1PLmfxrV/y1meWpv/bS
stayUNTNTVhP0qaNgvmuffZAoOHVu5dl0oP1TzsleNT+7ZBYlsez9lnMsr+9Et/L1L6JZrMS2wJZ
+a9JFQ0YTpj5lctTy8u/Z5dl32+TLS9c5v/H5Pc7LS9aHn4s+96uH2KPGene7Zoer41o4r1Zprp5
dpn6fqKOxX8u+17P1wosKz9e8v308pJlNkiSgEADKrH/28rYqKiSLc/8tcWvpcvLNd/gfZZJ7rC6
CYjkMvPjM32/37KtH2+1zOKhoD0sqygV/v330Adi7y/z3KbJgAHBm3/ZE7Jvk0KvRhydi9EgmRXA
elruE8YQXw6LrxW/vQjLKl/bWCaX1y1Pf8/+9fSXN6KlBbX/mlzW+rG5ZfY/P728xV+fkishwzgL
w6RtJQQXRbM6ejGHLGuCuJ311wBPXDoSnf01j2v3nystqy+zkxBE+/66vHRZ8L0l0JNsZJlP5s0v
U9+vzBZXyvdrTG44MALC4K8Cwm8Kodw3UoZ1TPuebL2s2qeSXO6X5wdq2G6BIpHqHHcNmkTKWEct
ElKL0LmoKlNN03ZShtfKMzFXZWF9NMZOWBuNQM86HBCa0FyHuYtE/mtSmg0GGnuTLNjZj/A1uSwN
GuOgRj4yrnmd5WF54bLe9+xfm1wWLk8vK36/blnmgYh18ghLK5w0k9Nxmn9wv058gFcdpjZXOFMk
hO/htbW9pHkz55P48gDKlZN6vpzaYXYVe0puhNrlVeOo7dBT1QyHvUrzZpvNhZ+xRK1aPubQod2/
nA7znWRaj7sf2vofevtMVwqXmI4O/Cb7A0ZHRtG6jDixV8qzGpUJ1wlJ3wZVqWz8oB8YE/GQANRc
0wd6RGbco3Pwa3HvdR5Bc9o98ZzkTVVNs2/CSkGqXYbuMptWJaM1/gq5ayMItHhOKJnOGFHstfRL
cMvqYZHvi9nkZ1SlRZwigOCwxMXfPhHL966YrbROa788wL8kDKmuYgfnK1cIUfHWoDAfPJJW9YIi
dFlONcrUst5rgvHPqdqs1K0ht5QAOUebYRWscExSK5hNLcl8Cv7ytCyT3wvDTqS1Al9wUf5/y/+/
Z5cpXHHSWknnkEh+SMsDoEJUjpm0g0wIQjHQRTrO/rkUqdToFQEEQtHzExjTmihQv65RhnZgztqL
DPfi60AkzeLvo3E5yJZlZVKNttGpiZsYoI/zPNmQU1BjrqI5rVVWnyCe/Nf8MoWeEoDtSPTO1lQS
VzC6YR8Ty8Y3rBQgFLMA8dIyH5g8RZeQb6WHKJ6pRqOuaq8tUcPSI2zNHlTvEtPzNdmUW6ut5V0w
TZR+KnXvVyaxBIVI/9bnBxhkFogTyfx6KMlc6EdKym2EQAXbBYJx/DsEUldk0yiowbnFhkcFHhvn
24BJ3cGWCNioC7cSwNBoPT5g6lWCXf0woIXatMSMwozInOkp2Qp/iPHyFYTdDpY8DsX4d0hw3AWo
S+G/0N8mNaQSt2P7svqlFHfQKFXybQIXNmxHC5HuabiS65XmU6c2tgS8hdOdL16kcVWqv1vvHRQ1
m44qh9gEKaNg6DZPfeBWwkoM3lPlCFkkS/bmcGjNLYTvIHPxYen5SzDu0ulTllcRWdpFQI45+IQd
KeWigHURWBe0YbLf1Bv0ChUZuHLo/GfjUy92o3bT0Gu05Ndvq+iU60+BsimTI90JE1/1iHjtmAWn
StwV4tasuCleIWVQg8004QVp3AJwLLtTFnAxgqHmY4Un8kJamJimo0yO8GdAsmrIqCLbF2Se0rRi
ix5S2NROs3UgOkJ7HM1rlhBO84z3C7vvpWh+692GovmBlCKyyMxuo4V7StrG4ILDDHBvw1dDp0qA
jR9fDXpAKhaLO7/b6+a2TsnL2CrvPVW/LN9AJS/iHcTctN51WAfEu8Byagjb7F/lMVSInrfTy0hu
H2o1C6Wn3fyRiT18qZ7QyA9Ep/9BLiQxXjtz41e7QoK9YqUHoI5hgW+whXVP0QGpRn/2Q1e6NSci
dEwib53YW+cKxs3dqO8GZVMEpN6i4f5ssLMkBz8/mQhjw23ukft4NOWPaEIpwGmyRbN2FK37XHDR
25rVJpj2lXGJ2wMwjW7atyZaICImo/hP7j+p9cnnODrQuGd/EyAnIm/jb9NtgRI+43eirlyBw3QI
9kAafGVFv1wlGag4aH/4zarab7IokTMDMjObvfQnr+6zeFdMjiLOO4z9BEsJos2eo5P07pKmiLDC
zK2UAN5tNta85e1BI4lzWOckjjS43dH6O1mE1WaVoReESGgiItxKgyseiyuIYUl9tJL9JG5V1MO7
tNl6SDBrWiGHZFrNd/7N0egnm+iWQieYxVaPUzzaq+FtuNELRyRvrRLtvpF3fSBQOT7OkthoPWz4
M5HyI1/ctqR4TQeAEtJn9EZoKCx6myxMWXR7+dqnR4Nk50eZWjfa9+wUGufwRQNvNm30bj/XyPEy
vloKhZyj529S6VJQARTD60RHcaLqzK+2inYYwXHnIgFd46gzRidJEUweZMKPABtLGAD2TEsjnlqn
BfkiHKPqo0k3qGeJ9H1szTMR8xXxxBgyoFr8LmjN3xBbaSvlDnEmgSIG12bL9qp94K0Kdd2/xrO/
fEPUMs3XOeyxcvIXeslAqVv4Tborov3G7itsosCxEpd9fsfBbJysO+WQbjJg+StIeJgTSP6zCchG
hUfk5mCgK8RsjG5p1TU3bpzm5KND+6IpL2VLFtCq2bZXTO6A4qAn8bkmG2mHnZh3VQFk2PbqjZke
gUhA9bYc/1Y8wx1Ww41iHQB4tCtPXOfyAzKhRsSLChCnP3b9URfXwUcb3k14s9ud8J7wdZUNRHVh
U4d3oHwrOn6RE96y5/SEZf6sPgqrZroG4XrCBFG+KQoCHKJLkJ1ljOFWIrzdcqMkJ2k4CirFzoMP
9aK4oaqYg0Uo3iX3YH8HMAn3ISHA2FxFm9yzMdk2F+sZ4av1K38yDom6Hbbqqnqg+lbQ97+fDrFq
I00Znq2Z8rYRM7QIq86kZu8g141eRGWv4y6mRdlZW7yjHBhQ1a3AjWdcsU2hHHmQ8IiVt50e1Ym0
n/uem9L63RKPDXquzgFer2h8yRh3bA0ZUeUAA1Hzh0fsauO0N00YRo0TRvs2WRm0DtsHP/rTj6+d
yu1DTX0xeE5xH1IUk/1zF6CdZUZck6oukrdrXsUJEgwSoKM+bDvOLOEeA0pYIik4SsKhJkXVhLhL
nIBdUhMc7AxoIFQGgpAoYDIt2d1v851PeQ5eQvXA1uMDNzQB+MbORkIfPJLptumveQ3ryyU9I0OS
TMIu99muUkIptpsPCUbEJqio+LmPKCx0R98T3GRHa8Php/5Li5ziuRhd/RKvwBXfK/F6WkdudqD7
WK2UNw8INv0Eh1wcmOKruHfE36SXR0/+YxQ64gOCSyrwNr4vfgzBM9Epnrcl8MG/qRfzd7H1T/7p
s3pucdLcRY2NeLHyqLA6UKBuzAgrqFG2dq3dwQHS7LBPbRAbdrDWrr/sz2LV/qrXursLRFu+KHfZ
Vr4gU8GEEd/Ufv7FZM/RM1wdKbWrZ+1Kv5VA3VR1h2LlPeqFzf+D5MSqPUEV3U6HErFRSIe9eMaq
k3FtwiDaANvRUNMhwTZsnzg712IIlbtNt/b7FVJMOw22QePkb/WmOIek/dmiuPHrK7dLc/zt5PjV
elyFe9XtnIRvguK/uu6yOwAmmF0k94MmvTMBDFqhMpKed9S3+zfPd5QjctStgSLwTvglPuHY7Ai3
eEfouEr3+T2i0Hvx5u9jrIBcEmwMdl501xE7dKMdy6fahPfmK1YanpOe0xiDnEPrg0+9QlyOUz0A
mAPJH4ULwzaHZYQHueF9jdgGkRm7HeX9fJyxQLxJj7LvdA/yU32Xudm6u2hHWo/dJT7ojkLknb0m
pUllpznaUTnWd92l2nmbNyG3p+N0LO+UNZZ6fyswawWrEz/vdOLHxuzQ2dVj43HNsNcTA4Qxe2CN
3BZs7nSO2jp4BVfe8YePK3Pv7d/qd6Iv7gYUx7a5YfRxRHd4hEY9rUnhdWJHWCUunTu7taOT50Ca
cjM3PyVra41p7NLsdBpmj/Fd8Si8hFeqzu/Ro2VHj6QO/ymf+hWqFBs1EeGOr/4zcQSaaz0qSJ8M
TgEuj2ljAzZbc9V45kzGocMexueSoKQnao7U2/kc3l+ma4UTzSl28Z2w1VzjqD0WruF6TobdjyCf
tfEq8NrGDU565UyvMGedwSZJmzQmlJu2/iooWzTLXFxeU/6qjb9hULJLDhwOT9Fjc+z/xHfmpjuW
7wmjHipfL+Kfl/QuvJJe+Cd4zX6THsee4ByjHbRDe6KViwWC8+cDOC3ZWbdv4i2813Nk5HzxRLHz
+Ch+ZqSDO+LgjDcEcIP9aH20b43MNxsfyvt0a76rt+p1vONEyAlSfa9eo1+q0xOz4g4P8SE+yDc0
rZfyXr2BZnXYqRv5xKMzueTp2B9F7HD2WdcOHBJg70djqzv5PniZD7qt8EywB6e3dnaL2+UbBKz2
hAKGhYOd3kvb7MwlcV9+cqzmN/gGu+kQrevbdPA5xzTPKKjyE1en+HM57pvn6EyWGf+QquTucEj5
viKX7k+j7xHVh7kD7o9+O7/n8BPddvPMc/yYwtYlscXkHoVdo9q8DFELQZmEIw4f00f0IHgOWTpe
DzhnjYVCHTcaOe8mPxPhQ4QZxWlUWw87jBH8Wi76Hj7IbuALGe+G39Ur/WkAfWuO9+yRwG7lF63D
0cmfhPO0Rsi7pbHYRtK2xmCKo/Il3qA53YU7sh4zuyvXoOT2wkk5oUdcGdf0E8M20UuB9RuTMt1B
cDAYlC7xs2nQblsH9+MVv+F5OrbjfXyqDgwpNJy5tS2+on1ZdVvv8hne9+zqwZlhRpPbM1TeR+fw
fnoelhPgcpZAhsxJpYSNcss/fSTAdKVt7YNuFf9o5KLRC7kMfvQoSxz1qdll7jDj+Mz35lzurQ+A
NoLg9Ff4F+Y7U9Vr8KIduzNNdz71dPQjp77C3mgrh++9ezCexVt1jrFSTZv0fh4fvEkf5RsfkZzQ
UHPLz248TkBV7e5j4mucFSPzyXhGcAR2f4JA444r6JuVTZLf6qPbMsLjXvOq3JkuIQ2cKxDyrKoz
51Iuk28TGTzjpr4lZ055ybk/sV/jrejQ0Dm0vi2d5T0BJTZDIEd6E3cJEtsjwogdP3wUF5ZTrEqX
vFRON/rGOosbuHjbpnG1R/+5WhfuSL2KCCF+vP72I3CLFUl/Ade04R4bgp1zwYvOfO6hXAH35Pcy
rLkbey654nwYv6fXpne03xjazybX7mht3WXPxUHfNYegdqyrDMvHWLXRikuafGE4SB2Gg/Y2bBVO
z9UORawrHKQHTGAbRqhseXMxXe3KmKL/NOe/3t93h3wzbdvPjvPENt0C/XekLWGaD+F9fE9CyLq/
rkldlJ5lDoHYHhDe3Tp+mff8Zr0naot8geqnArc9XIlP4/v4Xlww9F7Tu+aIj+fO+AX46dF4kM5V
4kw7b4+p6M68ByHiRq8fkStchwORn2tlO/+nD4iXEZY7+pP8nlwEDXSb3SdbMtybzhFeRJLxiIFi
CIVuyH4xgxNXGvGJlBGzWTMu3uv7eAWYhvLujvuF+2gtETc5H7XyzZLshI6jnfc7iCF7dWdNbhat
ZTwxxqdIFpbp38f6yLcITdV4bB4tmtJ7TAIjmtbH/Go98yE+/A0D/AgVz8KiiElbtXXZwP+ScH+0
lN0WJsRCh1gevpZhPwKwrVMroP5kLt2BeUqaS1TLsq9qlCm1YO2je+5CYFosIIrlYQFRfM8uU/7Y
mzYKKNVZqlDL5zHFZN9iznF7Q3qI+2nYBbTGS3BHOwV/hdTUxk7CCpp14aEW3jqKORLYSFoqq7KT
0fGJuQ8lmX0kpRCd+61kxDlaK/8sU5PfVInPDfD8wK2Ljo4IVTy8rmou5S1TdY0gY1J6V8bFvK+j
uaovJXNfoaoRiC6TcSOigQl6TpdJne8y0F9yaFLBNG++WSFZ9mHQ9ll2xRGmgeqYoVtTRD9pVMpL
pVIbDLHA7qV50QD4fB8E6JiaMf6QGp3qi4w9LWBEXQw+DSqIcQzKU2eIk9NY6AyD5k9MVYuOgBjh
/tBiWvmNh25wmPI7WVE44ZYCNGBzi2oj4cTJZ1J8GJ9ajnXcMGjlE6qqzRyzxpjbI8tkO8ACzEO1
4Gw6d+uWGu9S112m8AjSrOvL8pB6yGUihfL38kCEbbmXKwrl38sKPGjbKvBxd4wdJRWpr+jgwz7r
FgDaPLssIyENhWXPHdhSB10eCnjLJJHMdVGQH/dNi/9gqct+1WrlCfqJXIY89oEubMMiIf/OgDg2
zJXh8d9TGrC3r2XLEz9ml/WWl8U4FmC9ZOMb9ioK3fVnLNaf4mCi6Tc4AcSECgGs5lohkX3dyPKe
hnrSFPxdA0XK/WiJ1b6U0IVG+XSXeiR++5ErtwpnIpWqeDF3cRC7ll9TsUn2YhbEbjQNl1zEaLXy
SqqMadkaHdlK7blFPrnuBL0E8wTdraSqzrehPxkyTrSvueUJSzQNN/Sp2f+1cHnd1/wy2Q0rKzOK
gzJRY4WUyGWFInLjY42G5IWeilHfPL0sXh4yepV7FNY5XyqrLrPfz5aEAA4zIOvH8q+tKG1VTc73
U3qf3ZstAooc7ZCDfhcd3Chqp9CiC4rucYypMnSIUVWd3ctv0IOpthfUTl4BK3nNE63a5Ja6+35u
mfJnxp6JOxcY3fwCRS9BKy5PLQ+lLPClEYeVE2Xaye6y0vIiqtfQoaSljTi/32AkrPm1qe+lX/PL
C5aXLhuNjJjL8DL5vb2vNZeF3y//fs3X5n+uPmhkjlVV9/DjJcsb9rj+nL6ipv29me/1fn6yv+b/
10/2/dYlvFwMOxGd53m/LZv869P/9dd9TS6v9L738V/v9DW5rPD1B1ot95moCdWvr2P5JP9xnyzv
bNThv768v975++/88ccs7/U/PsH3W0xvU6PeaNO94iKDIzef/NER/fPhx7Ifs8t6P5bRA6Cu9WMz
0oLn+l59mfpeZ9lEvmCQvtf5fvp/W/bzbZZN/Njs1zqGMl0b+m3rdv77zAUV5UdjvilJXm3mvmY7
X2+XZ3/MGkuHk/Nz9rWiuXRVl9W/Jpf1c2pNsqnhgZrf4Mcmltnl4XszX6t8f5r/+LofH+w/bmZZ
7/udlu19LxvmLtgiqPn/2qP/m/ZIU3T0Qv9Ze/QUVn6Yhe//TX/09aJ/6o8M7R+yqrNI1oCqz7FL
/9Yfmco/dMNQDdUyNI04CQUS+z/1R4r1D1XTVGkWGum6LInwwP+lP9L/wdYUUzQI7JBlREr/T/qj
5V3+QovzqXh/xWDYqvAxRORI/z0rwezQ3uejL22bqbzXLYk76BhNLeUMGEpc8yLuntsMng0c38k4
cJsSq5200VNNpYczj9jGeXjWSyPSXOMOLaIryQPDyXlYmBO8t8VAubJEo9unhXCrqxBDn3CbJEgk
Wtvi0mLQriSD04qjm+gdhMEB2jfV/tbcl2L9oMu3yaR3VCMppyrHzbfeAuG8i/9MU/VM3MSLZxTU
XC2JXijG676+hE8VCCm76g9TSJy7IRdvUe1/DPMALKUTxfXjGsr60ayhqxKKSfzAbvwTUg5F8uit
sagyZDSwXW4NE/JWLBsQCX1ukkmRoZygn/PMkPd1ripb02ixasCzJ+97EKhum7tJ5SKtG6RL+CBc
iWenMpJlf4xU1JyUF5eVxZ2EJfXu2Jbv0UB1p4ujayU+kaOoaBSjwu4UhdZtkBTKXPIAEXgm2/H1
XUOvq9b+PKQM5wfwpakQKXCqhnRVpTPkuYWxrjY0AvNg4t5YzEbRkcE0kx3pURa19jogVrciYvQl
Enp/PUVInScso3HI52dQrK+IGvZvXlC+5JrbqgmlYKP+M1hGcSxC/ZCU/Nlp28KympCw52p4kdu6
ooKaYQ7TCP6UAvyteMa2yuiHZ+Div4u+azfBEE3uYjHGUiA9jZO0K0bJlUsRuW2fSlsCWKMVDt/U
hd4hbc2IYrQxg6Z7OgmBCvur8nZId7nxr9pmDUlinG8KWkGhyjh3nAsyFEf2lOUPZF0HEh9F9Q+A
5mXJKa2elrMp7apB4HUMzHLLVYOx46CR3mB45LR84n6f1vKTFqLy0GetQQjgfTfo29Dg6zcTEem7
SdcySj4BijySbL+BjPwbTtRHwJ3eupfjfiV6o2njFY0StA+gfkbgVLiOsmM1D+dlKcvXYUBCDXcv
4VRDgOXPsrssvkLZUdYxIBZbgNiCkJWRda/mu2EMDnGl0lqoErJ59fQBHGe9zqXxYxjkfhXJUbW3
2u7o6128MeafGlFmvQubrbGVWeC0PFQpSCpY3/Uc6lygWxiB0Jdz0VmK0XbMDypl+rSPtK01qxSG
5DWsrFc04kcPWbDdEBWbNr/I2dr4QEnsiPQatyZXDtTNACOpEoE1asmfNIzar0M2rP0jp5eQHZ3/
Toz0uUpFb+0lK7/FTjfgs6aCjhq39zRs4sg6lgdPSHbomvqNVjPerwOj3IPlnhSqM6mXz2mymhMF
gkA8ijlsrcJwlXnHCGkJIau6ERq1jfBOQrkHUhN1Ojr/LELPkvr5qp8lSnno14dcrO8r8MQbfER3
ph7p6ybW7kpM2xudLp5QRBejxMpXg8oFegPayffR6ih5v5exTyZNMu2a3FoTXjd3m9tzMHsCCuLM
bKB8gQ26jfJsX62qWiBQqxUoddRqiS2javdQrJR1hQ6lnAmWoY4vC0zj9utzhtpDiDRn3eUMuTNx
9tvkHSkbg7AK+uDdDOp2XbOSNFOcqxTaP0J9Z/otxtawl+cHD0uDicyrp3vVt3N7BGDMfKOoGOZd
4RvsWpp3cR6luyGB7zMY41aaD5RSkBI39Wp6nS38577yNwYJmgZuyj5VQBuM0gXvDilgnAqwYtcf
oyGH6yIniKRuZY1jqbzXJM40gsG3VIaxsTeUOMdDAQ8uMc0jqbSBq8Hl3zQ7WEPVRZVNCnYimQmA
3w4SJS4O3jVpFbTlC/+xCoZskwCbxY7QG5wRTDfqR2lfqupGJ6Z1L2vxb3nsiUrQMZVrPaaXBrqz
W86dzjHeLReioVJPtU9dcfSz/kil4CGLPY9wrvg+zqvqbiDI9YozbuNLVfU0Vmjm07J+Xeb8AIWK
oYRIy5vnPpOlkzzzMCeN4lWZCP4ml2JCAFtaLBliKsIxCNX1LZH6WUwslFTKn00X7NOKJn9sHntc
lEhDmuldDvK7oIoL0AIzv7gnONsrLeWZXUureGwOo1gMAHUaZ5BjbH5BCDJiklu7sgoE94lCdU/H
Mgv+qyfnz6eKZY4y9oyoU0EHNRx1A8EBmSr0hIwK3rZWaCFNOYIHDvx6bdX00Woonxc/+FC9STvk
pZqsx6qQ0Ca0l2qaTE75Zchhh1cL6Fxyygf/o/Ai01GHuN9CPdppWm7sZYvkcB2OeoXUemNUPQ6w
IX4GESAeNS/X1oKeKUeSfzu7nUhmNk01dIVcgHGfeLpd+02NSCd60kcgfxGCOSJZvHbPNb100yAx
91YZPOtamh39VmjsIvSaVQxVaDuMpkz4AKX5obOaB210gYjVZy9D7WLl+a41RH0TN4ieCJSVAPxR
y0mT35nCVaSx+E5LYFF9qLY7KbUew14Stz0jMs4TLblFpqRtE6ChtoTf7iSyLXd5gl2Y4f1tN5yU
ehL84ksQypdoaruHDBrehmT4azunXIdRM97pRHacKMrYYShGV8IrwzXkegK1FRAmypPXxN5brckE
I3Vxcaq49e+i+AHu/14y1A7p0YSzZ5AacAph816Nm0TshX0AY3yl1AlIBtWMQ6gc7WYYS28tVtGh
6VSqpl2hD9deqYl4ES5Rj7dfJaWO+mpZHeqDpVDQJUeJlpah1Nt85FsFvsEwTrK2vdk85mabrrqU
xrE5Ju9Ca10VATIWZC2n1bry6JvGeMyKY0saKVYbHHGtMZwMuDtuAIFpnfvqeTLqfh3G53ZQfCKy
OurxHSsRgSmgZuhf28n0L9jENpkM7k9rTCS7HLJepzzwFe2ngEC10W+uEEWmNRL5l448JFeyMIGl
PgGdUUSwQlQdvR7XLleh6SBWDwGoWScgx+QO9AnEx5SClFyrD5qITiVMK+EciCMFZZ1Tq/kGNc6/
MIgQ6ZB6w7ZFaBVFqD0Kqnt2IRjtrVPDlLZFRBW3DttbaxIeVA+97ExQYnFagoQz8/KWSi9Ti9PU
7/l6qJCBkDBOUo5NB1cmX4dsqIObKJG+jbTpoQlDibyvMN40Yi4/h/KGAEEYDQ14Igk0w7FowoNg
gQfy2iY9Ag7HmtwJe3yghUOC9bRuJzJ8LQqAtiLAnSjUUDn2XaBtvcE6ioOIF1prlFvJ8YWqUhtX
ge6/V9yMnGHfZSurKqCC+zm4LqXPNn0e5rsEet790FVnKxrvu8mqHqdAHlYUpdpTbMzB2OsIWsWh
iJD+yORP3CpFfuPUZytF2NxCIogUH2VkGnDEMQqjxjvQRE2DMDkaRH5HM3xXAZWDqbPVXuI1AN83
Oc5gzzBEBJ0qBljl1MaVuEKex1a5WqOlgaKVDPCodYR8ONDXWlg0QBu9agMZg2bbBNPPH2BRCCoR
0BISRXeKFRln6yg95AWbiyF23Q85/b86oI3gG8VNlEHGpp0a/Na6gp9eYd5wG+s25EToP9UtizDg
pwNIQ66ccADn4JNMEvwDwESE5YZOuazLP4y06vb+iB4D+Km2zuryltEAK6TgI+qrs5anbjhyoldz
gEneWMABDlsUd6ZO6kdSTPbQcKOD+f0pSGNx5ykQlDSNCM54In2Hsx2nKSQ5nlhPSLs+61QH5Uov
aCgDLudNzIAYztWyXwUhsNYZ2EEgMs8jVqmj6sOvY+jRzWVSZaelI+qbBllxFOiHyiJ2y0+zhBs8
w3wJUu8QJuh9x7FDaGZWxKrWdNusNNnE4Ezvcit6ZyveAZq16RgGaIzO8uWzEnRwNqze33Dft5q8
QXppuDcsJ//qD0CHp47EojwNSMYVxXonSez3yFdhUhvjJckymuSk2TnWFKSuWNARAGYkQShp/gBL
Ch6wesKzMfrnrOp6bL4MDkkLdVV+/rsJrrkpBc06LVUOYw1NVx96F0it90Q9aPxy0OMVSrTThV1b
5Ds/wvm8kFRQCE/Qemg1hY0gO6nfq1tzBELl1eSQkLcUcfmsOdmfjcjDb20Go5uR+HsIwrR0a/Yo
5EPhxOiL8JWAOyPy5NDx1DsuEkRotGCEM037CIBZkJmDqkAkEg+dZW1swm6OL2rT/DQQjRS2zSNA
oRjQV22CISEAPdH9Y1EWYCwJPWXLCLgrH4XTxJaNUvmjeXAdS5mIU0vNojOnG8YbhVRfq2hAVxUA
HksjPN2cJemEe5G3JygObYKf0lhjhOHqHpzM1GzvvFdKEKTKIbzephQxaMMjEcpSojyb0bgPa6HZ
DkNGj7IjLgMmKBGh2FuOMrnvGoZGrkzyjGwPdl5gvIxKsEkrI7llnnimNs2xGKTHYCpbvh/cqmQI
BBbfWlRE/G3a0Ll5j0tQwwhoG5WIyqPMD4Lf8VPvueT3aXy0JjU4tPHETsZhLURxC/yTAzOS0H2J
8gqewudEkNahk2M+faa/V7NdvwcY4xpZgzp7GoCBmNAfJez2fgS3uiKp6T4mIhkPOfLBAkKmL2Ez
l3JsVEKE5Kcbu2BLwBxqz0jZjh7pcGbRDVvcXKFdjinmqs5cFXmOmkdHv1lM5q9mtHJy+kB2tYQN
etAgyC6J+6Ph9Wc1a2jfTta9lUTtCczZo5BeMX8HDwSZhadSlS6iQKsNAtpVqBAfmpZfw21FTjek
3TGNGOgFqnHMSdw9BxqcMuh5ENDCzdio6kEwfot5Mx7k2EfWE5V8lzRRxPyhb2tlH3c85ck+NurE
35HRHO5MmbZdKfuH2gcQMNaK96iiTYQhRgzYVLyBY+QIki5ZZQSvnWxTxSnXQyDf1Z03sJ+qDPOl
GCFWrYhnwqPtmvMV1/AknTMmRI2G7qKT+ASvwUGHUxOJW3y0m1rV4R7qoCKLCgtvpsqHLicEJgoV
rMu4KGFiP47W2KHkRVqhJ6QYi10gr2TiwldZnBbrRkm2NTlIUaNFb1yqZYgpIKv1tkfw7be7oFbd
iLvAnaTqNz/I2k1MUDeN2yxFJS7QNr4lgjMMOSOXMqFLbAFki0EaOVYcPOlVwrAm4fcks7/XXALs
4qOP/eF+mDTEaXCUpAHvc96qmyjWMNqW8L5D9bMUrU8tGWRUq+kvTY8rpPPN2ioi0PdRi8ISOIpd
Vrr8pKg0Yi3rJlvZeww2aTtZyBEGqfDXZktJRS9PTUYLUk3r7NBKkES6ui3eaXw+sCde1Drtd3l4
YCgY3GcT2lIuP5QSkpeguSvlbHz2/Enb8ZtDHFGq6TVVzJ2V++NOMKJj17VPAEIStMAWl4MgP2v8
xA+gy2U4vqjfp8Y00UDPyVDyztfq5hcP7oSoJy4LCOSR4hrg6YUehbJhVBzxXU8ELXL7geHSOQxr
GZIFpDWfspMu1Jv/Yu9MluNGsm37LzV+KIM74A5gcCfRNwwGG7ERJzCqQ9/3+Pq7QNWzm1LaVZq9
8ZvIKiuTYgQadz/n7L12YnNFp4G2oa/rz9pB7hkmdrANLXsVOPH8QGbO49hz9Jxq0uS616mJe8p3
rIy1wM5k0BKi0YaTIi93prFLNTr7AEA17uCS1a2N5q3B4DrEHL/OaK5s/Axdbz4P7obbxDRY0/Dr
xXs1Z8X2TjrjSz+gZHHGgq2wkwt/2QT3MhA5Mbj2HUu/uksz3TPBZqPUXXnvN4V71rB019JwOZEp
ZNt1GX2WYX+koErfsinY2o4hVl1UhZcM1hsndbBkzVgR7Vyh1qxrOjHN2DVXYdJ/cflaG9gu3wid
QCpRa6CP9UQn1cjiYx+394RmWXeNAZC5co1sM1q0PUyv6Q5zzJfWkWEuSO2GY40IDzWPXEUqnOmQ
sm3BzQ2o+kUAAtZueoAkXnhnB92wH9K6Zfe3BvaiSF1wvhKCMXVwQV0UGORn1lVwSfN03E9s6Eyq
ECyjJ9UyY1iOhhXLH4Ggbr5vANlhlYTPCbR513X2I0iLAhWxPNeoz3tPfSqq2d9kJ0Q9DMvDh375
I9T5W+W02T0ZNMeZqk8HJRyVsQWu77E3NuIK7MnpEBPgtMKtMq2CEBfFFFwkoopsQvPcajRJTWGh
H014SbWXresacHth8IQVZfTFIF9WedWL6Eis6Kb3MZJvddDta181gDNIrBoscvpmViwPaR7xc09c
5Z5JYndVsvw8+mSNjvS6M9RR7IOcc5D15K51UTP2HCv5gkaUvfOpVt5d6SLAlYO1IuqL7jP42B92
BMeaaLWta8K1STnxrPJJXkcNl0GqfTd0Z9rW9crlSQQrgPwkCp+CgSzXtHoKSdJCJGw85WmPlr/q
Qlq3WGVmstmNoftsTdYic784EYemIoKhklpa7XovQq4TZy+D5GAdlMWLojdicN5QQ7avpv6my5GA
ipGfKov5s4zuwpCTQpm+8ky+2SSg0n+0gl2pm89tiIRcCv/Z8+OvhGTa+8QwAa11w4E9HtAbnH3Q
eUZDJvIsJzDHsXhQE41TehQrrcdhA/yOjhGX1Q5prxgPjsBPogbLOdN8ew4m0nXTMC/pECCErTMJ
xwICUeDGT3bRHGWK94CGNkVmYRBTyoXcCGPcdo2B7IKeZVFz+8w8/tzRH1wlNvDnubfwnPJl22z+
kZJSSywIwhT2STFu3fJGg7lK1AIGLVHWN0i76F9+6dzxi4OuqcxpHyQlS+00mYc6M9RZiG0jAr1x
2sZbV3ST67H6riP/bQYRvCFtnvuU3nax6wDMsc+cGSQKB8erDsJWZ2lnSKXm5KYLCBRUUw6gQzh3
RUKXBoog84Z2OLiDwjtYNG9+4t7DnOlX5kz1LmC+TIxDkOMcbO9UDT2aR9osFNMoR+MCKCLUxbL8
Gjgc5OYo2tVVn1+EcwbL+sVckKZ0U7ydGeMPGaIvgT00x4QUG/p3d7E5iaOoEA5WUbyxO9Yo17EI
HLDuLC2CjR8WoL7K5rtfqeE6Y7/IRPB1wGP7yknlA0N1UZGzH/zh2eHMvbaNIKThzcmusLi0dTmq
1VB21Vvio0vtDCe5thMth8qYiajhu6H7RD+r6HhPHm8AN67fyLI+osiR6G8RBg6Ba6EokbcEJuKD
Yt5hWN2zW4mT7o8OZPs30zLiTWYQfy3B5s88cenSXVCWhbE0jjZmi4cqdkcfpiLS0skRqPv77in0
xnFflQQaO2TRIYyB5mq4J5ki1CxwK8Jk5UFgvFF9WqLdRmGwc+RUs7BV7uwe4l3S9GSvhFSfuV29
UJKhjsWduJ3G3sChNFsbZeD6G33MOxktrxWnxu5gkKdJ5lJ7cS114+XlPac75PJ3xux7G2kMFenk
dGEaokRWlecCUQmrYxNSeEIFu82J+dAjtNgFwTZRe27yxr7XUFmKIvsEmJZq23Mj9jBEK+HgGltp
0GGvCuPOKm5Fw8IrAbV1XXGdh/RhNlsQ7EOSrGGc1ihfF2rCJtRueG7i8BpUgT42/fzmS/NLJ1GS
1SNFEnXMF5Yb0frF3oD6tbKaL8Eg0l0fXqK+Wzb1fto5gSrWTQPhOm1gE1cwe3aeDkGA8PzFaZAu
EQ35Med8gJPR29nDCwAZbl8TbPtujo/WgDivJZPkWOQ9Uhv/hx/NP6bEBp5rMs7x4vE+6agko4RN
Yela2XoqVk7EGmDOub1RtfHJqd7Gko1BzcFrqAK67tgAqvFeTOBcGinfdR2ocxYZd3nSHNuxiE+p
CReWxPGV8Cvr1pPlF56ITDBx8cvyYhsIKsGKJZfc40TBYAnbAZFPhCExcuzm9sZKAUi33mYgFmVN
x3TekInzHHvtg67QnroVQzlwmCsmQZzQdfqepwkS1g4ZZYECHRii2HTRJHd9PekbpyR/pXWemsoU
Kxhj7VabRXOoI3m2zHjPXpfvLcMDSZcNr6n5Bhe731n0Aw5TlXe7Ct/qYZ4JVKIB4x9gU0K/TMth
JxPnxaqyTw495y3hlOPLMMTrcWbE6YMSzOTbUPiQZufwSfQEM8fCSCAgOw35tTJ4E7W71WOWXZ0M
6jxAIG4EoJc6POTRa8+x8hIjrZ4MerCzTs/04BdTYA3dGiOj4ITnldMKCmu3rSymhIML113IB4M1
kvpQfCKch/2ozE/Eg5+msMJ8640oa/HLVTa/qewmjdmz+J4rG+2k/jaUGb3zEjsbmQsFLVKO/lWG
LIwr1k6YQyTzO6xxGbOkQ1dgb1BjB3KNSK3MLw2mN91DK8032Onuzu+xNNrO8C3TYX0yMnO6161z
35Oq5VZjtbPJHlgp3S3DkAFdmyDIYzqboezuJ1nQqqpPfsx/Vyck2ofzwc7dIy31eaMHuQ+YvYHw
z6ajaspdGYNhQpv54tWxC5LruWl6AISj86mfiyfZdo86dnAzNeRP60OQDdkx6M3kruyN5C7mWHhS
pvcYlL2JhJ2+XKj7W8WyWljauDL70uUlQ5F207dssqYTHZ2FGjZJSmn0CPlrbrAwCRbvpHHvxqy6
46hdbYbQOrpGAFk5MRNSRdirsug5UUvmEF2TmnznO95hDsCL552NZt3YJacLFJCWHpeCHu6uqluW
8wx/i0mvXJW3bj5ch5mqm411KsejTqv7Ht4nyV7Va/c1yswe17t+U54CSWJm09rs0kegUFy3COE1
dfrWWBh/HW1It6BFITRj7BkjElqBCgAW+rYMb0y8MFEneV+LaBfnUbDxiIFY2xlYO4Pb0xy0731K
7BGfBCOGrO5MYEU+fYcU53hiiG1nsSfEXnhqHMb+cbVJS8YjVWg/BV60ZlNjzUisc+xw9DIRphtM
RIkrYJqKQ5YhZLpvBUtdqJaiA3jZZdplLOv3QEFZ26NwJsUFnJYnMZcskOOZKQDjA87wPJhh+yUu
hdg4S070OJBzALlrXYhmuB28Lz2pOFvikD7pggclsAbIfRSVdiK/pxPH2GRmPBka+pkQny62vhOw
eVM6mpB1kGJbN8gDvgxNPRzyFLHxuKoG4dw7gXOcMGdnMx1ar3qmv5adWqt9dkrRn0alrhFVKbOW
zLp6GaaEwf+WOLJd2bkyjpXhWJtxSN6Jmim2lXpY6NJpM/hP7uw+jD5mdlja8qZ0x6PUg01l3NP7
rAvyyWNKhzkJDj2AnXUu2305WNwNjruNh2076sb3XoCX78tsUzrvo9PRb0/hTE+H0SW1Hu9+tnYK
cwQfgSO2i2aCtTthrS0L30BhYJKCSurJZmbacAV0ec8V3CGSvYOdXO37pD30EObrYSa4BXYu/D43
2UC5vDOCZXKlADz2HiE9XiIZh4ErmK3baSqcveN2343kpcLUmztuuau1dTsnANg7cgTQfDBzse7p
/b7ix258h+KysbbuSDCLl5K70au73G3D13GuByzBJf7UFLG8SVW/d3MToLAaASSUtwQMfDOATazM
afjGF1Ir0+qg3dYPhZk/ePfzHAxPDLx2SrvlRbfqVjFCnBIFZc+moFW+/5Bkjkuzs9guoz0E6xVN
n6TCSo+Bo6qvTGurjd+GDyIKLi6JICthjSVgZ4eQCZQwWRxvZeSloI2bFwD+W+Ycwz7quEEzZxIm
rd6+7Wlghznz+RBveuFj5NDY/N0UE8XkBBT+o17FGatrkTZbQebflh7QKna0S3cMwrSB4XiaZHXt
i/CVkZ/eRtFbkXgGMhvnmvrqvhJg5kzroavAoNKhu6gAGYOQ9IK6LCAj62uWBdG6nCS6DFCMJI4P
a1DR7cbyNIQ4wfuWsx2RN9m1VvmahAS5Ldomzq7IXrtm6HHXL+aSqd51PBH72jQ73JMdYenOIPaj
m1LXhJrwZ2foVyD9MQn3xY6mibuh2sNZH06vjdteinxIz1WGVj1o01WKBymIcFgIyi57HJGgpOii
ddvswLfjLBL2bZd5zA2YP63HGIx3mDdvXUjxBPZ8VRNvU/u42H10SUBBdrWLn3kYvRVi8Pfl30bD
eLFr51oZ3pnCa0trbxWI55hPrq1xVWo6EsNiq0acEw73Y9s8m4w259D4VLRYgdNSfjJJtsFJF9YX
YTGqaBIvP3Zxs44b/eABA/nkpzjHw4QEC4mFoqrCXeBmPX7CAtdz0NMf6AM6s60wsFjwAZ2pvMxQ
TbbLEViS4MssL9pQmk/XXocMxYJ3GCTR2gLWRidjk3bK3bVj/whRtlsFnm1ubZNEbJiFWGgbBYOK
LCw8ukiamiTAo5E1y20z7a0YIgMzZjPfJUF3cQaaon5EsIeUjwrZx5aeeLUp/Pzih03IvEiKY8Sx
KxOYKT7wjQikhqS4mk7isaVMlB7pfCP98ZxwT9bKHXZuQAfbyof3YWLsrGyaMY07FsfeLY70vjcJ
1AHL8sqdvfBDLZEfmjThPasPEHkQnXszPPfPfjK+dH6abK3YNjgTEQ2o61MKn5Zd7hzk7iWcvJEG
Tujvl7d2DZ8DSdBowmuN/Wubq3ez4TYorF3zUjRMFc3sWu0KQruJo+r1scbyWXe3WtyEtZkdI7d+
HwWULep1OLV2Up8l1o4uprPr+ul3e5rjnW2O30KQyj2lmhX3cBUCamSr7Lt7/AIlIqlDIQE8xiI9
xAxh+qLu1m2Bt9FJfQKwrAFTtInqiAysvHceTKh3EScuonGjmP+67DemS/b6rNorYsboKP2Iw7c7
bdr6mlv0xXjzH6W1tG7C/GC17bmz3H2TMlToR0IHqD9scLJpvI0LPhnEC9IIsvkRiG2119VTN5Nx
ZE4OYvMwptHbXMxmevIy9RRL2oVT3O4RFGzIdSSXDlbPqnHevUKGh/5LO2lC/kApkS8ItSASD2kW
662a6It4kf4SuqnYRESCbLuiAtmwHo1leJuPFixjjuwV1YhTZE/NyCYbX7AWVa5gVgc459B5MwGc
epszXuaklc/qPYlHrGpsEqeYidc2bEcMFEF+yQh8odJA3GKl+WuCGa7M4285gux6COB/aqZOHofA
ke2qoQ+6pSY+FhwXn6fq0tRT/6ZCSPBmYiKzPC4cV/53P69HVVwqqOpQhagFvMfcK+6tTjY3EqeC
X/MF7KCAtRNYFJ/kDFIkO+6h6HicOHbVK2sqi/fawGNW1HILqV4cjcjbd3A53Bgj+tec+nRjdoY6
qhLhps5kuI6QILAIoOVK5LwLQlXfhISzzEL8iEYfTkfUfRKQNPeDdl47m2yyTIs7YXTiju4cXveA
xrDFWJjRHgkzjOT29Ndh8w/QOsdevZoRyaiMb82AkjvM2aQG9TkT0XBN5f3o3UZtLl/YJ/jeMf6y
CHv4pOaOnoort4GDmioBobW12wo377RPCu5rmdCLFQ0ZuYHHQobuDM9+bD23/ZvPyPA8m3W6n0ay
/hyR7Xugvg4etNSoOZw6S7OWQVNTQqOZ9datW7AD1HerpI5e4EgIo82e6jG7tvSJdwRB7XK2mS1Q
fESout1GU3zhFlSPKKPuJn+q4EeAMc7SBzCfl77KP7eOC17Yq9eJkihWkjHHs8SRWEIUUBOK2LZM
ibS3rI1fIrjKIDZvnPprE6dMp6c1x/CTwr7CwhDSSZ2N+34E6hGUHsNuvDVjYe0UwM21rYGbymKp
DLCDAFYnkqTIRiBBJKqhCUsrpjwchbBB+vNlzpBrkuRBxI2oeLBN1r1JHSYCnY9Z6HNYlSS1ccEh
PCM4JBcDVhYb/ml2sV4aRPR0Me1dW+Yv5KPgbfH8K2qUYjWY4XSga9DU2SENq/ygFwNdoulnaBit
cR4fRYH2xWuvhO76G2vOO9jlitGan+1QXn0hjrXaJxIKQJ31rMtcbqum3SQp1NezY5BqGAKSccLY
uQU1tXNn/MgJeqrN5JY0WEJewcmzL3lcHgmTUZug16wEyrg0VfbdX/yAVNKj+Zk4LqZzM/Ch+kHB
MD7XTk2KRgrTp1hM8tms16xt28gCVxN4rn1IEcZMNHDjvtgUqhcbBZur17G6DdseESN9NLZUCjiy
rEceu1U68lhmBK8xAqIaazm5zMzNpjF+KHNMdlbjP8nmXSyesg89MAjnkjyXhqTiiAloaHNYmUqF
R9Kp0E4smr88io6RnXZwO8T3mUyAbWAtUuUlvn2iT1VNejgaZauOWR3eom8jbTmRGHpqs/6UejLd
YXkClW3yvHwM1HoEhATPJiezGjfEaxDigXJlR/BdeFRei7cLbxbKKBywFc25MXy2o0dHCDK5Sv/B
gsm7+5B45lW5Tv1GHpQ7EgNNFsX6Q2zJTnC1ZyRknpuctCV7cqzhpfGGXWg901xpy09Nj4Wtn1px
CCHjK3qXjgY26ZOSAZilHcxTrSba6GQAf3wcXzv0JPnHTRI/DjW+M2Y4MMSdqV0CilB/z4t8Perb
B5rdJFUsPipDQi0xe5/kr34mAgvqCtNUJhmgfogg7vwSlziHgClG2VGRQGZ6y6uZcVc1OQ9rLTxa
4ouZMMilIrC7utoIAnaFGX0tXTi/Ay+HNlS0TsMIm/rUVFvP+9Y3WMKnHsk42LYBzv5xbOL1nPAg
Nln20LEP47ZaRKXForslofa9MDNI/sDYodTZ3mZ2+3gb+NPnRYnBmMb5NJudi+oQNeda1IG9d1Rx
6MIs2zaz8SboQDBeye9b4avNQKjClteWlKEWt14o3/LZM0/Mi/ijGopjVDEgDotmY4P4XXlyFqQk
Ee9CksNGywdMfQRe24ClGBz+/KNKoCKV5bgHozedhiR61TmSV2He6jY5DxN97S4YT3EkdqPKmdWh
OQn4v7YIHq814Saz8265ATSPRTKcevbeUuCiSlsdEyF/BEbvsc1OSP48X6ztFHQBmuWYHlhlb0mm
yzhmJhwk/YTsE1eSk66QbbdieLakgMTFIuc5fX6M6buf/MR3T5g4CMd0jJVrQainJ7VoacNJf0ml
XCSMOVbziUeiDTC7y7Z8p8R9cUcBZSFzLmyAZJua3XQqFkOtW8T2rmqrB6TTkNEz58FbWPBUJNnQ
7rPA9dcpWGfqIlgQJchnRZsR0dVaPGJsep5Du1gPhfGqG/BmXUSKS5++fyiHHU4fP7XOZBTXezv2
7ikcODxN7ypZzAHtnOwLu7sanhdAgtrlXXCLWjtHlNlWEA+KaxAQYlv65B0xaCaLNF/7HvcN2enO
VLwJHVs04y2xMTxamaVS9a620sePt0r4dEMGGZLia4Znw/bvLP7u7cdj+aF6/vhjrgsm+/41GLFB
kIPgVPhM6IibuEWqDJP29JwKr99x6HgZHBsQQZUEu0mFPm8gCjy/M/dDk4lT56O7m4iDXn6sWz5t
XaBeqZYnxfTN+GxPcKLMmN74qIdld5g+hwKYnlEF/BUKy0uJm+AnwXXwq6uaKVeqwn/NLePi6zg6
WKxJuidhBn/CTgRzw5ocAogv++C7lw/scwQnriYEzqhGs12vaarF0ji01fJ0x/bpf3itLQGgBzlR
7GuGPwOYv1YFJIDMNspLKzt6nKdozIEQ8ruZ+Ffyiw4f+PK6G7/RIGffJ6EoWIiDHy8g1uluZciB
SaZBszoK7HVAivJqlsljJ7qtZcDwSm47oTryW0eEYVHw0CcMVL0+DZB/7BzEPiuvbHjd7ALtlZNQ
o/7FDvUf3vFf+caLvekXd5FnWktSgLDoygl8L3icyq/vD1EeNP/1L/F/Am/oKMzHGoV6/H1WNvHr
ClZnrhkmTaEC2NDz/OKns08ITyB9O0zNJv3u0cb7SdD+hb3818/CD/3tw9iWcJW0LYdSRKrlw/7l
w6RhP2llNovLHfm0o+x6B8URyVFiXjAQP1KRbEK/Bh6F+opWENQz0Vr5phHujG4Z7ltRPCa8WjdO
lOQ3ixKaVvNDGSbJraZTlpMIHJOWQfdp9LdDuISNSuCoNsdJzJu0xaPIOrUpOX4YC5ob33YQUbZM
OkXU1uvWjScc+RychgS0j7CTh7aVcJPn29L3ox9M7r+YvekehCQers+QGrHldLzwzGPNbAF9GZ39
NKkdloCAkMzIvDfKiNV96NUxTZgaqIKzva04/5BJXH4KbMhTA9mCPI7GZ4iLyqqOxKel66EybuXI
sDALxwjxkxm9zB5HS53mW6QjOFTC4Ej+Sn/s7Pbom6W+2lH5Kmsob0FoFOfIorCZ/PzBKGuXcAaN
raDuCUB3ec7LGparVGOz7a1lx5xd62ou88V89G+82AieaaKkATNzqm64QsTxDQ68It0wlUBya+3T
1EfQVsTu0VQFXDQKH7JbsiVium33iB/ErjDM11TN2YOh3Ae7SudLQTN605Y2pvmo7O9Yl4B5Ihzm
sFF/Sfw8OI+offFI5GDKZGrc0Dn8xlYhQO3yMZOYJuIgMsKFfWsfOcN44+QsgsXUjheUgsY6s9UV
A3zxZQyJXXDv2SXyd4QGkP/D8MDUUr17iB43riyfI59AToMpJao2m+feT25Ce2ajp7VYZFJ+kgY+
p3SOP2M7OUAfcLeo2loUgvb8knlFvcbQ/8MqpdwT1tXc4EeZ0E8n9bPntG8iFQO9T1phw5SaF1vX
BIP42V23/FOsewKPPv5FzgN1sWSb7tyygLHiVmnF8+LMdASZ9ptjhyEvcCQUpeUnP34myplkdYQk
/PwPTcdwNrqfpoOv6UogP0tOdltyxMfLtprhhDM3iTqmOso6hsobH5qRDENbIHMbG1o+7rMdox/I
GUSHrmOvi8CZ0cwSRU3KyKXw9BKtEZu8lfRSZ05SqECSfMU7mT82wxntUHZHjEVwKDXIv9idbjyP
nJxUIx4LW33Uoqp3kkA80qQkO3vDDlDQxcDtBSykqO0Hzpuoqv1rWvHod52P7jeU9i4ofOxQXNhr
O/gpBo3EvZh1HnMSJ/RA0Sx8QH9erDLXi4++DSKr83Ht9cCXRBmX10T9qIJ+eHJR0ijRBtuGILIt
ykx1jmJzl/oYXxK3XegYKHwdHdMLnJwvHwlyruxtKIjdY2ME5WXsNXNMMe4ichp3bUlslNuBxpuL
Ot1wzeqdb8+McmnkGGgqsBLNW3/UwKI5F4e5dRtrczhZRbFNE7iRsVV/9JiIeukzUG1FSHThOAxn
B0TDhuF0vUMwGu0dPX+hxQvv0IxJUCBqwk1Jn1ABbZl/2CiA7f+2UThK2zagfmWb2GJ/2yiSWkhf
N2ZxQFGw5ugLI0jk8cmUWXyjBhJLgzj5XvMc45hJkQy4ERbveUw2njKjG9kbV1FRKOU5JhJmLT/o
Jv7DR5SLE/Yn0v/47b/+pWw8qor4EhsXr+1a8ve9zK01TT40UAfSBa1tE9SCsFUGeGi95NlM4Q53
WRZ/91nK7SSroDtKTqfKMu76eNgI82eqE1krxbqf3Xbf16NDVNQEpsqFGDdYgkY38yp6huWq4UBP
q7OQ/7ALCqzDv30L17Rcsg9d2/QsT/2WN1AaSOmJBC2QjeXVxQ7UHQa8lab42Cih8ksDWrvobwLW
QHpY1T4ac5uJJoI8Vp8BfXv5ZNcR6cnjO+MkVHNFBcOPGKJy9edHwv4tGYHrTSiDJA1ZCsfy/na9
sSEafuHXKOFjjRCK4OVNU5oa9/2wyYMKh0wzfB2D+r5q3fq11V+hNoMw1U29b3OMHa6fnTVk6M3o
98a+yLyXvHLO8EvGGxcR97ZO2OpVXXkcsKUk0COjYCHS8vQRnKQYgK7KzLH2/VBLiIDZXlJTkOQ0
fu9nokbd8b4sgyUu0D4EkadxyyL1NwFLhomDMILOfkQ36VCbTPI+Ls3/N+T/kyGfSA7eyv/dkP8S
NV+LHJbCL478nz/1H0e+q/9NFgihQhwAXcf1TF6A4XvT/te/8NL823WFlp5nWy5O7+Xd+L+JIMR+
8M7bruDfSMex+Bj/ceTb8t+ceByTV+njaeUT/pYA8qdEEPHrU2/zZiqHWR2HVP468bc8EEkSWNJh
cjl/xJM7fjte7fZBgdY/qGqcdm7Rh7cKXWbJUPKYk+e7zk3gk45l7jt7uPzl8t39XN3+emgW5i/L
xc+P40hyUGyBul2LZVH8y5k54aKUDPTVmYMaYo8yLHex/NpPTnk183ev9EvmJFkLb7W8DjDKT3/+
/b+uVv/59bbm6nqgC9Ax//rrvVjPjYdv6lyP/ufC7btHNfoHZmjEeZmonAZNuF1ftjdEyP1TwSCW
pfB/FvyPX86jwrOiFPJec8mO+et3r7H2BR0WznOSDeqdkNmEcYKFELXDg4oa5xNmgTPSoIS8lZMR
x990lkJEj8mPbex2bzWkNAfh4mgamvnw5wsjfi1mfn44AVXKI9pGeM7Hh//LjRkqBFemUdtnemb1
Nm6qzypdcpQqfyHqMyjq6NCv6KjTnMpdYNTZPu2ClA6dfEwLYzrmwDSH0d39+XN9bNS/XTTeBuFJ
pYWr8XH+etFIOmgyZwRWG/a+vQ8qf4RfDqMr970frIRgYZEwWZyu4TrhUW/SXtFHytSJOARyJA9N
bMuD1fQ7lCKkzk+ts4Nc0K0HJ4ivpjh5Xr9BxVE/WgWNp8mx2bwYs54HPX5DuaPvu+IzlCPn4CX2
IZonuqBRULzp1iMMWtoPRlLe8ZLBVEUrbraxuNdmvIPJVp46b7rvAv9Hs8Qt+gW8uahxObPGkDzJ
8DNl7t38+WoJgoR+e8Qo2F2tmYM52uFo8evVigVx72ng2+eoKExizHEvaI6KG3ThDXR3P6IRSZ5f
VGBcBKf/tQDLsP5//SBCsPII3nReqN9etCAmNiucJvus3HY4MeS/4NS3Hpjk7kvZPhJTvVfl1FD6
AJlqsyNCt/HTny/G8l1/fXK0ycnKViQ9K9f8vTyPONYaGmcFhOPwhyEPSJUYZHXT0fa8OzsCzyzL
f1re/r7a8jvx83IeMgVbwm9Pq9nHjFplaiOsU4exBnhhNPKxCNy7ws+MXeyZM36/+Fa26LuT2bkw
9EAnL6znmvHrn7//kmv1twtgSYfkKcvmRri/PQxEHIp+NoR1LpL2pkgG68byEI0yPuD47T2Y7vRV
OUa0yXKHHnE0QPNblL9jMR+bOYeAH5biQooVQN9JqdOAa3fr6fTBMnNFWR93OFASCBpIw7K6mXZJ
weItFrMfstZ/OL3Jv6/c2rTZx8xl8bTl70+2LznQ+zqxz8MSQ5nPpX+ta9yAagyz/Ug5Vy2ZlqXR
ED+uUvvIqB9k+aTfLNqADw1TuKHEmlZ2Sc6MBiiaNdQJOgJMF91AloKSBhGzAZTzkAYWtputCa1v
a0wBoZ2EPi5FIp71son28WJv+/O9+rVcWVZfvpRteba3PK6O+dvrkqQeSsik5LlJVHUYjZJwisVJ
9+EOr/pX+tfFTwrT/9q/+q2X9vN3am25JI9xDPlb+2os3bqo8f+do6WIzoJguiuj+k6UzFg9VXs7
LyM7I0wt9/zxhwvUV39Lqjz7h035t72Hjd6mdjDJ7OKE4vz9TS3DtkirqjROrZ8YOxr3j3bqpZSL
AWnqI2mFEsfXrnRd3LSBYWHfaNgJmxpcjmy6PVXpJgjq4DGHFPYP9Y36dUVdPpvjchqDm7TcIutv
9Q1aa6mFg3IeCbA2UmcrFARzki9BjATehGQsJjOEgYbpyAZOIW6QzHevy74SDCles4p6KOgt4zwo
4ib0GB1UH1gMkatz4itvXxc8xnmunMMISNfjVLaKlgjxUfKD8URTE9HEeRQdAO0qDYB3V+LWpZY6
TK2L0MT2783AXZWBixe1UQAz6Ss1sWvCi8Uu8lH+J2EW7bNk3FV1kW05HiWbaY4k1rZiK5hvHEhN
Nu+GQySK4vznR5tb+HvXlq2IPZwXl/Ytrk/929Odu2Nsj5mFqToQRI8q/WTOxOUUkTZ2Os+uFuGH
bNqduYmNFvYOnx0sjYYT7/a0/T44OnHMPlKZzKsjlyxHs6imU2bB44gNCKrthDa3HeBqmPZbZmfH
OYYsH44oJsJytGBKaevkOfoeLWS0J+6VAQqBRmh8ifhYeEy528ToCIbbKoiRzQVMXD+mQaEdTOsa
7wre/AX8+UH/iCn6wBwuo7efNBASizeN5yCv+8hHKh0XiRq5DtZMYIiBH2A7lOTXRiEIWqpc7zSM
B0LiJiKFCcQhOPQshyBft1K3O44HPEL/zd6ZNEfKpFv6r7T1njLAGRe9iYmYNCulTG2wzJSSeXCc
+dffB1T301d1y6yt973BCCKkmAjH/X3Pec6QXVo5iu08EZIifLjbeAsCKVKfHJvXvM760xwDOvXs
R8Y1SC9MiyhkvE3JuJ/yWD0hTMTqF+Np9aVGQI7jhBSQ8KPrhXXfMobeDVpb7Xo5x8jB6wFJ9RzI
NFZkrHgFnZgIOL+g4ehOyr9Cmaw3lY/RGLAE4VJlF27lnBMKgsB6pxcaTCA8CKk0v7t6vpzAXb4V
/fhTcRF+yvM3Ou3fBfCL2Uj2RkdQBTE641VZBLXPg/4K5is60Vv42bVEI9Qqhc6u0bOq6AEFys1Z
dLs6xKCiF2cCSqTYWFSiobzfJp1wbpSfBjO0UQxBapu3vvtEcIy/qYBvSY8Cro89jG709A0lL7gW
TLimrccnvXA+ypFUHRX7cp+7CMFEhQPGMjrSneM2uu97RPs6TFXgEfFbVk53llceizDpH12T73wQ
TOTb7tHJenR7eUmeEdwqtGpYlrIqfqZx6T4Qbt+ACGbiURRNgISxRU8lAZOX+R/lgPbQeowJukmN
384gZMQUn8e2ZTJrU2Uuo5esxgxUMdYkGK9u27CYNiYt1O9D3UA3KW9kOriXMF7k0wpbIdbmYY9u
UeyIxG6eO0AIsBkCACLY8NX06BUxlft4vNVsUPxFYu/nWkfjx2l9MuhkIq9Av+zVt6acy71O0fvI
uSYwSnXMZwy+G0HvfBObJWzpLB922BFoMixneFOCAy1CzlSfPUOGf/ykgY00V+9+xDXY9+fqHnPf
LSOZiXJihpAjIKPbSp9ATqGMUOqXxk/jWyh+pOUC/07M6zwwsxCspIM6JmYaYd6N1uUHkpPlkxLY
ra0hvG/JYkgnhaItJSLBdz4SpLF7u2hQf2ixgR+3r06kiGMkQHJtpSlIrjmNHqZU/rTEiB9C+fVR
RfQ+FxFc6vi3vWXJe94g+sC0cU+hGf60/HC6tEX1Bz/6cBN1hg7kVADW4lvdUGNLniObM6xMzspI
phcrfGpM8DtR17nv7RWTY0w0rtI3WP0ksjzR3CEPwN9QFJhGSrF15B9/MLQbAu5/qrylpe/2m6Kb
f0V6SU27m0ieykQVZEnzPQEqnkv3ldDdt8RA0FXZ8Z1TIeSIQtQHk+dnN6ietsPgIvFXPOFYucW2
lQyBs6QAkHV4znCKBrrGt6UXPrptnTgnOtPplTrcS8NyOLAHV24b+DYMBNXvgikFBmfAvYZR32PS
JZHJI5ipSsIbMyYFwZzLJ32MyR7wxanX5rfYJgY+lcjqDM3NT7K3wBL1bw2GkK5QgV8qd8vaqMFs
ng5bPlLnSuDbcVIhBpBRPQh6jWQvHpwWs5RlNyk/OyJwGtWyDK1M47l0j1HrRs8otjFm5SikrJTs
mCU6XFrWR6SPE9X9KWMZzSvpy0485DXOxjXEFE12dQt2EEg6goJdGetAp4RWgmgjbrvJ58XD8woD
2t8Af2tIN+1Ik+j953gJPZWqD8RoWHda7OxHYCc7ORI9IEp7eo6uo45UtbCIWXEj/Tap/Oytj+R2
MNLoYFisqYvRPikltVPfGvcylPy51V1Dpbwbbb5pehSj6+KsZGV8MNuWj6xp4nqByFZBg5JiO5hz
znzxaVboDkZMECef0ekhCzcIK8c93SX7MmXzfQlGe9+YSFqLImkQ66hnylzuJSo81PaZ/xYWTvVY
zH65TdsUMfmAKaA0R/HaW2QW1Cm6RI3BCZ09VwhTIfVRNJgH0Z/KkJAjjdXQZrAlYVFVMLBm2MWx
Ne0rJxs5ScyHSFOkI9msJXwzjPnpZjZiT1Lj6jJ/drUxvwp1nfpGO/qV7HYbVUfTpZuh0Jj1eK/w
9jQWnaxYhYBsTO0bDV2gt1pPikMUQcbvEIeiSuWa35Bin3eMKShDUVlquIZ1V9yZQ9ZtMrxHJnqM
71JN3/s8aY5jgW4Q9e4PTTLNjqZFKGgUzl4H+7ArpR7CTUHMXS+LCw/r4/uUYq9o3US/ZFDGN924
eOOs8k+h8F54mi2uNLoeWgfjkKcMDX9iPR6KzsMr3zYPzMNnns6P9n5oH/K6iS+5suQOMBiCIPtQ
u2N51vDtkmS9p/0iDph/tAVljnzVEzpd4Mw5DdPI6lJgMfO1PiBmUT+MSD21kVgR+r/jtW8Q27dp
2vA94nWIR4QUyqJ+Y0gMVHjAz6gh6kvSkyvVzP1wZhzWS5bEvju5rMcBozhVu0M34dw1lcRlWqVk
vVjxQqYz9IvZ57d+17xLU0xvS5B93ppBE0/azagswuHS7laFiLFDI8Pp0/u3qRQU+ua6CsalxenB
qNmZ1FK5+Jspcm20l8htl3ly5h3DRSjYFygrPYXaXvNB4KWiCA8F+g+CYCg4gC2H8L8+YyrjLqgd
rBKZ/SOPjOGahr6+pZJnYShObYAhpOBw5TWvVn4W9NpwBE72KY5Lbx92TnYDx6cLhKMI4W48sqRy
7cCVEWbX7H+4rfcnrvrhpDzrrS/J96pTlruoysswBSvk678QfCIdU0VM7mh/3xct0rJm5Pw3/UPd
iGaPBOCqi/62REmyi6z2h6n5p3bEQsD5XRj1h2Ubb3Qs+HWZDqFjYxoYY8K1w/pd1UOMoLr43lVZ
jCQ3YZiusP8YziNcjPEQerazk2X85jiXpRg2xjBT3ApxsEEwXDkDYzSLX57bvdoqO7m6c3ASIpXq
qiDGALwQeBsClGb1NPKT3Su86TiT3pRXZ0ExkvM3LdJ8Oban3I/CQ2OVu2bCjxTGxo0lCV7qU3Wj
mVAT9RLxj4H88bkfjHjTjOIFkM5mMvjahnZ6I0HEAVM5njyb8I7cxk8X9dVPDFo/OyM9ohz7be+B
/REypOdPPfy9XY0yeGvV1rFoXsDaA9XJfKyFthJI1d/N3C4R8Dc5cnKIVV2OZZ0vA7QDU2zflJhs
CSzEP3wLfAWBk8SmOuWAtkSNf7Mk/i5s5Ew7u7K2cVQ+9LpEhz51ewONZSg0OqIkiegTaTILZ6ZJ
sj3gyKscPVSJqQPobohwgsCTYxa5q4DW7HJ8N7shqW4RZOEY7A+uiTUAv+tTV88ZuiOzP8GnTcId
AeLGVhkYuawhv4/anv7OPB4Nh/zCua9Ze0T2PrZrFjstLkwTX2mP503r7Wxfa3Ss4QvhUq+VtTFS
+oNyRHOcGBqUgKBqk4G5LKHKqY/sz5nvJIlCIvvRZfobAB3vYDmjs23RFwi7vNPchnxMvd32PgM6
K7Udc0QPlh+ZNh5CkE4mH6x48R/G7b6xwnLXN9YLF4Z75qLv1uzAwIy5coPA2jHvHHaW5j54WoLp
X1kH0dgSxqB8zEtoIDTP5D7z4gMzdDhV2amoiBnvRkY5Vz/WmvyYsJhvRZUFDJuvTTjgc6aUZAvQ
l20EEaOKzCd9UWojNkQMQNagtVgQCpE9sao4z4Oq4OiV7ZYXGpSRmBjHHLJH62SXKoF3W0V08ju3
CMLsHUHjxzAid4+F7h7UlKLLdp8TUgH2mYy5EKQhGYmIeJwouuqGkAfRmvqm90hUZI3/UNTZbQIW
s2YSzPjRkp2p+b97LOObvqFMT9snOqBhdDzt9yidnejtJzFYpDviahsa8S5q1EKio3BeuIQIygQH
onnA7LeHfGNAVqyYOVZcflTrICHpfonyfs5jMlh8zd5lsALIUB9mqKnYKqtd0ZMcWlW/cm1CwYlk
6piZ71mPrAzcpb3JZ0IENeJiplJBxiFzqjWg8eCIcdocDqKFKDzHPQm1B01P7TLSjvErXE2pbr0Q
J1g4+NE2t9SDafI/tbDGcuxrJzvkXSgCFTY9WXILlpRckMyqm1tE6qzW3YeyjxUWIgLRdCM/284P
u8FBYVvVeDcRJ5SaBn4Rm9DUPsZB4/IZc+p6fP7ZrdlHkIgNluMWxaq9VVjoHWcSDo1fGLtGAABY
oX7mCSxXjQ5p4eEn9Do4x/a2bBXzfBt0gk72x8aT+GfK6NFyIEXXmeg24QTuR0XQzhquroVhB5Am
XgWYNoAdPf34o0nX2nV6IHffc7N91/yM6UkL/qrdoGbqkDZYFyUSiGdJI4JqNq5Jgyw81tt2p3Xo
Vob4iLv5pdTrP2Dkvo0ddpB08FkO29629fLbiKtcaOIuzHznXmun+iDybDtTnj6iloi2pu4/wkfF
0l72V0qgw1PkV8aetQVsXJ8qkZhls7e9suLqk6V7Y8m5MciiRzfso7W03qh4IlcO4aDRLgh3cd/l
RwPUIiWsUSeLptRwKobZVkoXx/0AN3Cs5Ifte8aN42D6ZRg+GwkT7Z3vHvS+IXNFr/AmWGN6y/9J
b9e9fCzT2zgq7sUUz6ev46pdAs/myWDUqciDtHTAISa/i/XmumFRUut8zFxxa4EUubOW1CXVo2hA
831bC4HvqMWpeiaN5tQux5r12NTG7zFMsGM1NtHtgE4y0pF9ujKObteN/dcemDkSkiLyeMbI+yYG
57uVi/7YOSNFJ1ymPmk32pWeDzfdQV4zYsU3dratfYM+AaEn+zrJ67f8UNUdYgotL45l0g8sE2Ez
l27vbTsNKqJZ6G+siseda8zDwa/RxyPa140IWW79rsoU3z84Yayc/YM3HKFOohirrOxQQx+ufGS9
Wawbl0lx/dYdMKjasS/xLdkkdVHavmns4RD36KZzmocMnAQTuo72jmr2OltgDCBLlXuby0xmd09p
Gt11eawHqDEJ6TXuKMosKbOs5nzDzzcburTZIUlNSD399Kyk+DklCiKpget3JubFsSQ/oKXGGAtm
/9i0sZOCM6QkSiEde8JJWXP86Bn9VZkivu9IUTSS+GawymBMqIgK5fTXZaQE9yq4csNqE2UqYLIN
pP8i0T3ZGavBCvLolqKHdxnrroWiLvErd+WdmolWrqMcRITbkAuLnZTUrkTDHmEcLXMg6zaW5knp
o33Ji/l9WvB+dC9uXLONrx4eVAAiGvOCKfTvHKKLbNU86JnrHxumFpsZhsoTEpUGRZrR77Q4Ky7K
Lu6wt3CxBuF0TIupOGbZhEVyaMfALWHLTzU/0VhGZzJV0hOwh62meRYjNOl0vYqToDH76l6nVAYG
tdq6hY8wM533rjm8FrEW7Whv2FdVlk+ORCKcYC6qFio0Np+boU7ig4crbVNGphdw3Rywpd2XunL3
cegZD3b8mOVQJ4YwiV57RRzWwoWswJh5I0U3J3F3tYQup5ktsUzgUCEMkpuYt3iQRglRbcqbY+US
DtsyvA/jfMNz5ZlRHZqR60CEkfQpT0+5aUHiiqvfjWzUnZVXyXHuPSSuE1dXdJZvfu++zCbIBtkY
xYW3Hgd1YfZ76JbnahBnJqpZ0HiWwwrFci5jWR5cFreZ5Udo/u7NmRzLMYKxTEvSRzPsQEFRRohT
hiEbj+b0WDO9b6F6X6qoejWrQt8mY24fXTdDRikJfJyyg69V8uA5XP9bRLDXqqB+goN0345+9NrU
4U8Nk+DZqbzHabCaK4KLb0ZuGxdjNOeNQ40O0J72DXJr9WgIcWK57e0qCchgXXyalYxOsGdvqBRF
952KcHqWIQO1iMhEo354U+uIHXMrNW6UjvWXfqx/UErHpLQeXB8zlHZ/4z2VJClqlqMeYkuPn4Yh
g4FBD5iCFVOALfQzQiyL9qH3Ub9yKQQpPuYYYrvKsq9VOIp94YgJf4gFxqQf6QSIbqA6UoLT9p6N
WmvOVkoZY66IBSwroshZ/mAAcZ79UPhH2RQT6lYC6CiLYo7H8u6Z9MB56fS1zAGeRsryOQ/NLXFh
7nIeP8az8V0fv6fY6HciX+zNIrsqHbwCsBvMBPWobbUojHcImo2EAUtnHbqHRIVl/pLzahnkzIKM
t5CZnZfgNHFI5Kvi9wRfMGfSzrTKG9r5OIQSuzwUOCI6MLEsyPAkT2TO4+r4LWCj7GdNmzBvONsO
XOHRU0D3LLNzTnr0UveYINYNv6PH2SJaUvMYSRfHD/5UIOZL4FA34L1Z96pxqeHXKfntJXWDTdpG
1UVn0b/zBSCq0XVwsCibTyX3KGnGM3D2Hr4fs7HzDKv30vdLU451/4B7F57UrvcMUFQ9mssI9TtB
WFAMa+onHhSkkt+GztCsR9p48GPEzwIzduvn+Uk1LELMyXmaBue3ilwA9M46vhrPgxztoDfqhwE7
JjQVV+5He7xL0oiaFJHnoeJjFhilqy4pWU4yfikxsPrv0nMsFHM8Afw67j7gKY0n11IXbR7oVTFV
3zmQ0oASs2CIqj92k2kXRv8jVThypztrOmYeoA6WfJMjhqDsGnLqcfbVs5s8JC7JjHb00VnSOVcT
r3i0tXTfw6ncsCTb6HkT3RgO9rm6AHWQaimzrHJRs1ahOLKKjXIX2CUj50Lbns6xxLKK9vKGQhPB
ny0gP51SxAbo/IvoNfMy5NrT2OhLBQRESuTsfZfivhe1EX0y8hIzClR+3rz1rCVPaUJh3SCQzO05
udMpRF9v7bvRlptZ6dmhy0G7mOmCugU9SannUEzmdGbZSRZnOt8L/KjDSNAoxu7IsR6hXZDvNndk
OXYISwhzwOLv77uUgNvUcuCSavQxbHSrKXMSfVrcNC6JEaEmfiSGqQda3txgoipO+WjsaN6GQVzn
AS0FbxsXtbM34Qx4NjJClk5gHBkIfYqErHe8Wb7rFImK3KWEK5eSz1i0+7j+6WZmfBuPD3M8Wcc5
0++NCHAUyhlMMqV3myyUVczIZGlDw9GqodtWFQF0Ogj82myiPcUQAkSTYhfPgPd6Uk+0ziOb2MUS
VdbOh7SK7uD6GUx832fhg8FJq14dLgyHCEAIKlaQVOGPwtcx4xv+gBepx1uaAYOoGJe2cw23YnR3
48S6mn9GMwXEFNCW6qEHjn8w6l+KYvjR8YdjFRO0WDiPkQXEozXD98bRPuxIYE0MyVVj4veWoOfZ
YO3McVzRSpMu66Akds+6JESdAeJbbBRPuulF+8gJfwyFM+/S3isPY0OVYFDoGjKG/aAp6dO0hXvM
dUEiG3j0KPrhN2LY1piStyUcst00Jcau8hNGBVarcQJPLgtppopw12rEpHklpveZdbtSwrx1p/Sl
jcViq2ge06b7PY8tp+KfIWG2IGk7mclQXyDGu4wUxEFTFIFiOOvf5yahhJ9I3MIZnJQaKsjs9wkg
asBwUZFdWMDDu/vtI0zfNnSkd4MFVquRRaBVEdN0PH+pHtAR5oqXj4izjOlqUKI4ICP7Zo+QngeV
v9hOs+SdAoArbCbNfg1YF2e03GXggWfNelsM/owHgO6rpNxPuHX2vimaLXVnMmRCi8FCLKe39sdO
Jx0/qsz3zoQZn+I0JQ/jIhfDAs1XxvhJviMR4+fhqXcdt+VuRPi9aYlRJInPOGQGRaCB9bjvMgGf
ewoZuneQw/xNK6oHSKWBr+ntcbVUyrqX+9qaxntAROkykaT41XB5SOiRUtWmEUfsAmzd9GlkCX+B
rCLQzpF6g41f+ClzUoesWJQ16Y5h1d6S5GedSVXgDJLzDzdq22/YHe07J+7vOlDTD2Agj749ZM/5
1qOx2mBkvw45Y0Ko1WkASS09DMAx8GFgxx2Y28GfQCZeQLR36quSQenb30rP++nkVQ3u2T3KrHXv
arLsfer0hzlp0iUp4TpgwNj5hsrvkrm/FJ0YnwpahqSLts9zpIWXGLzT1epi5lfWbhB+GMyd5Qe1
y0SpLuCUAw5mHWyyOipqk3NR7ivl0M6foEnSN+D864xveTjgsLayXZmRx9Jb0RNUoA9Q9JRyqhk6
QDXe2p03BJMp5F6vi9/lDGiOIp7CTeL9RLJl4uUW+osZzdh/EkG0S6aOdZJsu8wjH0iM9yUTLjwA
VF4s/7Vamh0hMC8xVq8F3KcNzTWcE0b826x4N1XfQZAhjwKx06yCNiXnoGpbQWvWuIdoqQelWyy4
I6YrSa0djH6fx1lC2o+FIwMPWlHWuCcpNW3DpNJpBdMl6nmiZ6L83iu3+22BJQja0LixK8e7iqQ/
ElSRnxqvrreVyPG+VgL+ZD7shc0Vmh6St1MxiM8urqMj2D2AmhmeeKyLYjtAU6Vm1RkBuphf9KPb
Le3BB4+xOBBeDo3MwcGnqwb9YdkSNuNMtwX+czgAIV8P1cvErulwjdZDhLvfEaxEQVWfqcTvbIzb
+85i8jOFBbMti7DNyJctk14j6BL/sWts3JYR2Kho9EBHjOEWi/hNaUNCn6bsjFYHrJ3mAngoO9qS
9MONuDDxOnLRhRnjHkRi/gh7vrkYcURujjU6gwyCOOoFFOrGjoJuZrdYjHvO9nATW1jFFCZMJurI
B1J1DLG0nMUeBJcOXmiTAoV/gb64aXWmIhWdm62OLnXfz0jQpdtPXGoWDHwZGQdTB+bRz8ij/Nmp
L36cXjK3PcFb/N64RRn0S2/Q0omvtsP0z5RAz4DS9Gu0QU103kxi7cQKXUbRrlVTICOZXxvAvnh6
8MYANY3Itsi0p1AGpCXsmoSUe8rRxR2ZaM22/CBRBtd4bZEJMkJ6cskchgQcZI5tHuvqgLtduyM1
a2eIhos36hlgokBVOjehezZQbB18EBD1plUK761Tc4bGBHxTBoVSCbUcCj1aM8nyWjnhURBlcUoz
FlQay6LIpCWuoVPaUhtngeDGySEpWHxGrrU3m8w/exSM7xFRPeuo0jBXmrf5YGkHr2UGl5oyDAxp
7J3v5lgYgAtZy5DAwX9Mf7DK9ri6+vohbHD/eISWph6SQSM5FklB+EWcLJcNhZLaH85cQG/7vA0s
lqWQmKGcaQaIjoZgSxjwSGi7+to7DSCIkFyFaroAocxv5Wyw/pxJREADR98QLfmmmaCpOz1kfTzA
AJrgfOLtkd/ciZ+Kp+Xfar2rD3E4UC/X1WVWMRxVdBk7u7fn245PDj1Ne7ZcnrpWfbOZfW8mroAs
rjLpTuhijpHZHoUvTVa4GrZxpnK0Hli7pg3cV5eEDE5sZFeLah7YFB2UqYm2qQF/CkP8dD/YxBBx
xfH2XievqBZa+CjzPZBMtReswkgIqhE2uC15c8oqbpvamAIMm/WmMd1x16YtS1DhhfDMX9ItViHz
zgWMhblDVwd3REES9y6USykOJn5ukJx0cuqengm4oscIqeBT4ZvkaPG5SQMmPhEs0AS7PSz/14SP
b6tHNk7CudmlkX+Bs/TNntNfBqlMX+b61cq8btZjq5/5345puQ5LT4gRYmSm7YEfvI6EDZyTJQQ6
dZcg2XV3PbhupIs3XSln2HYNru0KiWYoVXNeY7202YAltd7+OuhqS5Iu1y7My8vu+kgVcp7FLU32
wiVrbjswWmzCrJno3vPfinK+hBWXyUyveA3rM8fry1l38Y8WJ7wHn9lga0DYupH9RO7x122XpKt9
4qS/tTSW59X2Pdv6YzMAqLLsyg40UwHR576vB+gyJLXWrAE40ZL5fLWfZur1ha+b2CTDzCXDrIdM
y7TeaQEKk3y3ZokN/PzzJefKXWggtFWfZEYYlb3c8jO0e45DKXS5tR4aPFEdVGQ9wTArGEGjbBNl
GaQCKqwtRfi5CCoxJcd+8atLgFTObL+vf77atWvLawKjfFaAenE+MjnWfCQPq8ru/1t4nqf64//8
75/vBUNhotom+d3+qxkHu8b6UX0KX3c/25//66Nsk3a6/Vnwl69TxZ9G/+Fv/mngMXTrH/oij7ag
XP7TivNPA49hGNzl+h7ILQ+XN56J//bv2P+g4WOhCV2Fu76J5PG//Tv6PzCXgIDSOXF0pLXm/4t/
519F7DaWNRsRO746w7SYUInFtvE3W4Yxm/Q4fTncCvk9brculw+pHcqR7sk9GWd/+2Tu/6c7R/yr
Yvx/Ptty/9+eTUZCr8eBZwtvpj8j9tGXagRMvQkfYAWAPrZfq+wS3dDqeMafZ32v98lHFCQnC4XD
piHRcBtfhxfjSgH8pG8wJhJmNWv7long/0VValCM/hd5Oy8WRTvfmymE5dt8ef+mKp0MRTUPMcCN
q3SKCpijCfxg4w8CxCttSHXuI0zHdWt6KHKeiY4YT1qx5qJLuzkD6GjO3bLHAA2nhcXFLjZtAw1O
SUZ2x5V13fQGbLPQ0t9kXY7EHA7jWVDeJ9GirrbrsTIcnA3N23onU0LTskQl23ApMsweZQeWkOV5
3XhrfDBz7nQP3YCMoyUiL1nHT9ZrxGkvt/t1dF9uUl+8Lz05kOHIWO/YyQzBs6Y/uvB5vjbErROG
7hI4GBFDj6YLfOKyIbjHCNBxLjKvfx6CggDFfYYOvuFD8pG/UhnTc3g1HY5wmPldnVE+dUm1Wp7S
dgfzuHB01sHM0ohqASizbNcD+hL7OFt9QvHegA3lNWEgQAdDRZdn6I6sQZaBe93z/xrCVcMczTAh
107LgiKGgbEO4+sG7YxEUwtEHZ0u9JflasSFlaG8tDos03/drlCI7/MxfMVgDh5DNymZETgJp5Yu
MLVZPWnDw3qonQFMU+8kiDT0kh+eTgwncZN/gNhIlK/cWg+tm6+bhky/2wONKE221J/+uhZQMRzx
TyzvfP1WvCa6ugpx9de7XPfCnuClzbqre1l9KOb06esdmhnO38+37bYDZCZonO/1QgJZr63eWBNy
//Vm1z3DopTPz2FPJgyOcx3wyLoHUw6EkTWfKHrSbnbtl/W+PAFOpJjH9vTh+dbwRYwJebUxkgX+
t9ku+SDVy+dN4YnyPGFI5Uywba8+r3vr2UGh2wQvorbr8fUQ3zjNS59zHpgBH5GEjE9vbgl0JzsJ
qI3ql/K+BvjTlzYt2BaiUSyZ0YluHM7IEdmNSkgyyUwA7rjglxKjGc+DRVeyIoXEXV7Detr2y2v+
3Ju7h8Jm4vq385XAMM7a9UWpqvIOKmxu1ldTrS/pr42dEJ3KIpOXuRwLFYijpJrtYz9x0oQ4rs8F
y1KQT9xcN+Nfe//pIaDRM3J/Jm1HwkBz1ifOUAo4zJ9oJ7mB41fU5Th113shGzXnf7tZhig9fFYX
OyvtbVxraBMEC2ljv/6JY8zuvs6771//ft1rsaoeu7z/fBRda3514wS60eLzovYjz9OyWffWY5Tp
Gb7LJiGPt48XER0PJCs5Yi3j5/vPu//2yFb/0HqtQFTPmJUtyebrHsKyuiHfl4MEXrKMXHfXjfTs
nzGXDBrpGouWrzvWv5ZfB7/+2/oYzSsoFpQe5P3lk8/++vgdi0IuJJrHLpbDSXKdhYO0VPAjexmi
jEL6x4HS4LC+NZce0ef7Xd+0KUis9SP98nmv5cyMd/G0jHqf98eQFenVv1bTQr5LxTWcWPcs/+Tz
seuj1tuVYf7zP6831zvWY5//7m9/UxK+FUxDfjFYWgSCVJkxXX5k/+nffB0zB+HNW7Np39Gd1zus
Wdt4OU3JcVjU2+7P9Va6HNKX8zWPKeCvxwYsWud172vz78eKkUm5Y4sk0Pg0Ck2j4Lg+ppzjP9Py
5v/j365/9nVPtf7d1+1179+fanmFX8fQkcS6z8cwkZFJCNcfmjH1vl8us4JmjjvW+RG18XcrRHee
Lpe5dTMsVz05Dxs31yhcBD0iEJRiLXUjzKVbKmm0BloiaujkdQwUbDzWCSItYEsso/HXRneJsf26
ue5Rdf1QSY0EbHkevaZtC9lh3KbLZa4c2kVfNJCEKiIqnN1ynq8bc7kgf93827HlqkeK1ch4lS+n
PeVN1p98yOVABng3QW9V6ObTYUFQ+dbJy7vqwCL1jY+jP2mGfgVCkAeJs8S2cKXVi54xvX+y7qws
yz6fs+fXfnbXX5C0KuCKsFyphxCqldh8PE3DqtSWLkqEpN2bLZ2VcLk+9oUamLItu7HBwLRumjaG
2ewQY+JN1WEcpvBY97/Xz8ZG7Vwdq7LG9kdhYvlE1k/pE5XoqrvUn0nFVMre41tegODy0sG5mkbv
p1QxDBtYKX6mJvQMu86oUBZG3xY89EktM6xxmZ74bscSsgfQl1Tg59Zjy+mART4/NmPKC1ba7J8G
8zoYXEJohyvYSdmDY/gvLXPdaYqyczJcqsbImCIVTmBH8UnakXk2NGF8bmZQZHR5iYhvp6OVVd5t
7SEoNOdnWYT9IZ2Kcz/Uj4nBBKcyXGpyGiHekKEfAMrVgNbo1eA/LM7rZhlszz75Y583P+9IFgxc
TiJjvAAO183nGbDuJg7RxF42kAKIJo7Vhnbrxq5JxZAyQBNbV4JOAGGalH7beRHOD9FdO9pLCxGN
y2gyb3U6986ZCU2qdRvwqlEYf+BqFTSMGALXjbFepRfz0XqzFL0RzA5ygcp6r0dS1lC2nDMoXud1
T6YFGWsxCO644kdY8A4W6ynfzN9u+zqDHfKN5XDmxxR4l8d6DB293ZDX+Neh9RGf/6PAWMLX5hDj
raIKovpybZHLJs89sbSA2EXMQ3ES8OHOtTpmRPpA/iNaZO6qQfl9Pn7dG5cr17r3dcf6uM8/mcfk
PV8at+sxV0o/8Brr4NQlI8GyWfI6+PiWXU52Y2PMRLSxfm/P6zFXs7i7bq79ZNin9dB6ZxwN3bLM
b8+VlkXbXvLy8g5fjevp+4ZAtVPZ2fdj6FgHzhQu6WZ8ylEmBgPuRH37eaxtPiIvavYmGka0VjzM
LgBY63QlCEzk5tcdXzeHO6KYfBScNL0ITKJnrO04AQwsV4Hh9bd5ECGNFhfD39vefngtPzyjuBnw
m3B1DBDUPee3LDseUbL6ZrzZwZWbCE4ZqbKj292Y4YVOLT3JqXlUw7VJbpdVUko16jz1L535syeH
OM4CQFCZCWMEatKdkQaLmlK7UD9006A1+c0ErnHxerUh79kvr6i85HjFAoEoFnA0GZ+tdvLgT9sP
EXRofxclp6w4EZK3bZAn874Ozrm8ggdaDLjb9vcMEm9f/JGk67YBhH5XewPgh+dieGrdk52i1pvu
0GkV2av5X9yd2XLiyLaGX6Xi3ENoHi5OR2zEbDxVuVwu3xDYUCAGCSQm8fT7S0mUkezq3d1Zcbbi
KLoJbFwLZSpz5Rr+9S/ABPPGtDn7SrX65gUwvQENtPYAiSlVgQYtbxrHeYO+rFvKCAku6x1baVsr
eEBbU79NFHFj3FLKNv8aze9i5WV5TQ1pY2D21yPakN5AaM4W9aCT7lMd482fkwF0az+Stj6iDgwS
92btjpYMcdAA79I5ek5PG6v3QevQWzwpzfXjpuk06RYPX/2t3t13t1Az+3d2y6I54B1OJ/3TeoTO
rtXu+sXHsdwCloNcF+5seHDaw1oPpIs1oFvRGj5hLOxtk7aCw+ZL3NBvgx7I7AeLEsPW4r52M50k
Y+LwP8LBhlbjIBuj1uopIEuHm/11S4/yG+0hfjKak233dNXbPQ973BUlPh3f44axQ/rhXV8/du0O
DVMSg9oGKBc5sppkbvVOsIIB+Gk77/qzzyByyNhSMUVx6bDtgl5ergCCRw3X9qwvp2XT2HrK2Ajv
ZzMv+U4urKa0LL15SppHwrWi6Vn3iFtLExi7MSc4cOzTRgT2d5Aha3VLgv85uhrY9y7DCnqWBwbq
2Hf2Lbfl99RDszb8ptOBcNo5AcDdQ6/q2V937dNwMOu697Qpup62j89wncdjbQC524p+dS5UOc31
sZl8gfXXcqkk6NKo9DDszWNSTJ8FYfZIX18pp/Z3iD3m2n2wIB1wc2grr+taa31qtWacpOJ/+pEm
L/aYGs499OEmyYuGrVwNMYUPnn4LudjicZN4V+bDvtaoXantdZO2aGP6EDeALMaspMHw8xTw4Pd9
4CUwbj7TR6Omiw8NMmVdKjMf3PVAM7rKANvrfvmsTgBdE5lQXqi5Wfb3I5CR881ADT2sHwiTm2vo
tIEPgAyhgMMDZ+iruIwN7VvQ2VJbDNbh0XrZ36/unKdN7wi/AgkVIBcDtn9t3wPqefhCnnc1bOzG
Uy+auGwftRVYHr3/jmp7GbYNo8MdIp7k2JYOYdd6X78PErpZttwVgJ2GP4GibVR7Xd4ZrdDDSXvQ
nqbjxQMJZWizdzuPMKw3vFl823wDRnNPXGDanrV2V+a6Yd2EXdoHnJ6WPePmMflsfql19bv5BIZ0
e+rpcIs1lR+E/Kz+sU0BErmmpBN9BfJ5D1HDldKjQDd6pA0k2FtOq17cPDaMVu2JNqB2m6x8Y9fc
0V29gS5UPbyCOcTQyyZdj7bkX1DZOBD3++dVDzwS8EbIXA2/oQxoW9KZfjPg32tMv4RwR1pe2FoB
W25oeL+HhtbQ2k43uHe/wwP2eGxZzVN38UwFXKtGR2fnVicFDZjaQ2k2p/0g9iiTMbxhIxyw3cgV
3+h02CFIxjoc0EGFrnYtQhK0ZpiCPemcbuYzzzm2qVa6fx12pwM8z27QPbFRgfw6d9uu0qPUkAZl
huC5a6xoWwaYoLn5wpz2tlfHBi3ytNCDczeZdmnRN91TckDZWmd9R0UT2JYj+HiPhAXhcbqQBlTJ
3NhgNjwapkFeTHinM22RuOvMvx+uw+grvte85k2RCGXVN5UMH2sP9oaB04TXeEC9Td96NLjnDpnG
Lr0X6dTk2Vewwqy7OmeKZ3Cqe1PCkUN48lqT5JYGuyPjbvF1ej3tzF4C1TNvjkvYwN+OPyfYEPBJ
j0gdtbEiXdUleNRXSBV1ZvrwhtK2NaE54aWH+OuG8I12hwMN4Wmz2/I158mi9VNs0qmLJqP6eg08
jQhYfy/+SfpuKhyS9N2B9lj0ARAfH1yF2pn5cn+1MKj09sXfLFPv5tf/Wl8IIEus4ZRszXkz3Fke
ueWYXqmUBAU2DtXMpWHcz5d5pMCXrENvm75LP4jj9XMtVCC43DhUVx4iiuBPpzYUnwBXiVw5B5Jf
p5OBpkzf0qPhBAJyDQu8ZVBLFc8wOA8gLLypsz/2SVwDjYPlf47eJQYxT38e2nxk68tmAli1a0Xw
JjUUsMV91yFUlL7bzoRT8PZzRNKm48+UK2sPdex6SXsdTV0FfUW82GSzs3dvv4NC90A35t3dUNk3
fZXFbyU8YNwTPN1NQG/VZK7WOsPpbcopCzszNggQuN58FsWdnbCl05ftwrwRHcXaBxFdeHuZClfw
7UeNnjxAnZXbNMqWppTSd1FKsfv2SzCVNHLwo1krzSlZGg25DDhw03DwVoQE03dpLb+/0JTuivat
wPm+AAcath2X0NT6uF94yZpjAoL+zVUEsUvb0NHHu8fjJjnQzOFAPdjR7bwFkBQn2HnJwhKb0d+t
Gv5me+rTJxbw3zZCq1NIC5QCy3NHAejR3OnZj8rBBw2BqeTuhw8pufJsdYRRHKzlA7SmGzKNLATy
AMe+qx71ju473elJPPHIML+tEpiv90sAzt5cxOuMBeWu9tBZA+7Y46mIJ/f28vY7MIsJrTIGAVyj
fRgybEylXZg0E2NDPjq+sfF6dHtodVMe9DREJ7IgnrkXfexF7NiAJ5pNmwaP34LJmka3CBNQn1IL
QWqF0CwECS03EoCMoBlfku0ClPkBApl2GFNHGjsqnhsvygpmVoXUcRyB+U9TbOkDTl/efoRXxmeQ
OIYKNnn6eFXh2tcS0PWeunFpLZccHDibHcI7aeowexExZHMd8Uv4Jporl7pHfbMdehe5zzRHmP3s
KMdVRq3y/yYZlw9E5MrAuZIqu99NwFRP4t1y+5NcTnwKZy0IpPCf/dGZte5jQXmS7j+l94guk1or
MPSlN5Xe8Z/JWI4Y2G5MBtAgv2cLemYTtqZlGEzz39dsrQ4bGxk8GKXTi+Qa33QxO78a/58PLZvI
P/+bwq2/hjvqr3kAUz8sUA2y3//a4EsS3gavu3WAECYMWOTyLgfvumQwHd1QFTMbfJZF/b8f/C9T
uzCHZQ/kLbP7dx+9btQ1V4csSoXTS1wM8nISRILXsgzThZsRPiVFgf3nv7ICfjkJ3LtF4lNuA6h1
U7NV3aZ7Unqxoy5ngaXgqLATua6Tff7f2ge/ngWVSnPZWTDqMBfbLhn5bC2Qar+cBcesw2np2i7F
T+mVfWGFNoSmGE4Z6/C3d4RTd1kMUGUXR29bdVtR2SxQkKUXurJaO0GlMzePTG4nKHVwFCoca4IA
lKu8Btw6X0MlqpMrxWzrVWgNqCBBJCcBpQjfHKzNaj7I0iRAWwvgRDVJ6FZVHRimJTsLhl6HAdbi
YVvZUihtCIo06syAqurVOxMMTQfsIrsTYOA1gc5ANiiukm3kaOgD4EaO4LJMr8rpg/SepSZBZ5Ac
/xrYoo8nAW5nA8o6TeFsrOQkaDq+quxS0NgJLgTRjDO9SkvBNusWn7Dl8qOhcgejDURPdhKwkWxT
NXUdIJm4mNVL6wBfwdYdDEmtcsaRiRqXHL1u1zXTgOISGMpHo8f8qluqjRFp5OqgatrATpnN5bQB
ppHrYBoY+T4oLQE8pbop2ECtytlGnAfCtZEaPgeiBVsQTePyHVBWA2KH2LDZn5Vl5pdXyDZynPys
lnAY8YoVh1FiIJ81fkENmHUDm8EALpx9XDltoOtKrqIkZsHk3OPIU+CCT6+Sw+hYdd2AMViw9p4/
Z+1VaCnQIUzWQtJRB2QdHGDepaOA3g0q+wDq5GwNZDGaCo1eE1aNrDogMqI5mmvmgyy7SjbqAAC2
IqIn6VU5paiqii4bO9ScuumagO/1knuAfYwzrkOZA8hfXNUbPqeY7CLAQBZ1wI4jgkPiKsXPHL1O
NkKH3j9XFNWbBYPAl+xWMOpsdQJkZ+On5DCrqlG3TNGzxajcmUg4w5HdBMSQRUyMZl3ZIhDm5uWh
yHGAYYwqoDdWelVOIeo6MR/JVaCrHP1wDBMSyEZZMg+Jouq4UK593iuZS1KhYwH/TTp+aGgkUwzL
tKHsTy821+VacHXyDYpiUVWVfV45ZxGHWZN1mbENaCzCgxatGsRVXgsOGoP0CpmXbMtkxnmV1gIF
bbIWkmFiBor0ycUoL9eC5dYhQlDpv5cHDiqnF+gi68jOAr6zCKhr+AXFrUBCQXNYILSpzRZB5YZP
eM+Q3QqGXTcIkpq2Q+ZEXCUTIYujinkm1ZhvlWr5CrpJazTZw4FFQPaE5oIfq0XbqVsoCxqd5LGF
yvmNGg6frKGkEyAhpczxkD7p92qRWcqqYvO1ksWtKqUWMehl1wIFwORTFaeMN3BVEi+qQ0o3N6Qq
pxDormTIDh8LgUghPgHZ1POGvzwVcBxhOCSqntsiFXr6GuFNWWPZELERV5Rs5y5R2TQw6ioF5bim
lfMVNFoyyg5fpFQ0Img/E6hlX4FAskk6gQ5e2eqonH3ILEgvAuxD3aJI9XzmiWm93AMixQr7s0g0
Z4dmBWfBdjLt/M/DiJgGbHOTbpIfH4qqwmKA2170p0t1bpVUAX2qZI0CYRrhMkJUkOPLSnuBMwKX
UuCTqppjJa8gGCek8gpED+iaBncFIdmPzgNVtVAJJhQXZkUNRJKsqnR2BeSJTgAFwopsFkoawSaE
hNKECzpTCG4FdwTNSWTXglGnxR/tXI0ciVaKHkBqXVexEDGkM7+kWhpBlXWWhIGsEyh0xQlzeSDY
AI+wF+ncmk9M9Q4ETm1p01DBAKaVgyrMY3GVHr9t1x26MouoSrYLKhdCI44oWlrLKUSQR1R+shE+
ngVHzBIRdcCpFTUOiPqIZrNys8CxgJeAkfwWIrvcESk018ZZ0qzK7QWxCrKlKWEcoQp1gmPk1LOn
XI6bYBxw/HJs5sGJCqlCbCNpKCYmMsgrwkaETdKrNH52gcVJwVHwtksqFjeiQZq0icixj3FIBOqc
WymeC44L7IgkLNmlnxqzarPwnoDt74KSCRmwBNApv0CkAk4Hi6kaguQrWyyp8vlLO+Iv/NHPkhcI
VpbjtNjFn8Qf1cT86g/OtR7vP8/rPHrj//0fUcxR+ENR+5J99yStwhE//1HAwKeQiosPzxCL9Hvy
f54P8P1XF77rPKrzL7v+JBpFr7Mk/SDJbzOjzPvXcvQyWo0uKfPYg5zVb3fyjpHv51nwHwTHi5Jc
kYWQlhv5pzAoCk6LR+QFL0YBjTbPtygeY4bAlpXs0ZPoRxgFfuGuMyiftOxwGUajcXh51xk+Tl5y
EExet/7rblsQnuIvZYU3J8vRYRRNLiVnkC5pyTlx5KfwxycvpJ3yS3HaM7SQ7LdQMh/548LzzCEo
spI7kzCaFm+ZtIpAd8hK7jLjvn+Wky5vnfjc+RcfVuf9pa3eG49mhQWoZkAM2Rumo60fhH5xR2aV
IdKig7E/KmmRDD0hLTk8FJdFloiXFXv1XjdluW1pwQjYvS6S8zJI10WWKpUVPaArSfxumt006yIr
+3rkBwXtQaD9dxwv16MoWY6C8eV05LVY8rccx6PX2S6ebLeFNZ1nYqTl+68zfzoqFpVmxXTyojkL
4nBbWNl5BkVedhz7/LdeF3RTnqD4HdLDXVQWLWIy0qLDYFvSIZqaRtJlJd9MXqJRyXrKi0PlRe9H
xXMrj/vKCz586o5W63jmF4/1HK/+O+T3J1E8KWiqPFz7O4RfT47+a+EYQ7iIgv4O4d/p63aWlPoH
WS2PtGi4GWafvFEUclIWNyfxBvX8jf/8aL9Jv6A5gpKzLF6kTGTv/5b+Omcp6bRk1W7SYhdLLJKi
V5NjHqRFw+5WrttPCxRlBd9NgiBOlvtRyU3QslisrPjPs3A8+dSL351tGXxcVvwXOjN8vBDzKOrv
+YL3CzEPz8mKf2D2J3E8KZgUeXmFvOxj0avMEaqycr9uR7PLzZNHamXFPk6iFSdbQXLGzCEt2cez
KS3vHJAlK/rbiHMnmG6LWzPHvEkLn8TbT48f3XwWG5WW78evYQArUmHOs4ijtOxft0T4GYf6KMDz
UaTpZ9XP+/jTmQblo39WDK6Jv3hdTkbRH/8GAAD//w==</cx:binary>
              </cx:geoCache>
            </cx:geography>
          </cx:layoutPr>
        </cx:series>
      </cx:plotAreaRegion>
    </cx:plotArea>
    <cx:legend pos="t" align="ctr" overlay="0">
      <cx:txPr>
        <a:bodyPr spcFirstLastPara="1" vertOverflow="ellipsis" horzOverflow="overflow" wrap="square" lIns="0" tIns="0" rIns="0" bIns="0" anchor="ctr" anchorCtr="1"/>
        <a:lstStyle/>
        <a:p>
          <a:pPr algn="ctr" rtl="0">
            <a:defRPr/>
          </a:pPr>
          <a:endParaRPr lang="en-US" sz="900" b="0" i="0" u="none" strike="noStrike" baseline="0">
            <a:solidFill>
              <a:srgbClr val="FFFFFF">
                <a:lumMod val="95000"/>
              </a:srgbClr>
            </a:solidFill>
            <a:latin typeface="Calibri"/>
            <a:ea typeface="Calibri"/>
            <a:cs typeface="Calibri"/>
          </a:endParaRPr>
        </a:p>
      </cx:txPr>
    </cx:legend>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plotArea>
      <cx:plotAreaRegion>
        <cx:plotSurface>
          <cx:spPr>
            <a:noFill/>
            <a:ln>
              <a:noFill/>
            </a:ln>
          </cx:spPr>
        </cx:plotSurface>
        <cx:series layoutId="regionMap" uniqueId="{5590F765-65A0-484B-B945-342B02335010}">
          <cx:tx>
            <cx:txData>
              <cx:f>_xlchart.v5.9</cx:f>
              <cx:v>Sum of Sales</cx:v>
            </cx:txData>
          </cx:tx>
          <cx:spPr>
            <a:ln cmpd="sng">
              <a:solidFill>
                <a:srgbClr val="21CC90">
                  <a:alpha val="93000"/>
                </a:srgbClr>
              </a:solidFill>
            </a:ln>
          </cx:spPr>
          <cx:dataPt idx="21">
            <cx:spPr>
              <a:ln>
                <a:noFill/>
              </a:ln>
            </cx:spPr>
          </cx:dataPt>
          <cx:dataId val="0"/>
          <cx:layoutPr>
            <cx:geography cultureLanguage="en-US" cultureRegion="CA" attribution="Powered by Bing">
              <cx:geoCache provider="{E9337A44-BEBE-4D9F-B70C-5C5E7DAFC167}">
                <cx:binary>1H1Zc9u4tu5fSeX50g2AmLhr96lqkpot2fGUxC8sxXY4ExzA8dffJclObLbT8an2vVVidym2CJAL
+LDmBfi/d91/7pKHbfmhS5Os+s9d9+fHQOv8P3/8Ud0FD+m2OknDu1JV6rs+uVPpH+r79/Du4Y/7
ctuGmf8HQZj+cRdsS/3Qffyf/8LT/Ad1qu62OlTZp/qh7C8eqjrR1T/ce/XWh+19GmZuWOkyvNP4
z4+OyrKHOx3e1frjh4dMh7q/6vOHPz++aPjxwx/jx/3t1R8SoE7X99CX4hMmGGamydD+wh8/JCrz
H28bgpwIUxKJCXt66WabQsc3UrOnZXt/Xz5UFYxo/++o8wvy4d7Vxw93qs70buZ8mMQ/P15noX64
/3Cpt/qh+vghrJRzaOCo3RiuL/eD/uPl3P/Pf0dfwDSMvnkGz3jOfnfrb+hc623wNEP/HhbTOjGJ
KSRCzNpf4iUsGOMTLiQhhPOntx5w+R0drwNy6DVC4vo4kfgr2X7bptunaXkHMIAHOKeEI+vAI+ZL
MCQ/kRSZJkHkAJb19O4DJG8g6HVUfnQcAfPX6VGyyKmqwyrcZu8JDTqxJEZIshEmFj6RFgYGkeiA
CX2JyZtoeR2VZ11HuJz+dZS4/FWGg3pXVOgJsUyYe0x/Lb04ZRZn/EnpHBTaI8P8nqDXofkxkhEw
f90eJTBnQaielu2/F2MUnVDMmEkt8boYAzGHLJNJgl8VY7+j5nVIDr1GeJzNjxIPZ5uE31WZhe8p
wcQJYZRzCz8qF/xSuWBsnXAsiMD0EZanFfFoh72JptexeT6eEULOcYqydVhVu//zPHyapn/POCYw
BkFSyEdbzAL9/txGloAQ4wRRQg6MNTLJ3kjU6xi96DwCaQ2G7xGayn+V8TarttU7IkRB21sSmfgR
IvkSIYucUNMC4cfAot5dI2fmLRS9Ds/PniNs/ro4Smw2D9/KbRW/o4DbeZggvUwhDroekRE21glY
cAJM59exeQtFr2Pzs+cIm83kKLFxVKLK7f07mgSmPIFpZwxE14EvxsoHsRNGhTQ5mNfPLbS3kPI6
KD97jkBxzo4SlM1D+2G+TfMqCMuHp0n69zqHmidcMo7BHjsgM/JvxC5uIzixnnxS4KrnAL2ZrNdR
GnUfQbU5TvPNfUi27fY9UYIwDfieAIP5ZBq8lG2CnVAuOTUxqKfdNdI7b6HodYB+9hxh4x6nbHuK
c35Q3z+AiKjTb+9qZIOcQyDHsAlhgOemmxAnCAMXcfMRoFGY4H9L1i/AegzivhzcGDjnKOXfRQAx
2A+LKtlm908i6B3EH4Q3iSQWe4TFGhl0O/GHpUS7IML+Gumnt1L1Ol4ve49wulgcJU5TsB3C+3e0
64g8YRZjmJhjdwiMbSlMSqT5Q3U9V01voOR1WH50HCEyPc5w6Aompb6L+/fjGlPsTG2TgM55KeYk
OyFSCEQpP7DLSMy9hZTXMfnZcwTK6utRssnsQZX+u6oecsIpJNDkzsPZXaNMjjRPKKWmoOjR/RlJ
sjcQ9DoyPzqOgJkdZ2Rncb8N3tHzofQEVD64nU9RtRHHYEwhqGOZwDMjy/q3hLwOx2O3ERgL9yi5
ZJEkYabC6v1EFwSnMWBBwRc9sMkID4ixYSo5RKd/WtrPlcpbKPoFMD/GMsbmONXK5y24opmvVfaO
6AhIHWCTCSkO6IyEGCbohDGQc4hCMg4uiCM8R+dtNL2Oz/O+I4Q+H6koy+7fOQtqnUD6wBIQDHi8
Ruqfg/rHYC1bj8GEkfpf/J6g17H50XEEzGJznGJNte9oIFNyggTlTFD6ww5+7nta5skODo7R4/1R
2mDxG2p+Acm+1xiP42SU1XunCSR4JhQMMTCF9xeIqReISDAKEDDKUzgHxNxzMfZ7el7H5KnfCJXV
5VFyyS42uHwoq4d39Fx26t8E8cXMg/4YJwkEWGOQf4Niu0cBN5Jgb6PpdXSe9x0htFkeJULrbZi9
ZyyanZiQoabsGVs8ZxtunRDMMQVpd0BnBM5vyXkdl8duI0jWxxnfXG/L/n1DZLvczc7bZ6Pwi+BQ
xoGh/sZ6RGPkUL6Fkl8B8jSGMSbH6cWst1W1vQvq6kHr93RlyAnUa4BHLx7jXyMtA7FLjhjUC8qR
enkzPb+C58VwxhgdpwmwDu+C0N++py8DtQKAjQXZgIO0GnuaDCqeERjTO5N6d43MsrdQ9AuAfoxl
jM3iONVMCAXpldLbJyvpHeL+HFSNhaFY4zEaNuIdi55gC+LKUFz49NJDGdT6LbT8CpYfwxjjcpxu
zK5kSNVl+DRD/x4W0DUmF1A88+jej82zXX2NEFAl8JSv+RvP/J6iX4Hz1HOMzXGWC6xVpt+1AppC
BhM2b2ALIsj7C9T9c+MMI6hOo5Cm4bvc53Nv5g2k/AKTpzGMIbk6SjG2eWi275kY2+3dgFgYiLHX
9T/GHELLzNwlz5680Oe4/J6e12F56jdCZXNzpKi0H9YPXXj3jkF/k55QApVomD6Wov2NV/gJRhIc
UQl65yUmb6HmV7j87DvGZn2U2FyqWgcfnG2pIA3wjtrfNKFMA/wWgh+jACN8JIIyT0iUwe6nV02z
t9P1OlLj/iO0Lp2jRGsX3/iqyvhpRf97cwAim+BeErrb8vSazoGyJyiHRlC+9uiCjsyBt1D0OkI/
e46w2Xw9Smw+P1T6w00IKef33VQgQecTSNdAHGB/jfI1wEgc5CAIup+M9lzcvZms11EadR9B9flI
FZIq/98IPSixNSHRbOFRYbSAlCfsa5OcP2qrMRe9maDXUdqM+o9g2hyptNuPyt3G7+uXQgKUchNU
j3lgqFHQDdgIKj13e96eAtRP0vbgnh7m+vdU/RNST73HOB1n8O0sTqCg41236QIjSRNgekxy7pLQ
zz0hC6qjwLhDSDwmsQHD50LvLRS9js/PniNszlZHqZXOygf/XcsHwK4DOQblG4/lZ2Pu2ZcPgFln
jszu3xPyC0AeBzCG4+Io4Th/yLKqT5rtu9oIkHKTFodUwW7/9O4aGdtQGi1NKXe50oPIgzjpc3Z5
K1WvI/Sy9win87+OEqeD+/Akpg9z9Q7GNjitJljSsN3jVVtup3qIiSDcwEcBnrfS8zpCL3uPELo8
TqVzBZwEB5E8vGNy1GRw+ANY2Qiq0ffXyIqDwyFMasIW319s1HkTSa8j9KzrCJ6r4wxcXz1077or
FINNZkoKiuUAzdgggEAduLAg4R69pJGE+y05v4JlP4oxJF+OUqbdPJQphHufRP+7iDMkGIH/xvoG
CqU54RaH+Nv+Yk8vPZjQb6DkdTx+dBwhcnN1nIi8f7QADGMIFKBdbG1/jZGBaAIwiaRPu0THyLyB
ol9A86PnGJvjtAA+h9WdyqrwfdPVHBiCmXD60OF66dVAYTTs+IBcgvX6bps3kfQ6Os+6juD5vDhK
1vncKzhSzX+SK+8gzCAQCgUChP/i3AHY1w510ZhScEmfwHtuQ7+BoF9A8zSSMTBfjxKYWQm7Bz9c
Qcgm+R0473iE290/njL33H5/0fJ/ecIepAOh2IcJCIe/5FwLNg9jCFjgZ2e8PV8co1Pvfk3P60tk
1P3FEP4/Han3a6x+HEnobvV2sj/L8NmJe/98dz9cOGRx1PXROX2VqQ9zt7j/8yPISQg+/DgicfeM
x46/Ok7nZ6+HbaX//GjstgZhU2IB51dRk8H5CB8/tBDH390i4KxBbRdUD4HHtgvAf/yQ7QKScNAi
VIPDeWRQVYQIHKhAdu52tcuj/fkRzpeB8xehMFmCEwGH/ln4x0GS5yrpIRTzY0Ief/+Q1em5CjNd
/fmRwHjyQ7M9qbCaOIZ6TMmhjAl2YVLQ1vnd9gIEH7TG/0cPpsqLuu42WWtaE6zQNNcdPW1Q3s38
PGiuFe2yRU1D6RYhk65RstLGOsxnoVdfNp5Kr1KU3PmpOm06K5h6ZrYJeeAWgRsxkp2lyDKWHu1v
Q0Pms6BMmkVn0Xll5detlN1ZFvXdmaUlnz4D4pWBMXBnxwMDL4oIAaUOsKWOgzn/fGA06/PYCupm
4xMznbVW5BBN7wZasnmg/exUCRG4OK2jWVYanlPXlTwt2w5v8oA+6GDIV1bXnCmed2uCk2xu1oae
StLwdRnnE9SW9bkIA+pYtI3nuPMbu5Resvakd9/EbThHXXahRI2vRKpKB5OqmXhR3qxCmekZR9l3
rYJ2VXJJ7J7qiZEV7cJvsmhl1m20inVVO52oxKzvY3/CO+ytzKA99wxDupXXmNd1Z0kb6jyCVTBh
meEvsl4al3zIzXlG+8bx/TL8zZxyWKt/m1MuuLTAhBBIEjSa01AEklu93vhDr6dNHYRTq6H1xNfC
v2p85LB86JfGQIHY0AhnWR7datXeS+pXs9AqyKrS+TTxYnTWNLU510rXk4w3xC6iWdmV7DLiSXyB
/dKGiSbXcBxJYZce++Inulk2CW/tJm+yld+hiU/lkNltNNhZiNqrGHZq2gGPLrskyLidxH44S4Ic
24KkakM7HMwK5pUuMB22DSWTs4Z5LqobHbkFFr7dkxZfmQLm0hrOZcDTm95nbiPS1tUsD9YxVmd9
Uy9FHsZO2A96HhB2EYdymEeBTm+I3hSsLk5NM7kMU94uf340Vtgt+z4KnX9e4/jvzCuoiQSscg48
DFt5X+IhesNvjTypNhn7FvuDWsm4NGHqImNeBrVnRx4JVw1lfN01NJzFZTDhXjYpSLDSRRktScY2
taboNNTZxAyMmaVdqyjQzT/TCarrxbIRWAgMm7wtiDztPnbL6pmMYajzaV752QYRo1pGMVtnPGUT
FrShW/fc+s3rCMjNv73PQgQqzCWciQJ5zZfvy2H9D0UZqI1bGTg4M/BDoePeNgzCJrjEdNPrOJuE
5mBdFsBQNqKVy61arSykbb+m6EJcmL3l32gTpQvUmiDOxLeoqO1Eh8aNCpLG9kovnykPZZPK6sVa
DWk5zYkY7Ap5HAo5fiiV84M0fi6k97LquZCG2YPjQhnk0KGyfqdNXg4IiunCwM/ScMOoeSuSIFiJ
ABZ/J3EJ4sovHJ/HaCIEayZVkxunJkiiVTnUZBrx4iIMie82KJhoDJ3MHqRhlePz/UdMrQecabEw
Q2DBHg+x26LBX3VDpp0qKKekLkGyYxidyIZ22tYUVlXRLgtZpk6YNng5GCZeorCg06oUyQYJr7C9
IRKfrVQFThAse+wFGxzVAts6kbWbase3hgpEQF5N/byVtsfibm20iYO1hSYZJt0Si9x0jKr+risU
bIwSaccDherWYYhPpfSwnffxMPd5Uq08lbV2TnUGga5/mnf294UEx7WAeoRMBIGSRbrjv2cLF/Ga
ZYx5xrqXjvY6YmODtZ8kK7+0gQGCt4mI05aydUnQ38dYRg9mil0Swa6rIhbYKWPKzwIjQou4NZqZ
JsK7iHqjs8Nd26ZyOtPo7+s63tDYXHSER7eRkr2dyj44i4O+Py+SNLZLloAkyjjdUuwJ28ovaCGZ
m5SVNembQTik6M+jPG1Ph3ioXUYtY+Fn+LIlMZ32pKDzYJCNMxQomxsMFdOMdnQeZnxiGFk774aw
mFCeJRufabvxyq9N3OVniZmXN1R8KknVfZYV02uEJ/88wRA92y3dF0t7F+80xS7VA/UfTICh83yK
eSlDVAbaXOvUC50CJ3hlyRqvUNWhwvZDPEsGLuf7G/uPTnqe4Ri7NqVh9MX0Zx/sGXf5kJfPvnrW
hIkIF/b+4T+f1lRp5DSiz93Dc/e3vSSCVzxrOXDDcLJQUhdWimnvuxttmS4MkkyfddzfOLxyT2CQ
Im9qUXpz+M7cU/Dz5b0VAxieqNGiCrT76ph+tn58Lr5PfdkvDzTsZmH/0zNid1N4oGl/5/DSOk/P
IuzisqlnTEu0Urtm+wYeLaVxmPn9nf1Hv5/+/Y8UWDYuNgHo+Blu8DDxKv/UML1VCGGiOXNDVdXr
BoPoa6zOnERG7k11U9dOC3bsTcOG70Oi42mvr3uj/d4oihd1bJ5GdPiOOs3dpg+vdBxsk04PbhB3
3/IUMTeqm8hphYydrlvVFsqvvVpsoorEdlJxfzaU2WcSgrmq2LDOajQJS+zP6ixdgcLP7RonzTTK
jIlJPNMOPMXtXJeZ7RdgJsQe2RDSKqfvPrUGqHO/jOwwIbZuee22Xhg6g/YMOxbU9iVNpsQrlS1R
d9lmIEbrBp4RSqEcFD2AdTY4hTGYkzRc0kw4VUv450qSDQ/vi6jZNLGI1qFpLAA2PY15eY4bclb7
Vj+Jo1bYSGe5k3Ldu6I2ZimwgZtZMpwRU10EZg0KiTdTYN9bmtzKtFQu6/PcDhvpMLOis4IGuRPR
2G6UZQFVeQQPk05ulKUdx/mpigs+qcLAsi2KvwzdYNjSXMam2Ph+FawMjVI7Uf0EdtLX85KXkyor
ySkr/AK+jr/EHrKDqokdnHT3EcsvCS1rV3FyEfnl2iq0dAcrvRh8ChNc5bPCqoJZ0iyNzLvyrNxz
/S50FGonWd3cia5zyySLZxonetKpwjwz6W2sc8dTuTnTfW44gdnZsiqdzuDZTPocrxQCyYhdECrh
osznRsFXZcD5EjT2Kq6N0q2DJJxGsnRZjGEeBKAXdXdhkVykIjPWRIKUVNSc56Kb+thAi14UlWt0
sMAyWbaOp0/TWtV21rBFF/i5TQcHQpF6jiMG6j0oTgvWz3jfeIu6iCKQ6hnMtB56G3cRsUkV+O5Q
R2DdpCCKY3GNi0TZA/EzW4d2mnSlY5CqnohBCZh81DllQxalMIidtkbvDKT7Ltp4mXQ3lEX3XNVT
1ZXNhNHoIvNVeSqZWCoU945qCzkt2noSkeabKYLTxGCJY4QXGvS83cT4NCviywbZMsorN6RZbOO2
JzZN5p6BVzphN10UFGdtTp08qEuArDkvC166Gjy9AanLwMyJUyvOJ36ZbwxG6omKwsYOK9yuhW9N
m4L6S8vDkybKrswmnyEZ+m6l8tKuEVWuDpPC7ruM2ZqCaI2G5H6gjbRJrttJp50hR76TZ4KB1d1s
6lTHNm3RqW8Odl4ayQz1fAM7O8spF5aNZUBsK5b+ssX9NIvEt8bwz0BgJUtZxTd9bcTg2eX9PCPm
svf6bMJitEx9whwqEmBS7n+iyuuAtaJJ4G1TbmjXBGNj6ndyCt66XqI+n0ru95vmSkTJmdkGEwQC
0e7bzHOGQcZ2Jet2wrpoU1eUOGlNSzti1VXRgD+IB3xqCNXanQBW7rJ8PoB9aXNLXYOxNY0i67rl
fjTNEnWKUZUuNCm+whoqbDOTcm7GaWGzNPftoh0wKGj21ZAwfx1r4kmex2RKVejZaZ0gu4tPJVfl
RCQptlVNLwlYqDao7WzeIBI6xCgMN7LkQ1sVygEKM9cIxQrcoW8sSR21m+mQ8WFCpXFjhCZIP+5/
bgSdgSvWOfmgLYcOMxZG666QrdP4AoGATNxIBeAo9T1dsQzkZAJe0RDR6FMiw0lD+uq8QpEblXRR
l1EIAJjljPM8dnOvjm1PW9Z0aCq705Fyah3fxk3T2jCRFeexk+jPQRUvuriWdinoYJddXLpWrTc9
O1eFQRadV1V2lPNq0g4ddgP+SQ9ETswenEadWquyz2sbTjtwepT0dpcgc0ZxbYuiMFbNWdtIskpz
R1iaXYYomfkgD52gjH2HeulgkzK9zLwELFBNawf8ormXeNkMs9vaak5J7cV2nJlXjMhT4QHCgw4W
sgmk03tW7FbhcEkKoWBwXeEQhbtpY26BwZpZUofXMQhOpy8rYsekmAVgVQ9xmDl5S7Hbxf4sTSK7
s1Dm9mWd22UEv5YivylidGHnaviaWanNYhXamRVhxzD5l7LoNgGIzjwdZrVH6qkQ+bRQNHDqlEk7
DJJ42satZ9PQmHVRldqe0fUQG5LZBIXWojUxWNCmeYmNJIAAjgIJQIzA7ZW+qg3TAMvGKNzUKMTU
0tZKezmbQWDiXETdZdQMc6WCNWq8hzqLH3BdBTZuujkbhtTBuPuCMpzZOEDAd7Qt7DAPmB119brQ
funStlbgWw2OZtlnXuYgpGGR2w1rXF6C1xSwYhGkp5VVTkHAhLlJ79rQmve9h78QZjQTOLKvXTW+
ZWyySiFn32L/sf81HjL/DPGgW3lsaCb7brv+GCbmTvrw7mYYjAvd1d08bxIx82M/ugo1+r5/RtX2
a0M19ecC9OmUpogsW0sYZ72RZM6we0YmPzVpor/xKA5dxXCw6bSqTpPa9FzTKo2vTVpO9s8SQ9rb
AnT4J2J0agGuWDqr01atoiBD9iCSrTDy8p6keMXhKMAvBsXZRBJDnULYpV0bKOhcC9XprcH96b4p
TH1i17EP4ZGg6cF7a+NFMAzlp5LC0j08rVlHfZXcEWG0TgJ5uzOUSb2UgdFMMYRarr3c+sJ270V1
vG48EXzpa1RNOuQHp22t2dqPQWXk1OpvBz+ZtJgX950olN3XRX0JJs+qA6950nuNNW8ajD+h2qP2
vhmin02a0299ZSDHDLPyrPc7vGSVLqYtKsMbQeTNviUb6CZKA/K59mU3CUVHV6lR+ZvAjQ2audhq
jNssVa4qWHkv/bC0ETejS6ssjRnpezIXmhufaEGwvR8LDYBlUFZ965RFnXKQwVktlLXkvRdPG1Rq
8ODl1X6CcFKcg7oqPiesMifAB+2qiItyw0QbuQqRcqtU5+yb5jysbaoUu8hjL5lzRZt5VofFRWJq
QHY3iRZYuzKQ3tZgoeVIbNCNZfJ4ZRiJMSmkYjeeFVzum/q1f9FGu7BBgeSkzJlapbDuNqWZGmCq
1XSrE+txIqXR2tmQNRfYG6q59IN8jluNLjzVNIcXt03q5LW07NqHZ7Aq5W6N+/y0QgXd6L7rnQCl
6q6ln40hIdvGC5BbNCU6hdOC9YZAdPDQIDNWpUmTbxH8aR/XMErvtDGMYNMDjY7Xm9mdpcC/bPG3
lAe5S2mr1j1tzXWjcODuX5E6XQMLDk4sidxE6mHtcVGt25qnbhH14pts7QMpZQ3RVS2stYS/XbTG
eV25qZKgkyszOfWa+b4VmHzM0fCujeoM83TfAFmR3PbGxZ4e7lXIyfoQbeKE6lOrYqbbDkO1bRqI
++3GnAZD4yhleZs+x9EpKoTlZprJWwFg7VtAHKJ0pEyLMxCebBX0JJpo1evbqqsOo2ZWmzrgdOKz
BNzplbZEPglA4n0NYFXun1FBdb4DExSc+5Klq3QnmnbO/VceKmgKdAwa4CGWV53HvimXQ4LIpKdJ
8DXr6+l+LJ4pmU0Un4eREYJvUAzLJsysCSym/kvU0dn+Odpg2C4Ejz+xviyWPujcKedG9KXxs8X+
OUEHoYQgKrtPFTH8ZS+HYsoiYC8wD5b7FrGvazsElvg0FDldkBR100hxpyZC3SjsO6wbum0oY8tl
qA9XBVPkghXorjXibgvMgyAewL0zGYC1jwIIaYhdB0SSU4hLsuuEmN4ccXBsvIC0t7ha7TsSFnUT
DXGNJejzZGKioJpymV3vb+ZKBhBAzfmmZVJvupylh6dG8XDRtqi+isqKL1iR0ImKw37LWzBuuL/V
XZlOaxSohZWg4ppAgG9PPuK6dSCsZa4z3+vOcBIye09m03S3mon4sq5McxkqGU3232dBDk6kbr/m
vQLrJIv0vO0YuRkEne9JVGbvu63f49NIh+Y58wN9eCKPZQi2XiI/hREnq6YHWb1/JPcslyR18EV2
Gs8yoxxmyOLxFxRSd//Ipgt6Vw4hXhmo9D7pPgtti4OTZsjKOs8zrO2iKvB5XoXm6aBbw9mPvcuD
BYR5hhuVMfDPcCemUWcNX3MEpn3dD+eQ5qhtTr140uUlWYYRTS9raXw9UEVgoXmhas9QyOhaGpAX
2N+ogmET+yK7bgaeL7QVg4/b1fFWI3tPbT20bFJUIVsEifJtRTyIERN1cZidqs6c0s8rkOWe2LCg
Cg5PLXF93UJg9FLgNll2ZtIeAEyMFQFFfyv9op6aZgZLplP8WpYhuKcAsIEN7OyXWO233tl+2fWQ
C70l0QyR4K5rQHX7OO6WsBusnJhgEmhPClvlSW3rOskXZcRvDRzl89RkxVoFPpgmmdnMOFVincec
TaXoB5CEDWjV+sJCTC0iYWq7ReCswh/TmLWIBnZp1YkDlp88i/Rw0euSrpVVTZDMrVkGHiyomG+8
j41zEtJhYracOU3VUtfqeO9C+uVWyBzSMzjE4NlJda2ktQijtrNTrzCXXSPnZQY+YCi0WAsTvGqf
1sSxQki8DaS5NBJ6C2GMeRJJdlOTwHcIaZp5zTWZBgJ4tGJ5Nwmasl4OOi5WXiHyw4efksgWEE/a
gZYthQxFDOsJfuwYS5d1Q1ZlVwQzGXrp8uf343b7xvsPE6ePfbuaBjM/G1b7bvsH7FsMTQnv2P/4
80sQ45ajBKN2TSMDfCcaq2Xc+IlNc+E0RgXhAln1a3iWcjpuJJMmzm4yQSH+EoIHFBh6mCmpb8Lg
SwoZLjCI08QteZMvq5rmy2L3EdcIbN28AZs/i9sl9qp22eoQJhcZLpMDsyVM0TThW6FRvzAsrJeq
TLQ9UJVPmjqpQQl00UQ2Z4LW/NCg6WO9hG0iepnuPvY/xSsEwam52ZHLOGkdVgXVUqMHZRgwoCDM
1XL/0VuFPTArsCEbQ6ZWqydBnfaTsGi+hJWvViIEB8BL7EpU7YSy4iwV5qnwy2q2nx7gsmpC4jay
VVx6NjfAYYiK5no/OIiO5ss0tVOUg+Ro1bDU9Fus4akGeCrTTITXuMnh2ZW+QlHQOVUMHXRbwlxB
nePgRBqfhlgZ0/13+7tZBSY6N3M3qPvYzToI0ouysLNMuGAo+Lk2nT1hgRlZrsrBi1NJCiMeIsMH
0GZgjl1VMXxtVsZ5kHrNRJFmQ6PQTWtwLYVlTnCWVksp62qZ92a1VD4oXpWhxvF47S29OIhdiF6x
w/o4PJ2VWi33701DbDlRx2o7oHqBvWheQcpwPuA6m/ggqiDFghJwluva5QxCDlGYGDYbhOHwJqqc
RpefaprVMxRAIjWqk25GKnHKjb5M7TAWng1ZaEiI5JYxHcr2JqThVKhCzpVvWUtwFqlm4TJAUbmE
v8JTLsumgyBkE3KHyQ7b0S63l+cK5G9E+gn+v5R9V7OkOpPtL2JCIGzEjfsAlDfbu34hdjshJCGE
hP31d9U+fc9nJmZi5qEVRVVXbZxSmcskNY2P3lz9mKz92SSVKtKhF6DX6DUc227X6/hOroaVwTy9
jrcZSW4z0nrmz6sezBkgfm9qt64Ox40T8bpve/q68iy+VPIcp0Ny72lTn9ZAIj9suvQw4EcudhrH
Qtos3PbGQ53eROGmSXhTcp8Puyrp93aIJ5ZXQVwEo1h2kT9mGzr6w9Xja3Ng6/jqomE9uYbKU2vD
7nFdjCj5wuJLFGu6bagni2WoowIkZLKtdEWP4+DTYzW7PFtm5BZzhdIYS0ORLR7dQU3Q3qVDtG0N
AGImkFl3hudkeWbhVN0LnTUbKqXeRESuj14LlBF/pzv2AzBbUTf86C9gOJrIrLmcfH/fKRkc6zC7
LK5LtvFaIZwkUY1yyGi5s1ScGpTIx69BzfQ+s8RHORuc01sAqxuEu38MwvPbYtJZj8PxfjDBX0iW
ugIJWHX09PAa197GihlkAwCRhBh7JB6mfDJ+i1Lhb5c5uK9pYI6JjVCCp82+pih0NgaZP+b1yPOp
FjhBgd/vJqrPyi3B8R+DjqERWPtgzj2lv1e1yvJWL21Rx+lf+z9ZzIB5lDQfurEuO94Mx68BkNNw
5Mlrpsf5YDFBj841d7yV0VYGszt+vdX+/WrMGugwkuh19TAB5TwvMmc+piG/DcFCvQ1J5ncmwIkD
rblXPieYiawr5VA1gINtLdVf93lS0B7R0MuW8Rh5tHBsJYcpFcspUvNZNDrLSVAhOUqwjBqZDX8N
X5sEGhYJhQI+IYDPYz3pw3Q7kq9BUS8qq7a9gV11dVxvQ8dGuVHtIHOf1LRoV33VI3nOekT5usIu
fA0pSf68qv5+hR+jeWvA5YvGTUcX+9Px61U4V/+8+fUB6ZJSNXG3ZybWx6+BZhzrilEvLAyabe1n
/fFrUAZxrELG9tfm13up8MCs1ywsPGP7Y0VHLAaNsnmdJl2OcPAysHgFBUqXPL19VQQIJTVddREp
MxdemMyHdUQl6XfdCQ1sZJfPiqkSrBug0RSxPSATYGhQoMF2nfRrOK4AakLyULmWIpfo9GnyZZ27
BfGC3ThYzznIHfobUYpz9TXEyNZzTbj665QMSmQA8TOglLe74utIBCz7uwrlOvH2LU2H7czFJxmi
5hSNrDSLP+2HW5z6ClsDZmepgRmCCKnuAa8NOVgPuWH1NB+jMJyPELpUYAOmNtdrRo5No9hBWFug
RELQVgmmWtAS9Wc7G5qcVYM8BFPTlgSoWhEqWiiTdcehbzeSVliL6wA3+xBQmcuEtdu6Gp4lC/Rx
uc2Vr3Dw9erf3mMxbsTMGTCuuC8Gp7NNB7XBpVlVs5F1XxdCi/YMrjCzAJl17tVpmq+EzbtEEQd2
F8VYoMNn0QqzJXOT3s1xsB1Q5n6Cg1GlysIIwLRbcTWq6TAZ72zASV+GmQ+AgBnep2wfJ6s4U6h4
jpWxWz7X5lumggsHxfqson4+pSOVpXiqo2x+bO2aXVtoDDT1xmOTgRCkNbilEJR4HjPf7hbOlrvJ
dEsRO68tqzQOABBmsdnYYAJNI8caWGwQnf1I75SI63s1CZUie1eurBUDpNzcypUkukLxMj0EQHg3
c2pIOcppekiiCGWUT6p9HS/bYPXae9W3QIljel+lpi2CDNRNz+s8Afjy7mehy5W5RetmDopIjOLs
QyeW+wvV2ziQ4px0bAU7kwblqFj2LMfmZ0+q7vK1BSweKaBGUJFNJgqbReHb3IbF4iX+tyH04g3E
kFBfBIq/zaHZfL2fdCNYhKD2DzEV/Wuv+p3WTfSYTfqjX1hQZoICUzIu3gcLBDDBGj13JOrfQvD8
h477shxYa9+0v0blzFqQQrdPU0EKE8k5p13Wbq1iS5hLv/YORGNtTsalf0vi6oh0PvtuINFE9rRu
hNJiR4irAeVsuZrmR3cVcWPvvgZqOw7xxJwdGiOglOi0/+m8HuIBFT2zoRpQGCDxsJFc7gfQ7ag9
Xo3z0le6WL5vJ3EBkTJsPF0H9+z2auGr2tR81vs+bDF1IieOVoTLQy17rwiieCmWddEltF8Op9qa
YpbNko8NgcytW6tjsiICyWHpD6SOgr1t5S/VDyQf2q57zUYBboNbgG3h6pUBhegsTcNxi7zB5QRr
5feRPWVi3LOOktc55Uc7i7poYmaek2CWh3Ye+wIKLuDJ5GqtF2EnEiwjfjxDI2dXyP5md6mlnDex
kFUuG4GlMHP2oTdqOM2+rn5R4dTGWkiJNr4dDlNvutceBMfAtLwL1wair5le46x9BDMVPPOauueY
IzQ0bc4X1xz6ebB3LY4iTha1d9S156+ZzuEjOfF2myyguhZ8B1cNS137KFs5XGjQX762/ASiPY8Y
MDeJyT3K6oJWa32392YZviWz3PWrVt+nDDhbNTbsOsr5w8zdcgYtCuw7osnh1pj0AY3Jg4d1XM9R
AxxdkVCgYkkQ/wxusqyR7h7ap2KAtCL3+34qeRUvDzRau8NYg22rqCgrDbFIu4DQDirkntXY0vcA
YGVez6RIOr/+nlqkElWfg9cePqC7isvZ2uhYZUw/Zxlgi9ik39gNSgBU2Z1BEA1ForJ424mIgPpY
lh+pjDfpWq8fWTZCESVrVbKUDmVHtN164eKenDKIoGblP2bGy7RL4l9eY2ax9caJ7ZCepUfduQ0C
Wf0BASTbqrRWx2kg2cOwNKiL5jc/Y/TFRISDQMRCENQkeIkq82fz61MwnCBJI6SK2lbmKZ4RnOcl
fA+pXXemYpCs3DZNP7+PvQ/FXTD9thFZr2PNcjZm8m6BGOCUNhkS3BAIcBQrcQfUUhVxz8CV8gW4
CeBdEv/IFOh7SDzq57ACEQCWZNkzPLfpcfXJjYbRJg/pOj23uyhi4W/ixu8aZPJb2y5jCfGOupMM
WRLPWi9XPQePs4jmfeL9FtrE5iXk8wcRuskxP9LPwKYPJg3MrynWoGaqqs5XvQf4U/HciiSPughh
WUtApJGocrEwe1zwfOnnap3YpkFGsPOSNShZ4vkbOo/THZf+h+RsPYSrdZdwTUo/brrXDpFdNeHL
GMfTk8Kcb2no7rjH2sJbUv+AmyjE1Uj1pidClYMd3HGBO/7Uje5JG/nsG+o2DV2/yUDXNE8D1DXW
8UfrWb/sh9Hbs7Ub3/Cdd9GHc+4MJkYPqrgwyVoViwO+tWQdSrQwTN9WPad5aAthafxOwfCr9jAb
4t9RY3eS1WRrwmoAYFrvKaCkPWAmXkTxFO7bsSW39VVvPCeiTR0Al6GVtHdghVEwjsFchKJyG90G
yVO/hFludRsfpaDg9CKdHJ0Y2AHo0bqjMro0gtQfNWtEvkrve+174OiaGbUrW7xyQUT+Yeef4TyB
g51od6FeqIu2H/2rbYbX2QuqPNUqOjeD/db3fv8kWdcdqxu+Gad99Jl+zLpjO+si/3nyA3nKnPIf
WyyeOaKpRObb0pd1TT6bzi+9Wrs8hq9ts1YBO6ALW1vYpml2dgUwl2rjDiNafORNn6E6c6ncgRbB
IkbYcoZUBrgC18kO7Je+hEO25lHoXRqItDfgi7vHrqf9NnU6KP5cQRfIkrLgOVZ2LtNM4CGbvNlC
jeztoqmWh1TfzgqhT0ZweiBCdqeuAo/r+7akYzQ/1uvsXX037r62onisQLA29mJbBwnI2tY5yK0y
Sjj9KVb9s4e3Zatw9TfM8hllRPI5QRK75gKpWJG0tbk6ByLDmPXFzhBe+CkPP7Lxpa2b5RxP6QJB
pfUusC+r07LYm5SInKxa///Q613iDb/AZNxPTQVhoUeRWvB1Pnl6Ocvab164tyQnD/K5vG6b7G4R
Q3aHWblA/O1rm0Oz9WuOJCmaOlz3oKmaJ6kOfW/TY7/EyZER78lShrvQWiCkcbBedSsubYRSzM5t
XayVq7dikOs2qE2QfxXTVg3uVMngME02e5K+BwEM5/eDguxhjjN7RYhKdHqVE8qq7naE0D95F1Mh
wTLTppleFFmGC8CL9GpdolBXjNFrX9c7lS1rPld+dwBp3JWrsXrDW3zXRSY74udeBJneOIqq12Bm
NK+mdjNXpvu4MY+fvDZtGTZTvFnsggxNgUDA0chL2E1j7oAvHL1pcbuoa38A4b1zkgcPk2DpVgAe
KzvbkN2QRiyPprjJXWyPbWjsa0yApTNVF+o2TUbb6jzgZn4QS/SddCq+lfDTAyT26hQitS+q2ucl
03bnxv525NULozPURdCx/qhuGaU372MIYDeah4VOHyg1Sd6P4/g9xcISD1m9AV4kIQ/y+f063vj7
yitJsA4vXtVslNUcS10FRGnVrKCIf9u6Fc05svQpTMCyxNxb7wKPy3KCCHvPsrnaSnAfoPDtp5pA
Ag29+g2MBqyan6jzlCJbCmL+aNKOlzJs9D5Kx6loKQL2GkfyFCq95ANlycEjUu8tPMU49wPkYqs3
rTkPZroP67DsEi3fopYAYgFe3zqBNT922XeCxYLUTD11SXPXJ5aU4Rhndzygbtcl9XhaNGcn5bN4
52vwqcEALiseP5Q2DOStkqc58Xc2c1jDOHuPWDJhhyuovr1S+5298IZuJIHjJDd0bO+DJhoK7AL4
Jx+lEA4bO0VfmFsd9A3soWuEv8Guyw0ALP9RmYY8YgL3cy4cmNEwROEX9ucvqbhq637jcSvKeB19
xJW62tUdGXdYPyCLGoL+RI3rTx3HKq/75cAgwN8h46hyPwvkhrSyLwQ+OfXp3J9QK1+9GJqsyk0v
cy8vRgz0gNykLdswAMzX1PSENAurm/2onWnu5yEyJyK8i6wDcU2FdFjhwvoC5EvlQpL6LKTchcrZ
k8+rg0+Ud1+x1c/nEVNZAg176wU4ynZ4dWzLJVdXl1J59czqH1xU33+9pYQPOa0KiqCTy7ULxDPj
JHkeifMhL83eRt7HD9y8jfNuBnTy2HANADg2wW6ctd10odikGjhJ4u9drTFhurUcad/umIdUR0W7
AHTFNxqD8W109C2KB/PYdIj2Vqn4OzF+QTVjT2JJgoI62GgY/9YMY7Y1UdzuHXPzm4MuqWnnrFAq
lAfPC+2TiHDDgv7Ypxmzca4jBuhPUQO1S/uEswFQCv6jE5QwOVu+u+FW7tJvM/MZlBpVtZ/WbD5y
Ls7LiDxH92lSIJfpPx1kxSMRLSR2SXAa6nmF8QNnolmG+Q3GkzVvoKcAwZTMb8hZIKSs+schpGXQ
MfGAGqItp7bPNrGO+30EAOOGHbDL18Bnit9t/bHMmCv60CXPX4MAtLsEfT5xNb9NCmIo07Bmx2kN
b0ucwYLjkWNVD/JiKyzHYQsFjD87sZeuJkdRTUGplO2+Aam6d7R69yJvj1p8RGqFUNAMKF/TIZXX
9luwINw1A+OQU6V6a0HnQJAiPci2RrlbVNbgyi7i2a0gajJUAqPxcqxS/rXqPAXEPkStztWzlwl9
IkBrGwbptkNBkwlvOfLBTkXa9d0p8AQKFUagIZ9CenAQ7bXO9y+LRZmpZWKQm3jNDiLbCPck6rZ5
kg9DHLpLM2ZnFs81SkoNkZkC4exB1JIk0Ga7zqgjAfCdWUw0MdJjKDiy6xQcFUDM7DG1rsgk+2bR
V+x10El3lEhHoBHV1es6R+32FUV+C3eLbO8gMNmMSTCd651PNLtjtREvUc3L0SfTxQQ3NlBZ/65n
YXIwafvu97V/Bx3LCb49c6BD3L4krX9sZ9OAkDFsw5e5A1jR8O/zcnTNbkqD6tlMy/QcrAJliPgJ
HstdvIjZB1TACvxeVpVz5QFeUFrD7NOYSzKBeCV2otBmDaAgiEuK1iZ8L/TS5wgecu9c1iPBwBBb
AXCMzic4g9Q5En2zRw4EVfQ8Az7TEejhiUTPtXN3rA3VZ4aHE0L8BUFKz546uspiHIT+aDsGAieJ
flHQ7HGbdUhEI2TxUbYzbdocVaT9C2AqclGgWi6Q47nj1Htn15pNC1jqIxkhrDWu5ifNqjcHTHgP
Bg9wH8p3YM73vIeNyVD1XLlgeKBemkeqBUuPPFSRnnwOXgq9nQfOePAJxG1gTQ9RmgAyMoq+onsV
3/LFA/wvouA1iCEXmJdEPk3KB1Sf2p98lS9JB5nOOPAV5avttiC1wy1wvd4PqrP1x/RJJd2lFmoD
0Co6zhog2dIvex4h0uUAPZC9EUa3AVCdu3kkDDWBfYutDu++3qprm25aPXb7qNPADLFqSk6qDZZV
UbhuAqoJmeV5CaIfISCtQg/emzLrfKwGM93zkM33ftSxbQYLIJibASIisMlNlEL3PxP5iorvCquS
KXs+iD34mCR3EF7uwb5TIB8sPjeBuUsggXBpwC4T7FqPDngGHI3eSzK47WqjcAtrWrOlHk0u8cBP
EDh3j3GEydR6ugy8MAK0JUGKLAAnW4Cq+9Svsx28jUHpSf0SrBKTb1X3Bs6UDVr5Isam/kvMudkz
JpAw+BpahqXbgxWDGLHn1UZXK7vIMPsz8KzPjqJdlUKc6j6V8uLT1+BZBzEEfIGAXDJZQo4NGEGb
J4j9/Ydk0GJPuJR5x2Ss8h51KAQQHFn7nIYPSwPuoHcPzW0wKjdeCAVSYuLSgVUtff9UT0R8+C2k
jcvij5t4Wf2jQ7YCqJs2UHF6DTQ3A8upato9uGh/I1MTFf3cBXe8p7KA28/tRw+w4TJ5084uc7Lp
gaTCwNOmx3aq063PzdOAx7GcAGmnp4zVTWmb1Wy8WKt8FVafudeuT7Z5Dm9xl/k83Y1q6p8hDUEh
b11QeM7+VDFkJuFSr2U3zd0xkhBrxKlVe6jUj1l3U8G0n7ZS7LKMX2LQZbibOCZmRV7oOLhLJSC9
EibwDp7PHpfVS66zHuLnxWG+cxjF/qqrx3pZCzDSwKihgXP9t8yM68ccowaNKtpsvzYhEDnHeoVG
HBBBTnRbH4PZD+86uhjIS9ewaKPunVpH76fp5zT5w/1qGawMGmqgARDsBbXkVviJhp1qkahOM1Pi
OQP7KKyrtyacx62YCDkEfLjHRAOTH5CxrAboReO+Snb+7VatdZeD01mP02jsphpvBDavwtP8NcxX
oD7m6ECt6ryGnGcPve0xFgG5qom7sp/aVxVMpoDQmH7EZt2rlcYPJoZxQOuD1jT+GTIGXfHQzI9T
Ys7IDrL9xAnktlo0L6ADsyu/yclT2h+jHrl1GmbhY1tlUGoD0xO0PirAUX1T5UnVQAtJu2HXLjM4
/gDPEDMMJQ+3V9lMYY77Yjz4AFSOyTDmFD2SHqGbbgpf1OH+axNir7FMYM29X1P/PHctNGtjTwuR
Yq5Qj1ygZtYbIKVxMS6SXDQZyUVOASJ6gyXRp8w+zcOH8gL+GCTWPmmkyB4LPtqYkBce41Qwr/3z
6us9b0z7fFV0lzgP8kmYrp6ozC6AUcaPdQHE1S0jhE1+X7Rzn8U50wgZPjRIMKMOoBDZ8g3A6BOd
+vmJGzsBRhcwAMQQLA+T6u8iG/C8kSstVjtGL2EKseaiY/eOQwIxxhv9Obj0pWfsgWOq7+poBb5I
3P2wwn4CmgVlu6vitYjqOf1+c8kGTQKFds3kQRJonkgL8Q7QuOo5tNBOB3V8TGo5XymB2azm9uYc
0PIAk21/xMOSqqPYShpO50aObZm6ofp0UQNtfBe/j02UbLWLf04JkF9/kFC+BBBgGUm8R0DIXUHW
VnxAuPjGQE6e2hU/MaEaP8QO8gSdeewB8RNyewEbn4TcCBglqAJp5vrpa/AWDfvNmiXHYFKmXJNs
Lacu4eevgQ8gOExNP78Q3Bo6S99jrOyG4VeAEHkw7N4heu2FNw/7Bvgr+PQx3VQxaGbqeRsNpg3y
ah8uSG4aqNl9tYMSy+SmUiB1RzeCzxIeCrwQwLZL3I40HvCn0It2MbivfQTYtxA9aDxTZyiBwEzu
0+/woGUPDgBXYWWqdqAD7AYhjRYazSVPPj1FN3jYhFOQfznj/vQ4+OP5/Muo/0N3C2DC2v3b5v99
hndeq/9z+87f/+erncE/tvB4kV5b/dv9t/8LD3e99Suw//6f/uWX8df/7N2tzcG/bPynlgv/RVOF
x192kO6/+PB/1nEBbetgwvzbpPmfOy5o9GT74fiP4e8uU7c+Bn997U/LBTwyB20RiB/juToxxbMM
0WTtT8uFhP5HEkR4nhsaJ4Q++i7A0flPLRfQfQVWRIQbOGpDmKntXy0X0PwwQ/dDXNIoSnz4hf5X
LRfS5NZT4Z88j7fnXQOOJwF6jSXo9fLvNvoogOc51nzc95KgGUHFioGZc8jhXIKtNysi596d91v0
9DElY3MzAzgYqFDpiSa2eZvKMOfQUhVj2r51SMWIS5/TMRVH1nbVaTS/50GexzS0eeLFV64hGyEc
MQOoZIJKApIOALgZ1vA8GSsU+jpE3E550cagE9r1hd/IWZiBr+DAHqCT4UVHk08A2i/woj9IPMoA
lNB0CT0oapJ7somqyd1Kvdw3yQytAXayV8iLJrSD8D8bHw63BUshmV+qdEUjBh4+ZMvjKLPnfopK
b22f+7X+XffxNY6a78OU3dm4vkxQJc+uPQrSX4UPcW/nYNkYhpgU3di/r3X3DGPf41iZDyv73ULm
jSWQM0OU+BrS+n5IxO+xx87HWKyBL//WzNF81jjNSRw8xF10AmR5DlqcJ8Gwzyzp34E7I25tqQp2
VQUIcmqvKCk2xA93aRReoa14l2O1Y/4UFGIFcsPan9Q0m75PD5zgtFUW2D8cAZumijpYIit0R1A0
T6TY0Hi5BIhgwIBxVUOxRxMtqF6UKaDetrkcO5qTRu4JtPAsgKkI0pBNR9JDOMffqsT9qHp8j48r
5KsNBKKTAqelIuBh4JHirzvFs1DUrN/8eC2bsEcOUsM6hIr8ECM1L0YRPsCAsOJyBmA+00MTViCm
blcbsOTPsHtjC85DB6H7xszpWzMES24brOgg4B4sM8fIzGMBXxfWU1QGXRsdosmU0zhDQAK7CbfT
dWihh6NruxlMDyAZqVsJR/mLQFmdw+ualpluf1uY7zcSWSeArisHUZzj387BZpwPifULp5O33qXj
CXXrj0p6sI732XOT9G3J2YVRnVsJPqceJqjB4MmrVbNuQwcW30+We2/0fwT9D19w7zGwVQndQw3z
SUdAqZcmi6siqo7hSsS2T1BDAvOYUjROoBb7OkXJAf6IQz22xddkqbJsLkg9blbjh8VKfnfJSErU
Qw8AeHnRk+zZzOwNxdZVcFxfHyeIRA8AiAAe+Qw1bcu3YgFSHmJ1aUyLw+y2rIFrZ6m6+RBICFyr
outaWGHa4DFzrs/ZI4Ero0DvmGugFeADA8mTzH6B+Ki5euyCm8Zu2cmQ/I6reIbb8DbxjDjIGvCL
iqLrvIjfM5K0PMDjxvM+0G/RdKNZ8ioUmAnkzYf4BffonI8+1ASA98IJtwhqVpA1CteKtVDtgIV6
B3Celk7HI25TmxW9hf29idFF42ZpbfMRFWrhYdIVKdmZTp2hiJlzTp+TDHaxsRN75q/HVXwXhgFZ
ViBBca4H7AXx2e+w98th2qI2eAaQv/WFj+YbSDfSBJOmHzsI3BWcrFodTDh72KhOjiYCKg58HqfN
d+onyLduzVAmU723fb3sB1xCPNTrOegpuE/0J8Enbd5BZ5sDqBaljBFPIUPmBcQrMOAB98wS+54I
/N04Ad+JWLur7XJG6gkSIIERubtvO0QgheJpa1C95J1Q35FqhhBYmoPqEFhacKsFOh7I4CYPYwYU
K6F5R+p420v/cQDGWDRQQO+VbTrAiqBypx68Txbc5uzQwTbJUbM0CJa67z8Dnf0Gry7QBEGWMKHO
ZWUWSES7aqdD75Rab945Ru9FvR57yNI2QBR4kdWv1iIciQQ80DLRMwcEj+PRtjR2qMG3Ay5oeIvF
QFwoTgQgh/TCqhPh8KpmnD4BzNrMzguLdA3z0Be6JI34TbWqoM5t9Xaso+vk4QqOYWSLFlKbfIR0
NK+X9AXaob1G8Vz4UW4uRPUTnIqNzomC6SNLNMKbmoC+MLSMqUm7m2C7K2YxbkYfpN8oUl1MYXbv
Uxgf6Z13o569qj0HXfVDBEnBfF+Uddf8HFqJtBtXS0Tvk5tQZyZi3equBzKzdN87gSq6tRHQWhIU
Ma0x9STaKngB+IEQt8stljAbPCy9aEqWuUdwEU+kH37CHvbSx3CCp84hWMTsPhE3vz16bWR7mNRr
cHOgTuLdFE4gQOzCc2D8dxxITKomhNs27A+GpgDObwsWRG3wuXnYUe3ZClpx0+ZVRkcAHPw73Eh3
8FR9JkP7uw7VrlmHD21wG/i+/Ek8zEUFRL0AfL5T6B614WN4gAkGRGHmRTlw7pNpMnOabbWL5mhn
EO0XyEo8xpeb5PO6TsllmkhRNQQRuBqDwtTVZuDRBskRAv5KfsE58ZquwD1ruTysFL61tTUffFgT
IA5YjDxfIJTPELwkMeYyJN89FidA5TbDcbUp8otGfZJJvPUdOd66i3C4V1KAnB0hv1DsNkVawYMB
tjMXoWQFXBxhGI7F2J2jCXC+hri7j2xe+RB89rMjxRQj2GQiPmQQnBWJc+3WtwAnFCeoaW3hSfhv
Eua7zdDhsqAEebbjilCR3vivIXgYh74wwzxv11uAjOe4zkegbjmhEA3L8WTmKjcMbYPgZOPFhLoD
Yj5IGf4feee1JDeudOsn4glakLw85W1Xe3XrhiG36b3n0/8fUdpTUo/+mYhzeyJmEEAiyWoViySQ
udbK0bTB/NzBql6m7K42qQ0QU74OuXmMBXvRt2RefUUhcD1F2wII7paKrzwjhfRGKCMmeNYSGIA7
XFnmg6oApAXGuHFb3pSBcbZAobF+Y9mgWMWTQq5wGbhno9bI+ueJugpQ5yAit/ZzeFjz0iUs9DP7
WAUFI+1unNQ3+ctxjTznFwCPichykAGTsgclZ1+TuBszA4gaTxCUK6WG++p9IiWyS4CcL/w71zZi
fkhmtrQGu1kNgXevT32waiLw6QHZmUgjk5yz86qoF+v0WnmALgy9VGWb2FrWuusCgO0ePINFXtqv
ac5SKVZYZol4Y7nEAPImWgiSrZtGMx/5yrOdLkRzbAhiXJsSnumx6rt6YY0g/KpqLYbOPRhs/Zym
0HaswN+DEtYjtKVVXadycdwfqsrV1j2ZtEQdVgERM872aAX2F9+2oo1TFMDgvIrQll/TXMdqPSWr
rIsExHOyeQH4oYi4C+RX9emGS5cw9dzeNI4frdmCdguJTbVa9Sfy9oZXlRhcbwM+gyiL+bXXoAvY
CtA+UTb5Uoz9tGxDdJUA3F1MMVqbuBbNwXUqOAxgoJaKUR9dvXI2sMaF0+u7yQ7XQ23eaWmgbdVQ
WIsg9gKodiVk34i89TbVMxgCDdjHbIYCS4DvkCYvVuUmwCfmCZJl5rIJK4WVN9HnqdGggbUz9WC+
nmyg3dib9mHtkuoAlR5kd9AcUNjRfX0hRs0/2aI5FW3QLqsE2R62v/6JWPpJyXV1a8zQdidpBbQb
Yx0IkzwtQXkAWU+e9QOMjvdUTwYLMLf7ludVdwpstTtND0kg7orSAGOROBbqP/6LCD6DaxUHwyMU
B8h3nzRRsi4rfjBOrQ6HpkOeYCm75JdY4ojkP3IUFknMit+eFtoUPUnofaRVw0H2EuAzme0fbQEN
JspD8Ku6/Z4p5Kog+pCrb8WbrYp6k6Pwc5DYbHLXkKpvY7Lm+lpkwXcJ01bDAcTatWvGQBHtmLUj
IKGFUhX6QVM8grBJAKCrr8MVyxwY9YMDYSXVT2XeQamMoKf4VraUI70P2U65PiiPwemKVedAhJJN
PTtfh33xaoSetxF5Y6/ZqICASpuZedhoa72H2aHaogNB1rE3tFkExFnYn4QX2ItZRnwxVv4dAAnr
qDmudSzTTFx7aCTYK7NREKuZbdKlBeYOyvQAXshcS4sxH4SCADdvVQzLtlbPmmGdvT7qfhT8scWg
Vu+QUogWWSp8Pc9L2dG03bEve3EeFeUUTazCJ7N/CptauWtS65j1wPpKo0+O5ax+p9QZzDiw71s5
tKbgzkiDYm33rM2KXtWfkzDSTvU0BIu+S1Al0FIk4lzHR0rC6D8Xk78Fsho/kOOIkd4Y3tPWTl+L
1rXWScYCIc4slucCpF7Ltx3Y4vmX+MLPQMyv4lvaLGr3YbduIgwOcIAfi0PVlt8VihJX0SEOVe2u
Setsq3vrea8axqOzIrT6jDwWGwdI/GE35vDueXv9v3y+SZ15XQBtN9QPonvuaKL00BTtrraHF2sq
7yqbxSQbQSOMv7PY1+s6WrQiOHjatP3nz/6gfzUHKkwBMlboJqkVqqz+/k9n8a+Y4ZS1u2Rknzhv
GOvWfR6SUVv4JsIlprqD2ulfZe1+Rpd+fuUfgl0fhv9fxr401eQL/t9jX/83+VLHX/4reTuHva5H
/FdpVHf/jwuVXrhcNpVMNVfzGvbSbCqumlTvctGQQ0Tgl6gXsTLDRHPGtE2qR1naLDv7M+plMWWp
LrMG5alVnYqg/w3t/XYNEVf9w21k2L/fR/Pfg5KaZWpgefiHcj/9/mNygFGnKRoxP6a6+U81jP4p
mKzwDj5esnIBdX6BUsuyuYm+l1nL6ynQjIcqqqM96oLdNq9Aiwf98EAiYVq3bTqskbnOn6qqqx94
8y48eBRPsvGRM1i2CRiLwB+LJ78szHNrOfeIFLLxajq3AXqpdoerM2CxA+GwejGhe0CaPik2Rtj5
Z4IsXp3k51sD+Dw/O0ETDOzUFHdZ92W6uk3LnvSRva6zlZPH0nY+iTRnuvcKn7FF4ELp5y2d9pbY
2p1VVu0PyK3HUWvb97EaslU3WOIuASxL7AvxUrDe4ZOpdhN0cL1DRwiBy0zNq3Oqe+XZRKZjBzXr
5WaSdtncbKWTrOvSguE2H6SEokb34UExcqIhSVmQLJ+bOvaHoxzyS0t2bpX+ze7obAp6uLclXyPe
srmO8yFmTp4odPp9lfTtzpb+1vWoLBv2mWWgz1LVCKbmdf3g9z7AzVGZl93g/pSutUhoxV16BAwr
/t71whRgWaEke3c5BwKqzOnPIkuHs+zBl0Hq0eGZeJxn5URT5v42sxpnQ9Aflm9csckBgrnyEA84
kKR13gq4uKlbvLseYaghh+futmitDGyJ+tEu3jUNnYesMmswxq35qkF4s/uifB/AcO5sIKwb6Ub6
7CFHa+rRjkT/y+Gl30EXAk8OvIvoxCpTtBB+ZHl/HXphbN6B3yqhkwhYy5mqINrkXICKetwgZIe7
AXWf0nSdi63l7sWaG5R9jwEJjePN3gYZQH+doNPsKhuSSe7FTOJuBUfh5zkC158WuT+kmzqL+lM7
N51qsXhLYWApA7+vDxPS5WarQyKxRgAcEQSbfawNOMJaXX6So3YyiWDJ7sdxoCRMkUSwj0mS2gQm
wAjdPLMq1YOV1en28WYMm3HtlT5aMU3YPMpGTZptxer7DrJY89gWGtuKLCQH7kbfO62+G9Ug/WJA
91gkheu/jHVqIFNn6xe9CCb2hFp69KK+gJkL48fKERLz1ULpXwJyYtXa01PlLqiJIShwoHYDHOD7
a4N22SlLNEh6f5nmnjInza3Yd9e3iZDd5f13fRiCn8fOjmlUe0C2EqJGRPUWZVM660hziVMk/Mvm
xtS5zrzMzfXNFnrTyY0U4wwjunlE86U9qY5yPcgLI39vh2lGZlE3T247wXhIt3IQRhNcgl+6wVib
JzDaAHQr4+dMPx8WQdroFuSmh/VIPG1RzZqbzuin6qI0z8DO8nOblMGd1OK0fA27h6bvIhtjtvvS
r50Q+ZTzaa1+RwbzMHZBs1UaU32sq2R8tAE30L82vV5s/Xq0l2UZa1fbZPN0jL3qlM+mwU+zU2PH
b7eDmgCJkA8n9a4nyP3uUkJx5DIG2b2DQtKk6u2Z3Fx2fzXFbb1BbQ9Z5NkjIaRw7456evO92a0x
qzeponRLg3v6kE4oNSBh5p37SHeXwWCl35wczZRk+qqC4FopUOvOzpjgYP18K/y7A3nXvABa+8t6
4A8vWWBFvy1WTcEqzdCR8+Z/y0RY88NLNq+Fljf1xPbMtVmx8o2fBqMiyWG5ndjYiSW2Zdq8KLqm
tovULOJ1E075tpi/c2QjVnBcrYvfcqG0Do0EdczMRTVPSltA3AUhDOAQUx9aZy2N9qlZxc4+i6Kv
CRzOpaJWW5bsX2KdX2jSAQsuxmwjR7Lpu30i2vT5OijCkxpM4X0T9Mqz1Vjsdly3PcnJIvWB3GZV
tZdDldBZLeCb2pGTXZLEUg7GNCrrIlGjTxPiPj4pgO+aGr7Fcau95CI0Nhls782oOac06ASbjUi9
DyPT3laJER68utPOZjoVa4GK7ws5KsibpLi2YxK2oAH1mER11iyCrjMflZYGoeFuwVPL24MXnIdd
wt7LP8mRdHPqpFwlBR8Nos98vLrtWw3ETqAbiLQ7KDYOIpqFlkP7hUTlRdJTPLi4C35d0/1UVhNy
l763ctIBlvBdb2vtWktrezUlIGMeoIf/i8qt/kEDnh8N6VPNsk1YSWx0KA32+8rMjvQhzevKJ/kP
ezrpqvixI2b/YPhIVMIcX5Yoe6J9Vt4LZ0yJMtaEz6MhfQbu3ZzsDARR70cDuN+EX8Cs/s3zRDmy
FnUXpN+1Fdth73ibkD1pk35y+MF2O/bDxJ+cbzZWmPqiG+w9UPaMRJ5pnUHiKiBPHG8bd2Z3j7iZ
syTtb76NdvvkGr35nwqOfAHq/1sbpNqsEWpYJxktsOyauEGlOumV2Q1im+gBmEvjcO1eYwqNVW/1
IDxd3WcKuLS7ek8YOCQTS7Yk2pW6Wu8LLy0uLnT7VRob7puTN5dxJr4BkUJbtSz20LMQU3N79S7R
22nNRrxe1l3KkNynDv2F7pCUl4i0GvIE+EnT6Ak49WnEay62U14N1tehjN1TY3CvQVkL1oQcDATo
1fjBj2nUgjBQnbMqqMw8fjA6JX5wzCDdxqFdAsLFJv1MVAV3qdMhQzofJpveKZVDG40wyP9rAtGU
nu3JQEbatFZ6RXyLuQhV5th4iSsySoMgCjE3pgHnwUs0Es3z0uE2IXvSVoctwjh/miaIpS/gfyqr
D8c1ul9XC1EbX6akr07C9X+YCWL+A2IEr3ZCGN3ww2dt8vunYMzXaWQpj4WK5lrhwhvSmkD7KsBn
eb6jf7Kn1NoEiJbse7IUT7xcvkkHPU5+FJZVP7kWSFdzNKmVoBjKp6p1tmbRa19dz4+WBiJuFxFD
uOPtM63kBLqDEB38SQdfSPm+pUQHAooOzqPQSc1YAeSRWvfvWBoHaJI396DJ1XNpiuBJyxV3F9nE
s+SkbDqluh8rTT3L0c2jRCf8SR711zmkh06I53qOJvJRbdNTfV16JfF6J/acw7Ub5ZpzUIxZVf+X
7nA/9aOytVsjWEPmUV69Dowe2zhrZwQoSaro+bBU5W0gZ0U1rBSbQgRBnCmPfYra8OzVZVP5L7EJ
fY673OIypq3yorMoGe6olkZVHfdDXMZDKjhU4iT7Eetud48ESbGAFVST/QmOXVxBAYrvtDCtiP/7
HUJOtv7itLkJBFk5BYmDaGFoDOrKK5J8I99uUAmMQz0GySHsMoShUBIYN2SWkoWIs/5fpK/n3fiH
P98woMUDK6Gsi/O32MqYwHSfxOB9V/roXLpZ/jogBtEmjvFWA6TbZ73vrIRhmG+Ryo6160o2FGyY
n0tyoZNXmG/ErMJdmBsOdDKGXpt/T4y6ujccRXmwLf/pejRiq2TGYRPJc5du/kCYzwwJKPefw2Gq
D35a1Ee10sdiIbvXcWPXR9mLLZK6G6sY62MDfHeNZkW3yqFdd5fAbZe1FYhF1Fr8EWa7jx2rq2Ba
xM4xTGz72kRDTcZUjvvIAftVIODXpUjfyref6QESbxrnzdTQCRv0fNi75PKeuIe+S4eKu3thq4rz
OE2JvfcoX7+pB7d+TyxnaYZu/AXQcLyJBx5x1tToL8gPqJusLoy12lFG4jY0Z/0CVE1APZv+OdLC
4Cx7sgkKtpsO2YHNh4lw8tPDP6/U5mqbHy8/e15D5c0zq5/L+V+k5YErjqo7ROJ7VzvgXiwkB/1O
VOchVS91GI6PhtvQ2K65CsgrkGFhKCcSBZ6mLsarm1/33h5EICJgPaBCTd0nC6XRnQfkl7wHKj64
MBLS1y53vAdz6r2HUSvireW72pJoK6ltlcIvSyjr4VYeIR0n3//Es9o6yiOkXZA65qzSkPmmI88q
R/IIedZUC/Tl7SzBCHwTKZdwK/1CdFpKv97A77IOpE8IsF+781j2ZNM7gXVANJctjey20bRSK8Pa
tXGcbf75KlAg4G+XgcAXwU3SvoD8CZ8x/8tl0BFRiYvQ0r8nBaLToVfGl7RKHl0nTKj04ccX2XSj
Fl+i0IiWeQF2Q9qkr+xVDXz1HvFKII8ccZsYyh5GZzC+fbCPQxXfFf3TB3M8f7ruR6cmH+HozCPp
IZtaiYByJIZy/fTbhE0aYg2bV7l++m2iBna905tUQmt+PVVW+/HZZ39z8719mKIVWyfTlKOclPbQ
bFDRcapkm2Zlx9I/oGliF00POf7YlQ4elTmQjJp9f+n+clhg5JCc/nay+YBGKZSVKBR31VYDmH01
cc6yBzdSN9vhDB3zKRz8J8OvHDIv4Cecvs03FrjRDmHFwDnJGUEY8iSHI/EpFLDCchFHSDq7StC/
1Lr2aXJr/5EI1HBn5zZZbmVS35PUrZfaLKY9kfh/LhL9KO1spqNND3Znlwah9q6Lx1EnKSyIUu0L
Dead9PrDWbWsnP4lKUDo/28/XBcYhOoIS+cdwvPs9x9ulOda3Hd6+p2gB1dYeMMMjdOdc9xXm8Yj
2SdHeQTdfhXoabIm4tospfGXmT7aDV5SnqWpGVWy7CYASJagZr+6OQ+T7159aoAvpxHId4MWy1bt
eW7pcbsNYV7daVPvPLhkNy/CtpcuGrgP0pQ1WX0wrRjMG6rXD/rcFJOoNmmkpCtpk35x44CrFqLd
SlufwIHkfbx3qoy8ktZbR9m7NdImgiDb8IhGmGb2s9FYqK7dPx33y7QV9+NOcdnMzoj6D+f/MPzT
qcqaV+IoVn9yBcRlHyCiecdJHRSKTWXKSfbCsH7tYkvZfrBD7vnpIX2NihWwS4qdpQlx5NvxH/x6
uIfLCiHC1YeJPC895Kbms1J5p105/LUA//8yyjMKQmQ7lzha0Frm0Yt7tFOIuB8n9+jXcYUERINd
TjpDjBxvaoTW1e92BNG3B89Tx+3NdDtMnjMw0Zp+Irqrnhz+lrWqNP0r0jzvxhz6jgcIK8QZvgCK
pEiJFZRbj8jl/YAMcSWc8rMDv3CVoN52ttvSPgVQslbw4sW7S6BGbvsFlZ4W6I4kT4NONS67RNEz
i4JVn5TeRfemXYE006tS1/6lSJr31MvL1wjB41NbosMkh20Y2Ps0BrN39U1bfVu1SI7Es3Nf7RX7
lIY55OOs7e+NIar2oyqmbWEp4VOfE9LO7MT+rrrvkYOabFJqpCSQWXt0ysnZQ+1uiTsb8xu9nR4L
is0sRFRB2J1tVlRP92OICvl8gDQR7G83MObblQ9W5VFOeL7x4BZIcEsPaKb8AwlxrX3q8SyFGxEl
Jh1ckW3lATgO1oBmMIDL3aiVbOV5UspGzt6ejLcJOOkbSycufTOhispJbg/U2yfdbNKbil0/T+/t
NATCeIX7E3yyvnEBA8n3+nU8z4yaRU5D88430+31r/1hNSD9bouDD6e7HctXkPz8NFPrg39ZLBi/
l6phw2EZwrFmERcqdbJ2//DIhVYEZSWxjW++oRwF2lmkREMUcYB8FIvr2A0DNJhmMO8QNfnuanTg
kZ+HCen+ZoydRRCATZ7USazGkdiIPKSJNW9Z5RCL2DtHBO7TbgVNbVwZiogu0iYbkbhiW6MJuZAT
1jxrV7q/7eCsj/2/hBNlavu3LZbF5krM/yEUS2Zxfgn9sjoyqgQ9zyiuv5mVv4cRX5ySwkMHq4x+
wIiZ1I1V1sXp2vXdT02h2AfeDeo3X/Gec95br8gjqmtvsNxjDcTyzJLeXFHERF9VMYKGAAQA6NSi
O0+D4SJUoW/CQHXeEJKnqoFtivVgB+4b2vxf0E0Q92jRJg++678T1n/456XgnAP9fUEOp9ByTdth
OQh34GPkVHNjRx90NfsmogEt8WgQjx6KLFMciHs5UlVH31IsQFsmlB3K0O7OH3yNSytn015Uh0QH
q+pRlG8TlxEiY97kIZteekfZK4z+0qkTgajZTsZTAGydu7KxRoqQTaN66H0LRB9puUOpILveANjZ
djlcVcSfWGQQhXh2ghLOgFsgs1ohSgEHU+FzrdCHI0xDJFU5yp60TWja7Vsb0Po8+cFN+rYQ4oC/
z9NKNZ8rDKmbOIblC8tOa4NMbLaZolJ5bcZUXSamVx/k0DS0T4riWhc5UvVVOUzNqzuoxj2SQQ+s
QKPdP18m7WMambsQdV6K6Doqq3ld+xisBCikDkVlKV9DcHQU/FE+G9CZHmQDmjkhQRPd82e6hHXC
VD2HFL2iyFz2EFpR9lC1fnqJUZx2FWSFKOrli/sQIkXYhSNZ5S9Wr3gXeS4KCGWExFpSCWZ1d/sM
K+SaIqh0kueTdiWsXnwtWzWxPj20hd9y+T332HoW1WtQEqbiIQVzEpTvl2Hf9V/6RtulkC7+4yT9
NksEMkG9cJH0cv2nMZqorKhlIHJjG12lqnJWpsjvbukgcyr5Uw0t/jVFVInHuSw0hWxIEY1u1p4T
rfzjQWHbAIREveDRng+Q51UcyjTMn9IEiZYsizH+9RMspbwPrb5fFmXePKZp2Z6rsLoLY7V5lCZu
CnjOgYGS0eyhdW6+IYziDzmkK1ucTK/6kcVFft8bofswGM5Tz131Vol62rSo4nFXAdUqg/bcwa94
GtIguVQ96E4ojVDT0iFcm6ODxJg3jggNJOGKyF1+NMdkI5C3Ot+aQBU/h1UD2STuiLE/BXpnHIlj
/2x0zzSOSWvBUvD82twnVrKSNukyQtY4omitbWOVWAFyUO0n/Vtld8YntSnHc1qqJK7noaIUw6Yy
RrERVWh8qlgSLPou8+9+HpP7pfmo+YHYBj3SN45RmsuEf8a3WpwntVA/h2m+6IXSnVArzp/ESHhD
jbLP5WiNKytUzIPdN+ML4IddSs7lM2qA2lqhZMw+pwjeG2K/LO/wBz9oc3cWJktKhq61mA9+zwye
oQRy238rOqlBDfzwrOSug7g0vwNdB37Vx82H5fdFlYJ8QoJsFqooHHHR5gZJqGHZpDPZeh72bVGR
TFT1XeXwnrj5IUfWo5jjncreaI4OwR9YH4O29ccWZQ0fWYtOn75EblqvetXxT9TwGQ/GmO19Ra/u
M0vwQsrE3objeC9NjRlB2LZqyn3+ZZMT1iS4gZPu7HkcWVZuCMgx1zYWJXPIthvALkgX9EctoLib
1YEjkUPfL6jRI6qxP1670ipErYPinv1/sRYFOR80EPdyoplnr97z0Wglo43hxeLYmbCvTMUrnswh
CKGKO6wcxkx99CvRQLqym6UV2ciU1Xlwko2H42kssnJJIiNb3Wyy58yz/6vNiPv46Innm5d0JUc2
QtPoXGD0cJcQd7apAViq0dJEfWLRCk/fW/P2zJs3b6JoNrWnAVGZTUgL5GDypxn25sDGpqm7LDmQ
mEiQvPGie93uee2zETXyenwvUVnemQgdbNpCjO9BGBx1FpDPXhKbpP0QJZFuXBgLSlsc3lFxyXjs
KvNR2kHD9OtqtP29HCIE4kRT+m5FDoJfsOwhKaP9W9cLRPiD52ZuOm0Nnrh5uloCCCJ+Apcckrx1
ibO0OAZWc9SHtuIS0Cgm1yYJ+ugwaaJ6ooyXegCrWy/kLNUkQDdQHmqvsHBYjZEf3gFTqdCBSvJt
k8Xtoz6p6N86wvval8gIN6b3Q4jyEznt6lNfw2xT54NKIMsA30W0AbreZgsUL9gayq5N5c3DtQFx
a6KRxdhQPW9bRIjvEMMukVCxTIcslAtBv4nVbYF+5cJRZnVDcjtZR8YRRvC4lYkfNc36PQCYuTyW
/4lFRLIcJpeqxIEzPRHCvcvm0IXvZdY6bpRhZU7oWFBEwb5HattFOFTZy1FZ5Pa97Dkq0s5qLu6c
JCQr4QybWB1RhZDPXCccu12jh+/yuWtBDf85IcfpNKymsdCPH57PoWU89u1gQdwOC95RqbcO3BwB
0jzKV36lhy+JS6K3idPg3czFdztWi29DPh46J/X8hds/KDHkijZmIIAO38nGKUV6ijyxVm1E1K4T
imJ5CHhpbyHC1PvrhNK6OvDkbutmrnryxonGSbWTHDpNMrVgGxhTg6LeIbB/f/WbTddZOeb2UK+H
SD9+YvfyVEOdoJyQ5CstiCCLRWr3JBuNhT6wr0eRk4HyohItKhFXWznn50F+LrTuRY5aL+ueyiqi
alegLjWDoGfhWN5FNm4Z1SsHGMr6ZgN/r1x6z934aS1ON7sd2/OutUN6EAddLdlz8ixPKeplaRtp
lM4qMPl9FWV3cIaaPUCQ5G00YLtYKbkvgsr3bRt9leYoNONtnDbtRg47fujIBgXhRWSe8+w2Cgp3
HN04NgK9SRivdM1J3uIh0JZjHPYbRwOhfy9y7XOuFHClCh4E6Dq6lL+gDhoR1OqLF5OGB77jP4B9
ArZg9EgLDh0EsbELpSjMcVaGOcY6AvZIo9G9NpBIl36PzjpQ8uaYymk/KigRKPTmqBV2sm8TneI8
Ebq2tqukyxpq6PdmWtpDM3wjx4uuoBe2lzyqkTCDErkx4sR+HVKqq8yeoa6+Rr3rvFjaOG6UxEsO
Lhym38/lO2ZMML24t6nnduwTDUkf2TWH2CgXsjtQibko0ChU4QcfRfettbkytSu6ve2L8qVMtWYl
EkqId2waX1QvbNY9b5ANy9bqJR8dvsgAooicddOe975nqSs5aztVvK8FMrpyiJKtejA1eHNyGHRq
dqKuJtuO+VQZF8xOTPHoT2VAaK4Lfrgu6Cyvr/2FSsUPciH258jL/CX1arOnCTIKVF/N497o8oNC
xY5dry31Fl3p2L6DeRWsezfXn01EjRaNXYxf6kY9trDwPse6uSej5z+LOnDuJ2Ncs99GrD9X4ndP
1OlZVxDkRK6asoet6VMswMz2pGDHY27xhhnTk2w08n3Xnhxe5dpmzbabCyD9Ya1ZGcGvxh83WhZR
0G8gwTU3RL6bI7QkUl2NI0hopY6yVSqz3RkEDC6yyd003HdZ8+Vmkr1JqbSNGebaTkkRVA5NY/yc
6u4FIA7SUMgOHKXdn+2RqlyUeHwaULA49kB2VpUfQ6AbqVlDQDm/kz3VrvK7pBt/zo7zUNrkrIuc
+gkdrenNrGGQ6aNq3RliqM8VKa+lUtTlV9jNFFQU6fvot9Wm1tNubxWl/lQY/hd9YgUMXHQXuE11
l49RdSd7OvE+Shk5YkmsjOukOEzLGUdEpPN8q+JxjO02IQ8ea2hEhj1mWzkhbdczWHr4ZLNE25p6
TQ0zcwlCN7yAryNnXaKsJIdj7cOYm4cI5aEGrxQndDPQVJ6q8dgUfUlEyI7vp6LriUDDFLfZLkOL
HNp7NBHRddeo6oMavvGSOei/BdRkg6j021CpkP7zRsJ66RfPyfkRl6nxrOp5+N4Z5oAEKYhis0nE
Zigb8wjpCkpOO4bbxFGLB+AaCHWUggB4GORb7lxKxLvmaxZm6t6YR9IUZn5ySew2Woo2qjZU5VFN
vham0yAu1442f7FVeXYKETxqfTdtG3gFGyDN7XuQJsDJRPushZ19KpAORJyt7N4bmwIWQxsO51AX
01Ojm2c3ddp3PctTNNl1wCPz4eB3FkqXRQ8lGmEycU+AgtoBc95eNnaQudeenMhlhv/mYybwizKr
XGvKXD4SNcgu6ZpPCfcnNRJTBBHNoPkUGfAY+0BxrrNcSm1Rl719krMUW0MHMXWezQYBq6wE1xeN
sxgLSowk0r170rLRORfkr+eRNMkmy97HQRgXE6Dg/aS4xT5O3Hsk5cJVqaf5HoX0+lVPobQ0aWVT
1YYhxQ2+NGNv3clR5uk7VS2jRzlylLVvD+2TmkKUjMpyBdFcnOqxF6c5R4fK6NyVY9mE/cz7q2qq
Uf3lKCc+DKkfZ4ANK3453+0kH3z/dM6mJAcKd5syoqDtLq3uhzujCptFSGAF2jLr5mVoRulajT+N
ohXfm47byjRCZDbL+lJSy+QdLfRqORkGhePmX2vXq+NxTJAr8PJe22ijGu+8gTj3AH/tCM8OEA9P
kc++hZikrxTP0h4iJH21Z1pysVgnPerdlyYNg/tyIOxWFEP1FR3RO4o7+q+WV7NYz9iD1aMzIrrt
HaWDImBthpo5XMIRmo6Y2oL7w6+/ZtZcCEtrPyNlZa6ryMkPWpD0j2KIEKyYz+1E0XfIq8XT4NfG
3mztZFPzG3+fcpQcZgejUrwlAkcFyUjTvisMQNXZPNEnVCzPw35BahPpvQgsuASEy0bivyVUXPZu
Ex/8PgylcxkGMZpWg0+daU56O8GH890+AwZjCTJvKlahQC7AysdhV5dj8+5Um7xr4881ciJbJ+Ey
RZoTfybIs0Q9YCQWakxgOMpyLd0oKnRyCaI8eyIJD0i4qlQQHimq2NsVcoxxfbwNu9mGRlDLAmfu
yvHV8a9DbrYiH2BZQ9Ja/ck5oOberrJCQGV5TvUbg1+B7mrPbR19CworO6PEpD1Xo2Mt496ado3i
QfsNeWUFi7yhnrEMKPH1WCtLoGt2C0M5A+XiQhFcg0yOS+QtqsNP1wjS7YDrOFL8Yz07q9T/RUvM
Cg5KB9k38eGkh/r0szfbFDMq/2MaxRIQhHsyKAN8IhrhnuTw1uQ+wPdG+3GzfPCazMFaTg01yObt
YlHl9WM8Y+NGsETA+Zr2IIdag4CeOVJci8IV2bOonAzclfIe9YT3S1QqlsinaGdFi9WVkrvZe1JS
zCP2xHe00F5hiPevcOCttVnV+jFKbfXchlRUqJMRUGSRKgfdpgyG7WmUcTWEchFm97MZUEpGs0Ck
W6H9D2PnteS4jnTrJ2IECfpbuZJXqXz1DaMtvfd8+vMR6t3a0zHzx7lBEIkEVIYigcyVayX+oxxo
lL65qO1GdkbYOWxUvap+Q9BuX7voVSOlCnW1ivxqsy8CN/nVhcHPUHXIbikxpwJkQU8Bybh9NfXp
w+T0xRPQRGoheUF/S4YEDyaxR3psCtf6UGsjWrmZOV5aCyC5PhhrDW7awHNrKm2n5lvZbSTiOSyh
Ah3SMjxbM6pPoyxnzKf8aihwywgjE9+aSbkETey9ak1oPJiqwf411qpXw/GeaoiqvqA78TohkPhk
x132pELQs+R4mzzIrhxQqnqLnFR3libFTsnekwhs9HdOy+AetOKHFtfvFZobr5ldNxvd9Ye9OsXT
haPhsIzCIftuQAM/xeWPtCtJUrtafE08BYqGMqwfXBLmL0EThQvpUo/Wg95o/SelHNbKL23vOMEF
eaS60V613dR8ml26lZ9LQJwblT3qU2FWFiLpXn8erOl3kwPvOqR+RznFP3bXmbXBuwiEf8mxCd2s
f5zvPiMsYYt8pAK8jc1r6KnRQzSUwRtbPXVVDEG6vXUdqH6SgF9CdicNUuXIS6a97CK4jEhjrboH
gmnBm9mAbyi1uDrJ0bDxPghI22cepeEbx+BzMdjt420hEu0+siBPcqKmW3AYNym0/ahBy5d3Sgqr
j+FekS9taWv7iKxpZUFAznv8/noHJNeXRJMbC82XIYioZKja4AG45lcIxIGPlmNS7vJk+g5weNoi
PQu9bMkXpcz18q0dtQi1+tr9MZJkFmMOaKXU63NLJPlLmFFQqyL39eR580FQAWprwXR9cAlePBRa
1lyJqqtLFcDpKpkcb2V5I1ieEqx14ZrRk2xclGZUkFDnWy9EdbaylJ01JfHNwVGgX9MjmN3sZlYq
FnvFjAdoSWk80SAuLS9H96ObImglfe8tR0b30M9sHkY8uW8hdZobkdmQtM5dt4cShdvL3clR6BR/
FJnhnOVUM+nQSydcRuCjeIKo/uZkOYU4Fno8wQ7EErlvJdsszfy12vhrz2BrMlGSfuzz0UWPqrDL
9cDTaaFHMy+JQ+jzqKJfkK7kUO7m2kL66/JfkKKLuvITOI1rNkIXjSLSfaSnV9mDKri5/KddFf0I
4/7sK5Kkl756IOqbG5jVf60h7dI0hGN/JFT1mqspWgAchshiiXXXkkO3pZjLhGiQPDypA8XXVI7v
3Nn+n/7S3lV5/lL5HDlmnre2a0GRz1ciBV4uEmp1lJhg+TAqaFOXEw+mP5tO0yC5MfXlQZocCMMe
5S1beahDEawti1KpSK/07/9zeycHRGP+LGqUsu5u8uq+FWzjHjYIE9Wq2vogaNJ/EgHvtmgEuGt7
7gYhqg3CYyOUROLk16R6pF2PXW7sauLdplrZS8c+v+K84Qv9VQnSkCI3g+qSVFU+Y6F8qbzOvOqu
Hp8hE+UgMNsth40cR/OCgJbbrUXeWftedb09tx6B7j91G7Vmw32BkstWAl3Zb0CJLWCFmAs9ZO1H
EanVZurFsJK21DYRKYjaeq2V3Rowinishgr96cQuVqZbwYJJNekzQXP1UCLFs/ALxXiWLn8mDMA5
OSpHQDRdNX0ZRL2ehB1exdyLK56JeRq9RDNhel3b+86aCNtlzeCdUzv1zqafPg4mUk/gHPZZkjSH
zrcW7B+aE2Sm8UU2Yj54xab94fVdvZOmaD6gBXMDZUm2BPEZk6AhhadMngI/uz8iC5y3GmQEw+nW
lfFDIy5OYWGJvexVk+CB6jiowJTeA5sg71k2QDrf9cEqKStwvWcIB5EBNXRIUedu67FjMQrlixE3
kHyjFLFhdzU+St88dFE1nFrltpoOMc9+siOTWtJSedZFJ56n70OvWgihjDkSQ0bY7YemNzdwx1o7
I3pD7BI5Eo9aFddsPvyg8Fd2Zv1ARNxYiSjleB3GDUkMwzqrWlRfK8horlrQ3kxZNnMizB7N0Niw
hzIo3WYT2lV7ajsKWOtnCB3lwA7UEHlQzVqCMOOoOSXg6AUuxAz0kMM3z1KbptWg6/XyXzOlk+n7
P+K+VZZwqIZPVQ1dlmGMH5PKUZ/wUbeRXeoFviQ8vB7rcLp5aQ0xNacBdh5yUJwb9jTcjFMHcPiP
LfOzYEeGtKSMsTGUBXKCC9iJCUdGbEv7Ojx4ML8cZFc2aANkpJXgvyrzgq2wNGqJEgQbeRmDwbGW
8lLObDbkN4ttU1vlNgm6+skvA+pvDbv7ATSKC9F9UxMVMECl15fGa/u9r/F68noLaCE65qQmuh8i
EqhdalcYZdQ9Gm+t/9B2Jin0kGy/A1nViVgdG6qunR71Xu3XokIvpKOCIU1M9VGy9A/04rknx3oq
buSYVBaZx4oKzqz/MU+OaTMG+s88w4VItgvQbqrjol7qQ0ZGbSYOAmXeP/AaKJ5zHVm0fIYzWYq/
MIgJRhZ8O2kI7wm4KCThU/GoTBUydHGZrzXwMF9K9mbFpH9r/flfDpMGudwwPgMzFUs5oMHbbmmc
mKqeL01VBzr8Mkh1aqXNq3BeG6LYy+Ar4VugETYRsCpvtSZWjoCYZr0Ww9xHZWru66T7fTVY+dZT
eiRk8nQG/swu91F5dZ8WGAUC4pkXndmuL4ZStz58W4wPRRxD4e8m3seQaqiGwAfOa6pZCy2N9xaP
5xf+TI8WD76FH8AGXEYTFPJVADgNIdoNspfdi4JQD5HzGuKPebRTa+oRCUfome01BL1qeIb0+Mmk
vPaFOnkCwaqBoO6flWobvHo+d/FfUJ6GOIIXt8cUGaelDyf8spDd2uafPzedYyFeLC9vjrMxVqI3
jTvpQdrvTTn5V9B2lNoX1RuP/fpXNcccqGz4wZa3W3Shm7wUlu0DoG2Rkh9C9WCEkOoVynCOK3u4
IuQ1XoekYksEUECaZGMO5VIEdXuRPSLYw/U2KicEFTsEaMShVf1njcrl8Q0d7P6+Rmg448ENqjdp
SnmUnLWiByQ0lwIDULdRf6BcuJmbezdVYNxTET30ZUWxHADXD2+TMVcPy75s6tiLKVYql3KBv1f9
Vz8K/adSGA4F6Wa61cDQrTRbUd8gC0WFpNG6B89vtLdOK0ugN4O5Ry4i2Y1zcN0XIJWCLMw3SRak
rwHUtg/Q5mirwMqS1ygrxc4Kqno59mry2plxcIRyFtZ62Q2oUhJu/ip7pQJ614UYZzm5cQmfjF4e
5NW9UUKHFInsw2DrOjfP2m/LQ4Qs6CIsoPG2lPbFc03IbND/ekXWrd5XgxMvZTeaJUwykcHRpqbD
ax6MoIIMg3rQ2Rk6KefYDZCOJ5bZv/ahY56glPiezb2McMc5isY3OdaUiX5xw+JRTox9T38c/eAg
xxIjNK+lrWzkWF4U9pPnwzQwr+JmvPGa7KccGowgfoUyrvajcIT4aAuPnvEi/bKxhW+NiKj8bBuh
bdLsDrLFENlLoQGvH3dIidiPVAvkr1PQvKvodZ/lmBMBAxZIPR3lIF/zdJnCSLiXo4odIpXHjnor
uzkKiOtsGNSNEWnk/QvnkHlFeCr+sxnHVaf22lGap7YqiFDDXHhzizTisFA4oDAYinolfeAbwGdq
pmmbCN63t66cKMfl7KiN1I0XGOmCiIy7L6xe3bMdIObEKxtIj5noR711UA4lmQ4jtO7yr5qNfVl5
4E6lk4PQp6FOBBd7MZ3uzTT46klERrIH4bfT5p4clPZ4JP5NhbiLYO2EzpY0ZhpV7Iu7E/HzcF1X
0KqxyfvVFaDbSPmC1IUDa5UPVnKUTeADDIfhbsY+ytZpm/Q2lJbZUzjaMx/HHx95qShRerT5Y+f2
OFxiGzZEgVLKvjSi+i0sebsPrukTj6FbifJpitXoUfaMNllNejc+s3vhqJEfYx92xL4q85UnSJCH
k6LPTyzjin7FuBnD1F9F6OLOhHQgtfQuzzexwT23TG0y7b5K3uzW1yr3EqTOdIR0z7jKdZyCF3im
P07zenkUNmdz9ICc8xHSRMHVtB/j5pc03exTAmdJgAKa/CGkrXPQR3U6yA+DTss3mtsb7Jp4RsaT
X1/8iWpRw9NPyB3Ul2pupF2BgiLQVP0kXY2yh0CRv9TNdneTs/74SnvqjOVRE9z3bRGOXzw4MBUt
Vz8GlAi3Q+s2m4jaPmn3oRn/cKqp2Zpq2W5cAyU+NirBETayftmUpfHQpl33NM76CoG2DZzGuEoL
OkICuUoEUezJ9WC4zFSVnJJZQ0Rod08GIL5HjfP/bRRAEMVHYeAu5eQgjX92QIlXFkrkb+1Q7oYs
FVe9TWIKCy04YXlQaGnovAZfpbEOnfa5QvldTsgGwhU5FHNyzGK/f3GV8V2O+YRrT0LUGfKvoXhy
OvPNn6ofwsu7l6j0refC2tQKNFtLlntVXE85GfOYldQQmSL/vpWukN9PD5CV1DwsGE0nz0UK4vc6
YqzlOlHMfhUBQCrUNXHR55NROZ+Wikx/1qJeP8merzbEgpqhR9STw5ILOdh59peD+eyv1ubf/sRv
+7Uc9PSpOtujcbHTANBSAhHf5AzOHhrjeFH0hfHES8p4gq7AXESjm++aKjCfUKzwL2MRbuWgdAu0
wVjVPuH4+yyzf84pVrvKOaLQ24cJOa/lfdKgVU+OJ6KTnOMpuQPRHh9szJ/51wfLrh9Fx7gKXy2r
QyzGhAlYjQMPlZLsl1vp089Af0H7NaHymspj1L+mzyb0W9AqOuAjXjObsjKnQ5x7BNYUDkE5CElo
8sdm2duO+eYVKENkHfQPQ/pcz03l99ScKCBkMgTln12HjYQIzaPsSQ+7rO2F66IpL2e5XRodq9H9
BlWsCfGonXNkjssWpJbd76gGRn4B4bFz5wxil9rdBUTEoELuOLchKpsnTf2UHjcTpZfxWfZLskxO
XaoHbTZJuzVxOMkiCNzUvO0uuV5zBEni8nOq9WpVqtq4r2vde++rFycVxefUo8PbI4iyNsO4JAaZ
UBQD3zSPUAWtWrconvK5MbwG5d8pKHbSpmsaAV+OQa3jP1EAmD95BGFBd+SILsxj0quA6IHCjPJk
9p1+0efGzMxu2ZtNtJG2Wov1C2QS+sUO7CsHF7G/m0q9Nc6hdhU1+4KFnF4AFecLn8LDHFNS82Oy
YvMoG8VxCXXJy7wrucwNf1ylnI6Wd6d6aH+7k+812YH+0w38Ft1Y0e8ML/rOc+PnAFkPcc9pOmpe
gHyuknfPFPyiCoMq9dfMQjtD6MovE6EsxVfLb7N68SJtUvN5DGIXjTMbxRi91vYhfEozrNq/QrmA
/roPTstc6UNtf6J+jqxJZA4P2txVSN7BkmS+Ozq00FGn+escnZHnHHm9RTJ5+tZMFP3d9bNXSgzN
RzFk0ctEdlWakSKKDkqQDUvZ9RE3WqVdihTI/zFJL2JoOqcK9BbB6Vnr1QpMsSqaRufbMPrIFqGx
1ejQmqvqpwHZ5WNnmOZTWXpHaa406hLGqqrhe03KjyyGIroYeosE8xC+kYm5zR6EIIxop+0j6gb7
gWTMJ6EYGDzACW2SYvQ/9TF49HoweQqP0QthfIT7ZjtsN2i/DWIObvrBJ4q5fQTLepBpUEaaU7QK
8sHj6GJoa/CWR9UjgIKKeX7qNDGzRZPdrnpCQGOnRyeQs/ELr5eDTHOjMN1tJqdBIm1OjlPftuzJ
8rwhiFUexqJCZWjOhutU/8y0tNnFgMnjOo7mh1y2zBEzggIJKNP8Ke3aaSVBPHxUkF1Ga5lZ7ybv
k8x2T+yzrnmiTghFzItOhRKuTNABu3r8ZnYqAsqaPj5HcYBSNLlJRDqEE2wzap6Ok0keIW4b90Ft
AiTy0qZrzk1HCcMQ9QeCq5rGnSdteXhq/ISEGj3T6Dqoiot4h6YYlJFFDo9Wn7ovYTkqF9NNjrIX
I2D6MnOezENO17eHHGLIOWxBNRElese8Ik+PtJj/5GmGyt2VBx+p434vOlP5AXX9kmQFAhwNGx2n
r8bvyOAm0FH05hvcMeEMMILvUx26dR8O1fOkDCNUWiWUE3O3ozL50UVFdtS0hvC2Dlozo2BhHeie
hxqe0z37QKt4kD+FQ09nlvSIdUgO5BiMx8MpMEqKNBkM6hiPWPsRu2N8jCkpQFKdUAnZyAYmf84X
U5kal6JVtRsITAzlr0wdU/gDSKrZbHBXEhymdcMm49D/rlV1gWqMCeZt0K3PKifkWtdf+RYPEINT
Ts6j9ZfwgpG6GIjT4XKo9FWtjzyB45BN0GDvZUP5BoBMeYkjl+jb2/tybv4e/5frfb7etN3v+dIo
p9+Gq4Z4QZmJq9MSNxqKuPtqq8BCbBWdQGQLS7glAGoHl9BVgq/Cz8Si7Az3pSqp+AYJoyL5Rzbe
pWIWBraqPihRjf6YaiX7KjW9K5RTaLy4ATvmofGu0tZTDbHkXtY3XaYSGE467sME/h24y8uHFsjz
x1hZX528jB8rShieM8RvAh4QnFZbVJEmCyQyzz1r3Q4EiUAxtEekBXrnNBbAGNygX5kjCcgM7MdT
A0gC9keRb8HdKE9Bz3eoYN/0qscaLPx6nZJb86r3qRiGhbDM+GTOXcVVFqWTh69Q/gAx7ewnaW7Q
MdzFRRqsPPYK77zjPUD5ereVo9CU/qIs1z3LQWmS3SbvDwYV/6/D0E9bt4+dtdG32icRsVPbeeaz
yDT/ZAf1Szw40BYjkTCDHPhw1Bc3bT64azF3wdhVW2hOY4pR6VKYoOwVj0w4BFfhqx4WPkoYxPUV
8zPLg3fVHM2Xus7EBqxYvq75A7zoKNztTbsKYPlWzBeH5MTZKKLXpId8VzT9sIEz/diadvvczQjP
DIIaAL5RfBhnkChsUv5ugpQd9ACj0i9qUBdgA3iVvX4U8EGkQC4dNGkACRd7cHbWYwAUgPu2Hr5r
LSJTXZZ+8YwoWLO3Z3sjHPXcFqZYSo8CVjklj743RK2WtUM+3ptAddiVLVaTC21T3dqLXpnOVhke
varOPuxIC0CLxe3e1L30ozccuPA5cbWw0p77IiCHwB/io0tMb81OVDzo1QgLq098BNIvfzFpQFxy
mKOTkts8FJS52YaunCOQnfuh4DXD9998EbMCpV4WxdVIgmibIulzcnvtd6Mm5ZMJJ8fubkcn7TEx
hmY3wjdLBcIwfCpTfmnBOP/y0nhVWWryPQuJ6FkVYCeqLuNN13JOVAe1P1gTH6yK1EIrDoVnAXHL
N7sQm0iY4y/d9/Yj0ZgvtcirpTr67tE0I3+hxFW7UCmvfgv1LNpDzTMijkm3CiwI4ROEhWRXxDBy
oFNgbsCnVW8kbvOVrdnOdpydLUHAyDJKgjvzKJsh6pYb/hMKwYm3SWjwnxXxVa5UtNQg5HX/Akxn
fBkRvZBzhC6yLRqa1gWa868AutpfnrMz1Kb+STI4XQyxVrxalNOs69HIECckuG8GafYwEucl5k8V
/RiY+dfYqbbU6DW/0tLc9QRavkSBj9hVWE3XGGmyh1BJm31WBOPJQAUUgo9WvOpzqtahWPWn1S7Z
/zW/eASg3harb02S2IAJ3Jw7jpr4hOLbhwHmhkfTBQGMdtXGrPk7AuPv9kr2AmhUC3eljVYsbDU1
Ma3RjkiRGHF1kI0cunctEQKqcuAt+9ecLKGqQitdZcvrIz9Xc4NeVLLSqh5NPcLTZ+JLQNjksFY7
8b9GQs507NjxkaNUtby6nCSaYZc7vItvjZn77I76ZlP2CXjVeQA5CYAZWS0+IczydvAq062iyIGF
EMDq7KKaqCcQe+xIvmjhgYw4YhrycvS1+XLKatSuu/NtBL7u8NChZBNs5OW//APnMhJgubpGvQmJ
jryj2J2dyCkCKZu7YePXWx0ZJJiqO/9dbYW+ImgybeUob+oSxfm2P8lRkuowdynqszmW5fO85NBo
yptcEtr/ZiG7csme7NdKdn22N7clZRd2iAfTKO0t30F1XzdEq3zKsSApU8PF3Savetub9mZfDelt
RBr/8vlvNjYsW+SNT2R4DMgEXpsipSBc75zH1redR4dargSBvuPdbgyDWKSogmylB+db5zGZUYkN
kVgyVP9MFehcboXV9QvpN+wNnaQsz+f4oQ9a51TNV5oT/b6SNo5Kv0f/8vtvo4ASnNt6eeKfPNhc
Y7Qr9s1APSFMRFTIOi4aCEt5aRgTuw55eXOQviTzxCJwuvo2VdoqOV9e/msS6RJ7X2hmsxoDO6VQ
QKm2YQdQN00qhPRS36dmQ2NbWQHTKTOX5OOfgTG2/TPl80vpdre7MRyzPC+A2xOqdhZyuDHECVRx
f7j7KZEI93U4fgwmeiuN56obeyZzFzF6Op1pZFClzf3JSdDAVXPPWN/HjSJjXLpK483/1heGL8AF
AgKF9WkRqZfMyaavfm5VazXJmn0Qhv2z0JoPafeqAjmBcagFpfls8xKBnh5qr8pj5sCgxs2OGGJt
KWw7Ar3eknpUYasbIJ2dygZlQf23t5zC5tK9xMWL7JD7Y1ZvKhuXFNdJ2mSjJ2CLgfDyVFEDb9E5
9Rw8natkF32dIZoHIwrfrEzZd31Maao/vnp62lwLVZTXpIjfjKIYP+BMgJ1wUyKe/dq8IvvYvdZe
p3Mt4q57lVjn39eWDvFk6qNi7sB4FFm52CAwKThfQRQFZOlnpbf2UYTJ8BJWIDQDldNTGHnDC1td
f9uyA1/JUaXOkUue3G9yMCl1jS3SAVxC0i7Dqdpoun/Rxw5Eo1G6J9mkLUnuhekhFN8pKCHf+vdx
eWWX7RZhELFv21htHxol9FZFRnTVjYruYHbEKhaep7QH2bdno7z6y+YkglJ6IpNsxHQoRIQB3sfR
w2PT2f6ldfrfjWlDFzygMrr5a4CCAXiuSkdFJfafGcT3/EtqZNGJ+2X5l12u6QX58whXx072Bkv0
x8ojkDzXBslqn0nrUd41cmq1/in7kXaTQxqlaPdCInx2On530+3KoXrovpy0yTX/+ErTX6uLwD9o
VllvjWGKFaqZIeswvXbrxmlUUInQjqTpesQ8UX6bL+nLqwymVLQXwqMICp4+tqfDMV0YZ0NMaKRA
KqB1SnG2Rg8iYi3MtFWkRAhAyVGD/UPfuYt64kYBqzzL2Y7h+yi4jTKjS9eym3lmvoK8pdyBG47e
dS36iYqac5aDsfnEt8R+xcd7JMH4WGpK+A6W0d1bHXSG0skfyorHVSlAN7A+X+tkCR6yPkhnxElO
Fenoq2NZ5NO4J6S5Ts0KWloLoaJ5kjA4yylfbtCHIvssYyt+lJAG9ij1FQsVPMnjHekABv0vS659
RnEXPwIWrm94if+9zu1zavPjvkY/UCxGufK+zUYwBQSag0OleqO1BEAPNGxuqGxsVtmU8JzIipZy
RaWNjikFq0d51UjjNFkczkUTcHKbneR4WIvmt//NS06IUzLqUJ0Bzf1rETl8mxTZQXxs9zknokPs
tvVDB28/AV7lEBiDWZ3kZdhnPhVWGEe+kDw0KGoA7Wd3YOwodOQ+CD2iIZGnHEKiI4s8Ow/uj8bx
otUcRiwWMukoM5H/PSkphwAElNTd0Ch6sGn6KtsbCKolJQWqpZjRpBXn8xsN263/Z7hWER0+/+kO
ITzVyJpA2qbBf1SvknhY9qUZHwYtavyHO5Nbo4+3D4hMsiznP93bCjAYDdDlpD1FnVN/1T4t09Sv
sqks0Z5QZgNuH/D06oJa2YU2Kodd1urXrE6MKypmVIwonrq821yewas6tkm8zkvJgdyuvMUoyDDe
bapqfbjxhFb6vJK081xd1eDHKSNipq7l0aNiV7fPk6bKMTLSs+2TnBPZFNx2jdiFnLEo3i+Go97w
vOo8t2OHWkaLDMKOlg/uI1q1Mkl2zQ6j56+UIhr2/jyxkE7y0vNJPGqRU6/vG7Fq3tndu/8fG7b/
26WO62YBoAuFlo6DzwS+wW/96uIBZ4ZteG6s/tEfzWHf8po3AaZhK3P7jQissZM9O66qS6Zr5cV2
yx+DWYKq/mOSHqNAEaeF0Xc7mlARx12hnGBZDRde0I3vyUQ55dB6zdPQp9Y6KRTv5DadtjW0OtkL
CJyPNVpYD3reVI9ogverKA3T12kqOTR3pvOWtEN3UFoVfBQJEgeYJo2fDumxKA9aFrpH4fkMQhX8
e1B6CDFGR0MEC5WDsZqY0WM+JxajMLLPjtWtZU82Ck+BfaI3P7rRj2ftq7B/KNyypmLBs1a1lRj7
2qfY3A8D5cEYJ+elUyoOrZk4NCaYQlLaj254tk0zhv6RBjXy+NpA3Zs6dnORvZvdd/ecBZUjCYhp
rrWrv3hWaO6lh5okydWBfHlB6trcGrav+ignG0AS6ip4uK+uphCB9hmJ87strxHhnvQkXcll5IJt
2Y4PpNX5jeYfypybIYubXREgXX37EVxVZ29gaS9GPY3IhMFMcQqa7uH+M7eWnj3mhE//87frhxEC
mRTQ/PxjS3d42G+/3d305ze8/wSR4ZASiXxre/vIjOMGQBW2D/fPjGwbBp6MDNz9U7tQ8daUwv3+
DeWCCGb9/g1vf60wcKD6nX+729rC9Nnv8NtJb7m+/A2Ri3+4/5D9/Bumze3/d/uz9MgfInnz+7eT
s1Xb3Cu+Aypq/kPI2XmafYlEZe7vy9ukHRdDpUQrYHjlM7ijud5VLU6F1TpPpMqea2G7nxTfwLGX
eQAsNa98z7VsWVhKes6Fa6xddLPsBnU7HkzmcyaIyAWTx1MmjMl6JoY4Kpr+VQ7KpgSMoZvuePOv
OormGwKgG5kP7aOgPTpF/OPu72rED3nns+F0VIS5FPZ65UzTng4DEvKO9hT4uXiCEuvoDI1yiube
WNr9PohmzfO5K90sD8p6dtsBPJjYvCaAjsKB8nheQzaiKYZ12tnFv2xeXG9cy64vt08Zo5qYvycW
8mPkrAY1HzJXRbqX3UEb6zPg5ltPzhoa6IxKq4SO9M/PGyDcGk6a8yhNEYQPW8gk8uX954Uz/Feu
JlSjzpOQwgpOtqhvP6k0we1OHHSIA7J9//yS+mfsd+3tTwLYv0C/OgXGr38Z3JPuZdm5VjQKWEc/
vMgrM0GbHTRRsZVd20xgci8FCITQaKLVX95urA67imrH+wLSQzZ8gpeNvz/hbrbiIqIY/59PuA8k
Zfv7U3KKUOCPZz+kdnAkq0G6BspMaJtNx0aYik5JvR/v2M5DZj25Awreo0O6vSrProtUwqAGzVUH
XbAin2O9KIHjLzs9Gz7Mug8W2qCP36K8OVVO5/1yJ3I1WTCwJ+zIKrM18xeJI4BPqcF329B+Nrav
fAQpQqG63mavgrqeVQq/6pXSJY6muq4imZhqD1bQ2QcbcfidmznVblC4c/XcljIs7Lw07ztfrvEI
VKtoF7VsNbb8jd6lOzky6O5ccZSRS16ILh2PN6utu4uBFwGawtTxRKuG/3K2DOuGeL+iJZtWY3uy
LLM5na1ds7g2nkr4hx7CutiFlRYSM3X9i+qCBwFfrEBA2SXLWKTNaaot9SlS61dpd/xYX0VT1ex5
umvUVOqrrLCVT/Cs2sYVnkUimelDj8J7C+lubwQ7vhraWpo5IR76clBfoitaXQ5lYFbSQP7qUme5
YZtIEJKMb3LoByM51HXRUKM8X04C1grH1Pa95iPiFQSr0OmK9TRm6atrkT5rB8QRHNtKXgsFWQUr
B98hu11LyVWUq79kb1IaB4Z09yRnwvliPsGSvoQbmXfx3DjZFmRJg+winT4uHmBub65yLhrAr4Yf
qmfZ4zeBidgLoqN0TXpAgC2h+h3hA+Ul5fy546tQqAujqENi9TRIXYZL1c709RSGv21TSj0XDNc1
QGGTOJ90jAbxz/DsaLVTsffGHLzxH3thzoGGTo15kE5vMWorwKrL5L1TRgH9P29+2dULYp56ZPh7
H5DWO3uAN9Uso0fK1ae31lxJJy1zk4tedNzHrOCIiHomS2MnME9BZI90vuKBEphHR42HY29PqLrO
oxP5b3BI/usIuupq6s25apL03dCc8DChHEg4nkl5N+VI0PXWrEucvJuFqoDyDTk8oLBygL3f2/hz
xaRsIqnL44bo8CSzZI806mAJiY5CBTP5VfUcEdYaY+Q421ivYFsO43XOX3gjB/vR8S7kGW89aara
3l9mychXaJ7uktI+aI1JxmsoSEBChPqqtH7EMYGVCAS7u4jiAhDMvzSz/gazA7CfcC4TN+ziMTZK
88HyprlmboCXUOGV7bZW/dwIw11A7V18rW3Kp7Q5ja61iEUBXfpueWWxiNNcfS0Ci1SLIQSBbMPd
9jBE7VxlmvEkRbiGSzZ/rROOZtyU/Xfia6vbSmUW74q+M77GBpUKFoXhz21D1KtJwvSkqzmZO5S4
t6Fqe5fA1vOVo8Xpe2gpP1LbNn8mw/W2DqJXVwUplc/W7BvAV52CWrrTr7xpQqVpSF4nZK1QS06K
l65GCSq2sydpimpjWlC1AbJ6HizbtNzkhNPXcpRnY3zsDGSH5WgBn/JLc7ivRT5ujmrFzVGO226a
rlubm0z5zND8exm7dFVC4Pzemo4G/CJEW3Du6oVpb6ygLaHubup3TmJIOcUD5RNyNEU0E6baZ81L
qydKq27mwUqDQ5bP6OjZK8n5zlE+MqDi3pqH/v+xdl5bbutKt34ijsEcbpVjSx0dbjjsZZs5B5B8
+v8jZFvefdba/97nnBsMolCA1GqJBKpmzam06cK0FHGe+SlWahOKpWlPw1naZAMUYTinczPFrb1C
0gmXeYaAuncEu8qI7OsqFK33YWmTo9DBgZ5CHFFt0niJSqv/0NiBc24LZ1iOxuR+IQR3CAZ/eisn
BBwKv6m21GRGHwNzQlsidb8oFDSvcuQBT1Gvxdec9A1lvbrzJY/HDxriEwGZjUXo5wJco4iu98Zp
/XPDRudIMWPlLhLXS/aTglatdEkj56dzEMG6bKr5ObEpbVrYhOoWldU2/P5ln9PFpsr4eCIrH68N
hGaHSQDlkdUB/Zj+VU8wK8nqgJYekJ4QNifVeB296C/V7qIHWR0wj7Wz5//FPLmKaQ17V6ujizpR
KqA0JOJ9K/GeQkt4T24DfMS1H6VlVAn6QJPTruSYtNluuxm8drrIXmolya4RMJeFiMDlS9tvrtD0
Dud4XqzwdXczoSIV6Zb9FKKxAoVmxsHEaO0nvZjcx9QB5sKYtDS2pax96tlXaYH8MgDjeG1QAHLW
QGW7dR0v4zip37Qi/3klbZRZdc/jUC7BUESfPfHDsIv6o1Pa+d6hwG0tzX4QHT2nM0n2crdCOgYq
g0xEn+NJ/YuS/f4xTLriYTRGB4VhlmlyA6qIwhEPnqFmj75ufpd2yyt99gGVDW0NvzPPrU7Szr21
hTsz6/axlQUfY5Pk/LyOIpR0m0LBtpVd3p31+90J4Q5rBOOjzzDMHKvO+fnuerZSS6H7mwYqlbgS
xffK0S5EZIuPU1xYKzsZ1LPfetWxKiB7FCJKXqceiAJxmuI71eDLpB3MS2fo2aozDR+qywARkPnq
3mSdguJyn5w8u/vTLn1N1XwLTDd87XvzqKW2/tEfKnjI8iQ8V1pHebzqF2sdHfkPg55e/MjVvsVG
8QQqLvtgBPxZoi6UY2xM4gw7BZWjZth8Aiu/D9hGf9P88jPSXOarWis5osAE342oVR9EMEUzaab/
OVGCtXSFDglFJ69sXgqqvze92QUHlVL2C+xRw1LXRn7Eo9lDPj76oNom09kbsbfjgJFIsqAPU163
CzGN6WerjL6WWeN/JZLwUEDQ8b3Sp7XKbR+p9f4M6Ukxa3NCf0PFyILSj41ZZPV3L1SviKl1X40+
+j6hqL5TbE9sVJRHnhHu7YryGbqI4rmvKw6go69tpK2fzPpC4dguL0Rx84CuMFh6qUkYA4W5sYie
wjz2LmVkgWKer6jEb1ZdWkTr1oVOZB3CMMZ/wDvWOklpHq+cG60qebqNtj51SbHbRgjIQ15Eurtj
nV9TbjY+1dsUuX6oFdo6HqJ2k7q9soiVVLn4rtCPiIQiHxQU9Zc+fgN/7HxN685fQjaunfmH2WcT
ouVlPQ90418ZdchfYlvE66DmHGCPQFRKVUCvlsTO18ksqcjowo+lSPpN5MbqXikt9cmNQySjZo+h
t18MajBfo9wMdvCDuoD37Pq1y7Rn6QAlUbaA1A/IWdPUW12JdD4C8kVAMYHXNR8dMNk7JUV8tkYI
xumS8A3Gf32fmp5Yu4NqfbbHbhU5+fjBrwdz5+rohkh7rX5thyj91CHntu2AH201L7I/p1lmfTZc
IgpDqjrbqhPppzH9KscSapw3HKuNHZIt04fRaFbSrlkcVOMm04l5DeEbAeWdfAniO84qUqKtYafK
srZCpM44SxzlVTl37zY5YIb1/+EiTM+knqIzV+/mDiDtD/DYo2gJxZ9s6hicchWVxh+2PBNI3StR
vCWPgBbRb+d0HkCfwIVn2/r2zq63lNyGQXt+Z/eDIj93IP77xB6XDVXLSyHEh9xq6sdqLk504fA5
/jZR9d48Ik5zM5FlqwkiURWrcKwNzVFblSjqPQaFZaxbc4DwpPe8TWmY5dnjpLejKnY4qi3/T9Li
/j6wvfKYFWG/a2D5PFs+jDptUpLBUFDxQ2rYvYZxAyeAXwfPmdbDEBuzGY119QEYQHGpbUPd2Boq
23lu+Rysb5+FOu7gSOBkatv5RdrklZ961oHKoAfZM7w4gMooC6tzQ0IqSkV+udniOkNCMFPTVTiO
6jPF4MGhnWoArL45Vpz1wiUAaPEoR620rVZOhDyo7BqJK07lWHwt6kx9bsy6e4Bs8ZQGPqy9ehyR
0bWSneyapiYWeRn7t9FITFsTnfAnsqfBS6t3K+nlTuxfapN9vEq1IsAvuGZGayJPKPz4FNZm+xaZ
9TIZDeiYHSKFk9l3a9nt2uQbtfHj1c365DHn7Gm1KSDRWUa8RC8d3ksmZahVFWRMdmqBvqtjW81T
7RIFNtPo3KloISatFZ17Hv5yTDaBaOt1p4f12ra1KQUI3V1Ny1a3AQiSfR752UU2mlklK7WyEbQz
ivxmi9opo1opCFEBtYEzzs7SJq+o4Kx3akeC827zldBfwfaiLUAeltO6TwdyIzMHT+Z12SGmqGmb
0r8yDzq7vuu4QXmvnm74P6L0wAPD/R5X/g+9G9S3rFYmYElNeGmLxt3BCB/BtWibD0Kjfrc0yupN
i5H/jimg/g6W1zIM74dRxy/xS16rJk+o0b41bebAUNdnj1VSIGn6r/Z+HnxnI7aB4kq3SK3wR2UF
jf7ggWemJEOd1ibAgnMxGRrYyPg7BOcjrC7jeJRX98axtGyrJR1V1Mi7eXMTsg+h6nG+jI36pdfJ
EN+F3qRdV6jTl7ab828/OXp3HmqtWqeq6e8UqtG2iK2OoI1sUnyaosAdqFr7uAmiD2GSfYlsr7nw
4I4+mHMWPG3eAt8ZCA1nz3LKVDX6gZShWEqnlBMsyC+qPYjC8kwZeWxMgsoia3CMV5TQtVWWjM0l
1fR0p6lVBn7BsE9VnKabsB60J4cisaWgnOSTmJwnguwzkJ/tF0mrhU8le+SzDQlNo15S7tg+mQ1P
kKzS1JMGV+0hd5VgN1XqdCnDfFyNCJm+CcEpufzIPSc7mVZJCiBuxIIAl5qsgLemp2Auk/I6SiEX
si8bIHkxCIduQqMx+TUi15Du0uc2R/Z1BcZW0X8aGzN7DGfqa20QxWnIq4s0xbMJBIJ1jkW7lSbZ
CFPvLsQKFnLO3S6v9JkT+2bD4+b6e32owba3BdWMOF2WNBc3zIuT9FenSNn41tQAxDK8rUVg6zhV
cXVoC+ERgu/Cs9sYxgZMXHKFF99dcXAZn4vRakkYG9X8zC0RZzKCldtRd2YmpnaEsQUSg2xmC9Hq
NtlIY6zlbnW7dAMYmn2iaeNRHXUgaBrn6SLomudepCDBTZ9gdaZmW7UTECMOpbkfs7ra53NkMoaR
cTN5dXotFRnK1oMXUy2ypa021Ud0hEN4Qgkt9hCTUs2Zs1Uet/58iFoALFz3ooJqzC+creOOC2sG
fPSVEh04gKP3NnedsPMX1EsopzjN+rffbp0DutAdqJgpQuOnm9/YPqJluHmsJu1yNXt2A9fypxu7
EBucwJSekratt0rqktxPRv05su36MeQObrehVS19naKAHkaCQ+2l+rNj5/quCCwq+WdnF3Gb55zS
ntnVLLNiqYF120lXTW3TQ6cA15Zd02kRvPQqfSccUkLQBqnPWQizpuVZyVsZcOrpJt3+2MZshvn3
a1+SCSqJsNW+KXnPniuFaJtYxcIlzBUvgnrLMQPRVfA06ybJqkdFacxl01FqXsc9HE1dRuiQJMAX
isjPRdgRt4jdXVAX7g/yc6/+EFefyswql45SmU8GKLlNC4/q2Y4TY9+NmbFDgqF/kCtC9ZNDyuXD
mt0P4Ze6YHfKs2uOHd9WrDLQO/OKZu+Vy3EmKTSBRe3lGefvTkHvbGTEqkOYEdqerF1IkWJcmEOO
ws6YrTP4h2DpVowye4zasnituuq1EIb+MPp9/sq7LAA3WkRk5sFJKaC6c436IEedronh77T6nRwl
61HB7uTb6HMylzCstWmIdQ9N9wCGpgL/bqSf3Eg9WbPqiu1wPAl872Nu2jPdaNQ9eHEDMLPXfI7n
LQVhSdUvGsNpv08bP1DK73WaDgvTgBJLLcUnSju8k6/UP5u2a8Z1WqTG4t3Au65dN5y2KI6U9ikq
4A7xkBDMJtM7hS1haMjXObTGFif8Khq+sSODkHkQP2A+fENQPPzoZfAEU1ckLnE6WLuGuhxqXdzy
kpEQXkGzbW9tc/SWPN742Oemo8DgaGsuPHKDgby4NBaooiIsPSZkpi2f59cULSIzME+iafwXPxDz
D0VvEWakm/Veva47C8mL2RmVAHs7GSZ0G3M37Dx4nBFDvi3llF73ECrdq5w6cSp+gvBo6cyudtuJ
JVufaJNynqAuMpiSVZly8CwMZTA+dBm3n2bFuWEIF0CSB5QfIkgHrFWZjOK7WmrPOVnGL35vNwvd
sb03FMzGJZq72bPaqdEa4umjlznwBIYjnK3xVOwHkDgwn2hKsWzr/sBWwwXPzqjmmOlWsdx0VSR+
/pzNzUhmgUzDo7SofnDynGmvMnQOQ9s761phTeh2Uz6t2n62AiIk1JUcr0ciwkUPX3HT+eeYuPyy
Mgd3kYfqS+JQfWVDybAdST9tbD+vl5JZSBIHxXMBbFuUs3Q8sFZ1atBXSfU3x+TPcxP9InsqIXSQ
1y9oqjZXDc7hQ13k9SrIHevT2BffnMzKHkuvUR6ghybpbQl+R+g8zNHIR7LJzdcs7L5ZfGafeLh0
aF8CC4iNLlrC2HxFbV48FBQxrSPXBUnsOUhmaqLZ1wHl1j58kyNqQQgMqdOJX8tnbeIGiQ4Iindt
H2xsD4QlfG/RN49/jFEr2i7RYmVHAPDrWENsnpkQkFfwof+sZYEhMtdL54M5mv4WqZN8a1dl9xja
5Tn1Rx0ZMoOjf539pbYwuxB0Dq9OXD0KJYz3wxDZR0i8YYScGyu9BOWXogrbYBEI6kWLqP8h9I1q
qNshqryPYeGLdWuo9dHlAHEJeIvLuGOTZcDgsEF127zUUxcsBbFIqoWqGKZoL0wWbZc4lH2qF0Pr
pi/aLLEKeUq+8J2y5Bs1bgrV/RDCtfvVdSOYVQQFZzxQ4q1dw4ziq5b44NnAtWoz7P8KrHFbBxWJ
u8546XPTo0pPeQzsfNeakC2MDqQjY6Iv2xaRaZGF7jaBk/xYDM2ws13l4E9FvtZG7zilTb9QCXoQ
iOmGTR8Z9qbwu4+hk7covLvRosnH6Cu8TFfXqpzvJT8eqJzRgIUGfeMpbXuA+vXgUd/8gMMsZk6F
wkM+gktPgIEMQRg/ygaCMu2oJLDSz6ZEUaAVy1xrTW5HOwtn1M6qKD8Obnmt7JxofFG/UD6eXiB2
Vl8LRYPAS3Me9LhszqNVX0UMlKfM4vgYed9jtctPKqQTXjyM+8CBAQV4f2GelAe/o1IxtLNPAlTG
Fmw61ExzVxntyxzZerL1Xjx0dkvhugKozVTiaFWrXXjUve6stZ0LZ/2MOJyBiaHHFVuEb0kZgpEa
oS+QdtlQjAWeXrrIvhc2n9n057Boj68DakqXKo1fW61oHgi08kuaBBk+0fRvqpvHC4ossm0d9d9c
MiGPyAQb52FwKG00w2jJbqM4cfUoByGNF4/94ABXnpKvhPXxEJo17r0oKRe3fqQ7w2Js9BRQXd6v
y8Gt3ioj7tbIYJZb2bUNm8ePp8EvG0zUv3nluBQtZaBE2Yz8eLt0OLUefZNKv+UMqjgmgflEKlhZ
hgLZxdA75M14rcbYurgZqFbRrk3P+Ma5rlqocftVmFZ/ndqMtFMBzWcdfZpqfoexoi/HLm5+CPNZ
uA4sP0nonSrSTAtYqPrVkFA808VIkUdK5++QxiPgxM/5msHkec3nK9LQ10xPK4o4McnBvqBQSgju
lbKr6mb2oGj11wRUT4HS2UudqD3PIGihZNeJguk8ugTLeM69gPkUT1lXLCmDsF/KQs0WETABEufD
n2py09xNE4Onbmh/+TsxOekhBzweD3tj5NV/a9Y5MGWPUfqj8kv3MFRwP7od+jZU3WS7yKTCivpM
KpNruMk4co8bozSqy+TWDsWWakcMJ7h6bVXsCrbqx9wlLxfy89/xDCE5V0ClAOHhdIGUuVj7UaQ+
dVPiLFNTqC9l+ljXbEBnud7Hvo/jXW+iCB8HXnsZozn54qX1J93Pz2rFLz1JB9TWgTMR5TKWtoPk
utFZ5q7zJ3UHVhol80JP15rlVHvNZjXA3fMjQ1RkptmXUrW81tXa/u6W2bM2IhPUFKqKbI2yFlZc
/uCU9xByL/wU9LxDESYFFE1Rt6vH9sHlp7RNdFdsB8sdr/BbBis4oPUPKglK3c7iH7l9JpMFdJwf
89UeWueTE8JzWvVa80SCqdtUaVuAdanBRhPGYs/VXIvG7JZ54yRfq2JYhkWdflfDGhGEPEpfbaCB
mx7qk+M0GbC0WGB5Q09o5PTHs96a7ovreRq37A1RrupLFFqUd7pqdfBN4YAnFN+1IOFG6TpA8a3G
BjbfxUeoiOM1kZvxIfPsctFb1tdYK4MXShHHnQZx6hbSU++VMzpUkXnwFzQWAAjzbHwaM1NQ9lOr
mzrvuw/woh6kR2S3E1VrxOd00RTbbmh2qhOkezgh7L1G/uHE/zIh9dfaF6gnvFUEkf+6Gwi6j3o0
nnLCvosh8vwXyzQJB9XDYcaeCAOG4GoALTi06TkCqEdFTd2uawuZ6oDPcmWj+Lnn4aK8dfEULtze
Jf09jzadi+KMZb6o6sxF6hdsiloepDWQCsPsxb7riF5PrpZ/8lLnuwBpeq282LwWRvgNsfacAmhv
UYKjXlLHB8OCp9p7RKTG7dAn+VOgz5Hromv+siHPyqJO+84p53ulRs5rBfXTWtOST+5Ylyvynt41
mxswyzCpkjva+baiK/B7NNpqqsEshX7tXaWj59lA82OS2HdbqQw20V9uLPMq0i0lrnR1b2vfFktt
xHW6y9ALgs1KEK7doszPStAgQDClED/1RnoCdfHZATB5jgxrXYTNMxTU0VKf9NPUeEczI47reK52
LhF1X05jqK2sth12Xtroe3RIxks5N9EuHwm5gDKIdmXgRSvT7vQP9giffj0MPyiGm0LBiR1aq9ea
ePuiab1iLSBI4naZBtOBDMIyNBULoajS2KkjILa0sjViNYGz8xMlX/KV5/eqpR9DT4cGxkUExlDL
8TRRrLrMDNLRsW0MK2ElROjV0aGkruv6RdJ2z5AFZTtpuzdUhf1yaVxdrIUjjAW7kbNJquCD2wjC
MI4Zvc1slKs+s4xr4oXeJqQ428+sLRmp6USBUb4LLBRvhF7B+BO1Z1Eb2TOMCuyrUdkDe2UOe2nT
MqAvsMsCB1XcK0cB57umE4aaZjky9ykw2CWjNvFFVZTxEJrFdACPzafjk8GIKOpHtVIRbASTj0pD
2kFQhLvuIWDeZdXgPqoImqqO3nPoQWmeuldipRFnnDDqlmmQRScww/k+mghYuMA8VpUz6Ssj9HzI
XcRTQDTcs2xS+FOs2OcWhKJPvdqjUgTFI3vpudoZ2YjJZtcUgN59tRECQNwwZJOXtvUrKl8E0RPz
he+PDUZnCcN7fnW7WUm5e3UoRr4S+cxuTUVeelXBELYeZy85EFeN/9CWf8kO0q7qmoRpsnKcerrC
MOUtDK0dyLIY0/VmUy17q6euCf4VFznAacG8WEAkZ0sp4mSpWgi4t0pXnwbPqU5dl/68SqFagKEb
GkZIrwEpS5/bJXcivlep2m9SnoTn2kLPWFGtcptpnk9VJQ1fA2/ftQ7x+3w6W7XNAyCLH9tKSfj5
c1tkB+uggQtDN8ImlJDUlvMoba1bEGhsoC2NXZ1jUuOTpCOqC+pvO6l5viqq8aGDDuiqwmywNPww
eAx511tCcynZQgFrfjBdXcBEJ350jdBW8AqaPKZ98+iVerZtY/NTH/bJOey/EQSvH9JuLDee68MW
E6FA1PiQbsorOJWhyZGX96Z1HoZqGAmdIj8y2KqN0IQDX7WSfvJhRflsIW+xsEylfeN+ry3b2A+e
K7dGqS2u/Yut8qWIEkh7ouRod6gR653Fo2XuykZA6kEVpFcMxUIO6QNx61ysFJHqV6N5iiQ5k2qn
yPPwAd+4m1TCcXuqwkhfTBSVcOrV51AfAm6SYEk2VaixLQjtbqMFqnEjcKrbDvnVQYdfaKZwkn4C
XSv4ou1TUsAjUMZBuuoczTy0EfX6HmCuFy20myeO0wt1yIoXmB/XwCSVx3mj7neN9sFIvepUZ5F/
61plli3jUcQbCFzQWMn7QVkj16psU2C6T41Z/EXpBBixXIgDv7VoIchUPVpFAl7OS6et5fkArmrl
LUTb6kmM2dLs6uYlGMf6pcjcawmZ8EMZKPWLZwhr2Y9jxx2Wrutq/pYURbzyW//BKkpx7svRf8iR
l4efM/4QZHG9j9SwpHAjSD7YCbFJ4pDRTo4m1FGDkSdVJkd9BeGqPFGeVddUn3h+7KR5cPr8lIYF
yCYOmgAkpxDyBjKYltGkK+oh7FcrTSDw1uEOp6LKfs0aYt8AzdSVO3etUdW2ZcHjXUkc6zWjSglI
qJau5Vzd64MtDN/d+ja3AznM096A4RdndnjNppj8AJ40lkr6IYK0nfov2dURqVzDzK9upHMuwKSb
0I7eRtUgyQndhOX2NncY/BWEP+pWOhsUU6zq0PVvo6nddCuHMvuddFYjAeipn9Ow8nWnUFmabZts
wY3uLMfrL30wOpssmsqTmxwLInQvqH31mipe5kqal6we3sjPeecCZoEdDA+w6xuDuHRtuqek3Ts6
hgIbi7S12pdqojLrZuoNkTyYIBV8tdQjqEtz80h25OAKV1ykf15H6Yrzc4RgO+omTi7Y4kXkidU4
RaCO3EWmDX/lpdV/KctQR8fXsC7Upce7CN6olnTYtbOS105FKsz2cv1ATL1fxt4QfKgJHW8MeA42
clRrkP1oqxR1kXm0MIH0NUV/DSLXeOu+NFUW7PSwgLRcELaLM7teNUpVb0Ez89xyg2k8eMhUWOvY
cn5dpvOlqWWVvvzD4Y9LM9PKTTJXewXWE+K2wZvNn0fR8rhSoAF6M/i2PfopQkRzT7GEeYmD8Un2
4ikvHirQebIHxso6GSj0LKKZXn2qIXlyhwG+83lVBDqNzcyutYptxbiMvvqzMZW9o4jgcjez4S8P
qQ+Ycna621MTzsVwjOzlu4EiiNVF5Wfj9u4sXYhHcNax4Zr//XJ+z4HRqjXtFWGCDfXd4yd3sv3V
1HriNGq5elZ1wl2dDnAw5owcjpBNRLOikGyqWVZIXqWGNfNgIAw7OSgKSZv2+yot5iRzjzztuwHp
LEdh7UX0Y15ZTkPzN4BHASKL9QSI+rZqQ2wZ2BNJqW4BknmVjFN+KJroZ0NtYH4g8p0f5NV94O53
H3jn9x+43JcHbgbhvVz/Pk927z73V/oPXN4tdZ/7j+/yH1/t/g7uLu+WbwLl19v/x1e6L3N3ebfM
3eW/+zz+cZl//0pymvw8tH5E3zGMnqTp/jbu3X98iX90uQ+8+8j/+6Xuf8a7pf7unb5z+btXe2f7
//hO/3Gpf/9O3SCs2R0aBaK9I1u7aP4Zyubf9P8YSpqQWTk5wtusW78zk+LP/m3CH9P+9hWkUS51
W+V/87+/6v1dqwIVmvV95M+V/rf1/rfX5zDD0VuYMbvz+yveVn3/Ofxp/X993dsr/vmXyFdvx+lq
VaLf3P/a+7t6Z7t337/Rf5wiB/546/cl5Eg6/8vf2eTAf2D7D1z++6Vcr4Y6tza+jIoVHTulnxkS
AZsd09+NHEnGsTroxlWapUVeNXLC3df26/goh2sSSHsvRZbNEMFTYXTmMmgsaqtaS3ksohQCtXZ4
4RQMke3cS0sqCXvwLfO4nDNFpn0g+/5Djku7D0/UZqphxJI22TQDbBm2CQishWz/BF30BVKP9FK5
SroXrofgs6DO17WTWwNDZXoucxhIZy8jSVCSk6ORowBnC9TTzSaH9cT83gOgInLWQS0jlyrDgTrn
UlfXN0cfVslVY0UuPMkW9SXFhMQOJ3twmIipbsIELVcXvhuL+nlRXUyCBuTtY6p75u4YOdWl0tLq
ommdsQ3MCui6nN0bzbjzK5ANf8x2Bg9gct59glyQFeXExi6RJbLax/taculQGA1BzeB4Wy/Kqu4U
5ym0vL9eUrrlgxjOOhuLm5s5cURz9J2n1gNFzOgFBbNC/U2sHnpkStT/EK7vVOqvplFsLf5vR0C5
wSlsZi17KXgvjXL6fbgCJ+IpnnnIRAeqwi0rik5zmD4KZ19WTnjreFrkgYaZ7SVwXAiuCF7dZkjj
fZriTMmSpEe7/mPOzbMZ67VIs/z4fuKkjeG+i5XHd2vJrlXYZyLd1l5rLLTqU4TWJlUED1GXBQ/y
CrBXgG5rHWx9ILPktRm9D0g/4U3JeaKydHa9z7wtZPRPrpukxE0j8yCbidDZAWVk8yCvEEwb95mS
LeRg9ttNdn3TDHIKTphRUByN2Kyy6D0VeBlqYyHEY12lP/SKoj1Ia4+Y3BpMrbGUA7fR2V1eiUkl
5K0HJ+l79yDjZG+UEkoP8Bo/fe+jiRY+IzKkE7D9l0FjKsydqbtf7nYbPKEOn1ZekOXx1a0cub+Y
h4YhqDoBhcn8rn+/r1s3p1SPUkN3Ld+E5QQ6n0idwbDl+gfZWEWBYv2tvVtFYmMtqAkhWjj7ZiBb
EL4eUb6bUqH8sYBZlQQMUpEqtwVvk/5YsB7gelVgaFjpMKMfzbmJ47I7yq68ujfvbNTpQRvLQWx5
H/ivFrhPu72GPnibAmq7nINPPZwyjogoIOvZNVTD/BpbOaerGEEJOUC8LUGDGpHaWasSXlr3QCnA
lC9kH+zpT6NjhS8ILagbaQc95h3uM+6+tRS2lMvIuXefd90yGKjG8Nr9pCaflC4nk1FaMLmZcfIc
AVDbuw5BA5Vv2IeqN3bSgwIujzO3F16dGcaeF1TXlXZaA6lyoPCf4ST9DCfpRkA95VTapB7nS2ls
5xF5dfeRU5ph4wzIN91dpfnvupGEqNxXStXpwe/b8XHyrKvZZuKl4sB9KE29Xo91mn8JTIuUEgAr
QmcjJG9zCkpN/I+VBXA1qaBfi9vWXyjtuJdgY4lClk3buP7SsrxsfbdJ2HJOVd06A7+1lAM3eLLv
+fHWcPnq/wF6Dto+2cO8+PXm2FHF3UQw5iJw5R+8yvMOnFzNfCEvZQMXuwWEoEHT/matqYIeKt3a
GHdPyE59ZDhnH/JGyMTOjZzuVm0EwJKwQGk3A4yhOYTq6hS0yOZEzUNdwvssr2RTjhnVtrkJqsNv
fg4kv6/SAJADTM7mVjqrhoEcdBLCido6zWXI07fY9xzIh1Mgp0o6ohvyyxaTyrrIgXC++id7NuRv
6e81kv6FsGV5ar0yOcP9n5y72lk1HqFPSL1+muTgVIkJPEmjlXtIaE/q5I5iIX0aAYKavCfK8LmX
UB84r5X1bRNt5WXaWd/dSC+2f9jkS8U/SnjBT/JaIWQ6DEYG0Z3pHbK5GWwNRsp7X16hE4wuid3s
3tuV3jv8nW2wQv+gIPqEpvvsc1tVWmVfzpFNP1J6spQjVTWqO7LKvWVrV9MMy7eWeHOoAmS309B8
JerR2l35FgS5ioK6ANevFm8aEvIXS9jPckZcuum5Ltk0libRWrvjRmNScn0M89A/yqtMlJ/HwLU3
sifGyj8GDZBkHu6/XOLfV3ebAGaKGo6P+sQ8eh+4TZbryBXfvVxLtc4qb7OZE/9f5t2df86NVFQo
nGijhlGxrSYzeFTUGhb6yks/Er37ZA2m9gNxbc8ySf26QfycOkn7yesTUjpxHz6Fscs904qVo93a
6fHdOh2kX8dQ1PDd8CU+aWrj7IVSEn+CdmDRIp5zipCXGM8drICbPgZ6CRbBrj/EieKtU9i6Fg6B
chKmWbIWRtmdurkhWfdnc7dJF03V1kntKvu7XU64d6WbtOWlYe+mxEOr7V+WtMrpz1e4zzdi0hFt
ll19y6IQKkXcwYGVfCu7qVpmD16WPgCwTcpll6NmEYSobYVGC8/XgAKXZkTDAlItQeL8X5oCvV70
Xi24vRdyKBYaPNbysgwyVGArwmp/GP2qsNeGiEG5eU23ibREm0sOwmfZdCYEEmjdP8peUEGAc/cQ
s5vAI3KmXx7smsA/ash7a1XerEg7BudakiRVbcq23S+GtTRCnRmeR0mIlM5O0vjPPvc5d59mpl2S
A3FsBDsVrB4MQqXxCldI4mvla9+gRPer82ukUiplk1MdRTHMfN8zgmIdQ+WwlLfB+12xGGHGDeeB
u+12H50HzNEnkD7fVmVzX+o+cJ92X+ruXCDYRLw2y7mvt9Mztf7DwiXjfpgS9GL0zAnItVJSlDp+
Vy0buErCTn8a5kGIMdxlp4HMlr6DYlvHqJn1bgujr0irREe3/h/SzmPLbR1a00/EtZjDVDmrcpU9
4bJ9bOac+fT9AbItH99zuwftARaxsQHJKolE+IMeXWVrVPIXyTNkzGXV4WT+YgbjEeMg9bme1j38
mAYkHZAFYXfuFsbK7+xwn2N0ccocVLhYE5XJSl4iLD41C7cA2QkNtd60Uz42i8pQf6be2u9d5dUQ
CQ2GibWKrLLLDptpBISXKMWTC9v44reG9jJx6Lk0Esfcg5rSXsLacVG7D3wcp0ukwlRzWNri9NXC
8nVvGdW3alZdlqsiBqYxAATW1ftZnMPKwgw0cx+17TdZ68SZrcyNoO78Z64Y895dXslxtUKp96h0
pccxGSr468ynND6Hq1kDmJGxXoOt2Xq+t52rQrmU8HTXU9vjNjcG5XJsMu0wyyJtADgVwk5wIQN/
NIn2Aq2PQ5D1P69kyh/ZRhJ95IVa70Dv1AddRVjyt9ugtByU1SIqjhyLhEcZaqUrYZNxdGaruZDg
/+VPKJNrG+acMupAj7Es/KPHqJVHy3aC420A2XIfZc6Ru179fhtT33BQPgfp0orK7xylls+cQFXP
ipJ+5qy/P5mipqnWuAMyiZWVyCgrvXouom6F9Pn8IPO1asaIeIQiJRsVy24e9Zate9FddvL9VANw
hNf37QXcNDtnuQW33yjL5cBWycJOvOIok0ERzHt9gikkXx+HCHU/uRxLIlzt9MZ719TG2VGAx8qq
EyCqPLewcmS18pxmoZqJc84DRX3/2afvNeOsZOiM+5VnvN/7MImNH3Qdt78QTcvISb9mYHCuhSg4
wtSuoZ5Z61G4l95jsiEzC3wSElx+ZFUWMiU0o+cRdOLhHpJXcEZHm82Z+zicHboHP0fy9/fL3TJ1
uOb+6IF1FW9BFqNjoqCeh9vBV9qjxdqzRG1Ab4/6WO/sIZh2rta2yNMSSnXbgLUi6/JSRm99ZHe7
4RARKG7VrMMZ/HPXFv/RoVDhfCaRstM6lhCySPvAB3Ul6o2q6LcgdJefzffEv2Kz6NHZnfezs2w2
jVTfauDy/x7aSj03w9vzX8OWUF92xoR+I7og6SrBceZD67yBJ62JSacdFB+a+4oosvOG0Fl9bmIs
A50xzT9yfyrXbgC9nCU2Qs+1unAKVVt5ApmPFXR+tARyU17J2AwQHVixaJFF8ftKVpFJo9mzUmR5
BvHgLYa9ypz5hC5196CFWf+ga5a/GgYcb+4xW62Cc1P6WxkaIF2iMiskXY3JHfcyKIsYYYitDaBD
6Fx3D/fCfo5bv3gAnemwVLQgcRZN7QG45wWr2FbPmQWaDYrpKkZec1dyWv3WNXxCTWxhOSycmOH/
wq72u/ZoiurQgmCFIeyfZKvthl+GyZsusisI2GtW69WDbHPNctuZdvok2yKlXYDASV80T/NeB+yH
UXjxbOUlQinvAcBmcyx8EKmiliFtcLvqvBQTAq1v9rJhtIL6wavdboeSFvMRkXxv6EJlr2pmh+EF
aTIXHFuw6QKAKfdcOTomclUShrfet7awBo6hGNpaCQJ/4w0hOgRpUFxloVpYQ80tBrqyiqHxz4am
bJCmUdVgc0/ORSuWE8MqTEqk536PkoxacQ1C3VsPXYlB0O8G2cMa2LWLFQcxJlPZ2Cht73kde59r
uMYIXUpVWO1hy4VXsJS1vNfvzRgXIngp61PbVrvGhLwcJvO24Pwflaegf/ANne+buDKSc4wH4JUz
5Z+R2C8GsevDH0gmiIa+bGsYDIBJ2S1e+0oKTz/20AlEgHY/eK3zMIkCVi4uwDW7Y6kWOQ9hZjkP
luY723ZMnMU9ZmqKdoLhdJQh2VXmImOzaHM9BKPIaLJRC4Lo9jL32P1lvB7GcY82zdELnX4PMRty
elrO7zZT7lVmduxHiqqLGhW0ffNx7JXmOTGdbaDqM1iTPjimIEyXkayaTrJOu6DZydaoGr/Evjiq
B53zWvHtlVloqyB8z4IQ0wqGrhot3yDLEW1ldY4rUJRa6J1lVatBfCr5e26E3YUnVXrrhD8LysMo
NaxlVmlYyqKuwfPLau4g2KljuG1WfG3tssBpATmgfVM6+ZabrvHMYQN3coQE/ols5LcRxP+KRuC4
dLD6vv6Va6ITgBcLuXmKyzvTxxXkXW/VqrNx7EUhr2QRYUV1dKrQr9BAp0UBbrXojaRFcJNqUjdP
htfG70PSevFLmXfte6l237Uu2rhOVT2Wg6q/QEsHHlk3zBSj0HgZQXusAmvwt7I1Mlnv41piAMAg
ecL5+5j4wKQSkVyzh/gABfwgG2X/uPqWuqyGZCQs409BraBwLbKVEmH/GWF51bLUVcpP7UkWkK9U
K3warL58gsw5s5ekInY5+0m6dFOWq7lpIoz6O7/ti60RWtZFd/TvfoYh2Tho6XUouFMynUQdHzTi
tROFbBjz3N4HY/ba2tWvkOiQ5255ru14ecvv7OAQh/O5kxKlQnxeXt2L9j9iU2b9v/Lu3eKY73+h
tOPKTIMErLSP4s5kwhgWnFO9CXUUgyjkVV9yTrKQ9b+awYJGuzDyTzJ+G0F2+SvvHvsjp0SrY8Pv
4bumVjqTDF74j1e6d5FXf7+b3GRvaGRat/hfE+WI97FlnhEq1rriroJSNx4By8FFVZpvbVJuLKEt
LetIm0SAhwE03mPDaOBh9EdddOxkUPa5F7XrxIeyHJRHgIPWc9/k35TCGk6yxparvmFtZq16vjfP
GIfsoqQYT3nnarjkwNSY7FjH3zTXrzImiz63ELl09WItq6Uyg92t+nnPni3f/64O30BDRzDUtA6v
wCLfmN7UnZOk8eCpRMFBEcqvDMrGNQChcK4DMOhBeJVXls7TptA61JH/3YDLGLvHvvUu4/acxchQ
iBQt/dEMHCTJMbLCDRGHGHVuc4qNgyzc0NvAMreeODDwv6UYkxyzNi2Ozhg/RqaVbePfIRmv7Dos
F39fjjDaifJB33rL9j+Sfo8mY//7kKXv/Rq9LYMtICd3rQ1efm7SqEdoAaZBCcdkEdl9+D0H5gmJ
6Ad/mQ8Dbaz3WSvala+56bUoUBJE3E/fTXalXW3maCu778ol1H2Pw4d2PoUm8OxNHUIlchpnXP0R
lJeyMAIA6n1r+MC1wGyD7dbn0715QuK+W3Q+HxO+yV/uDRHysJiq4XmpZsUTT1tux8iRyhpMCfPY
FPMnWZPFUJriSzPUa72ZiicZUyOEYOrZ5cdNyMc0m6PaaC3bTBFC/kTfzorRLe+xLGvdxdQDVr8P
NCZffQ3v8tuo0MEO0OTihRxDxnIPbVk/HeONjDE5ipaVHrU7dEauRTlh8YHN0lPv2eMZ3cxzLGrQ
5KunCRX+DaJp80pWZcEe/neA8jG7k6SljeVdfU68ZScZamFbb1E26Jc1wtDwhMcJJJmPNeNY6tcU
dLxZztGlFTUZ10PbPDJ3OMiaq84mKEV9qrYOllsLGbwVjapffR2rMKNDaU7GwkE1LuYUL5qsjte2
p1SXqLQ4nUWad5c6mnHh/+0CeHa0197mAEXtzfCfqdSWGWIokLl785CbUfElrCCuuqhSIXakKOtk
rpyTiULJwWtUc+uwKfLQw4dcIcGivltF9JUTrvqHE29x1Ag23GfqrQN77qHzdHtZVAExu+u8RcHc
/NS13kG22kqC4n068RXHa9TeqWAh9ykWNytDr+0TtPnvSCqEECg0LL1F6F7cYzYa7btC7eCbkyHj
yjiVPVrWv7rB3fz/Ge6/XlXGxDtk3aWvA5DytTi+bEXRiZNXWUA2WsUAfk/3kMwI9EnbdLrKH1Tk
ypjsL6sQQZ/Au1t7WbuPC0smRwtkW0CXOnTAyoXNcvZS9SlkUeczUvbeteGEbWryalfoanTJhxb2
r2XYj+wG4Tzl+Ygr4UO6wBbD+jxa3fOQ8A1WxmZpDZxxsso/3vRV/5BalZeTl+nrujKhyghlVd2w
KOSVKGTKLNRZO7FrHc3Zj1kvpyt3NGSux7D/ClnlUEGrfA8QN9rCL+93VeTH2NioXy2+Y7vcdZDf
KZzibYSAtPXceVrLajO2/Rqjpnwrq/48xCvVMuK9rHq6EL/C6OI4cat8C1Cygm6E9FalqsoZ/2dw
zTnya5Xq6q+jlv+s1mK/VVa9xPORIut/tspq9lCa6ylQv/fz7KH8aqu4DqUmWN82T0BHD6xgbA3H
Ev4zq0zp1bOsySILMyFkoX+PByPP1qOz1202+tk2MKDDqMbtSkzWIcZUA4dAEM1kg6nn5q2Vn5oJ
RUlkp7Wlr0t9QHv2d7NXWUa5kiPehoVZu5hyX1m3WMUs+7QvDlaS4ROIXexqBn/+VbUQYdC9z8o8
WOtZC6NDV7v5s5EYXzHxzLZlEIDT6YLiLAvXH9vT4F5lZWqqqlvdGw0l0JZWjcXS2FXDDkHDNz+v
IBN6tb7wdEe5tMIwhNOA4JqnqC1ZmvFHvKzywFwMLuKTUduxb0Ca7IUCbb+fe5wuOb6IP3U6GpW2
5X5ph4AHXVKiE9/Dy+iGtkczovC+IBP0RSv7+tk0puTAVElbI/E8fEmYHqeG98Vkp46T2lIFC6tr
T+bsfpf9WAfw+IZ28jjCeOQ8ojN57kbWTZJMHZ9NzdY+wyjFuxOIyF4uHWWRsRQKnZLHlFhNyiKq
oH2qbYVBeO64KA2Xs3MuPXslF6FuLOza8mCp+a16bZJYvRaN/6mOAm0va7KQjXHiLwa4ced73NB1
89SVxlxhVak23ps9G/PZ9qNp0auYCs6IzK09fXS3spop1iuuzkvcWPHEELI1phaHfGp6eJJXyRxm
zUJeBoGbNIt7k+q2LFpqDWQ4Xf5I/HmJ7d/CbG0PNcd5PMWiCNiFyVe1MXw4hd1tZQPuWz7WJ1Hx
bps5jMOyDhv+1gPoIXkZCtmdWJhaiAfO6VYIJZ9b/ZbUceSm4fWFIJbATEtUdIOem8byM3TwGEWX
WmGrGD/XWd+1wrunAS7PUz02dm2m669q7/9sRfouPkwDznDME9wFXLrg6+wk2zo2zR8o7O+buGOT
D5EGlo/+3m6c4kFu5Kd6NS/UIA+PshpoYbiuVKTJ3MR5bcYZf6Rk/mz7brlJ25HNR8+pP0S8qPTp
M5RZZFn5CnO8s6xASB0KdYw+TDdBzNhrXroJFcgs6r/LsJsN4bY0xoWV7WzWaAeUu1FqFlfmv6uT
Mg7CvpDm2+UtPQRuhXU44rm/+/w1zi1bw14gX9zHDDzn0YEHsa1zZzgpQTFgeI+VlTVo1w4vcxMz
X2KyNVHH4SSLos5flDFwtkkT2/5ZxpAGAUOjl/VC9gBkErE9LUat8jnZaZz/lJi/4vUNJ6lMh03y
m8zFH9CZF7LViuJPRaN2u7nVdFgNokcUtpwElXYES+93omSBIeljn6z2C8vYJEHasmdCUzIJqVsO
MbZKndibEj0z1K51TV0FQfujLNnKV9IKn0B4LzArfpm983/F9r0bfjZIA/hbTChk/NXg5g7k1/sw
Mlu6xN+M4/89/n8Nc4/d7ON/98gtlFX47fJuIvFuImEPLbPv79UK9afAzI2FpjTVij2G4gGHsfzB
EVfgCyAw2VcZkcUc4iJXD7bzR6qXthProd2ty+8RxmrKuI353Vr2lEObrtpfJvayZMjM+hDHC8tk
GzkK480cW4G30Hiunkt3WGuyKvtlZVpwnKmaGzWANg7Nr+9OEYjQ+zuTrw7fFw8/d+639wav7fpj
w6bj7W2YqjABU1Y4NzuPGdtOncdGqW5V7mPaeOYZ3MtBtqkiVAwOQh3GxOxIVGVDW3bDutY8b6XH
zMOXrOD8RUO7cIN2bjn8Ua824j0nOQp3he4RN5t7O9i/do+qy9lxk50bddaltYqU52vGEajWqEB0
UDa4xLNpXeSVG9TGPmjb51ue7BIM6T+5n8+7jH8GG9/0cPhJ7NrGiBa2GFXm3YcSuNDJKYvD7SU1
tDIiWFmrQZw2Dn0XQMEry52s4nWOEbAFFUlW3Qypj7p7xjDAPeIv4dyKv6qyQcZ6L4425RTGKA+C
/TPiIV3gb1M/4jFXP0YxZ15mqcP4Gqaaj5kCnsmfMZnMU7BdpQNqHbIq82TfNmbuYbLBfOv713hN
E7bbsoGLreF6fjSL/mfhdc5xYNIABR6lJchUvxqEZXmFEQJynFbcFPUG7XI0J5AZrLQqWMkR/riU
w8ps2eKjIMIPDWukWcU8CvNNLDHLDE/4NvZOUKbZZBss3NLLIVNXtzosVPd0y5q8AAULO/z6R4sl
OxWiP6rnLL/hCTINT5mvmLWvHGdYhcyvKKykVLBh5tQPQR9dOyRjGZ0ieK6ozxuHOEs3AXucu9iB
VjWXlXXgzNbeBebwpBgDLGtUkRfG3LcbFlDT54RdBPin04ceoInAN6Td1Gl/i+d2Pd/iQ6b/EZf5
M3CSW76ZdsoZV0UkWUbkk4aqutTCXTdNWB635RQdZuG9OzhYC2gY6G0aYbZrsHDZ8YsKV7I1QJr1
5NsJDyjRt8on+0FVol0ncrE+cA9u4L8hYTo/NnZvLJoa1R604BYodhtfDK3DHiPoI+TMTSiueqMv
0thLLn1Ups84Ll0r1MQ/AbPKN3bQKAiseeUnDyYz+0clZD882jnwxzUxO0PRrM9IV2MgVGECNLj1
LRTYIQJFnOTXZ61W2EvLgGfLZJkjG2RVFqUDj90PcOQJQqH5ck+UV4qQdC6Gb/fhZVgOco8NYfS5
cz6lYzFvaqMJtE0125AWFZZrK4xIqyX30YZplGiy4qQ6jZ3BXTzz4nTDBlK2+B+9wFLFB8MzVrdB
5Hi3JDPp3zXFqHexEUeXe2EXoKiHaXmPII8UXdCxxCthjqwXtiSDvYzdU+RVU7rz0tc0ZXVv0CaX
buyaBlurz+Adihe7BeVlUYPsQL1pZaTmn+/CcNiK68rui1snwyHwp/7gqc7PQsZkVTbcq3+kxJWS
Lv6o/x5GmX1z6WOrtZSt987/61iOeGGlLcMdns17pD3mbTQ64aIWElotyv5IAbjlqlQ845iHHtJb
UmorQTTqnHC+s5ysiM1ev55UXC7poxb8UaZZP8oU5AcilJUwYAqC0tqNqeMwe6yVT8Og7WHOocat
hiOHX0K7XMSrufpuJCh1RHGoX8rWPDRhtxmU/hA3VvE1zNyGp6ShvEaxWa3GRhkebNWKtg7aGkcX
64lll04l1nY64vdt+yVrnPjVKBXnoYBInCP39upzHvNSBAfZJAukH4A0qw2+gWQzr3hsGnOB5+63
Cq/gl8TQeX4aylLWLMyMXpyRH5mbdKuJufbKMRa2EiXPQdj1z8mYxSs389ttmtn9s1oU8Zk74Jts
lMUY+J9dZosnWUOOw9k2JtzNWGVbaMlgrhjMc8Kfg81N2m3ZCD5PXcuB31wwhxEiPj0K2WBORBXl
k7XT6tsqRQ0oipSBh/AvJx5pjKOlDcLOFvjSe0PVlF+weXGQWGYXQMlCTpnG5EEirUAZXqs2Sx4k
CEu0NaIm24I4vjZqqi6mllmHY7Ulx4WJugCrXz45hVk8MZeGLJHP+VZWZYNRwBOOY+ciQ43V1ye9
dV5u+aJToAi71IBFTzr1cboczPZr7AXdUaZwkuFe29le3jtoartUuUmeGs1cJA6T4KSMegup4NTf
e5lyjetAYbEE8POCZVl/yYaG8381hbTiI+W5NRw4C3gU1Vvf1ww+RL9ZVlbIEZl4mKZ6grZxjO2P
qMlCNhYi4572f49NPS58YwO5N1HWhe2iTsia2kVuZD3FmXscx7C64lFSLXFpzb79vzMyxhj/PUan
VXiSGEWwq5K0fW4m5cPnPZ4KUavzLtzNw6gtFcVsno1ibJ+T9EM30+RJRiw8RnAytIaNbIsmz7mY
IzpJQdM+prEOrLkyL6xNcebO+v7rwCM7tJT4o3U8Y9N4RrQvEtW+dNwM7MH1jzWPuRq6Lpfj7Clr
twQAieu7ixzmjNnS3OqvE9JLt6re2/pr1/vOH9V7q0z+r745e387NG+zWW9PsvBUlA946BZIOf6K
ySu1Q/GCrWCfU5BcADynDFtdFWXJ1S3YCTRp3Dm7zDbmw1yiji1F2TsckHgmOS+9Niu7qe+A6ud6
9EmtjCWin+FXgJPAwSL3VXdiLBJLMDhJj7CrEV2sQdEvCQoykJv4mZyyoFzfGu24dfZ2oL6HUBo4
6vHfioZbhGfP3bbHwGZVeLPxUoVmc+T4o1/Iqo44+EPUJJj01Eq3NIx3TS+7Z9lWI7CQKFV4kTWt
nMqle5kjbuUPaOC4xylRkiUAAOxFJns699VsLLFbCr86hrNhpmS9922JqoiOQpY9KeFbKQzBRILs
mQhjknpE0Un2ZGodfZ0ra5NPjvU+DEO57ZN1GCD9PYMYrv+JKnwOp1ZT3ux++FpbdXKVNVV/a7pW
fQVS1z1yuHZO0wLn787nJFNPg6Ws6vmQbYEC22tweh8Z/Ph9Vdv5DMpemXclqGs9ZWtIFYUVjmhO
/b4aM5QyWAwMG9kgC61M7Vueg+DHEdGw5b1/2nCIgv1R16AA4YcbJ8dFa3Q7Vsb1lFy8TtW5Y6ba
E0rNwzIpG5cPfQ4WjVObyHEZ47J0g+Jod1Xl3i4zvyyOmmuxBe2UKDIq3zoDdW423AqshkZg4BNP
qcIYsMXp2uFZ94VneGbG31LfX7L12P3I4v7BRIzq0zzxgzGNqnxovaTc9YPNHqGW6RcjrtRVqHFg
j2b3F9lpcvclKkTfHWvIFqGa1695j9F67fj9og5wAOd8sEdRlN9cM5n1rk3s7oU9CeE1BrZdttZF
GHDIY36TjU4ReM98MLJJFtidv+Hf7Z1lzbAbd2m4A4gzMTTSxf85lmyslNn991gRhiemoXlnU3SW
Y8X6S5Bm5kpuu/VWl+JuFLU/9+v+qPej4i6zDsWhRsytWx3tjxk9mB1aEdZLqsXOpurzZN2KuXYf
10jfKtyBe1FVR2O+sGvNuS81RSv15zF5lB3lYI5V7nHwGHjm0Y5BUAVbK/OOcizVGP/7lYLXMoh4
9BiBfysCvbWAjoZJtOn6plvIFq+vfjbL6i1HzRptD85jf+8cl6wsAvSDFtpkcButwbgddRtvM2Cs
nAWm3F9FyBey52qoTRG2TFzesrMIcK2ixYcZiTzV1T5ZagjMuO38zRAU02djRnvqV7irUNqVYdX5
z/C/suUgudjT+1e2DIdx/I9XoG08qm6/Y+VkbRPU6F/MKfjW2/X0DZGQJwUBojdTjy3IVZYKc7Nm
+dPN80JmILO4GXoPNqcflgDau3cj1salwQn8mdkkyquq0hZnWe/AjQ9CF8obvjG1xrarMH/kQXnB
V8b9NOg1bkcVu9oO+6nbGp2dg9N0yqnvPX09F0PzgrD5gK5cM34rakPceMwfbAxtUR1edLk3v/QA
W9AnUcF4iU/NqoF7/EccD7Vza5bqS+CiBTtY1s/8CKOoe/49LvJ7ke875Mvx5Qf67/z76waM81e+
fD//zv+P8eX7r8X7d6ZiPXKA8mJ41vfQ6IZvHSrQc5LiD+MuYNJFCP5b+Y4tA/0b/un/jLHpHBC5
7ZlwWtYO9aB447v+9Bm9NqTYauXd0dE8rkQc8+LpM4o8S/N3PIdod4uL/Nk1+x27J+0iw3Dl2JhJ
XS/STLGP1WA4GHj0+kq2yEI23Kvyqm4MuvzVXMTdoQvHcXePT9pgsVMWqs/YOqPLlCX6p7JvXl1O
VX+gt5spDnpj3TzsRjxqliMyLJu09Gqk/Sjw06pPsiqvZKEMHJcHZtughMIjSYGiVc7tWRZJ6bXn
SBSy6lujtUTipV3dY7XZsY8t64EyxxvDDOaF7Ce7yIapRFUWTmeNvL+jfupnA6u3OngtXCs69YOj
3eJTjMTJmNrYaao4krA2MC/9gPxLkmaHyulwUU9Bc229HONutNuVExu98OYcqMizIfTv8vl5jFje
eAXLLWd6xh1kfnbxLoBS2mO+KGLQbiaMXZlwRDY0P1t/gNw2PbejhwQusAyUj726WgajC6Mg1S+y
1Y4EzwqU2Fozwvm5Q4hLrIaZTLZLQzW8jzic3jV0CX+kyYODkmGwsG3wEbPgCSKrv+5S5i16Aeyg
V7vPOgy3YYvzXHhBAkosMY0BK1+UuMad6oQgAzSE3dSqPMjayNbIVV5V16avxtu1wjN2Zekpn9kI
EAgOP6yhLIB6XsFMPNd5ORbbup+YMiOot+Rwcjxb0LZytKBQ+jH6r35TLMdyMtG7LZV1oGbRIdGG
+amxYiRnEZbbjarlrd02bDbuiGOspgTjW5sIwcc2D/d63I1vkxtrCxaAOT4MtM5VwhMFAzwzi0Zc
SiqeGL8LTCB/VlkfxQfFq9CjRwvoAg2qf22cbslchFOTWOO2kQR44ogqPHtE7/p8FY8G/yXDEeqa
BVhituDXdtnoH6UiPMSbxLty4FYfTdAleEMpPXzJMNwweLuoWtgRuevqj7Jgcn81VA0pwwDtslsc
2QFTKR8akNuPRQoxJdJnZLd/dTGjamDfMPy4h2ZEOneqwYb2fRjOSTG24cl469ogTLlM5y5faT5G
yDVgnHMy68Y7UvxVoLbvhaUHFxcxz4UMq4mOg4Zpf2ioWnLe726wYAc3lbChuFJ0AVdW832d1J6y
6uKaNVKRm5u517KrmwT5rciwOsEYGglsGyjKpQBZuVUNfNisppuuWdDbsG805zMSzZvSDIrvxdB+
FLU2vpmOOqwVPW5OOLwNp6ItqtWgd+1LX2X+iiPyaNdo0fzG/gIwmqCGfDFo01vodp8VsCbQBKmp
gcX8Jhuezbw1X1SwU/x557ccZ56HcPaeZFIlvjJwHrSFE6G0rOfdVlHHZFOZ6PfBfRlfjd47KTx3
v9guOpjGCDgninCdhJKJLt04tF+qCQpd4aTu44iy2HHQwAFMILW/VGy+GZ5TvqO8n+4CJ4i2TWu1
n8SRkUzApRcN3CnvD3Wv6896VL117LtuA/YCdrUQfm09TXsRiKNNUjvRAdNfSJCIWS0x+9K/jsqP
SlemfwCUcveDL/4Uek60M8rI2LmNrz62AdreCI/N/4AfQkBL+VYHbgruptEfAgfb6qZ3sJwF6pAX
TXz0hIK0LPxpVk9gf7LNJKAV99jtykVk2m35Qt1aLJEYanzEjmESdH6Pw2djY4SKvVpV5uMhmB22
Fv++lHVZ6KY5HlRoJP8zSW0VlWPnYBgPVlwxCgDGEIwQUgkqIDMj0vpLUEfWY1mP/UPsfYlNA1v1
NAvzUzD5T7LN8VrrMSx7dVfnYFIHKAXxMrFCc90XtsYZlqgHqMwuuTUXyL6R7ploPJbuNqtQ+ZtK
XdvNNUfSkNkd5sEaJz7NDP4bA8u+e2iaCNi/OlxkDcHb7qG0XXaY80Rfy5gshJ4CXgXaBSMThpKx
1tc/Mk1pD7cM60PPggM7FDNaoj3crQKsBd4xAv9Y6c4jp/fxNVU9TGZC9zEzKucxz6z2gKd2tJDV
wBn1K26KbOH17vyl0YbDqIN0Ubxk3rWKaW6YdKifACAif6rsm1F5ZOepfxydKjm4lu4tAj/4YZaJ
mPIJD2vr2a6Ym7Scmy1GFJRf9SROV41fNbx+ihEAKMGz0zBhcRwo62pWu8cuVBtObIv+6gu7AiRi
p+euAyU4mUr2EQTYNjsOQnW2jboAPO/H0m+Sr7j4BYs+MzH2GJBUS9xGxwwiBprh9NkLcrF4YXWx
89ix8beeRuCH0Ma1TVs1sDEAHuzsXDeOPZPefdDzMbqquEeodrsz5yE5Q//mVmSPyRWrRR6LrAIe
J2FmUgXl/Iy9mcr2CIZso+NaaK+M2gf+CQmMQ37UDkK2behU/5jqtC9zIcLvWzCGuxmLgyycFnav
Oa+zjT1u1NUsqoMahrSerLwmqD9AIOEMYRSIDxtO/VGmC9ZCwcek2sUJKZF0KbNSB863kbrYjohO
SL6s3DRHFlVv+ovV+DW/abvGCrVS3tzQgxTpsTtR6P2zFShLdTqF1qVPywjPmjE/6FgofTPK/B9L
teJPqgZ8MYpdfGU1m3PXNJ0BytpIXWRBfZF2PTqi/Y7tVqWxUIemv7qCRiaZtJJxCxazRw6/f3IF
HVeGhiRAnSXt9YPnpuXzDHfxgMl0v6jqpN+NYOI22COp16SNIvQrtIusgZQFmCIKlAvbbYI+MU/I
wIzXlTHoC6XM7CfkWPTFNNr+576rrrhAuMGCR60tBG151XOUJzBHqjza5EbBk3IwEgVwVIqnqx47
EDNa58w2lTGvAghXzBO7061a9b6+aS0EmVyOpfkzxPHGTTRVPahJg88WMqOLVPersywycXhT88mP
t2CS71CvMU+yUc1M1EfYI1tXFmYeqQsqpDWD+JIa2cZWkL6fwIHxMy7Mh7j3jIew6KsLBENUXX+F
GnHVojDpj5NzvMfHRDGXdtOXGy1KAnSiMezc3Ybjjgh2Z7JuQ8mBsRztTk09/NCaGW39MSy+Z5dm
cNvvSmJ1C9Otpme3nj3+p+ZwYGXrrYa2+MoMwMZFgyPkXs1DTsKg2MnqveFW5fAq8Zr8/Fd8NDt1
FaOrvZJp96Io2MIw8wcZMd2sdFfjpHVL3fTy9egfVD3on2QRuny0vt6re1lFqVxD8RclnrHpn5T/
Q9h5LbmNZOv6VSbmeiM2XMKcOHMu6FlkkSxvbhBSqxreezz9+ZDsUUnqCU1foJEOLJFAInOt33AX
3iNzmW19x8Fdfh4l61DThL2uRe6N7Nc3EF/iydtcB8zdcj3INvXkjSs5qq/M7r6q1GcsSfOjrBoc
vGa7OjrJQWD3ctxGgl1BhuKk9QTiRg3nSqPqCcYiy8/sqb8pfupvTMvwbwgra/fahLyr7DHY9Vei
W+pDrTrVvhJ1v/EavILVPNrXeSEMTF5071Q28P1bVxxRJUHCFS+BlTBnkSqsCVfIwFZ74pbOq8XL
JSxs8zkItejYg0FbFp7lvBpBzVSoVhG77Fw8Cw/7k9QJlk0OYl7TnHhfp4Z2BJ8WbqMo6s950xRr
1EbVe6L11tKs6+i5LEMNfZkUXXprfFcwhPij7qJ9ERsG7zZn3Ibe5MEr4dAGTM5uNursbojGWx7C
+sn45onEWTaTOx3KuLOfwsRaB8VEPforW21CN1VkxvCW6USlO2RdPSIRuJAbpEDm4WMOLCwohuLc
FlN15wX9Fzm8cHRrlQpk2XWy13GY3hJsNvauC9S8LYbuZNh2tg5w230UpSagsGbhl9rCPVpueap+
H3a99SciB0/CivO3MM/LpVpr+n02jP5GXrFn63G9oo1u60lJe8ynBit/LIdBAO3Xwi8i6G71WGcT
xRUzUBXfNDJe4x+z94yhB86bFRr8Hr1lHI00MB+CHhhGn9hvvQGURUF9YG+iIv2g+gm7SAQKpkLN
MPTKrig6PzPbAzNHu5QoOlCt7XLMvnpOGWJA5TnLSqv0ne9S7LsEsaS+xzWZeA0Y6sbchgoW4bJ1
iNmhBUCyl7LVKCG121AL8fYTB8XVnRWaxf7XJFjz8te+lq3WYNqVqkcR1sl5VMxspqoNjzPCrMj1
fVVb4xN7/eLG16NgLYFlP9eHc70Eov1cX7Be+E/1sr8yFBUZyVTs1CTyN6mrBVjQG9FT0BnKto3R
P7C9KH7qdaW4sXTML2VrriUK+46RN9Lc6ro6bupDcjtpcxKnqb9KuIepdMlN3yNT8In+kHXkO0nH
f0d/KIOZ3Mg6CRCRDbUgL1ADDrUNhI5dHNpunckgjaxE+lvpMLPXuoXlSfHW4Hj9XM0C+gQBUTib
uyYfIt60OahGGSkwx9Y8yTN9PkPQ/zwoU3Ijqz7r88xqtv33UbKBhPhfQ71G/DBKD6Zv1VSbO13T
onObxvYqh+6zEgUq67JOHnyoDTu9cHG1gsRzrquuZYEL9w+el7nsprjjX/h9CO5gW7dsncO1n7yW
50GabGbiyg+ViupZK3sC79CKOlRWnZlXuwqh20Xi1gGGm/MnxHyCvLa8znX0/Alm0dmr1NOIOxmt
e2dNGkw7bai+ucZHkUfDV1FkxpKvIT2TWhY3AQZhGx273XOgxQKPtNpeK6nLzlLrsmdL7WDnlHq7
G+ZiJiqkl2OnupGtiDl0QJmC/jiqYfYs2vTdjXrrBKc7ezYjtvI8VTdNwG2jJnxqPanFGxg+5I0C
MzpFips+wBw6y3rh5DkIDUjDE45Kb3ZfrEbXyp6xfTcPRR/+NdxLkRgLUVE/GVbyH4f7gFrerCm/
DkeE3Tz4tqsv7dQAjWGE3jJ2ifbExshewGmjl7p9dRE1emqqWrn4CYn01IleWiNwbgjxNHjaFPHL
wK51o9o1aCl+k4WrWPVWHz0c5owqOA0N7uwD+tC7esQiSfHHbtUEhXieQuvPIsGdokzuoCazxJ5J
GPA1FpGVnxzDHI7SaVf68c5V3O/YcYh/W/R+r6pKPAv7NPKAsFbtvkrK+wh1anULJ6D5oYh3TLvH
Kuq+bNX8FMQVDEPPTVeGaaKAOB/StH1PkEvZj12JceDYROlZQ3F8Gdl2u5FF2U+dG9JRJ4lYGdn1
AtVQrVwjAYXXGePj4BFFiIz6FQfCkgz5KFagkeaAAoLbaHIntwMvtWfRJItYxM2raVjqjTc4ylKO
8n29XaYCm2jZqr6OyPu9EmgJj2mCkxoc74bVe5SuxtorbupQtVaENYNNl/AGR2Ogs+AxsgOzzetp
jlB3DSD3CH6IKElH9j8O6nRvzDI5K9bezqLpK97vaJQtiT5GT04Tg8zCK/UjrUHqeda3CBgCYWN7
ejAybGiHwfQPpoDPhlREuFZsOPeiyvErmgg3k01HH1F87ZmFSQ36SFtim7AdvMLew922TnXolit3
TPTXShdn+UFmGOxiuJBYw/EiLdQJqEHuRWd5ZtXlN0UJbBKBP9WXVeNiYI+7eEroczcobDg7VXTH
zqr7ozxrs+ivM7sXykENgYrT4bP6l664o/fX1rabdVWsgsBkTNosboN052JldU2b9fxAt6UevcrG
YoaL5OFiTJzkUSa/bMX8wlIpu5VN+AdkKx1/i61sZAmSXK9Vhq5ykw6kk4NY9y+Y2IkVRk1Am0LY
7LLOm8+Iu68VVSddjEvhtb709HrXkb1dyB6fA5IQaSnXHkpQmv++SJjypzghIj/zx8h6OSruHHPl
xtiRy4Yfrs4HmucwUos7thLtU505t+HYgQSZS46WPilq6J5kya7zb146a3KMafdk4+iO12QxHcVc
LMAzL0rT6YFOMFJFtGap+25309ZT9xR3wbhM8cnby7FEvLGWjMxpJ8cOKhP22Afm9vo3aCiMeB2u
CXKsQ5Jr0xpqspGtfewJoI+zv16JBWeVWlgodn3x7FnRblJ1+90yFWuVAH6APBQUj/AHL9d6VDlW
Mfv5ozpkzb1j6l9kvbxOONaoc7rNdLEyuNddMznvQ2tqzLZNdQ7C2D1ZurAIQ2hoCDbpsKoHbCVL
J+gvsDD7izLT8ytek5PqAjn7Xi90EaxIXApWaPSQDb7QMKvIUGCZq/xCVVyEXcdzhlnJQdalZhwt
mDHFqtw3EeBvjVX8unT1cR+T2Hzs8+muqXp8ghpigaNdd4+WDRkRh4BjP5euVQFqJhWas7IUwVfD
yzzpD7I4elG29pNg3HgxGESnba1NJpk7auC1i2I+xTx+Y1ZdMC9hqGtndo8GrrdYNVEACGfG4WpT
vE3d6SYrbOWtYUoVKStyttY7REa5u0BEvjWpu8NELX/iJVEfUIidHXapRyPojxHXG1V7EH2WB6vx
EpSldghZZh8MeDJOS4RcZ9JeiH6o7jMlc3fBGA3bIUrGx1Qf/iD0b/0RWcwj6CW85IWZbByQFzcE
08MLErjIyVix9YeT3Vvq0H5tdCx+bc9KTq4GKKCuQb0qdmoe0EaoFx7rHqY5ivLgxb15mAMzwP3n
yh9OXVlrtGW6IT+M5uPc3ggtXrrzVpPl/RJDAu9I/Np0Vr2thqtQUexVmzb2CQfvlj1PxNMSFOWu
MwwbfA0NvqgBjHZigKTIZL2TlWS0nGuzCALIJq7VLQaUulatht6JaljTPd65YjsbS2HhNTYps/Hw
gblLhU1DNN37LhtORFZOsiQHkD1UV8O8VVWVok1Z2LbLMqmri+zi8Q7bT7lmLQzUgO/FfPB1xDf8
LHb3smh0fnIK1B2M5wuUe8L61bNAfcFfQJy/V/mT3wI/jrFLCvMHFe7KWk2xGChQZdnb3hTs2S35
p8QN8UMi9vIQ+KWy4MFv3rsy+euKOjmQf1+xRjdr606ZusYqVN+ZWoymRVV5rwgxf1SWUV0CmATY
PbrPsno0VMIr6eRunblXYRtboYfaI7vtCdN3XfBbU9+hj7sawHLf4ExVv2bpSv4/TI79YBlseaHT
2XkBFzsZfizibqksSEJZy3ScMFrqzeoYKRBON+N82s1WQPJQa6WNdwh9CgRQmoWs/OxjoNy7FUWq
LsOMsKN0Btb0cZc1JKoinsmFAKP5NNqJTh5oggfs5/66rxrnubHmOyh/wVjMPfl9+Oe1BGhzV7Pa
WwVmm7+MZdowtXrZ3veUcOV4XrdRSnDXuotTV9rxpvL6bsstm79miJ60c+DWhAKziosY+0+EaO+E
b8cLrM2mLy1IUt5gaXKnx3FC+tSHrfhdqlGeScHFqyrjtYWNNqtcb/PZr4v6dBlaqbHM8Obr26y/
jPMhKR3i6H7x0aZogMiSrDf8EBZpObIWRX/52s1NqvJciFfZ67O6GVngCD1Pd58NZUEAK7IBMMqr
yc+r1U4D72pk8Zei99cmU8MpqQd8rtoxvM/A8ix1CxTqWAFg6IO8fNe05hnTy/AjM8iG6i2zrqtt
s1Yr2AKa/o3u1JhKKeLDGAPj1S3HgAhOOjzqfTyssqI0Lx0SMBu9jurbVodRovfmTOjsu9UnXr4L
hnbpFC4UPRJmZFj6oL6VzTV8UJxh+o+aDeK2JByMFE8eYxOX302thY+OBowrUwpi77GO+RtGk/za
YXPTgsd7hZknu0fEWfZxVwfLqu7zHbMUsot1ZK6CecKVh6aJiuBajkWVVQujhkn+z3/87//7v38M
/8f/yC+EUvw8+0fWppc8zJr6X/+0nH/+o7hW77/965+mrbHaJD/sGqqr20IzVdr/+HIfAjr81z+1
/3FYGfcejrZfE43VzZAxP8mDcJBW1JV67+fVcKsIw+xXWq4Nt1oenWo3a/affWW9WuhP3KjE7h2P
30WUKsSzwX7EEyXZkUBOVrLYakI/VJjv8JXTCjLBOxtedJSlvvbsR2jv4I2urQYrSyQvz7Ih1weo
VWWOrpmDUJfZJeu2MYpX3wmdvTMlzUoW0RrMlpWTRsfBLIrXdgWiOn2NDZJByaQlS9lJjbtu5RIK
3ZtZ+JQ52WlqhuqimV6xc/28W2hGDn1cVmalA10t8I6yREi1ulSaMq6z2o1XTplWl9zuvvz+d5Hf
+6+/i4PMp+OYmu7Ytv7z7zIWqKEQmm2+NijngKnL74qx6u56JX+SpvBGBqYom4S1kRbzUac+y17s
JhI20+wIfC37KGbOjDyITmvx9Ik/gOZVd/zk1Edxe/O9l5gjJd+rVN8yUeVV22XhR8Nzgm7F5JEu
kCWwwZBRwuegSdr7bHIg89LHV7z6FAmTqMjl91+GZf/tJrU1R9ddw9F0zTHU+Sb+4SbVAT1OHVvF
r1NVNxvNbNONydpwTxgzeYr6/OyYkfolc1ISLK0IiWcH0TlwE2UhGwrHfEJb13uAbhzddKk7ruOh
xGavah4wH8WyckqC+66Jkv21GMypA5k/UAnIblslwngmSFo4mN9bZI5hRM897rEq+8w4yDNdMezb
z7Fy1OdFf+jMePm5ssdnvTcAZ0U6kPsdKMehyEb/YMM0z6/lwMDGkm9rK1utuctnPwTygusIV474
bE6iNLOWmM77/2UW0fV5mvj5dnUNWzOEbs+bZ8ewfv6FalWr0TOH3N0pYbnpU9XFPQj9H8eFUEmY
gX0p1minyKu6Y9G4kPS7vHm1az08GEmX3YUiyu60BPfPpHfNvay7HjqYH35QYEg695N1iNumxC66
diuL7Whld32hOwRRk2Yzyg/3vIKkbl52ayghHjIY0JRj08iaxVAp6DIbMacliHpCpE69jG2tOLpJ
AQ/mh9MGweFdNHkXT61Bu0cZ33ifiB3PpnWchjLeDr0RnvMo0dfARvu7iCdihRFj/Oh3hKjYpXvP
StFDMRsm5S0Jgq+KCvhc0Z0jetPTI1ys+8rUmt0EMIowZxtfdGKdF3kGV+YbF0CZ8XtV3iByGDXp
s+lOg3MdUJQ+zMwUXOjn+KaDVugRhgsVnsZ8FnybrLyMvxBWgZhsI7Lkq6W9NEWPz68uoP3OZ7E9
IdUuT+spdK+VsgjQ3Lxp/hQxuV9/CVY7nsOBydptAiDM8uDHO9MZlT3JzRgFa6U2lpoTYAEAif6I
BL53TJSmOxBvhgBPSdZbfsUa+odTQM1r1Ninm88+ucuibSXLlm59jUy/3np5sw/VIngK1LZYCWLv
x3wynZNLfnhpzMHuNp0NJRPxyism35A9NPcYcpMf9VrylZU1XmH6Epk/eD4WfQ5UzhnIP3YucdYa
uJFsBHwbnfsKvr/wpmJpVum4GNUI+6u5s9G4pFmz8B2Md3Oc3F49gZb865BlGNCw17W37FMnfVF3
qXqKNGB5yLZvZD9L+1DHJjjbTezcjhnW7INnBe9uD+sjHgXbja4WF3tAx83NjfC96nKIR56TgI8x
lQfSTCez87wnYjLdwo1uyBGNJ8WrVH/d4R1JWhMYmVsWZ0OBN4AkLdbZ6VQeZF0GlhOtS604E6l4
6gu0Iyp2oP6aLR6BHbCduxGRYn9dCBZtSgYuQo6TQ+SZG0QQaRL+NZ/XmhwE4RMelnUSJHyxEdiy
tTl5wcpmubzWGp03N6rxJ1gO+UF4lXWubd06jxFout+/OUzj13nJMHRVM11NNUwNBrf587w0VF7a
+L0tvgyetzZmHwVtPhB5a9n2cyYQt/PApv27snSGYFWRHv+hTvZuQYcd4lwxURuZR8uyPAsGZOXV
KSX5NBlICzbthuh3whbSik9VwLQnD92QRfhlyHNkFVQVIR56ybJfubCK/O4gx8j6axcgRE/oWfko
6tSaushFBp/NwOj699+TXE78NH8blm24jrAcV9NNRy4Tf3jDijLC3Vixii+KGWVLm6jQNi8LvEUB
Mr11AgU7dO2ec8dpD8ST0S+Y650IpUS1ENM5mRTv4gvzW19YIz617F9YTtQ3Qh/Ul6gsFrI+8Ixw
RzS02MiilmERCoLjkaidcTSDobpettQKFuSNmp4mEaSbRNd6jBeScKM7vsPcG9svPfJG8QyK/aU+
9Zdm0ebv/hg76x5joH2C7uJLqOZXgHGEVum1Hjfz9iUhniyBvr/0z6iXgGE3VCJ0HA5h5eQPc15y
VWShuZFFZWzyM6zUXUy8q0B4WYfhHXT5Pmrz4gGDbDIsTf0xjoq2/v2v5fxtPcS71iYRJvi9hE4a
4+e7uiprwyGLGXzpghYnaC1/mazau4vS0j71edUvGtH2b0MbgB/wXQu2sqM9oZGzwRK7fxPdkGyd
Vg+3wkybdR2AdDHAlxy0+eCQWTvIojyTdYHQydXY9k2kx9mF9Q6SLiqPTYkX8gWxQOxiByaXvlSL
o6eN/bHALOOpGcU5qKLpjChR/uTq4oN8R3MrS8EcpGyKoD7IYtqG/bJy7X5fzSNLn62aPxn2VraG
4MbXRlrVG9/V05tghpyBgWyP3cwnsmbt+HbZ1H19BLUH1FLWyLbPXmWvIyPusFvIapSm2qj/xqRv
zfm9VLfIjxHbvOc9VuziqCaYkqiEMGKVrkbczV3rxt/ZHuTM2h3tWxspt2khzNy+zSvzVOVi3Jdz
g2yV9Vpj2f/lh5c/7I+PqU6MUmiqbagmmzXt14VwjxR117u+8T7qfrXKrQJErVD66yHmhkeNxH3O
q8jasKWIbq3Sse7SCeFdG4FFWSIPnpxFZwIHZQs8m0p169wzw0VWg6sZe6TM5AGtqOzk2Mz9fmMq
LEbxHHdQnSLUMpw6lsT739/Uf5uqdWGo3M6GChPWMAztlyVkbIrSMbRIe7c176WG1HzbMMv8cBh6
1PngO2os5CZ7kSIufQtqpF+ZmedeylTPNzHbe4yU0CAVWe7dlE5o3ahAaHZdMk23XjdUmwJr5gv0
s37RG2NzKEKNWLxZ1DtA16CEkmnteKm3N8Hv3cizQo2661n2/ew/tX7WffYjsRb/l1fa3x5+XbiW
7mimYwh33rz/8kpjATexZx+r9yhNP7LsTHjeux2iyDqFM5ZH4nOEnsYrFI/E6rNOnsWtox81DLau
A0o0ahbyNJpmELFRjht5AdlZNqBkM0c/vMNI0nr8C+rdoTBQBmOA1orT317h3/JUHepZqmlM1j0x
UHAHEEZ1AD1ww/T6bEsdk7nODlvt9toF1Ne1aMxdfDRXFmjNjsjA1tmlqtNH3RHmjTQbwok4u/iq
aHYCEV0IWBTlQfbN0/jaNwXv7yxEGbQ7Xxk2faTX0H2dVlu0Q3kLUt55D9QEe3oHMB4REptNrHg1
G999t3q7WcJcQF1E651LlSDGqs8NiA0RDs6D7Ayyxj8Xk4fo5tyQjazxGm/EDFwE+W07qHN4iIZo
Kl5MAJG/f0xs+Rz8NAdYrGlcgK227QBCNH6NDCBZmWho2b5bA8jxsg4JfuEusI6U3n4uTa9fibq2
dsFcVHow3KrRZLeylVc37r1EhcdCiMeMJaasHi2wU7zcvqIGaj+3GvgPJzfVpWx0dWxYPB4VDnOr
k98Fff+IO1F5EqWwb4Uf6ssWZeWvwNxhVBnj61QXoP5wTdlnoV88Vkr1Ijt0SlYvrHZs7pB7jA+B
PyXrxBuUL024kB1yPXNXhRuMB6/IXHziPV7986Xx03tkH2A9sooxdoOh4EYmiZdOahH283t+X2SO
tqoW1XfjfID+81ddlZnVnTwglfJjnez8OVaJuvra77NOj1BKYk3x07V+vX5pgwpiO6mTPX+wbfUU
wAl5SwzsheJyyPZ5rdivfYRufG2/dQ0cuqRTK9SaPOvNLrEDh7LIAr4DV4LBCCJn1EOvhJpQZ9al
ywY0rxOooa5b7ruCxB9CIQmPieFjFw3dP4I+V439gYVHHzy7efPg6GBf9Lx+diEI3E5m4zwAZzPW
vYu4W4gb8cPoVx02d/geRUhXLFm4gDAf2rPsO0w4eCWV4sFapa+vkQyr8ilZyNbrIW+WphtNdwkb
x6MYNGOrfxdKkXonv8iffIqsYKQ9bbFivnxWyQG/jP+l+MvlWhh9q1Lo1kKOlTIrn9dLsRy7UQss
jXK7WXd9blxEoTUkOPhYYz4b5jrZqhaufj37fb8czfCNq5Jj82aMuyXh7vLUz70no7XMawOxae3o
SoS8bHXm3vKsGHzAKfSLyRFNBiSIibUYKGo1upOH3GsQM/DCdDmjaa51jTCnvZ3NcOG5Xzsf1KaF
3xLr58+hkd0qJ31ql3006mvUjZ5Mxx3vbHWql1rf1VtZlIch09pF3znpvmuK6U7WaSnwYAXSkyzJ
+mJ097lTjLefVa2I0M9vo0tmiOYisg9PI1VcJzgaEWodX7H1+iDf6F9cRTPvBy04NaM9vIrSMkDT
oN6EQ8qPvfqYmQZq5WlMC3D5MAaX0Wik5TLxTx7SZveuqgwPtR8RbSBluPW7aXjQy9E4zvxDx+2y
kvgkHlDgXEAK0rfLFQcyCi8nLX7QeUegyz/esV0uHtQhbdeW1utrWRzdOLzLxnIpS9ceY6ktTV9X
tjCWCTH6xBIQ9rKrjeGZxiHUO1Z/fbbDJtLeCdPq671skIekB/a5cYUxa1n11UL2li2Nrd4GSVHe
ay7i2WUj+tvYdrST1wJIAkRafk0QIEuRdXzJ0zTbZugp7oSaF09Yf93JDu+h7ts3gV0rIWp08Drc
xrwdHGcg9jQOZyiw6QkywOLaQ2Mlc1Bi8/jZQ3bziwwXNasBmWyqDovlyiGKEGBNPohh/s6S6qD5
iMgHKcXEarx9lvXGGrWGEmVNAjr24KVfDQR0ytgavmFUBLAYS837bvKRx0kba+dF6sjc69jXLgnP
nGvZf1gklSW74pJl6bjnfZyiWPHSwvTCpG9AALDO/zq4c/GzrkhNfsaZaLkB4eYuAnK5r1j1LaVy
QFrZ6O6pADGjMrfPgcprWSoGTGNyb6elfix6vuWp6FF8RrXxfXJmypKmDKdUJaRnYiaim2xSQX4v
i0Yr3+ENgT4K3BwuTdu+Qc21kqx8nwD5b716KraymOg3xeABDxvGcjeNZr2Rg5GEXObw3F56RUHe
yYvHtawP6nDXRJp4Kia1u0l6U6zkZbTKPqkJ4UIv65EOaNGdTIRlwhb0hjcTG+NFaUuDomm8w8j9
XdZrPtht8N3S2GB4jYdDMHfXG0XduRj2rWWvQhVns7ZI+YKAvjWsQkGxsx/eRtEgAVAuYvzWln3s
iCdLbe3F0NTTa+PXMW5P4fhFRD689Ur/ZkTZjjSJDwhT+TOHGxkR0DmX7NiDBWnuTZ+n1Ufsp3fK
0Bl3kx9mMKbFcMmAzS8hTHibONZnbV+l9Xaj3uSs9YagXntRsqjQTzy7Qsm8haHBEKz4Sjdx5qOS
H73pgeqywyor5dbrNeV2sNEBi/XyIKs+6+WZ2ns9/ygWnL80mIGhrCc+bFsNFg5dU3x2khDZHlPx
nsbMSEA0u8rFzQv/jh2OszCgcJCJpc7y++wk9OCOFOUxUo3+YAyaeVYbX5zxC4lnWba1rJKHFKAN
Ni1De0Mqkgh2y5LBVbXgqY8B3AJ9iUGRtOETSh32Oe5K5isaLS8eHnzjIy/D8KlQ9WrljCmeR+7Q
3A7zodAj5B2yaqd6WXOrOjaH+Uw2ym6laRRLAYlvLet+6VcmA7aX1iOkHe1Y6ep06N20xECnjh6n
gTS4D/jiI8Q3ozG9j04E4cJDeop8qz+tfRBj10EQ+MpNlGgLAVT6YOsIx2ow0joEK41up5jN5VpE
Vd48jjXqMAt7bcK3e2oyDAyqgsckEmn1VEIUXGMMFmwd3yqfMgM5S2Z1G7cYinppYiTq5IhezsXQ
tu1dgJb0UhadtitvWGBG1yKKiu4BXiL4o7lzOlnqrV743xL90Ysn9QtQ8D8iIJpvQ116C78S9mNS
6fUqd6zgDvZfvon6Qb0dlHIgyD+qN8nIj5RYBRIr+PksLVVvLzBs453Kf3tLG5sTpDyx8qtRY5Pd
fdO0oP+TR0OpkuTPiJXdIsYa4bkMx2BdFUCE/3QyPV3FVsIToEaWe+xLfYfNIg9AYVrPWZkZN4U3
jpe5VDYF35QfZE+ggJOFohkTIqZq+mT7JpBoX6luZKurZWguomsPJJ5WvRt6VO7caSOLZI2jbU9A
bz2NWfqEHpW5SFslPrp5HZx1XfuTybB7CYM03xXwbNYWwpQvfu5qhP0KFVUWWt0uOOpBk983GTOI
8BG2mavt0qwOsJnlhNq9NOjdrouhVreylZsFlfukSsBnccm+X1XAlJ5NZPTOdm/+8LmQAtO1HGO0
w0bHntFSu/oex7EcaHKJZVdshScfqcWVU6X1C3LpLzCTuD+jfknG2/3qTB5ArXmQgHuyHQKBVfg8
KHBAahnYGr9MQXIdZDn90qkK56vfpwhU2FF978+flOrBj58ECK5+ySr/xVJ85SMtux8+CVbvblKs
BXOpACU6J+Nlil4eqrTZ/JdN3hzryGWy/pqVJ42mm6pF4AwA0t/jPG3mFYGiwqewo8BA+LOND3qV
6c+pHr1NflSfEf7TnwMjBsFaV49DydKnH72V7AQXG1tjoNbXIUEz3kQmqCJZnAGTW1ToDH44LuEM
Sr9Cm8TYySsiEQnKoohJ0s2tYxidYyxoLhq78huiP+Epz71sFyT4LLBaQ/hDTOHRd5N8EURsKfNw
gF2aDjhjJdaj7OEPL2i+dQ+yPcB2hM9uTrIUaryK0lFNbkY3eHZq10IwxWA3rlpbrzKUGUjoHOGW
Qg+ai7WSRbs4jiLwRhTdpByQ13TtnSyajQUztGj0Q+CMD0zEz7pjZfd23GX3MVsOkJhkMrqCZ2Hp
Rzy8YZYeZCuIkfb297+gZvyaeZgzoa6rCmI1Fiwh8Us4K7KZTcra6dnhDeOWAOFkkL2dmBi9FHGs
BjPt6LYVqnmwqoybin8rRDuPRLM1iouXfdVVJ7ovqjy+LzGx3juxaEgjRhDLXbREVYSJt7UaKusx
L7pXtePF3KZGc/ZrB7WVYtonit69Tl0/7SYBjDNAHO61NFDemAiBnSwThxzw4dfh0EOavVPz6PTz
1YoWhqzrWOVtjz3J8wg8Ww6viym/KciiY8BFt3KGU2RmWh1T0Kcvzl+f6bp1fHDczFzKXr5A0E9j
djzIa6CJRFJzXClONCwHIoEXHYW5S4H5gs/0dvqscgWYGGNAtE3WyYOHFc/GRF33OhQ5Z+1oltaL
ionu0cdfcZcbKXpv89ln3X86+30/O3L/up77/eyXq8ShK7ZAp8m1qnd1p3jbKAjDJRu0ad6lTXda
GiQb0Xb56rPO19pp1bWasZbDZENn6uXSTO1u+1lnCwfBtFEvN6KfvoEDRx6z1gRPnq/uhUEYaxI9
StV16Nyj/54vrSxo3/ROPIIfCwDhKGsqIDCpTnkyyq5+//39/beEv2GwRyCtZsFCJ2wr239IGGUW
m5xQb4I3hGrC+Mayd7WRPULwaj4sp92KsdbeVd8Ry0C3jXOJpv6+CiZrC9k/P+ao3y9ygIMLEFbc
5PNBQdZ/ZcUgQWVRr5vT7/9k7WeMAksFoRE7NwThM1MnePYL1CmHWGiXws++ZbY6XDqMvlCjm+2r
mv/P2Xn1xq1safSvXJx33mEOwNx5YOesaFl+IWxZZs6Zv34WSz6WJR/YgwEMgsUqstvqbrJq72+v
T7du60BV8PI0bFed7AjNbR5cG3b0hwC+8jZz8/IeLOqnAak7UNveB+8oHsosp3Kyr6wU1Id8ZAkE
7s3qJHJojSW5YYzOiLKPVeFFqOE6o/gG6sraBK2RgTaLcTyJ433Mg7ENuxGhj638QcuhvX2LOnlq
x7A0YsCmZuu2bryLL5qK7IcBybtP0zgsI2eqUdKw0ZMCa2zLarZEE2K3l73vx+TBwgkd2z9XTfXu
0crqAxWQqPIVKtHItlBjlqb9o09Zg5saqXzqQavdSmN6MVO5fywqvscqzjvbNFhSXV74mXoam4oI
8KBjQ54nzIVMx1Zwl6RH7ImNGIigo8feK8z/8FdQ3z6B+aAs3VId4qyKqtmapb9LsSmymlRpWUTP
A0hLWCTAkns5vy4TJQe2P/Zb1QL/VjjDuCh0I1wnSu1qPUtEwT8oJuTE0QgNRUvWpDrqNX+C2C3C
Jr3O5czBxhwLpEkytH0W9+HCMRNtpacG8MI8eGhGefP77z5v+e2Mgs/RtkzQ2aal8xsgu/w2ZQg7
Af1NNptOmDwmjaTMj2Tl/Nm+nV1r3qSqnx+9AtIAaYvdu+OiKUa8jhXHEiOH0JvoODzOF3k37rX5
em7uUK5FLVsECVjvbzSQ9ofAcB4pFyHyVesjthyWb6xtvaZ3HkL972KAl3AlDqHRG3Y8PyeIxHSK
i/Qy5l21HepbIITDjVyUPQiVKyPKuaTUcUfyqxZWz3yCuIjklYGLaMY/iItQVzieYwwDRadRt/HK
K3pdpMcOCZFhFhqIV+J5I/aaWs9d4Nrt6l1HlkLod8VAkxvkQlXAB1dtYQFRjKdFoIXdnZWY45k/
yE2bdjDd5k05PFInF9++9JsExFka1UfRh3RJzbLmmCc4HZllA8HXDxScOjT5mCjl9z1xTGziuffd
YHFM9Nbc7nYGX8xFP/nFQXZaQk5jcm0oRUE25O+N6JxsbA7WuT4WB9F+7ZYjQNakigZS8w4uy9Ik
rbV5vqXMGxnVUqS06dmeZ1+Ip+LT1GSX/mXyRWnEGoveFnXK3Dt7OAFezcgfo6URF+nKVL422rXo
E6PCdKp2sHZHpqfzDO6fXlXpxl3o6d9fNUoHeWEPBkKddJrgJmPLmQBafKzReVGLWDgXynXti2j2
6ig9qj25Gw3sxrEb1OySZs1nXKW1M14C+lnsmZ7Ouh9vFLMsdIIDE9Ir0RER3cE8pC5Xovm6EWdU
0HxfD8mknNxWiYHjNL10Qv4Fgk/N7HUgm9JJHHvdBKYfLPwiTPbkDOID5DZ8H+c9saklb8xdsUuu
MllDxL1EbZAcIz+De2YX2crmY1hWUVGtUuAqsESggBPaHCh3bL/5ZQ41pe+y27ohW9GPqrx6adZt
e+1gFqVqupcvjKwi4FYWHS6EDA6cvj1n0XQk5JecfDK3wG55dHqNrj0Mg2quWqOeNqKZYwnp6tMY
X8qg9j9UzFMVJ9EfkmnsKFN/c5bZXaWURrHIaCKiQWr9hV/zfkTS+eCZebXJexa9eR4UcEzDGzEA
vt/oWoFnXg2h0x2MIgccPTjFFzTA8wXsQrKXGXK5Azgp9aod9ckVHQgEr4mPNfed5xcwhcAIxxk1
C6Gt7sUAo4RELhFq62xcdItFnHp6d9c7hCo8yHzES6r1XHr1eViCy0RaF1O2yEJJ23qhqn/QawR5
c3dkx2j4TVapaV+ZKzswhv0sKafaD+CgFEiHUnAGB3mZWSDTRDmOX8S7oC5SqrGd5jDk/vcyHXXo
vpJFKq5xvhvPVVmSlER4+1jr00oJG+kCZWO8GR2iiQXK4W2cqcONClvzutWPok8cqRSrQJMWmAvR
JGJ1reu6ucdJM9jVoaatY1nJP45ZvRZ/C3Nou0XQTPU5TUoSt6NhvPx5wW8vsyzPHhWNHzVeTPJu
CIby1sDmS5yZKTHgu8KgEqVGnibpvrPioRl8okLn5YNQPdCKvQ2ZVcOh5SInZbYwK3AYUgfoNNMh
2tYl1ZGUNJfOy84odvCPetn50TXK/58xv74E18nqtppnOa8vIfmq8adZxq9PZfzINJnJIPMu03n/
VDYMv3FSsx3udX2yL3HSXjBtKR+VFlfUDjLPRjQzYC1mpRImrcgHL/qWwPPYL73cl7qYP49VLDIw
iJSGShGFEH/vSbrlMGkao43Ye+ktzT8kpIHTvJ9akJA2LJPpkolwTHu/0mXFWJcFyvk7verBrcJa
litN2Vo6CFax93rM+YdjYpyTX/CKdUcpJRcJKSjZhaQk9t1UEm9OHG/fqcVuzKZI2yiDZ63HlifP
SxtPojUUa0g4Q/LYtU2y1OrK2pcOGFmjvo0sKWGSaWa7MAhTbs80o7H7iuemckUBm0apZ/hVjCLu
k640G/860ay8Owsh00OBmHbd1XZlnpMhKyEMhsWD2jL/qIMG18+5GRb50te86s5PJ/2a3x9T2FmW
NVr4beUOPqsB63s79pJNAL/r0pPbP1resBatMW6di9irWluGLYeLYmwBHXfFQclMH+GmebvXweJ8
YpNreT71Zaw4N2l5GouD3YDXfOhr1EZrirfxQ7lkrtIXDwT+LfQfRbIX/5PIcW7IV+uE7MPuvmsy
4vr8j0xcKhaQBAY4a5llPBZp+DmIpvQpnKJHvcp1FnuDxxfURveLJejdPCDkOXEfGiW3ut5BKDlP
l152xRxKHWM+WWVs64Wu8SZeJ1aV0hbe4nUqBZcWpw1qIjdTq6drO5zKHcsL+w5xwLWmhdrnwvBi
OJm+dta0oDj7Zc1DaO5og+lc8MO6d+TM31lh1a3LnhtOHT2JfgQHwWpKMmmvN/LsyOH1K43VzDlJ
mFf0ilN8Vp3ogdq+DpijauxJ30tLcZy/+iLCFPrjTNDd9K1Vb6zCkT4GIIvEgATXsJXaa9Ueqn50
l4WE5eYLyr5eLexxsk/UjGuXuuhIxM0drUeaH36ZdK16tXeY0rRcmqnhXEU9dU3QaD/UVV4DrSv8
e4OlTuEr40NnWcVxrHSoWWM2PlDcE66bUMuow6A3LMDpShh+nUVvRaWbpWcPsLWGc4VZBissRsXh
NG1GXwKB1YbTQxO18ULG9OggTrIcf9UC7LuT6l66sjL8g8ULU+20s5ygW4qTsNpMlo1nmztAdvWp
iiDyTOOEnKeeF4FhpN2/NnEH+94sC686EFD8uSl6w4pAkzi3mT21wtInkJ+ScXZ05B5G4O1DvzO+
7/Lo62ZX8tLbKxTvS6tf+sQZkmestNiUUQLt4szzjI/lUFeAWsAMIk8mUROTlutUc5fkM5DQK2Tc
xKzoUIyecRtP9s3L8cQxibWiH7ebwbtmNv0sjtdMSRZpDQaCUrXkKm2Kxg1mgZE0YtKTBrZ+Maey
P6OOxgUkAqbctcipQDKvrKyx9i+7uBRZe9H2SMFtMFuFjMRDFgSSfspG4KV1iUHTy7GyNE+hPEn7
nyRV8zFfuR4pZPC4WTB9RdvYReGXqvdvrMgLn7u+3OBPnQdukX5JsYUnxtFeWOgbgZvHERwTf3qu
R+9iVnb/Bc+lr1OVK4/qpA+w4MAaDiQ7XLwBgCt7lgVIMmEFQdmiw3NI9qCodjahzXlXDBJ7tdbg
EGbb6UIckyoKpVwp4BqpuAZ5o3ADtfWb6H49z+4xnAuCKV91Xjq4DnB7KoxjfyWZpX5mjStTw6wQ
r3Gi9oRaDzigEdS3UsBc2Z6q7hN8wIvno1F1paWfdd1LTVs4l7KJejZRu+b7qXIIJvRec9VbM2JI
Ympp7nbVYCE7ZEOIl+KgAqdCx4+YiFDCrHL5K7h53d4P6o/K7MonNkR8uqvWT09lZEoHcUgMNQNQ
oB502+XrWCvAb1Ixgm0SVcZSVUf/oqbNhGeZOeJHmOinJpK7lerk2R1uaCoV15r/RRsQPtXMod0u
LpYxMKenfIhn7qKi3zshyEtxpcpXvl8pn215NVNSN6ZUGScCmrkRBid7biRMQ09pPyXg/PoyXNeW
NLth0GMlekT1Ka6sC/SvBIGiZstOehzmvUgp06NfVM02x3fyZS/4cexdb+7X/UoG4IAmRN47RMSp
uZp3A1OW95LBRjTFxtDszFy9DIJnaajYqzDUjk1lkStFeNUBXE1sLXlA6KXubb2tl6pJgTuUFHhw
AdEBihTTKzvRcN+dO6DgFcveae196QfOhyppF4mpDzjjUBiT9d24Fk3Ufjv8A407HJ0iRAKU/SUw
1wm4RfypmX3nYe19Gkw1XKT5jKWTtGqdJWF2BMaMgh3Y8qac/O5acaZxEQQwC+SElJM2B8z8OXTW
9KG+s7Pq4fWQ2LPLXl+Gs4eljM2TEqf2ER96m0U/1ZLwBY2FOjfFMbGZiClhRQlrcZHaIBnhRF1X
xPMWCllQ8MkFAA3Rnub2UPto10Sbp/jfbT+tHnQ5g/SWyR9lVONpJWffWCCCas0M1kvIS4JYN29Q
iJvrwC7Cg2ml/qm15zSj1FT3bZ7BPIHn/Nx+SZI4/5apKIerSrXvJW57yEWS5uT3lbrPrTTeJGVb
3rDqBOySlsmXDptVcZbSFRd/5G6FXNNbcGv9Q8xLNX4J+OqOpcokAxzD0GS+Tm9jXkSmg86WC+/J
yGfoxaT5h5TQJZVP39Tar7+k8bT6aLTAzSN9Lg8LT6OKIaJSU0wuGUp4adVhh/8VRo+lpzEjy89h
VNW71llqVhFu0iIPboLsJombS675+l6eA3pEC7DxyYtkEXYtuiedUhxWTfoyl0dYb0Mic+vgctRN
Q3Zdtw+KLunLZoTaR9yu2VB0RBJBqyikagLMTJS9OUuuLJmaOTDiH1UFpFqmfYye0UtrV1N+jwWh
g74LbrVKVhu/MDs7yoqnbNKqvZecCXsqn7Q1hAVjSw49XVBOKx2s6JagByx3ta8vxoj/mtdRhBbC
Dj9IsoXQAi6um+HOu07RIy97D1cyO0gWnqHkawoc5XXvJdp6Mp5aXc12HaGWlUVWZGGAr12T9xgW
VlUw9zbanTeFyZYKbBRSE2qx2MhdwMyU8eKcJ4W85TonsxcbkLvT0h3kcLrtQYVHEp6dY8Azn6Ju
SDJqbK1Qr0kr5JbFetRs1Y2DHsFG3JRLGQwffh8QhKRe/RzngBo7MytXme9lriSV6TL11eImQgOK
kEQ9gS5XTw0VgLEStvhwBAu4RsMemblzwLcS3H1N+SCZ4uA2plR2kQwqIUfc/JCeltUO+uISCioS
jqjZTbgXgOgoXHMgYhBN7VMql9oR0dQXP9A2VsCcySzzKHO9biz35ED8xk+PqaZ/GCJT2/uNbC1j
A2gzsxZ/ESlOg2OoWZNZu2NVlx5BOKTHkpv0GID6banDqSKvuA304s4wmnRvhAgUPP1ANP4CDM38
yL13F9gxZqH5wQ6yU66Z0UMlJRvF6nuszMJ6kZOEvtaRUHaV7iaBhealCLD9wzeR+ujI7bquObXm
fkL8spoZrmusnE9tYk+nIEeWJFloIShcPBYe3sIy9Ypra9CNfVFGH/LU60/eSFA2hpRiK5W3JeNx
bbMedbkl2ztgtaDA1eFWiar2LDaqBS9zKDOMF4MKqV0pawdtrBFIataxIAd/6dEfLUczwLTBwnwY
ifWi9ya3kU9+aRsfKM517SA4lESx91IqDbvR6R5TqAEnXR1QxGt8jBqy5oWqYSfNih5JK6rZZVeB
xfAmW90MzGSXqWotQkl7kvtypYYqj5dxGE5yll41VKxeshZVNWgEoCij1izjrE2YtAcrAhbOJvGt
fAk6e2kO/mdT1bo/3NaUtzEDkUIiiaUYlABQmPJLqS2RNSePqUL8mgJV28N9NA+ohpZ42UcYQyUw
uTCM8dyM2mSX4KGH+3qCrbpqUyVq2IvfJxYc5c3iX7wbvOHB9DqOQsL7PT9goNBA7fh6f3WYE8Ne
aStMxPPnzg7mwqmxWU66E7tmBC3GHuxvmhQ/tU0zHNvemXa5bm9K2WIGTRBry0xl2HtSgOitCa21
EpSw7SeIlm0XfESHJp/rKTjHtaUgMOnCU9qqyabFDcRYicU4dpkPUh56rlpEd2Fb3nJPdVZ+0ae4
qiXGppK1hzDBbDLSIcfpZgy5bg53R63T8ucChNSWprxS/G6XprW6CAy5W4y+UuEXZlHKNDcr00xW
dW8dfMrP8J5I3XTAkRJY6DenCYONETaPajaBdyzym9zWnb3qK/s+lG7hk0UfYr5DrmI7X9IcYKE2
tvIBbZC+zXxuZ7mURBvDU6sDqb9q1la37Tdj1C98O6nEq5LV2MOwrby4Papy06DrdTCOkItDU7bN
KUmxhDb9vF3ATI7dWLZDohbKFQYOEtmEELfUepy+/f7zV3/5/OfcLxoVvgQaucL3eWBFsuqBst/p
q5InT7i6NUfUGwl0udRHpQopRiSn1bg6IfTYMBf3d8GoDCuCm8if+9xeh4b6BWOC9jRglgsaZpQO
CUyBaMzkZd936nHqsQX9/dtW3gWtRH4PmwHdsVXFmbNi7+QZSszCAl2T9TWs+ODl2PjstL26xHgQ
SIjnl7vMMpHITM0HI1gRxt0BT9c+5faw4yZOUS8+hDyOiv4sdYVLHM7Z19aYuJGNNwFmBguFJDST
Ilu5C0tFXo1BvoUPJS+b2j8oNuwJDwtDs06X+KeYu8Gf6iUxNHvT20R9+iaBs5LiF4o504z5Th48
acjWVg+NOSAJeyiRj65Kz4PE4ofdEYwrkX3yo5QsY0na5lHtltH4JdPJcgVURC5iaWxXoz9Y69yw
A1Ykebeso66kGnJ01n6rrYPcqK61vklhDCTWasC3a+3pesSzyWHeYvg9cZ6pod5NK5eV7jcLr2AK
40SfKQwM6vKLpOvGiQSpsZQk7HsVG+PQknJ+14rCkaiId0epnLPr9fBbywyAqiUxixrGHQjeYlvU
DWpi1t8bnh3KHoZuCDT4Sdaw9QUQolUdvlp5E+zMOeuis/DC/TLEYTLQd3XvD6sehBmZVCO7daCy
b52ufTZAKaY83lRlq1AQd1XUzFkuCJCY6cvoZvfeeHTUIt4GZa+4Y6eHE+vmbGGUyWLE+vxKsyRs
ZUtYlr3sBJlLDFu6DrOPmY6AAScKJT3gt8ksIVOWfv8N2Hh6W+e6udW7elo0BCNlQ7kCcD/bHFFN
mE9N/Ydb8LuCoJevsg4ewyJj74Dde1cQ1sqew+/S8r6aVRjwXO0yN7YkZx2jQForctiSfuy6s2ka
3Vn3Ffw9I/+QJyAAUCKsB7277WbDQSoX71I+lN//0n69QZBIdwyH1LNiqtYvgBlN7acpHvr4uQ/b
C7Jh5VZxkLtXKIwXHvfM5dhWyVUDDQ0BQLdQ1JGKNMVWFo2BHkLScPWuayX/NNgtCtrY0hBBRt2t
1d85uf1l9Mfizif7+wexiOa8f66R8tdUYvKaZjs6v7y3awdTCeu0xrLgWfIB30wgFfvcum+SiIcG
+NK1OaiDG0hevqNmh0QBsthbaMNXVuLsM8U0dmJa3cnaSaoH9HrZTu1xy8pbZr4K/hSuj7rSavr6
pCnFLiKEtFFsfwaWUFgDMc3ZV/0ku5pXb7AGehpRij1qsY0io6lOUepVG6KE8V3aVQRQuPs07fDw
+0/unYJNfK9snWm8LRsqWlfnnRBkSlvICUMcPdupWq+c2PQRyHiUfdf2tRYW8cEcFHNFrdTzKGEU
1Q57aayNQzpUK6qXABD3wUkb5OpopEEB31r5aGFcf6XZ0g7Hwk5q9A8U++IGSbHGEvVi6JZ10i1Y
XsM+ifzyPGXep1Zuual5TK+pc733qOs5VC0s8t//X/n+/PJ5I2xBE6TafElNxXz3I6r61KhtP8ue
E8OQlyhp+zPVwA5G251v7UImHJc0jJcoJrKTM/m3ehN888pJXcSyaqwT3fFPYpM7BPkg9wB7MFBW
Um4VtW18za3K2xV2/YgF83CUCPzZTboKpeqMofIAqIJAGdWNZ533dqUDHAr5bm0d3cfTPpH0q4HE
zznOHkNrh6VGgpslPg5QDTJHc43CptxV1u5Ls115ZGu1WFcOmJKj5W86GdIuLmEtCoqM8vjC4llC
BGTr+VGwaDENcWs/m8PgTLanGyPN3FE3JUxNUlApFOhcwD5kx2amHvmpU2JhDxAcVQVvzGilD9KY
lEuC1Rf0i/lZHe6aZgq3LD58IrYmRd1pVuAy3CULhODqYtLuUVwh8az759ZsD05Z4eXD3RoYuEt6
Kb4kTKjcCUHrKsLxxE1nDr9pVFgVl9mZ2ZtzsM08PJDOyN0m1o2tEnjDfrTHb0PYqsSfM2XvzY6u
npo9B20J6oKIlotpwHAscOnwSnwpG9h+A7fCtcE0hRI5lr4ycJ85KKYbcyym6ywX65nD0FVAxaLk
g6lXeFrODryqTfQF9Qi1McqhDsb6pHffSNU2l4TZgwtGZAfrrd/oXhV/QOi/9yqihfn4xU4k/4h2
qFwPPlTvCmmdG42wI4iSygdj3lAh7eLQWhx9r/gCo+i5og58q+TGGbCzfqO37bC1oKn2cGkvaoik
cjDSp6ytTroJlb6x/asen60rYKmLWklvcI7Iv1k+z0LzTJTXesiUyXRHgtCHTFbPg6Got6MSbEa7
iK96Vhswz8Zmy22JSGcf9FgIBVTSotfbmiFBYPCkPIyL1FlFPMoPKN7Hk98StJhsp77y8T/7g2DO
+iWGY5mKoRnIsCxHQW/47j7c4UzJt05vn03sYxZxMDLtSanLsp2WeyhThottl3wh67WKl3vhRj7A
E1PxlwHGjBsznJ7SITQ2SQxwPjIAj39i/Wu5YLKcXRzNsQrm0Dz/jjhEUgwCCo9bnH+iNsONzazH
/cUzXVWjTNrvR3up+CP4/rQfj3L9KU6yrYbo8wZEQI6BYNaeYJAY6yhXvglqDlUjG7xLtJ0xkA0A
XxY/pnWXLCkd4ynSBqj8eK0+DY01NTHqhuIBakP9MD/0QLXi2e8zq6v2to1UZTF1dyk5ELhrQ7SS
MxBKwZQ9DzaaE3Pomo3vkVqI56+wV4XnLurGU2gaV81UVC9p6/96Q42rBUXuKQcrhiyoedf8n7s8
5d9/z+f8GPP2jP85hU/kpvJvzW9HbZ7z8+f0uX4/6M2VefXv7275ufn8prHKmrAZr9vnarx5rtuk
+Zt+N4/8v3b+61lc5W4snv/z11PeZs18Nf7Q2V/fu2ZdPhZEPz1W5ut/75z/A//56z4Lm+ev/7pt
PjfP9S/nPX+um//8JZnmvx1LxvoJ+Kg668L/+heoQHoAafxbRwZANRz6UHLpzEiyvGqC//xlKf/W
jFkggP0135+//lVjWspxxf43aQVDYenNQ4tYp/XX3//57+i/l0/tn1GArNnePAN1EjEQchyTpYnF
vMd+jxUBjVtlSh8bz6WWn8QTZSihXRZYZm2UzlTvewo+lgixHNwdeN7ItqS89FJaoL30Etr93vtP
54pLicH/dK7ifA590LN+V5QHsWElApThtY1ypDzMNXcv3aJDHIv8CRbNy0CpPpqAMravFoNi753t
YKin0iGPt07paA9+kaRHJoP+QpqbWFeRhe9R2KsknB5Uq/kKLqy/+MPkUs3C47qK1oI/YxTlImsU
56Hzh7XhkBxGmm9N+DzP5hnjSGmL2DMLxzuwrjSxZZx7RDvGC3vfEWiLR2LEOqp4t6G6yV/a/aQc
BvL/JbA7WzmIdmC2Fyn35C9FHEbbMdKzYzQFOVBDNjwDSafLBZr7tx2iKTZmWOX4dscSJfjz7gw6
7OOj6EuGAf890lKUk4/dGvtW+0xhSbf2C88+B/PeNKBZqhwjZ526oRaU2nK5lDA+zuNNLAW5OxRd
fu7mjSfFbKwSAGiRAaNper8tXD1FxgKszOF515wVv5nOfiHptwr5lZWKCmtdDZUBfrboT35R35cI
hpdyADz8hpqPej8EC8s06ptWTpob/h8dJvPo7cUxsZl/K64TRiT953HmhMDydyeJCyVGhzAzz3f9
oOUl5krtyM03/nkjjpEWGX7qEMc6vbj//pnb2nmMOmC4fXKptDC49TzJ2NQ6yasK45RbtBiK27FK
WLIuaDZl3GgHnhXtvrD6jmqZEiNrAsGrDLjHjTrY2sKQ4uAhTixkkQPCtgIg9BICJk6SPYEksZf8
2CNLH74ce92z0KBvoyQwUedW4UKxMmPjQD8LFqLdA0XeMKPzt5B322U3zaqBug9urYHAOVnOcuvj
MntT1PMUSEqjrwEJoKYM0k/QLhSgtlJ4MhoVjTfzzaXXQJDNW50ZG9FgxUWBDFXe8fJ1kagYABAA
OctWlZ/HeVNaveEOuB2sRUdlj4HC74YeKWiglJXFk9UOp9JLPr0QGAqnlPZzMyObG8AiIv+tAXri
58l/6EdTUB7qaUfpXHqg7EUrXX2eDEdZEvvLJs4bHG9JcoiDL/1RrXwxizTYWqgIVqy1zEXbSZG9
MaQnCbo4tdpIQNOBGkRqeqYPHZxDVy5DrGipO8RSQDGKETvLeLxy5sJXscn0JWeEPx/Bz9PNywpV
JDXHVwMuVYOOOSfsxvA693LVVccKcU3vb4eItRzOC2crKzfChEdsuOt56Bu5j4gm7mLcTF7bfIAX
b0I0YlUYBjWUWZ4CZo9LHjfTR98DWDCzjgISK/qEnhJdIblZg8BKPlX4Gjow78TQLpuOkZ7mf1hN
Ku/i1jrqNkfVIe7DwWFmq77n1lhKGraBGdjPlOkh73IwkHNVJyz2EqtA3DZV2mL3ffv90J/av+y+
P5eIZ7yQKEpd6dok37elf1MaVMynYRjd5/2CWqx04eWj95NuV8h9PcxMj+AkX47DFqIOT0h4gYym
iwGr69WrLFh0/Djj9fiLQFic8efXKLPqRFFNdjvaKA/rLu+vQ7WqjuAA8f0zGyzIY1QHg+Z/SB0p
3Okoftd+ZRefu0MT+vHnOmUWTCmEvTWTuP4gSekuZQ3YT80t8cXsSjIb4yYN2hNz2PYjEk6qOk1T
XylW037MkFy7ILaCCwthf1v5mOIqFcEip0I71XloyVJZHo5dRnFdGpdX1ny8hpYHTnzyQLEa2cPU
4p43H28d7MFhTaobL42DT0pzIYNifUQmJG27Fld3cdjvdJD6RXjvO3ZzaPSJRGvvh580NXqZsb6Z
sP6MOYYW+25u41gUthBzpTKCGQ5fRfp/qldCOGjXpmyi9EN4PVuHSlfCxkiXodmie2bOUHjaTTvZ
PMpzvLdnwY/kN/VxqkftJvClh5Ef7FrpczJQ6LyOqO/jY1pU3/fEMdgfV3E2+dt3x8XYoTWHGscK
zn3tjszyqtIq/uL/cDlxTK6jTRG01xZUsdXQtv1RblLjiJdItErzyf/YgNyHpGp+NTzjqqRs60EM
VQP9+9BuUn8aChTT+ppL2lVUpMqDiYB8pRQK0MMAEhMpHF2aiuzKbvsdP0ngSToyiHlPTvTYd/02
+L73tvf9OGkI1wM52JdzX3tzu1b2atXqC8FFkWaz0deNUyi7SDOr3eshsfc6NiZAfBRN08iPzZB6
WyyiRmrA58KbfzrNyLOL2icDnD5Ofb3c+9NSR76RYrVfDnmMyxOmBjw8IximSoUbGwUZYYMyyi+a
00SqC1uAuHHDkJJ+Nw2JnxhOhWMh8lXJyO6VCCtaNZDV+x+tCWzbfRhS494h0lfm1twnWipPqteR
/6fzpvkVflzl9fV8XkG0fvS9vt7c99r68c6MLLF2cUGgNVJmfVBB6nsw1HyZWrp/EsfE3usmFh0+
jvCmMnwf90+DA6ibf5AbW9bbHzJrJ01Dy+Bo5oz1ZNHz9oc8BCEmxJT/fiUWcdtMlX1tW1F0qmOv
I08XT/OU4KmleOaaqU94Kn8ctzle/zjeTRAHcZQaxfjBCp2fxovjuCo/Jd7nsHJuXmg+Auwj6rvE
l+hlb4b9wNgpV1EIRdAJQGZTt8mXWnSLjfhmij0xkKej7pqv9KCXi9uYeSzKmbskwRi9LROUXVnn
ZIdynhSnuSZvAhmPcdFk9Z9c4y340kLJbNxqVDHgA5zmh9D4NOEmipW8cUjKpr70KnSsJozTp9JA
hOOZw6eUaTJlDH+PMI2vnrGvKXTYUZALzkwxmWS9tgvtD7MBoQnPfypw51OcF7sqoh3Vob7u3adY
tGNucQ+yv0o+CSPJNRRQAmJhmCubpFWlO9GI421vFNJdEYIhAEvSpdbBqyP/ZJoV2qYfzcKTecNR
7730OqFVXTs+xo88b4wJCoymJ/62LmQVuTZ72nxM7Iljr7154Umb13Firw8pMsuoc++Rvi4slATr
ZpZjxpP/fSM64MUPLAr/PiaGTDxkF6IDsjTugtV8njIfFJcRo8VAJx4d96fgw/f1/c/PvF+o6bJG
DoP1IcUFxpweepfi9I0ulCgT174aGXX2dRgqx/bHxsTGChuZud00OrPDwl9pTVjvXw+VGR9MEqKM
ePWni2tynHhQnoTbnTC6Ew52YaQDgx4VffGuQ/QOTsLKFlhZ0+L4vcun0ErOct5Fy1BNEeSGys7I
jfpS4/F+wSG3xvk8/Ugabdy+jI0jPb7oUBA6KofvJzV3cAgND1VfaPdaPNpXc5+wCPnRRw2qSllF
f5fzvVzlqlSSJSyig9iL+vH73v9Sdl7LbStbu30iVCGHW+ZMicq6QS05IOeMp/8Hmt6irbXPdp0b
FDoAlmQS6J5zfuOLP89uo7czjyj6PlKrcv2//2/sP+WlujWlVHRMcm3TmDiuX3XAtRkApKce+Vs0
YMwO7DWbNWPBngWO8B6eQLIXzcJwQa7AUF1kI6vkmRj+MpGotWXNr9PFpH66h5h5my5uKZrilnZu
nGMVi9ogrIdTAEEG6pMbNydQt1PP2GnIIUW3lcPwIcOG+y2POTzvPseJY+H3bcXRelSC4XQd/nUX
hX01JYEJzB4IovDHf/mt4CVPHdZvpixS7O4TsAyTTYvcYdjy2+TbtGEa8WXb2UsIPfKc24mu66nb
BHwlLc1duVWcHas0HVY5q5iZRTTiKPrEwWCvBUpimkNu+pDLQ7k1/dr/1XebiPvUrzuIPic3nN3/
/gAogoj/5xMQeqOpm4YtA3P8V+GMj2YtDge5/B7VKRaPSyt3VqU/YCtpF3c5NCX08rSuXSBRka2l
zYDIxHbmuNtM7c/xMAqGXWdRk5ba0hFLUqNdD072223EgLiAVBbVhllXz0jfh5CmRunNUNNLlpcK
1kEYptdgA0pPu6NCtHjv3Nybx3UqP8j+2OMVL7nHAiTqVg3SYgtJRztGrJqWSoeoW0tSIBaV771P
d/Qjaha5o+560cXW/HKtS8TR665IvumyvC76bngNiPAvR8nqdhBD3DsxIy7N7hTjXjtDscZDa3o+
9fgMHyzx0OqKIZ8ZmhevbiO3iZlKNZbmkcQHXVbdOz36yKL3H/TC8R/UrlEXlMFXK9H3OaOG5b9A
WHQR/ocGmNGV6roB3u2gI0VfEFvJqnBY/APBIeTgfbbTySRRTBR9kkOJ2jgRKMXA7V6JiFykKrVr
1WT1Dui+oLDk1Hg9AZHpzFKTDOkKNBClQH/xZ7+YIQanK8XU20XwXrNTOV35eVsxQ/SLaWrQX28r
ur5c/udtqS/7y6KNSrCvqzbDkXW2X+z/+YBqX9kLlEGHhoMi8SOqomVN7AKqTWkXCyVrepi+kX66
vUtsMqIn+110BCmejjPxThkS6k6icfw1X/SJK8dghEj8jQ/SdNfbvf68//UfDULrp8UDLuqT6j6Z
Dq118WW9uLuuGaaFA1vwW49nUxuRhwcd9XjPU+g+gnr3gPmEt0ABrpN1cYyHdDTDvVngDChGe6U3
HqYL4BdU1wuIuHJBhwy4qtK1WNvgJj2V1djZRjS9pGiAKyvZRp6C6T5VXtdREXm/jYrIuxiVp8lf
rlWoMHvKki7Zjnn/0x3U5ArIveJzvfb7mEfKVrTEYGPHLaUK5c9kou3GMjbqPUgifpOEdNYqxKKt
nVaOoFEjbNUheheD3OytysiXRuV67wgH5qWL0dI4ugsPPfHa7Rt/wbPFf8DX039Qon6JW4x0Fl19
0GcsZPE16kgKb0tqrvCQaFJMqYJ2TmGxcy4o2jpb0xkqLm9GNCXe3gZ62BfHQhrnYtqtX9ykqdP2
twFihRTsyhKLDWTh477FqSoxIlZzYZ7dyZL5TeApcXWmtEoxhrXAU7pNdjYbu7tEvv+X74H1Z1XJ
5LYEuVuXdUMBRsIWZsrA/BaFaDrXLuVi7D/6kkg/KtMekC2aBOPIOu0+MxIXN4Va/6khwNmPiEBw
50yrTWQl3Vw0xaHNH810LC6ioQZ8bnTLclei6SupcfRC4160Gjeluidwf0ZU4e/VlnJvYqu/xOyQ
6ZdZ11FuN0U4f4nZbcdf+W0cYVz3n3makLk7zeR6SG0XLsrTIoxSIWkd5bG8EOuu7M+mM+D1WltY
11uqcaSE60EE98Uhj5I77FHyk2i5EEKXsUa13TUbEJbmbX6mDBp4j1rf6WGvLcRZYvb2YzGUB0Hu
F/36EOk7ByXaI5L3r/1aJ/M2DIMSbR/Q+r+s5CiR/fJoUyZxJCJeoCOIFolv/vl/ahegagZAix/V
0CE1d91yWyfNKeyHCZc9SYtukiNq0qutWVYn9nOVsROTp2bSuSF10dollmPr6FBesckdx9/VUpcc
rXA0UYsl/QPrKGdWBkHyj5X0+6jJEQOVMT4wbaR+t4YhnKWycVKJCR4J4qdEuOyBvBIvpGKUbXtm
xkN6l1rRzLHGdZO4WDJTUh/8wL+kXqSDn1CRyULrdpjUSwd7Otz6UH7MZAV7QQTBytLh7V5fshYY
JfT5RO21F1LiUw2kbsAQkbSX2rQPrurklyYeuktYu3segdFzbp0tfHYP/CjRQZyJA/KtgUw9tKis
ihERT6OIwckQqZ68vm6bSTw9Iq5x17eNttib35pity323Z9zRZeYYUr50jXaelvl3rC/HUbqlfdJ
nIBirdWNpnl5MbuNXtuWT8LKhG5hhJ1+HnFYoQa4OGpTS3TVvHX2YDGOosUz5lc/NkbBaggBTNz6
xBRyOO9KM1Qw+8y6/Ag1OV12dW9utZQynDgfvLdEw7Sa2OWAeU6SvigUL4r+jGKf7eDDQyMy579p
GW68iak4Zx2fp3tFr5/MqR8yDNlKB7FuKsFizNTBh37vFr0y7GEHmg+plgVPNfbbU8AKboFoiPiR
7tv+NCIa8TTNa3+b5gWrInT8v9R8IM3511eKZyOWLxbFWBDUvrqR9IAAcicdtY/E5/ti6cBqxUGy
x3BVDHE9u/Xp8O3AVBAIv85J41g+8M0zPq8Sc780xXxDHtJZnPArWUX94EsjoLzWITA6HQZDnus6
K5FblxlUEw9ATTeFmunXab5mRitTRjAm+qgFVBYGeIKV7FAnBBwx2Sp94TwWpiQvTS0nozs181Ev
N1Ft+6w6aVLsTD4wQzwqmo1tKOdW1o+iFSGEfESCLhrikJgtoN3QuvOc4FuIneceLYC3afQeRMC0
ZBWE8i998rQmjf6cd+uTDDLX11zbl+sazR72RqdGs1Hy3pooiZ4xt5awXvR5pQyee0Qq3sKtjeQ3
efS2stKY3/+cCner2evTVKPAdy/o+w4zUN8i89L6J3s6FDLhXBnJuU+J/sk0AMCgJmVAtDu7P7EL
0LdSqUKtF30OsNITCjxEAlNV0G/XFZKK45JNHQAu3biNj/X7aDnyc2iyTMPyJJ6LZpl3+tqK/HQp
mpWKsbaGG+L6Ojl2/bkat+VeNGFBv1qG35xxrFKefWjBkBAw08NMSqd+6QE1UHDMTeVVvMVEF7m5
Pdub4GxljnXwpvqtISPPKdbjSkJ1Z64QS7ot1G+rcjGqFgSUvizXJVfOtr0S2DuM1Xj61M0Q7grk
hX4vo5RWKdbKB/xbpoOX5BUJQ87GLMp42jmLW5c4E9PEDNEUB7m2qr3rKtWarDvoDq+x16pracss
C4JXM8vwLUfVfYwwG3/G59i32uAV7DLidTdN56KpOom+sEw52YpmVqf7Fr9CnOLDN7cy/4mUwVp4
JnV7jp+BiPVjLCHb4V30B1M/dMz/2m/xiNohzUG2OqVDe9OJqKKkKXKiIhsqBm5p01sf/pubfJS3
UkVVriv72YqXH7ZWU/N2cD6brmxAyir0YC1GPba+w3V2iQ/5cQy2bl5ox9AJi6XX6+kSuLx9RAVH
YVrXFW/sG8d54JvUuhKZfMobly87dA89kvR1qGJVV41yDkBPP2Io1DzYuu9cLx+naV8uTxqs46d+
lkr60gjCQ1DgYH8rf9CyHGlLQoG06GMloJwrrF9Ea0jxtTBGVol240Vnq3kKwGhgYjstE3ySjYue
YtRlG5LAEn2GqZDBsJ6cJvtjWmq8Rt3EvvJzybnXh8tIcC+bKw6qrUgFRAAA3X+QncKdBoup9sFt
zfNfoicCQvd79EQlYEWJlCnjOWga7Cr/XHRZiYRDd9rm7zlQHhiilbmXW+gTMy1QOF7PTdcwINPl
8lz1gWobYug6QQxdD6WRr8MuAEdd+cW6TdL4GojOp6bNZ3MptlwubjvrTKripdiQIbT8NRq2SXbv
8FUV9QuinkGcNVXzVFpNsL3130ohuv8MivmiJuI2zZG7p3CsLhk83TGNgqco7JdWm4xoP2O+U0Ei
EeEoh1enG1HHE+M9RU53nSaNVntMegn59JQQY3UhrxBsBtf8mOi7rYS+ZDRuk78sp740b3fmPQUv
+tPgQCyvQBRhrxjaZ/DVJ5GXTILuXpGi7kUvjWJJNW19cKTIQX8HJ3lSN75WWnkKKgL8jQgQI4fy
Lu5UV6/kdXFGbg9HQ5XRUvFLaxUaXcyayRdMTTFNpZTpkCsoHzJ3KAhr98nd7bPsDclTC9B2d/0w
w0LvN1rCHldMEQdcddgpYz3VdJm8u/Xf5op7Xr80kpFd7xdmCFAQpZVzNqkRZaDUxfSV4SwFwvLK
sUyC9zHRh71oQTK379zoVTTENb7lqlutxvH81vflPn0a/a2s1piqBv8kDFNMiKwceid8Q4LQX3Yt
UR9Vietn+XvtY6lFFNq/1q/3FSKaiM3HwqgMpJCiqP2/DYuBOjfeqkrP92KjWTvnxvTai2hEZYlA
37X9tWhKfaMcZbe/XDe5UST/ANjvHVqQRptBoV7Z7Xsq5kOn8RYaTtGLrhzMTRHi3sbWZ5kBbV/U
4+icDb1DItWM2oudok4SfeYULghxWjvIbrEWLaD8zVRrR21T1+bVBXP7Sp/hFKXf2/64FD9UohJ5
kCMTHsy013Ypyb0nVT03M697EDNKPSaBk8bZVjQLy7R3MLz5iE07a0WLdXwOgm4d62N6yPV+UbNa
Opn5QAwdnjcqKB/QiIdd99y3m9RciKFKkt8dXGk3g+ONc8+Dr50Nabvw+l65+FaFCpjgzsWLhnYB
t1G5hFNf5trqEVg5y3YrUlAW6gGp9Ni/EyAQbXJPEpgQ0c+m7060xkAGdCLK5iPrbpTaN/HoqOB9
rNpcStYKjJB9U4cmeCH3vo57SC7TY7tWUxhkTumSrOSRLg5SAvsksqqjaN1miJI3cdXnPcSMwOsH
cEJU9tyei+JhpyqVf6zd71+6RdNqVf9IqEo0bo9M8XwUY27z/fawFGeFfmwFoGl6WeV2GB2gIvg7
9o0Uw4QYbkAzo1gG63jifX7AH9UIn7HHg0OJw+E/WLPfwaRzf5r1R5uiLwa+ni8zKgi/V7XyDhYu
ffPQv8xT4t07kPzhQjj83gx7A6PKtrDO7u0o1Ub4lfUvA+HUfjB91oAt7ipswHsvnEPh9Na30Fyf
xqvMaY98Cu5tz9e/fZ7EXnjtCf9zMg3VinWW/Bb5DZiJo+RXGNF1iIVmjSGVbEXodBQqOBdF7ear
tLOC+wA29y6HJTbzm1qOYWwa3kKSI2clFgc8fcr7cDjHEnJc6tcOt+efxV9jxXoPm3ixXgC4Xvu2
tKR+3tt2QRQ/Mv8V4Xnz0QSARVsguxdDd6qdJefasihJIViU3osZWaMEi7osI6S7jXUCjQhVr7DU
LcYzvHSxw97n7Fz3aEbMvWjeDmUhrzst9re3rsaMurVG+fr4rJQVzGHM6gi++ScBlBa4aFsKTbZU
IKRhIEnI7+ywXfmofOdiWCdteYcdRcjOwzvhXByu7SB2ZlqrOeswLkfQQim24VGNHFMp+fBAyZtX
hmu9FJbxrR+xwMkjbWY5lPHNRm/YSEXZf0QStRRqU7mLgaD4zG6z8iGT/BkyPfM+ruziIQubYAnb
MFqJQS2orbOLZE8Mii5PSaVZTUByK5qSHHd7wzPY4HdRnROniZ/iUIuPI9rCRW5Qj7sqKhlJUULy
z49JJcq6ScZQnIpOcYim4esZuqVslmOafZ0uOkWTx625tvVe2kFjhgbS62Ww84PwFRGDc3aLxDmj
CyNQqwYSqLF8WIqBDiwJJHY0bOxeLEBEAY8Vux9eVZXESW+95K3q7r0+r+YpIZ4igTPzPKb4oDaG
Gl7EwZOegNu5dxJB50ttpP1ewejuNq6VOr6eea8uRJ8qV//YWR+yUADK2a/jISAv6OX/1EZiLhxT
zQ5BJ1snBU9KCJXUV/6XGbknK6su1181tmcXj/inNsVBRCs0vN9a0xgrDVLO08xMAUPx2ZrGBtOM
foA4puY7g9jRUDN3/b4VWNKveyKh1+W6KDxOq3YPV2nFlxTvnlqRng18qMsSmYcrVe1FVtJtHGfS
s54a/QGUD8SwaVaYw7sICz+HosJoHPrVAjE11cUYNs3ErdUsjkH2N79tDsAzZevSDX/9BKGnoSj3
ohA8g63hzqyCorVGaO5DEC9bk0wf9nfVRRxIl536PDOWNchnQxSulBX5YD+oCd5Pi79rZzwYGZpo
Mmloy3iFmRJ7s8kwNJ9sQp1R6s6hvxU9t+7bVF8xkjsxECdKP02VUbGu2xxtxCbIZHVJjLyaUV0a
/6goLlMy94eV2AEZgrp+MmKHkn3o6oc+V5S9Jc36Zs4iUVpci3niYOeYuGLJnlXuWs/+rV/vtfCY
jdlH4iXahZcPVuWa8ygiLZntzh3AOhfRCl0L5JPrXuMyKkHQedsU2U4MtuikAQ2MEDamkE6gmfU6
DCx1Ie5mDuWws1RY0obtVqtWyUJCmg6pQrc0DrJOZqVEmDjr3Nr/4Lt33yqR96RrvMByNdFWcgDE
YpgyXOym11UpBd+tWEtA7MXNAyoiad34w7ChCqm9IJ9HNDtNCSOiLVSBvMedxP9I61O8piZ/Q1Lo
/2UxacmWpcCF5oUBz/rP3RiGUKkHzS5+DwJYD23R3IEDrS5RrUa7vIqKGVVL9UX05RYGkVERN2vR
FAOjBmH7z6t6SdkMmVNLDwb+4OkIyNdJopne3E5IrSf3muypS6JRZIQtra724uAmRoHMXf5nlKRq
n3pWn89US6328nQQU0RTT2uuE6e3i3+7RtynH8q3v+xeBRQj+636SbV4D6H+oQ6auuh//b2qUq78
LtE6gP1psko8JZxpAHWOoKWsozjLAXmMM1w4LyUwuq3oC6ZFRVcYDJAHAD0oQboSnU0U2MdEhZIS
oVukmtxjM2oq5y9nrRqr1z60br/O/v/ndWq5qg1vXIs8pUFBMNAsAmtiWyyanh4KvxLtSTQjvcf7
cEpq3kZvk2/X1llrY6Dzx+Rb06tK/qFYcudyr1gHO8uysz1Em2RK7osD8XptniDoXhOA9R/i0UnP
pqXNdVUuPspogK5PJRSGaq26ySM2kdD5IvYFmjbDVcL8HgGr4X/7uxk10iyJ+3CXKzySzbzKZ3Yf
p6/ewCNf8ntlLZppbz0CX03vU5VkHNV5J7wpk9cgzircNxukBqIZjjAFoCwcOyR5z1r6I0zG9LWL
03Sv6VhjiHuhNMBRxZarnRgddGkObqCkYFTu2U7wE4ibyUngrcRPcG3qzmMGDOq+cdLiUrXGKfF8
Y2kYYbBtKKxbALFDkB3n7l0QTjWyURF88OV4C+xMe9BgeG/NAE0kLmzlu219SLXlf3y50G2UvxT/
IR7/svkkRAULgMonA3bIvxE2WB82heSYybPZs+zAIcjWV5UfmpjPxoumbdy9ZGru3m+Le99DICta
op/MmlXObm3UNETeKQPbdJ2ebAcTTF/q61kyt9RGmVnuWG211ugvEBLzu8xs5l4ZDxfRlWZ4iWBJ
Wi9EUwzoqgNWraFgcLrIQpxzqPzxSbTEoXeVHHEXUZWWkt9lqKJbssbKWmeNOy6hqmovLDLBrsl1
fDAoRnjpA6oS7GR4opLO2xahFc79tjXqqRpmnKu6ZS/El/j6lRdf5aDO1jpWS0hrgf/xWloLHwZh
wSAOeaSrMx1nhN8GhEuDuAJcW7IW8wB6fiiaC7rSydHHtV5DcsqJin39eYYNBiOiTaLXRgFsW9/6
3KHge5oo9fKpls27L3EA0bz1gWvEUUw/iJ5sErXeQga16qHBJk438+3U36EAkZ690H3XefafRatB
Oq1n9hNa7+RetvwzaSfpWQVcs5dlOIRCaI5IKVibhFqrjurUCwKc9MKzOryv+A/xI9l4kEIOhd9l
MwdL1L3oS3JnndXJsHbDvN1LrtTspWxo906sQum/tcXZbQ7O9qzOpgPbvpNPkFltlX5z3cT5BC92
vps/3ayHxZmO2nzWZw6V5sNkQOwRSr7NMzIUYJUUjiwPsJFTAhDaZskKSpua4iCs5VI9v58qendD
aQSI0NvIPYI+mX2ZFhZwz6/qOEyp9H1Ulf5ZHNK+jE72cCcaRAMJOxNZfs4addymY5foMzFiBVPy
SVcI206XOnyY9nYdHnnihBcQ47M46+I70cpN2GMecUjREockJsU1oq9iecF8cdBzn7V8bs+TqPWP
aTl8r1wgr5GZ26KVTwTYUAKCO42JFjm3a6tKAL5GkfvbWIsoakHoNVl4uTlCOw0B501nddeP1zPR
hw5Tm8ldTIE+0OAdzjn5TssUl3Sb1UAqvJ4rOjrFJIxTYPGturWLYdhiCBofVBvyeyEN7qnpknEp
keq8ZEke4Cru10+pUVgztyNv0bfBj5D95Ddjkv3nfY0CIIA02QZsOqqynFm4IHrIO5pDUkj2Bx5v
P3HSs19TJ3Nmeq4kTxkqsYVrI0b63wuKfyl34fzZQMSnhyo8MIa/kA6hy/tpV1TWE0BqeSbetV3e
4KPahfFOhK97CaVqLuO1JV69YjQJql+jsoKnmxi9XStGVaPfNmqW3/+3628X+CoVxgYIyGGfFj11
LTWsnC+KALOh5J7NMNY/1yCWPTkr6SogOvbL3VNeuiVIGrN70tm0N9Q6ghE6I4nPX0b4z7veyqaM
LE0ihTJ+gdrAQ5Km6VkN6ewaT6Qa5rZhZPNiKECDGTX4LyD3G7Q/xdoA8vvUjMZFbASHevRnNgXP
D2FnGJsKKOTaq0PrSWq1S4BUauMZvr7BaWknV1n6BhhfXgQsc4+6lmIx5qjG0snM9jmpzGcR5f6c
mlSQq8RUq3UhzE5TbQcbtC6HbFerFo66KJIXSox2Ksyafe34rOmawbOPKinYowZt40NNxovJl/ID
DPMPiLHmm5YD3XASd3xBtebPc9Nsn3pwrax51OYhDtNhUTQEKWSpbpd24evnNJVw6LRK/+SWcJX6
Rq8PZqdbG1XqnR0soWQHtr/fQgSU93ZRZJvBRAzoBFmwbvrcOuWhIS1N8F53KlWhpAC75pKGWbwI
4Zc8VqXKXl5Nu+faM7RZk/TKa2BJOBXnnfRujeMrv0n5jQXA0RoL64fRYarbZP4OoHC7KTp+nRaE
9HnIhuI+zYuPPtSUN8XT5UXlKcUuqhBCKnE3E/1JX1vrkto28BmW/OZ7kxuW7T92zbnny70dnSHc
5EilUUpVwZykVvRNLxqM+qLmx1DY2GmbTf4UuLG3Ug1Jg5qWekfbM4DCy4X3EnXmM1C65oc04ZAb
Q1+ZWahuBvY0eM1GzSXJXG2lNXILOnOIeCB6+aop/fyhSkIel76WfBjFuFKg4+6jLIjnVpTbkLqk
CdfFQTShMFWsQQx/IfoUS8ErWJzKScipmHQ9dabLARCn+yj47TZish0AA7fkLN6qkgOcuZPLkysH
6q4xgYB5VC3i0A72spL09Ifmv3WjP35LeTHP+zKV79ViTDcSHLyNDgTxTvJtvnqFVXxUHvz96ZrU
tn82qgxcNNEjnCWTZm9oKLMlJbUoWPd7wtGlzGsxTHY8DR+CCXQraLfaxL0V/WUzPty6bv1kJR9E
q3NVRBGgKK/3+H/2iZuIf6Fv49dEo0zADGxjgVjIe8QUtDrViX2nSqH/KLpMo95VJJPP8tRlO2WC
gDKQ12IwNOyEcjKSAaLpqAPxOIzJLDms5lXfLpHXnbR4rM8mDhoPtQ9sJo4IYyltvCmAlSzbKaqF
dBpCpupU50LTmge18X6b1mAwABL0RYusYZMTpkucjpp1tbDLQ29QuyYOoplEEC57w0jhWpranatk
3l0Y7JDmEq8UXVJnvGuyU//qG02+6JQBFEsxyioj3//v9wlxhj8X6DaCEZsqT1KrfDkxeJtq3n6r
Uyy0NBnh3KlP5D9Jxqx41ua7DiqfSdzt/opyd5w1ss1frWns1hoZEzPr6bXe/zFzGrvN/LynoMV/
tj6vCyKpXHdlOsJNdUmnuE1HesWBvtJSM2mbAy7a9IjDQFHUWgrxovwyUJkxuwARKIZFLi+cMt35
kUEh+2Q8xxc8OxnwSUVLHHScENc8KMq5YvgA3tvabuatYw+YNwBioW4JDSC+C9YQwKTXQohweDqI
LnEmBaRrGm+UeA38Z4DoFtjoxBtOoVPh9TWqd2C1KRxJCtDLkVRQdpIaD74SynvWD9FsSNSPkjjv
Y6DYP8Za9Z9Kpe1WQwocT3Ej46Trmk/FsFdtc8yNlkSjUG/VxsXKk/whytN1lJjZCxCb8GBglzQT
zZ56RZ5aRr0q+zR/GUaw1hNiOMubkxSnyYKYlIraJDP5mndGdvLK5ahUlIzigrBlKVEv2wQR7HoY
x38MNetmQ9TWSyLT9lOTqxeNZOu3pCWF0mcoAigNMjexRib9v8wgfpnhH6Coa4Q8ymrMa5IaapLA
NxvzJZbwyTPvsu/oBNwfqvrW1E11F6Ms1jeuVXpsnXKD6E1s3HWw+HchkZIlNffGq5xLKwFGUsB+
Xmfw08u7SXS2xMikOla5Xs39JGIJnuNIT0gdvG/JXlnNKXKh5jSQ7G5/LZFz/cY7BEN/6GWv8AgR
BLNaqtCDViG44qFTf3qKfiLMHH2UaHtnQGDdFzvHxYZFafQ4tIGycPll7uLAqVcppeNHw0+GTV9T
yjIErb93eyPbZHZmHwk3xquwBAnA/xhQBo2E8uAl+MexBh+PWjGgBFIzbevJ0oDzN++AvHeImbvl
sUdtA9uaft2txoXm90ybHlx9AYj5c5ocFXhWTk8wCf+URVYbv6ZFERLvyPnJqz160fkTAlEo3zxw
B8vYtP1DHRblKQacifahUT8UyCOebH4LZJBQYx05VEbBZa/qMuCHVYuXKEtOiRmZ35I4/pFKXflo
FUX+t6Wv8UVZwKPKUTRdVQinyYb+L1Bf3UeKFTfZ8ES1jnMp9WcbH7UXDVzGzmgdFANxVLwlAWgo
U4IW1XaFdt+rCmgN+qMxWrZY6fiojuZa3kdbsRERzQDXst+aYtTM6n0R5PfOaMcHVwm6lV/2+QUH
93LeE+1405LxPhB1uY69zQ2r+FmZ+T8arrsvEhLPedIpuMs0wc+6rmQw2xXJmyYf3n0rvVQQgx7K
qd+nGB+yMnb17QHz1+x8c1vMohHu9phBf5reuCIuQIKrPwZqbmzN2NLrtYHF4KwwtHBtxS0rS4Tj
1nEAQP8rmG51yoJq6fZghanHAknuu4Nou7gNHLwe47Xa7WHh/zkgppi5ySViYu2U/TKx+6daN+9E
JaGoPUTlHh+mLlzzqnsf4ByICbtbIL6Uj7ZVF0tLnjZDspyDAAn673WAclX1jJ+WXVxC15ZeAQoY
8ygslTsIjBbPf4VY3OflgUvNmLicv9z1ctPw9J9l0F5GDTOFRne7DTbz6blCVgAX1UxfyzKoV1gk
JmuprNJX3zLfGkh0d0ExBg8OslnRPTipvQGeAOJnuigd2P3paukedF+uX4Jso2tu8upk+KSQJS5x
saHZS8MDarNzOHbDe1q6Jys0CqCUdbzvFK2FBk6/h7UVRXXFo1YPi9QZFUwCcohtoLs1VvIHisd/
P9z6ZKuGuw90dSam3AZEk0rRbolCz1qkXTUAp0vie6fAYJLlhsyLMmjXAdj9g1dMLgcsC3cJlQt7
jS8o6LKmgRGSKCvZa23Kl8fJmT3sLzGGS/PcTqunqMa4HOeP5lX2YQon4aD9g1ENOeA8+1FCUx0i
1/Uh/a1tg1pUiMburIm8AN/ZjCSMa9XfGi940NoxDX9CGWe5OmXM+oq8gAsWUZ5amR3sXJ5v92KM
jM51TJtE8Z9jIif37+ucqPQXbZeqV/WAowcmRaWOD6qWoky0sdouy32kiJNGuvYsaaV3cU6pK5/I
5sGRvS3LeO8nQrWt72bBG7EQhQdFH51iJ9Z2MmibVRKq1oONDzn66rD5EcIttkEolEohz0Y1lS62
MmbrmsXArvfAJXkF681CjbGmKLx94OCGUMkREPgJNkjg0/tJyWmS6tpPKa/fMpLLL1aDpUdhN+NZ
s/JhM2q4XWluo68iKfb3kFIwGPUrZa+VSnCU6yJeUvQVvWhd/AwHoPlBlcuqiXR/MqFT2BkO/h3C
CJ40RepvvLLV7i0fA4ZiUI0Pq3tnyYzcIE617hgImYLZ591+yk92k15BDFAR9OtMV4YevkE2zuTB
MO/arn4rMT59be1hWFmpTqxxKsSqFX0hN5LzOMRdcUDXFMzlWg9egRFTrsbHYyOazlgeG5wpLqVb
1/ddFj2o0ywn0wDA1gNQmqlJ8I7Ip+R/Sw2sBskn8KfIESPdiqTGYLDINAfE8j89hIemXUggp86i
y0qtYFNiIUWuQNvHUY/gwrOctZ5XPBnkWFpUStM8RmaPsXvZdu+1l9+HfDq8WS4tcSPALCcN8/2g
td5HPSoI+71Af5JHYIxTEQ4ocx7Uz8LlMK9xXWmSFLLy5IHoAB+eSxLftOsovxbeduZfILXmv959
OK8RIFap4Aea+y+Ft9KNSKTNQnrsnFShtknT5kMxtme5S6Jd1ZXuCnFw9uhmLEt0NbG+59QFejVf
4tvcARXvdohOLAuYHuTpY1748SzHL+A2PZEhUolbx+gbd9e5062NSU1SubU6vwq1QZ9TUh/H+5qI
74+yVnZ9k0XvddXq86AO0zvcJdRNxr5j42VKeIdDNGswKfPeExTZHotycVHbWRFRUOo0Ruom1OlJ
kP8fbefV3DiOtu1fxCrmcCoqB1tyaLfnhNXTPc2cM3/9dxHytLzandnZeus7YRHAA5CWJRJ4cAcj
DV8sH4+LeXc+QPDqBefchWAmiLZfpTGe7tvmfqBcrP8iKwNk7n6hBONEQ8NABk4nI61yB6MjfePp
wAmtF42t3WXcjjH+atizAzGLNwDF6oONbXixEKcI19aHZj5cWzJ9dFxR2Sc1O5HTaLt+aoAkNaeT
wLkIOIw4u8PE3BX73hhRj2hMfQtZCm0gBJ+ZgHf2s6WoTDptBD8VqbSOTWx2qxppjVekSpA+nT/w
tDgixmD8EJ1SKaSTFeG9qrHmF53q2J99fGzt1UoKpvrJo6oWwY+271e2WvMrKX0MyEfAMLD7vlmN
OX11FHSu4bIYT/IYQwKPQxNTI13awj+Ud7EcBycDuMBan3pp7wT6l8AjS5YAsjmSonMO4EOjtZRO
/Qt+urOhTj/+4QFvbnS+ILP/DDsz0WsfO8YqdKqPTiTCw2snlq3lr06jQApUSHVViRpeO0XzleZl
0/VKnir1L7JnskUCAGjT6U6K8uYUhF+mxv82ezEc8Y6I9hjwOEx2yTKiI1us6mHwt/qcgyw15GiN
cnSuOUjkpRbzevO1SAyUw8FvSpJifi0Qip1x7k3bDOuKfMrWNiJrri61KD/7evw1tVIPeTSY6XWt
viFj6D2IKnEQRQe/QxLv0fGuXq9V1UU0vlpl41PcauMh0PHmYAcE6vx8djuIutjvim2cHXlC2R3r
Nvk5i2fAceIZR2XerbVQQl+odmYe1c5UX0UrjgXGsXKe/Wqod3g/aG/x5KzZpDOf5cEKLlXQPycz
CSzXa2erpLGJrLGqraQWPaC8qLJtT/59KX61ij1mW2e0sU8Q04C5NTWLnaeMG6Nofhrz0mwAqL8m
jWNSRVGKlBNS7daTl//QRks6olpuncQEN1DWoSWXGFjNc17VNrHu0ju1W5KcZjoTo+7WyxHqaXUA
upopGatMfwlbPTgWUZA+G1P0uX5i1TdkRvo8xxtt6rzr6jEZQfinDRzbGPVWXdwRKvU7pv72stc6
eWtOBv+ANJhAFjb2qYmD/FVq/JVYZ45ZW8zeEpnbx2r7PA7oYhe2Fq3FRiFed9oijXXnGPORvWXR
uZCV8Qvos5crCAasl7acNEleMze29qnXSie7a1heRngSGk189udcJy5BezPNjPc+HiKA4k74WHqh
t3Okut6EvqMjC5yoCxusyo9GXetx/TOD6/Ce5U8kg3NIhH+eSNJ9zeemDPRChLHOLSYrG+tdhtwn
thzAvsx7RBbp1vnrlNVsGamh4q9FawdNspxVkS28NxAx9vh3ulAJmocktOIjOukh2mu19d6m1apO
GuV7mrfywlHi6ZIwSQIIaNrrJOyd17TpXkRElYYsWMPktSmSctPaWbhTkrZ8aufkm4iw0B0oDKRx
C55py2bWG6nmQy9DppGDVFnaSoDxXmxGVFomNk2Y2r6iIfygqUl5Fi+fnBIdirP43s5tt1Kj+Z9K
v/p5Hl/Ev8/SObL17+//GW7Dzo/CRt2/ayHh1ltLvjyMLxNy8ZLSt1gmgElyHL1bdrMxjCBGiDO/
9VgA6XCclhHuT2DJOm/dZsj+QE6Bh09u4lDqg83uufwSW7GzMnlUbUa9idaml5EVLpGuESDjaNa4
aXL0iUoIa1gR1geTJ+sXS3e+ZHasYiFISfbxs8qiF3y+67NiZt6e53aFGx9eojCuf1gA5S6FU0sP
8dRhlQjD7GF0UHZO4+ESNB32XEH7w0Cp9r0iswZ2oRvfIq0N3RC/gHj0+4c8goUe2nb+UDmWhzdd
X+8qVqc4sEursS2750GVp2MStr8pk9o9j2Wm4t/Z+WvTYVeh4F33wzFrPJ1AG8VKJG1Lr/l9rNCB
S/W04PPwtWWvONU3hV97phbWmz7q3gY6cLbBAby9BGZxSoDyviepthT7SnKDLtHY58HZispLLwUY
XA2hefAyuCjiwOsThGJeIrc284RmXlX3s1d537JDE5bO1yDHkbTR5OpgW2NDUt3kVdpioaEZQ7mu
Yk9/rHg64XxU2mu7B1GwgLWNalMbW094Uz9qwOC+KQBmFnmR4zhlFQULnnGdy/YbXlrd77Yd4r/V
V/UKp6poY1ay4vIE6N8c0wwXlR50333o8JVf9sGi1V46DLR/GpiUsijeNuzOL0cLxsIYq27TKM2i
x+hyE+uNc8iHetiaGFZ6U56tlBEWe1LjDQW6+m3K2mHdgYtb517LCjxrHtUC/F4N6PD3Nu7PNput
f7DlRM4GTzvfC+w1ckHNPgEWI9h+BPxJC8zGqYO2kBwHP4gu4lCWssKkHAjfXBVLUuWG2OStCiPH
stoa4R/0xdfBLs6lmRUvoHJflMpJHhFRkl9zSfmS+4r1oEZFfRqN6gwRAEh/GkUs4f6I5BZPtdB/
cuB173wrDXWI2Ll+lMg9OyvcfdP33iRrXLRytRZFaTQfMWCXnvAO6B9aE8NiX8qyd12KwmUlt8FB
dRAMb1ob/DMqYoJGEziclWg2xUXgb9Kx/6gXjTFJTNI1c4goozb2m2Tl2bLzxld2RrLHMolemZ3U
D+MQ8UuaeryH+rr7Its8qYGGpxuSJD947/aX1O600zBYWyPRsd1CUIuEng4EfW6UR6+/dAPGLsUU
/84eIxE9Cgk7J5wdJ0U5RBEXKXkstLwh6/DKscsvTGPaFdB7Xmtz0dRMx5Udpd1l6DOvQ6cY3b6p
JcSOTC07XE8tvWWZxIzLdvu5NvZ5Qdmq5Ab9Q9EH2GnU47kcI+PRTpsNq8+V7mg/8l5hhhc1v/e6
0Z2nJi1cNberdRW+TxVA34iVDpZO9c9ef+5tq3+t48A5lt4Ed7hMoFXELSSSiEc6En7eVu7DdFHw
cz6nUlucs/nM0pVzykP/IKpEY5fX6abHjdMVRcBN6YOkVL/jon7Ia8t4qWK52+HoU7miaIX+ROYt
/oaRnYkn1dg/pZjxJHOpyGFsYlrbYrUzSMdpPoAm+zhLYpzDusD8dqu6hd1iHRjFbG1w9V89LbM+
gOL9iQmavR/KOtrZredACR3Sbagr6M2HYb0JKi1+YCtxXKNtXz5OdmWtnBRpj773zw5v5m2O2+UB
PeJmH/Dz37YIix41lFLX6ihPj0PZ5CsP3AeSmTHS03ovvxTJpaoMUAf2lF7QtY62nV5Vu8h3mscx
bEPyXkn1rnrZSS75pccJ2AIlq3+LqlZzQeqlZ41t1y1AKnnbFRgSl7kK3Y4s6k7B+A0pOGl+ZfSo
/1ua8s1kYaHKlfmHXaTPCnMItyYreO41CSugqPipQyoLeBa++x132AdxfjayEOuZsXmw+SltYtXu
N4MBVka2bHILZqC+yUb9u2qm0c/MPIHSRGCBH/PZZO/53Qq0wi07pX5C7qXF2qjJj/ZQHZyIPUHP
l+ozDKMW10B2AkrMD4O8Sv6QA5ZZTsacxMQueQ29MD9Mk2acVHAky8Dpla96P57IgdhsVDoKj+x1
LZvltzAwplVvy/hH/GmYAbeCByW79qyIa/OS1m100EIfJb+0Gx9SZ16+GMbvkVL40DKaEWuMpt2Y
PlMkBLou7Zj53x1gcgslS8enMdV7EOaVvK6yrn0jPcEGCRHhPHG2yzy9qH2dgwOot7LlJztrcsyd
MkX5kf9lvBnlxnx09NJZhv2sVjREznZUw/GYFcDxh9DxXgxdr89WNexjmKm91i+0ku1ef2iSE37e
6oYd5GYlwF0+n+XS7MNyJ6BfLcLmIEXsBk0jPEbq1l60aJq+yHKXPcleTsq0MQ5GhauIpnf9rm0V
fzXZSvYOEeMPdl2Gc+lA7ci14Ec4P3ON2FkUnVS4oUoednRkc9eF3bgZujh78lU8quS8rb+bToWY
Z6v8IbFlUcqh9VrK+rRSlPjdHqtimWeac07nAwT7fqFGfFE9U1KlBYkgZTlVVrEKvMo5i0DHMfWN
HWHTfatD2At+i8GDZR5FhCXGYJ7t69jXwRJT2figGrp+ehslP1jZeZGdJJ8EIJxB5s+dlhydyPnN
ijXnFGqsr4P6ecLdHHti/NJqB5Z75e0tx1ZOBQQVd0JfG+gJovhOUqu7rEvGx2I+hNtsTLM1i+Nw
W7BSwJqiVd+QO/2mVcPwk/25CaQyExVW25hHpou6cfJVT+6bx2XiT3sp4UGtS8Zl4DmylUcpWial
qbyakW9tvVjKEGnM+L0qyVeAMMlysmsmXHIxHicP9EiqGdY6MrUBPaA4X9vyaB3zsm07lJTaZyO3
0q2oux2U2v4zpLZV8moW8C9mIygS1vWbXff1IrP08EuHqPuySw3tHDsBS1SwEOC5N5E2QRGAkAC+
ByHIXi177DybU19pLAHJUD2n7DMtIGUPO1GnpBoGmVMDqViyz5EWWn+wF4ULgtt4vv3ka8ySQ1X+
JuN9uwd5Ou11CabJwkM7ORzn1AQOqkwE469SHSbvvRwAWAcONAOXbRLgwR5Ueofcn2a68WBXKxMM
vRGEbEj6aXiUiyHbhbjXsF6TpWVpTSpbe473NFr9k2/6J7jRuF5PkUSCJW43nlLlF/JpUJKlEttT
pYE2bjJrglJbvZr5GJ0G8hqkQprqNS5y+8GJ9Re+P+YL7sXyTAf/kyGOX3N2ZdEKPljJKm5ZdmwA
C4K4qIvK2ntoiu+iYAaBvMot7HItq5rOMdJYC01pBpgJOKld61D72KiJDfZiDhENrBbQSJHQgKGm
6CN86I2MCfCsCDg4Vnls2+TjLNEKLLQ69l2lsK8b9mGJuZ7yJOJ7lcjdGsl8ZPMMJCclGWp3quBp
Jg58DZxdC9NKQ1vkZFQmL4A0ujSlFPPz57HIDNa6KNOAOAqfzM6oDOsi6ho736txPW3zyFYRmILZ
1SYmu/AD2odyhqZKOT6w66Sd5XE0XM0L/EvAXW9GPAG3EkvLUvWnsy2NcwrhEQTrsjNkndc0yE2n
UOHiRPp7B6nvFHQ/cJxlo7Udi7Vjk7gtwtja117NXGw+U2Lkc66VoiwOjfXALu+47tqwWZE2ZYui
gAnZS8m7Fwfxb5gJzIooUvOF5z3WapHnP4NFCVd6VGH5LvOlCONvLK7YgG8rwPutwatlLopD76ig
ag2H7AC8NprUwTL3Wb+U+kQ9a/UT3kAQGzF+RPeWDxhJBJSTZadKdp6p9vA3FCl0i4l8gB4byTKc
JO0iDlh/MS3A2mKt+PJHXdW0mEsNarkbkkq/xvWK8sCGnomjruGsi2jGiVuKvsdzc1o4aFi/KIFZ
P/V1v5ARwX3RrQ7HMlm6zBN1r62VNw3E6pEEgXctGkWautHYR5gbFxHeTh0OGPg5SxskmBL2YvPv
thflOAf0/Z7fWsiKWR8uBkoa7ugk0wb/QvsQV9KXIMrjpx6GpN5W9Ys/jhXGOTakp0Z5KHypesEg
znAxAGt5wlLEhcXbKB2pGa/xHowcUBXULe8hi8wfyjRFb34a4X0oB+wIOX78ZsKWWel9HW5FK4wI
pBvx/QW9Qis2E6jcxtKzbOvyE+8PYCxUDxamXUmQmwuThebBwlvMLTpD2xoa3uKoiJgwpuIawSbQ
Y/DAzdeUVAL+Fba8JK9P6ygrmyLn9S7FlkGKJUC+EZjoSvRVnc7fFEqB35jo2wI6421Pnm8OZoZX
r/MJZLxojTtyf/o4ldciMC1eWOMgr0Vw1ifsbw464p3zULIfZ6uqJTF27TsM3tJiQ3sjgrWuUZdV
YHvX1sSsW/Qt0nJ77Rti9Vp2bAmJPyGeAsllhzXeYMazNSyne+yQvl+n+DQf7fgA+iR8kWq3U+T+
RVIs/JWq4QssKueU69mwLTvIm5I29I9tgwRd2Dlwh6TQvNY1yrdyQk/tWtUhVvCgs9nsyQU6txEr
ZoDmmCn3dv8oxsiqMEHzJAs3doaBmJX1TPFCawl8Ojn4PsRvWG/fM5JT34oiUBegPIzH1DOibTjY
e1zV0nNrxK+tHPtv8JHVPb4WKF47g/9WxU2zJtc+rkUr4IEamzaMCEVrrlfPaZ13Zz+0tS/tt7pM
/a0a5PKy6I0KxRCzWtbwVjd1xCYnnhbIIDkF7iCryLD+PE3mU11JS9X9FPDpVE+VYh2PpA9848mD
hPnF5M97dnRgvIPjf9H4tl28JN+LkmT0+mPkj0+iFE0ZCphZ/12UKv5o6NthyXZrGXyZKrSD7IE9
OjFq1EzYkoJMWUampD2Onvxx0KWdJfX+462aCX+xTzz/VQTd6hO9VVbByE7xXUPuR/Ki9GAL3IJF
CPkI1jromOGB/nE5r2PBaFSK8goffh32zfhuT6a3nBpAzaOSySdZJd0Fdnppo/UC/70K3HB2QREH
fJU+zhLNsPl5Z7zDLfxPRKvy6yzJ8VobOggldw0iWLT2reR/aoXsg/2K2ddkJci9Xketa3uR1BPA
vRZSMQmWccr2yIV9HCKmCvtkPoizW8Mt7tZwF/cPQm7DTwDi44UY/9ZPFG8xtyv9g5C7oW59//Iu
//Jqtzu4hdwNX/szMO+u+e5Kt2FuN3M3zC3kf/s8/nKYv7+S6CbuUsF7ft1iWHf7E0T9rfiXl/jL
kFvD3Qfxvw91+zPuhrp9YP/T1e7u4H/q+/efy18O9fd3irxDxexQy10EQpjahfPPUBz+pvypia0o
emWJ/dHrWm71OL+Oci1fO3zq9h+vICrFUJ97/fUd3a56i5HZd55Wt5bPI/1fr89ihqV3r0fMzm9X
vI56vc7tup9r/6/XvV7x818iro6X/Nko+259u+rtru7qbsX7G/3LLqLh063fhhAtyfwvv6sTDf+g
7h+E/O9DgalvlyMOPws9GuuHdgisVQUi3hXFoJslA/SsBrlDKxgtw5VL21tKdp2rm6TG1K+uHGaU
c7MIHEYfTBzglSMk9Wqv5ng2LUWz361wvHVOYH5h0ImqbnKSQ+kwCyzUQt1gGW0tdTaVXHh/LtsM
QC9nu7armZvwdROWbnD2kPQUp8YwxZJ7M3pTrY+Ot6qbFZznaREqx3XyzQtraacj+exmaRpv2JMi
HyWn+ROozK1eZs0DYkvZk0T25Wg4zVm0iaiSX+7aMathCS08exJhaoyVWECyZS9CVE9mipQxNWVU
EZAUORguPQIsOF9ENPzDq6t2d7YM1SOJ+h+u7IwoL6ne736mkYHL7P40gcQaFybaHydRxmwycIfE
+Wi+Nei/QkxdIiQfCMn7j26irziIOOfXKEYZB+tch7yrFDBatCpiF0CcigNZQkRKb+VPQbFtn0Bf
jptPfUCe/hn+qRZxxcR2B03ukelDwh2XN/OhU0LrQZwleFd0HSatd/VMiMIl81O+Q3cdhiY4drGP
WsOfY4gIcShY3qICZXabW504CxKr20KD/OOuXgxS1PahKiZzLxpFlZX061Qe+50wzbZmzTqMnAw+
IsvNzMq51otGUS/ObgfgdeZBFCchgCdObTZTvCr66Cu61XroLUOtavA8S4c1EIDODaNJdRbo69Xn
RamQJMHUSOJbC4SatJ05rCMnb869LzfnSimsvdXZL6LqVo/81ouRNjZrDULFIQWOvDZ1v3PHuaeo
u15DjHSrFNexLX+8Xkc0yMX0Nc2reiNouuIMHajLB1/3jrqLCJ9TLK5t13PB2RXsXWRhQTs0Swdd
zoA93L3caFqCrnmZ1nuplEzOPUmu/uW8UbRKdkW411TdcGgU1cRmuEuXdaR9cKdjqXVsshuwo28H
ragR6ySbL6o+hdwzr0W7H9mQrj+FapLXi+6CiI18wSLE1QLjNHLWugZRuk5s8xDMoAgcIuXf0hx1
oNlI4RYRmIqCaHCPc/PuDvQTp4DP16LSmt1C4b8aJECW+S9sEJpGh8z02TmaM4D8Up5CdlERrkQW
TxwQZE/xlWu6q2heIfSk57iG3bBrHFCLfoXqSY10XFFfZoWCddhU0TJA6j1wQQpmwEHSaNl7TnUp
+rG6iDplrmshdWM5RI52Lcqi+W6cQY4e69bzd51Z98dONrqj07NDvBDlCBX6g60+5G0+ZMtrA8kn
8ACD1f4eYG7Dxr3aob/sF8vbCG0WfYx1VxfM43nqw121KYfSRlKHS/vLJfTTe+XDRbTyJpccgvLp
DXN97bAFeLjGiPKnnteXTO+FsusDenJh+KGPK7FjmibhWw8vbJPNZnPikPw6G4Wp3K0smrs+vva4
qxdFVtDdBuT/17pv7WlB4hPWlAOJOdVD6XQ7ZF79UdT9ZtECEzmKRlF/7dvBxnH9qZpWt25k1b1l
V5SKe1W71SEcQoPqEQPUtTAEBKyUK8mq37WxTf09rvD9MYsyFqZhXe6iKSl3sZbY8lNvkDuQBzub
neP7YzUfYsFIGB2Q0S27buQhH0SVHai5y2S0Rx6kVuTUdVQTveLBmra85pRHyKzqozhL8QFVp7A9
3epVrNuOqWqgXUSoIwOqXShDYWwsbhuKH5W3A2k9/hJQ38tQQsT62hzqDlKVv64mouv5kkMusSXD
1W43EFRZfexq/Xq1T/VZUoKOwRevn9TdlITlhjy1/Oy0KUKVkmf+UDGvCdq0/91ust6tIPWfvV+x
oWZNd7G99bXiMkmJnrKvsAXQ1oijJU5NOinztxp6Tf21uTRDMpIgHT7qcohV+VBisDL3uHYW4/TB
nNQrA3tRzy0VOmbKUoxoDsFWhNx3mceGWhui+k4P0Zob5TJRLWswH8GsZyu7RmiYf535w8RyvlDi
8ltgRuh6GHXyWFYx3r+YGa4NeC4vIlbItfxrrNxNBts0QB8ktZIWlsIrSXAGalwPIMPEFGcYsayh
qyZaBdtAtFo2QAfRKvrmLfuQsqPpTuV6jOPq7JMvqtlPinw9GfgS/NStKFrL2YlKtKY5HkqVDqCp
VlD5ddqF7iUQddhMfRRnt4ZbXTC3guBQNmYEW0HEiUOPGvO1Ae7Gj4kdvqnv2US9dRCXuBtJXGJE
7QRFaAYWwbdrJ/NNgb6qTyWwJs3Si5U5AscLzSF6hweF+ZH87vMBsFkYIjXct8p7aSiArIrxecx7
+HlSnLAT7ivvViZbbH7K3slPJhkDRL6wc3cxatZk1W4g3/vPRvUGFW0MScLNisnjzuhtY6N4Hcxs
8FkL9MO6Y6iG/ltQTDu/JNvf2NH0kpe5O8zCaPDn8ge1xTXIn6MgLTJ3NvGYEa1OrJb8KQwpWsWQ
sPL6o2gNdfnTkNmYsVHMGHaT/2BLIWGHwclB0Fvtk4zg+K61A3ON15H5RZrCB/EevkUkAD93RWgZ
66A2EF3WUafqF9VklBsxT56iUDvoVubezZUhVTIDn2RZOxjRR+tHnWgJ6+pTyzjw+llcp+ps+Gy1
vH6OZ/tGLUlQ0dHrfSP3Uv/wq8imqH8ShymzdpCji5Mp4WfHQPm2VuzwSRwcAB5FDBZPlNC2UE+l
3hy0TscAJh3TYZO2fcdDlg4Tv/8nK00ad7Zf2uRI0WES08j7ommtkwgZVa9/MO1pc+ugmlO85QkK
q150gMpsuA3y6deY63Wn+LHI8+A6iIa842MwsvEp7sICho9tu2csRKw4gJpOlmCb+rU+Dz9JduEO
uCI8S8lSjtB2zdu6fx79SnXDHuNbUTeAuD2CivrhzHqvoqrMdaSCUvlkzVU96PR1XJnMIudiwaLv
STO+ijYRrkfwSJ0Uyk4je/p+TL13tEP6g+P7/WH0BlDo4lQceLxLEr4WvwLuo8pfLSJGFL288cuF
KCN1Fq5UY+quY95i0jwaPffWW4xrVOPHfVyHEOUitV7kvvI3dyFmLfNG9Z3XwKhwUmkdfW93Ugh2
cJI5FYdbWbSLSNFsIZX1ESnK5i3y2iRC2ZAYXcVHZ0QEiTHE2e2SeBNImvsfryYiWaMGqA6CTJTV
eni0EBhcRoMSr0SxcwLqOm147OzJWvRoUKzvGrw++RGw37K7r8+HfVCkyqHKqsTEToVBBvtZHYv+
wVf9BnBSaq0dVpYXRO2rhVdN/U4UxSFu7SdZ76KjKJVRpFxaY1hmGAg95nPJ0X3/AjHz1qVEhePU
tsbWG+spdJ22QWXASb8p0L9DF42XiZ+Iitif6D5feNCDfl2HKTilsnKB9/SXypKDZ4gA4Cq9Z3HQ
IrMBQWR4+2Sus2uAqtMkYe4yF9mtbx8zX92XuvPRQe2AMBj4zIkqqGjpypo6ZGPneLC32bHLrZ+3
eKiBwLtMzM3mgLIrR9fvgnErilNTtIDRzNAVRclOtKes+JLGycfVUEUqSV+a1k5LmhjUTa6RtLFn
lz60RCP+sshfIrGOP99cF+YGIOJbWd9pEOXQ6ifAmwNElCiKgxaaETia3F/eNdyKeLfo68AwwQh+
0RQbn5xR87FKsdlsGtCxNwA+Lpu+ntbswiNdb4fBRQ7tRTQW6b+1ir46ljwiNtFs/1n0h9x/319E
BIjTXiNuV/h1fdF4GwNQMFq+gNAdpP7XRoCGV1xhGLkwIe+cbKlZwczwERIw+u9VE/n7aMZYL0R0
a4aWOwbacBaHBtXUU+HVyNo34zkzIXmkkZduxD0hMY0lg1EdryWbbbRaMoZFLD6OX63i7tL/0JqQ
EvvUt5379vNHl8mxsWWv2ofhlEC9iYtqD1wQbSkAsE9D4CbhvOE/1+Ry5OzNIfspmq5BldeuktIO
V7c+fp8ni7HzP8YRDYgZ/38c53bt4b/fT9tNsqsZKJSViaEd81rddJFq7BpPY76VdJ12HEuGYeqV
aMfE1KL9AAUYV0DtKKp60XqNEeElpJyV0jhwSeYuIlKMLYrSgHvEsvQRfGriclyJStF8vaIIHyAh
rSBfVYvQDuOPp3QxgvNZFLo2bvHEWOF+F+ouSQ19H5apAXSbZ37j88rDYoKyI57vop1czmivirJp
th/zGm8Id2T5pAd+IP6j3Sb2esgbDa3jP+vkuQH/O5g5lXqtz1DewSx5DsHB/GunGsVO9BdVooPC
12fJNwVZlLm/aOi71D6a6iito3SAz9EXR7AS5XFSjOL4n4qiQYSMqFqb1QS19r/HipGS0P9mmSii
VeZzIWmSK850QCvXs2yuKxIJ879frX8fhx2oBCqYZKadrO60sURRBcYrZSGA2XkeJ6rEoQo6/5MN
dwK0IPE0ZNtS/6RYPuQz9pd1PQXjPOgaAOboWZurvbSN9yNraVcUjRLqPRpJEgDmKX9TFZLwZIEQ
HJ2DmdFfx5iY05wjK3j2ISu9cYj52erMY3C4MFP83jZ5YT3Vnol36q0IOWTX+QiabKTaubb6iJVd
IlM3jkiED+cJmRRj1NoDImjj2dM51KGECnYZqkurK3h4DZEZHyf7o4PoJQ62lly7ipLoPxhxtLKA
0iwLu0zIdbbjJldC7VJAtFq1BXky3TCw1JvrPElv3CI362uIaBgZYIEyW7Yv1PGP1jeUPalh7SJX
2V6OAvmktI0duvnbCFfs0sxNY9tIJ8Ucto1mOSFG2um4jyX15zVSh6wFOl3PXXHN280kPlrfEbCY
Agz7QdQnjdO4JRYfm+tQt5sRzeIGIyu53shtuPxNcWJrl0Wqj2ACCzttXlnaodRtgfrD25JY0i9u
lco4gbsV60URDuabSETrrzG3IW4Nt7rbMLj9RIuJ3yle98MXUmhvECqllyYfjU3e6sW2SavkRZrQ
LAP4+P1fA4YQw4vKJy0jpIBGGZ6MhpCXkP+TA1NbmmX6uajPRREsWkXwrSha7/rmJvD0Boy127eG
dkpj8ECDZ38F36p4e19BLh0SDypfVSGNpGki/URuVzuJ6HpolnGl9Ye8+Znkhr4PkHg6wCTlX1VK
+FTCDM0rRMSoxcd8OJASEq3jHCLOxKGqIUldW+7LZthoe7P7jqWZCS96jhPDiTJJpBYqdLmPRh+5
dj/uUmjQHLRJCaTtUJKwn3iPuJ1RZvbPJNHTA2jggtRnmKaHGkSUG1ue4opOtZ04q7BtQ+ZWmSXp
J6x6Ya33IwzA2SF9LqIaNT46gYeJLaZY11ZD7qrLhDXACQLeG6vO/GubRtNCyUPvrW2BIyldPr55
ZWgsnKbO3jwL28E89x1cFGppIRlwdlsNRhPbBs5ewYv5ytPWo8i7FpUrxxPdOdEqirdWwav7p32T
xA9dq2dJ3szsT60FHqNVocJcwbFO5qx2wvYZKPaRPcND75crUTcAuZyW1+a5S9rlyqqaR9AhdK0c
Ra1WdiUVW+RT7FUMbfddjaMvNRSDi9yV6mOflslC1Gdppy9TGRi5M4N6oT8zNVO+elPZ7PkAapxK
0vgddlu9qH3HewALOD0VUnMR9b6aluvE0w0SY1wkrJt1qwMnatDZfAt/04Jo+NFPPnYFPNYuXdFM
W9xPyq2sp/4Ty0Ew9GZm/gh/Uxv0T0Qk8mbjxYyQhfmYWaM3CfMJT8clEhYJHKhf9vOiEqpBshpH
KzmBxrMes1KSXMk3eJv9OvMzUqWiLvx1dmu9nkVDfmozxLFC37wEzF53fBe1B3GAxK4/GJGHayPO
gYu7BlEcI+9SFKm9E7G3CHTeyYQZYE67xH9C3C97VqokWnkysP+8hjgWSUXhGp2VfG+GyJ30cfjN
x11sNVXx54h63iL52wihE5VEoZuGwfib7ksQPjKkNjeo26T8iiQ5ePTmBUcdONbSkNEEu1qGB2Jx
Ys3LENHu+fAbpNA4OGiGtktnbhCtTmLzo0mq0ygVFaSQeU3zqds8NnvAw6GuTs1stat2JHy1/8fa
lzVHqjNR/iIiQOyvVdS+ubx2+4Xo7bKvAoT49XOU+Lrc7r7fxETMC4FSKVEuUyBlnjyn8et7CWDi
TngaW49TrT0jgjV7mCj6WRQSxENOipKoEvlhQ/GtQwT6G1LPxgHMut09eBTlGdznW7PEx17qlazW
tmQiIF86mHr+DRR2xoFaTZ9MqKkctuBz53fYXC6HqUVaMoSYGwnldhxxuMpEdGTinXxyWRlQCTTo
UbEdhpxKQFXOHnONhec4+gkFiss8NgbtIQmlXIF1v3JQKQNaXDrEjq7vNVsdgDUv8BTBKbC1FkNJ
Qf+9wLMRmQLVQ+6qpv2/TssIIpAtymFR99rI8Zqo5zXIvmzkcHIb23oULpS/prAr1zdJzwm4W6j7
NdAKlO6W7J9VP8mlTM3xkMvYWkxg4QjIkTpuU9FZlPFN+j7VJ7fMu2i+UfBkA8oVlgZdYQdd55R3
dp1jo2ll6aZlXR5wlmCnqeconO916Ixa7XdRF/6aDfoEKQLoU5N2Ndk6f5iWozbyK3X8p01XY1Hh
h9LUmw8NyVsulr0cjYASjzeC6Dlt+SGPGUO9aB0K8URZy7l75o7+83xOb1omJOlmzum+6p31UPVP
XhKA/HJhszE/CTkM8SrTUOrpln80M1VlXApE6PKh21Dr3bVTtcitOrzbaUZqkZ083v3JbimBpHd/
uiS5+q9OAwKmWrFW06GqQ2fFh3Za3Gx0pvgzT6zyQWNLPrYHXkLU67+N6zyBoiDyFFkTnUaRuauq
yT763GbsQLy2QTbqJ5QPnH3T2Of5+6AmWK9QFo0v4PYXIcs2u5HJK11kAd6Hzk3q+WRDxPdbGLXN
wmBCX/EOTzZiF6i5+ROA+uESAVoMDKuxIA4CHjXF0bLAE0peNMiNBrAvKCrzPwd1PDu9pUqMxIDS
t1Wi3K3OJDSkIkhFZrUznqgdQR5nPUikEsmmKZ+Pjqi6XuFp5c6jqRsxYQOZRcTfgL02QTyU/rKQ
edtppTTv6DB1gxu4gkerm61FeR1SiHq0KErdwrYYUu1CCYfRAdFq8K22iHmXYwgGRyUcFjuZCTHq
V3L4YO4HYw0622JJttsciMkB98Rdd56DOpzS8E8swlJTXap/vx5QQPl6mizxuQNrjh9IvQ672+SN
j59BbfW4+Xy2BYMSKGGUaCtIDdurySrUWbvWhZcQeIU4ZHtVDmQiBzqk7kcTuaqBACvb88Df57pN
//tcsuq++Elq7D0WL1zH5vd0SI0KivdG2L/p2nQVSJHY5Fu7Xs+7+2Eo/LuhiFWMCloyIoK+aqjD
e24jcIVcfGm8ebsox7mrsJX57H27Ho3Q1fxkk9bo342Yn1p9bbwkRfwyZol7HQWWe01mxjtqUumO
P7kHVKHxE9XwFKkfXVPjQA1yisFMj1pG6zFRdT9kh3e4yQagplobxWDLHtJ5gcHxy6ER5IMK5LdL
3aZSl3IRxIXsNj6M0VXxNWxR56fm0FF5dRS4TOGrzJYelutIjwGyAE7/Li6Gczvl8kAmOtRgddpA
9pqBzBFuiDyCSz6Fn24DPJBpbrNvRit1oSQM2e0tbSUyesXRKR3A4RgGnWEYC9qmkI22JXR2s91G
fLLRBBayfgvdq/pVjAJQQIbAF/aBNAzFou6u1fPDTCeGctc3wrBKtivbZqDIHCAuuNZQP7kGw6f5
NGV1sUaZQbZuVDb11isj9mM0gKBBSi9Zok7JXX2CyVOTemukHOfeG0ye4PTI0sbz2E8d81SqN5tw
J0PbENEtVBFB0+h5qsHUFRpg9PcGw34Oe/YKQabyQp19xxYgyWOPTdH695LFGzLHBYT4TIE63JEl
zvNY6XxX6nUWUK8dcW0V+SnyaOoCIbSP5wvMU47upwsgmfjhAonHvTWoTIF6RZlLd7TjbIkmwi7U
LGwA+qTBlnk27EHg6R37UCYBt5Pke4NCjomB/xRCcNZasMoBqUWVPY1aeyUHAChdkF1E5uU2EvKA
8ffGwCbYD60v+VTYa4i74LaywVqfjwX4YRRmZVBgl9uBbCWEV0BvW25udj9pxboBUBJxLoiDfRpK
TY3AlGos6nShF/U+sbxPE9xMdh+19aJX+hR0cKoegSo6bVNAsDp1uHWTTU5RHEwCgSDq+DzFPE/d
IlGMKHRgstY53g6iH/h+qAFderdHQCMdzRFEe8G/pyg5HCb+wafqknGTdf73IRqrM7iS2anV1tQA
NTRknh0sx2d7U2zIThY669QYkXF2wtrmZo4gKAlOOyRZf5v0w3w3+2+TRhDEGkqeeO6SoXJK7Slo
A2KHnrMZx+x13qJQ4kQdPu0/UCj8BaJfwNOqTuDL2DpJR0SLf/d11WxNnLzOOyDqnfczQyMCAJq8
Q2oWDUI6ZfvAcxTw6dqEYpSiccEj3LiP0kFlOghr/oGEnfdk4PmJGJ4RHqe0bQ/MBBAS+kXmA75z
sYi1Tv+pdRfS+VJj7Ia9jQkNLTzyKIE0d1bJlSHkUhYVdsWIaL92eD4vBpC4XFo+gM5Dj7D7iovp
lbvgfgBfpFzmHFyOrpBVgIxKegH0eNw5ntQ2zOXV1TP8Bjsf1GGZPuiWFXmYTMTdOHD25dMgo2s1
sK1a1bVrwXvgSebuLOHLAqoTWECiPqh115ldms9ZO55z6eU/MjNDJSVWb/fg12xRYwqPWNPN51YM
Z4qf/c3jfY7/9EARm7csUQUceH32BF6K4o6ADv1KR3br2Za8RQFY/EiAiirWnf0Ijq0Z5lDUJqCe
UMNYmyPYq3rw7W5qsxyWVWVBbVshIdIymSel8V1Ak0qgJWlSwlCgsNOdJ+0N2a9SiJYAWoxliu6K
u0hvyiO0DbADgTjZ3CSReuKNNWBC7AQMK2q5Q3ZlalO9BO4LU7zPQyYIei7dVDPwNYO+3wHoEYVX
IPmIjpPDsgtXQnp9HJc/+hiIqc73X+Wkh0GOjdbsYXf6sIgB0vGBtFs7PEUB1Xs8FXQA/FLVuYEO
yMhJip/ejDZ4sCFzqWHrQqORtGkWDJwP6oUcOUE1TgivyaK4FDW4REnXvG/SEYCqPztaR8NeQnVE
iKjNI7LBx12sOqK0to7MBA/xaUSoqqi4zh/e4jvCdIv1iAQ16d0F4SD1b132AqXQ4gciffoy8eV0
NoBvOqKAHRRhbw7lkKzaXAOeT0u9jez6ta137sGRoe0GCJdk6xJEikAZQWOeuhONuYcEfw/oh6BX
maP0bpczFLHTXwaY9coE+v+lH8H0cbODG2dl5Vn88hd/R9lZ4ldANnJwkVWg98izFr9SFZOktu5F
7QJpYxuCdohd+LUxLiyn6CAZ25gvHJmXtkMQEsGBc9z29YJYNsGzAkorDXyH1LQc638PagwL4LxS
nhCkqkB/qw4aeCoBL4R+Rjf9a1MdKWTKoAgjAHvSnZUEu3FteM0x5VJeY3UoR3vF6wrs7qpFBwD+
rYRj0aksftHrlx65YmqB0hF8HED2QRI5OtxM6dgWBzHoX8lEB6f3q52ns24eyZM23pWt/QsSPf0B
3J+QMerHbIA4aNUvQYRuI8ckasTblZF6yJPOZndqW1Hxq8x1HXiZbDxiy2SsmmkQC8JaGgLVN1iX
o4fa5ENndABLGngLsuPNDPpeADjrvn8b0HJIbDeTfsmYCykjrfNdPJM1hm+ub8OVbCIvSDNTPvIh
RhzV9q9MB5YrHmuwhzqGdqDOSeg6CiohtE69HuifthCtDpfU6+FVc3Kk+w2VxfLRBhf0A+QAqrZt
+2XVapdGgFuMPCsb1dmNLPUdzcNa/HS4LeSKehnvxd5AvSvYMPGJgONI71JW72la8gASEoR9WnNP
raQEESW2nM2RZkPMqgeJfSNBo+VAb9SCHp5tDNiGTTF7ClHMioRHApooKJFuBW7knQka3ROqsvFo
bqP6sQE5xkIXUGar8KWFCPhEkAvigR6l47aPSgAuVEwV22ljmSRxA1Y8NAtWxeYCaIbshJcS+Fpq
C8U2muUGaZcayzwsfnOMXYgAhE2x1ssGKsAqBaepFFyoUnM5YkD+MHZnMlGnw0Fgo/uWWJMHdTg9
iJxoPNlukxh2D4xu0Z/JrnNNQJIGmlmo1zeObd+U2zoOr+GkWaD+IkqrqGAgsjLAkTqF6Y8C73KQ
q6iemPs4hRZMtnagHbwgI7ib4U6nsyuoK8tV3yMtBXnqwPdf4qqTl1sIQGoWygLCRNtS4IA6Em6N
EMLmbYAHrHlHHTnjyHlXxgsIMvK9W1UlHnw+21hF75/rDroGhZ1AUCGcpqXeuulLJ7xq4U5F+K3x
mrMQCMgvxum1xoYP32rVoYJkaH5lVvFsi6x87TX8a1G/LJ+wHyiCuMz5tR8qBAQs2zh58ThtZeT2
+0b3BVR52R9Xrkbr45VtdWUtrs+1rBBnqfJXJO0/Xnnos+e0LvRlWlrDZUrKNUjMwMY9WdrGqqT2
zRS4z/0+YyDDbr0VKP79I2r+hz3y6MbGFKl+l4HQbOnypv5i8/5FgbYx/h9QGyHTOWXfNEPTX6LB
zQKGH/1dlIfaBvXb6T7JUn4au3Ra2f5UPbpxCMLo2DK+Q0jj7WMY+BhaGEXfexNBwE8fQ07+Hx8j
sbzqt4/RYmFzMrFOXvYjfs+NgHwFkhDFI6hgq6vZ4bGiWpav4wAsX+nK8kwmrLZ44HOz31CThscT
sErU7MxxHo66bpcv1VAUBqDGHKTI7mQlwWDGNgTijeKKrRaACZ39AD0B+2GIVBAGIkgHsrVRpFC/
iusKJMcPQBgVVyd8Gw5JMOQTExvRBKvXj31nvR24OssAf3e0AehS1XKSYUJsJTcROFU9IOeBao+h
73SwVAak62AZiC4gBTIdwQYLTT39B5mhLgqpGOVFOjXkVU5SHutGv2LdEi6TugYfphRWexwUgwod
WDcMWB+DDDoB/ePu1lG3Hrz1d285tquqC7eQ6+yXJuJnO0re5Rm4r8Aw4YEMFThr6gXntb+jTF/B
JsjxeqCXdcJwNQMHJhHHizAU3qZKjNYMSO/dUEZoKngbEnYnsXg6o14GFrdFp3qbDtiZXnRQXQdJ
2GWKzUdGLLWqJR39kShsqU+1bn3KU3/3/H0cBIZnz9psTRSSARYWCluusg4cSrQEnFeDZByTGjoh
arFIqXI6zN5WZ6LKF6n528GXmlzJGqtfETvb1NJMgBQS+QpgV1DnfvYik7ZGqR/sxE2bJT6YLJp8
tntSMYx5oXxV9pu/waxfWL4JPMMQexkVYzsduoyhWkT0CcJtsN16I+VXuN0EsAPtFsu8iM+RgRdX
1wlUWkh3/OL7YRSMZsH2lN1xq7tpkvzlk5dwU5Vb3OfYwV81/NN600HiwktcK/DKGAlOJcwqTD5e
G4l/KaU1BoY9G6XXRlNzr7mlmw9g2VlpeN9AM8Xuj1qO/Rop1bDcwHKOxSgiUjo2kH0pAU2P+YF6
u9zeS9BW3EdRbNEcZB4gLXqMC8xBU5qIgwGPlBWLIq4yKFj18UMtmwb0OwAqNWYSP1Qg7gdZi7ec
RrDPLhtzgKZhGLrrxnLeejNsq2komf42XnlQp4sCu5UNTRrUDrRuV6s/hc8E5m5lNUf8KXzmLNft
uD1S76Qy49Rbj2DVpF/TrZd+TdSMXfZx7N+c6beGp1p2FIcyccdl6fjaoxbJP87kyN5s4v3sk5+W
Qst95O244WVmHuLRA+mOummBg7iX9Sgf7KEzD3Uvc6ga4uZsQfdtYvfywU43c/ivv0jBBToNlXD0
Ve24CBCBxOQw8ZgdJOucAJLw5oJst46/NRFLYM2Cxt26zXJygi6GQvanDkPNn+ONG3SeCYkvzYgv
dCiq/BH1qy4Qj/+a6Ay8bv4SnPL5qiK9TDLWKQdtiuOBAu137yQG2D13vt/MpoyS2xUKt3q7gmsD
u6VY4/wli+J8RSNuzo5WPESi2GkaWDZRvZQummJM1x1UPqEl57FdN+nNWVeZXi0u/IPeA2KgMr14
0/J7jpgTZBYa6LYqD+oouLUzUEM2D0J5cR9wiJtJYwrPkCPtFlru11+7GulImxXxoQiH+gV6ZLO9
lVApgiCRtWqytvlaY61qGFV1b5Yh2IoKCaSxsg9qOCqgotvwBpKrD5HTP0PkogqgvZc9CB3hFjoj
m1A2qWx09v/HT6sQXih1cE2PY2wsfXMC3b56otmbaZDdF4vF8iB1YJbJmuWFsRwFnih1bEK/YtVP
IMH2IcKjgSBv3fLU2JDQxeSaZ9uo9PusGLO7hLOfZCYvL/H0TWlZ8ovy0n13YxbAw1Sa9YC1Znkw
bDwEkI+3H8hWxXEwosjxatrQJ0kh1By4QF1vyIMGWBLhTiUA+0A2NWBwwN46xwE8FiUA8WUrsHbH
L4BLt7twaNkqVqEvF3a7sz/aK2yLXpX/3+xiyqE+24SLeIz7c1YKb52xoVpVZVw8gcbQ3EKX0l/G
YVc8ibhF0bIbuQvNRzOdQgQlatBjkrNhgs9nKMSZOrM6ne4zkJBFWDoJ6GwFRVSxR9aL5CrcTmyH
zPF0hOGcbl/jZZkvhBGFO8vcGDbnw0/q0CrQXR0KNnb72R2yfdCbgQgV0FMNWFimejxbSdW/dIEz
WuJF13gHwakxX1AzqnvFMKlBBlb1QpW0hrgCSlmoWYxQMIts8YDMtH/1eudEZny7YCiKAHKvsxZT
elBBKyAEs6Ve15CvoSW7dZZjf3d73SI6kstFgggJtAA+vIbpbXt7+YbjShX1fnCgvpgUWNA5QeZl
flfTQIYYdAIypKMFdnfsIQ2xHlSWrejH7j6ZwnXXx9GFTL3uQe84bn9SH5lug2623wd149QcjF78
JP//10FJD7QY2B7w0XruIU7qjhc/jQD1qLkwm++yjQ5aitXmQxl21WOZhf8YatXVuG2y8LCYPIFO
0Jybzu9N6r05I2LFT7emyFBxZuRRE/jaLrRUZfFoetMdWhHVGQ9/bZluWS5E7jT3gISwpV3E7Oox
Q64hK90eQQQ37AWHWI7vevyC+LIZaABMPE0NhDRk1bTfvSbecQN420UFODf4CSAUWpjfobwTf3GY
y5YZ0m3zlIOmaB/d8m1KMQGw1Av7bUqUlB8j3LtJx8UXrWIDqBlxJlGDt4DOgfhSclyTzoSy/dWv
MifQxPogLF2OXRGvSe07RFjl5LiguGhAnLyiZtu3EAqHIicphZFmWF0w9/RuJ2kxBwEMvIyzFGvB
k1dCNniBEyvE+2cBqY755GPX//DRAfjZD1NirqPe7IN4csNd4vvyiws5615U9TM3qvSUgyF6MULX
4wu5JUmm7cARDJ1Ny13UbPC3acbCTYxixQCFydYqETX+13U+9YFZ5dD9oLbsrB60Ipa1GiEqBF1Q
Z1qZursBlulnaMtoR7z1AF11Fzp7t99MZJ9sY/Yninsy2QowMsKOt2q0IzuZqPP/av80P+7xD5/n
9/npc/qE6HifWzB77aOqbW1ojoUb8t/DACJbyfpLX2bgfW+Eh9RFmX5vTTfMVsC2I/7T9iAZUQNm
H3NKIfSSulCFSfGU/nOqm+V9unl4CkpfZyygEK7UEKzKVncRr5e+4eVrspF2Qg/m07PI9YU5MPBi
41VqWpGxQ2pUn3Fjwsuthc29/uSCZf4pacy3F3Bav7nNMDLl5ndVfwJriPOU/es2deMfs/3uRsOr
MMK/2MHdb07YGEOB6dLVNjTpzca9JjyxrkB7CtQP40av9GPegdmCPLlldlvHMT1wJTJsSpR/OyWg
OoxbcN2Sj9RsZ9FyoOkYciyzj7oC2JftD1fQg9k9F+F0BG3EHXnTtKOP55Y5J4d0Pu5HF6gVK9SK
bQ4dzGe9RkoidMPoRE1Q/W3aokseNCjSPRTSDKSqcc1yk6HqiVcLak6TYW5BxqzPvfkYAwgzluWW
emnKGIIbJ2qqKWUOTj6asgS9Tt5H3cmOQtCiaD6CFfGSUdxEHXhbACYOObgjxVL6qJ6giZdEa2oa
WSwOTIdm0dDE5WOEvNGDlc+hFHJoG1A+34Zz3uhL3+1XRmdCpTBK/evYoFSNKbXQWgygnXA7AI37
AewPf3oIrzu0I171nzyAnEJYXKU8/jKHi/17MCYm9OGxZinYCkgchFQc08JxUrT7Q6qtiUh/ts39
INUHyX7TggXWLjVjYzcWshIMrKbIgzVHl5pImcxNQtgQpiYW9my6YWreBxFah7zeTdQi1/eBDOUI
xzhCKXXKqkufZwfID7oPgAa7Dy5jzyjjak8giXUhWd54K8S3xxV1dq7mnyRCVp3qJFNZ5ufKzRlY
aTE6S+x0hZL6dk3DPZ0b2Im23+fRahCkNDaA9yd3ZNK9AYsqED9v6BOMg9cfYugBL6iX5mDIwZU6
G65kErWGCiLhZlv6CFDXbvY2c3QAQP79RCD9geqXdk+WTi+g+jR9D9Nk2FEAjoMgdzM1fT0H8ERi
dme8aK/USTcZsrEQfU/jK91gcdah7OP34byo6yB2GOiby8zbJXgPALvr7Tq/KR5tlpaPBdZJ5piN
l6gxcY/bzFraLOZb6gRCetqaIEpY0oD34XheFSBxle7Kc6r0bJoPBJpgeAkFgPROYN8B333WIKnc
ijH5Dhrcb04PfR8Qjfi7IoYao5vnxisGUj8NlLXmBXYK0EwZaHrKdraC4BtaI7dIixsKesGvyAvb
i7Bu87UH1gIBGaQvfZaYYDvNkcHIlZKUknJRdiBr2Qf77/7IGZ6Y38b9DqXLIyCsGZAKKvL3KQZY
u0m9NBMkNG4dH4KFLUUCXQFWzTLBM3wYKnBpiPAKFa/w6hjIsmB57G8GyNhewRGAmL+D0i/h+Ufy
YGFq3I39t0nadrrM/dhR9OG/Qlc46dJW7MCtmpJ8aQ6a0m5aaPapKzQDQ/C2h3p3OKDoTe3s8Fxy
IOMXdTtqtkwPYrDCPiXYeWDZ8qcbvSoGGwraftH91a1RsxGQ+d1N7WPm2chOF9V6i98uSrP1AxiV
h0wAOAFhsk03ZdkBumD5oTA0ayOBQrjEogKMvTK8hz5E6LphdvWVJfHXJBb1ryaF3l3mjvHCHAGB
buPqV+83X6UWl1+LpkwhjZO5D5Lhx1xrcX6BQMXbVRpj/HgVx0rSFfJgLeiPXxtTf2ONgdK0OACz
RRwxH8zQhpxpZf5mo0GKgsOLDEhs+N4qR+ztASIx1d5GygbCPLb1QLaIf+mENdwLA68D34bscDuB
C+vmD+krQBq5jlVqa7TX+fAydBNESyvrzpajszfVYtUBdmNtZDJFGnviFyTbR6BdfzfO4vFkNJVn
urL2I/e8n1WmH3WwnNxOXMeYLf6/J7/5VKkvn5OueaU1Mq2WaaEsB4jN81DfkV343iU2PWAf8ulr
H0F24BbepTCwslsM8uaWE62p8kCK5zqCUgWkIowgQZ4RknPpdDZDri/Jwfafs66xlnGJYvWWR/mS
T3q0nhLbOmtA3M4Hw2fx0efWaihChLeog1wE5JaWJX5ka7INqP8LdDuJIEzX88sgQBfS2dm4rkqO
76+pNAQgudxj0Si/gD3XhUSlre171WRs3fij+1KDvOZge1Dvi5V2tFFM7rLnoPCfXK0EE1b9q5am
9qpOvKx+OzHAj5txCILYBrKLpZEbz43XdUHcc+siDGgLZG1S7JEwAKNDOPmrmkEVITXCcpnXIN+J
lDxdqc56D2hvAHnQ1g0k/dJRN1b/7UOOdEhTsJ3Eyvs2GZ3Fxbey7Hxst8wjbTmHKp7umDYdSYYs
S5m8U320w6S+luFuUZvT977/NQ58KGC5H63XFrIMCxAfxQ+xGXpr6QFjI0BjeGKpn6z6hhvPldZ/
K6oRauYJePCwqvsBumdzMapBGvt3EMC34wkFPSmYNTX9eRrHeRBkVedBbYWAFuAmWjhkh6SxtWU+
iXSJmFN2iMIRJO3U04WpfDulrinTEUCxi2lvjkiglaqsstJQCJ4YEF6HFlhy9EMwaGgFb+81K62X
Vc3jV1mIi2uj1msxiG8D97pfKJn6J/Zs79nNTfAwe6N1yVw9g+4Tj/f4ZutTJk224pbnPrCUvyRh
tJlU/ogOopI+sDUx6sapnZtIF2f2uDcoA/XB57079mK5p1anQ3G+k/60IUhQNUKnfGgR0ZsRQgo+
BEqWv9u4AwYKEqUmZ/Ib38cS6ojmI7//nM9usUb3su4I/g2Up+iuFtwiLIOlP4IlHZgbFaQpLYAC
K9sBVZlCR6sDDQqh7bS62abUPxvaa4Nt9z7x/Bq7ZF0b8R1GwdwcReFcpChSVO4mPsIFIE5K1IE6
wGQXLky7jDcfvLFaDlqZD6ebs+0qYu+sfvjgBiH3ZDXaRQsu8BcQxPgnXtW2uegQD9j5ZvhSMxae
Jce+JQD8fu2YYCCbXVBzNS3SJNTwdJFFADwRRA1uz6eR5TXIrFf0YOrIbsneOpd5VwRCOVNPmCMD
t9A5AIIpn50/Pfxo9oKZBsgWUZau2A4dRY8YsRJ1mXSqE/HhrYuMwkgtoPqAzVBDSAPvg188GFUc
kKOdGCgPMmvX3DFLzLZ5BlPW2xYybVa8KOoCchOGYd0l2dRs7aTLd6Vpy8sEIUhoxKXN1xFyj64W
ab880WydirmvnVuMSxpUOGmzFbkB5hG/lxcTU86DCt050RPBKrstYkTOPCgEru3OT+WKQaFvUahK
BUdVKtChHpslglb+ybSEAVyN2tqDayMG/RVKD0DI+OaHXROYS3jdAG+OkM/ifbBeJWIDfTTIGyOd
cwFmeLwUmWhOzIFCPWeFA/EdUKDoSSv3la9fqeUoE52BtyTf9o4qT1BDaRLqKLUoW+s14Hdu2JZv
s/h53gWsRyQ1MbwwWZUWNppjxkBIeLsUckv4NEDQbGm2UabbME35mYNUYeV5IlnRL6pSPys9KR+g
5MaO1GpDvzuVTQ/eP/TRwW90sXKAuFillf9mQ+XqNaw0b/4toqq2PNWTeSF/+imCPJ6volg0q9tE
IuR3JmSLTzQPgsOg35BuiiATKFVqxX9lZMk/XKTunQ3R0QsPwVpPdu7Y7tJoDXZoo3J8Ymm86aRn
fM2FASXrspUbcsuQQs8NbOzbaWD7/5p2Ylq9cARouGjaIhTl3iRYYKv15hZVg+GqsKduTSxk1EwR
W//QjFWTKMv0tglXt95QICihl/9EeC08DdAU2vMMfyU1rRjR8srxUIigelNbcUTGNXCJqqmnwB5y
RdNPTaQMklNWd9ncjKTQT1Gt/ZpnQsbjnEblN2pF3LbPQ6c/u9M0PXUl7y4adMSoLzbM+K7N/TP1
jUAu3rXSBGcArghGjeaKBdY2BMHKU6JNGjBFck19xcCMeweEgTSut/v2QXbJkvrqKUoeneKfGnfe
RqTAuvdhOTyIosxAy5UPB0eROwE2bG5TZtXQ0gFf1OyCaprGtO0rtdIyZ8AAJsaamoMBDHeZ+Wdq
0aASC/QFAgTDgZo0pev1VzdLH6WiPcmHNrvXVNS2rGNrgwXGALmbuN6NqN0/kwuSMvEZGhS724Cu
4PoGhQBAUKhJ6NAXCZ8niYpm2JmALi/AMOEjlV07i7TxgWauLUtbMM2OIbLF/cDqp/CuzqvwDtWS
+TaBvNFCJ5+GocyurPsz9dKBnOW+9CPnbnbKWjxcWtwD87yZD6Yk3c6i7W3Q7VqluoyRgsLWz0o7
QMEVMCR+pLODjS/nfS1QiARobWp/ePuPicxXvYsgeN3pm7TPh62DaqGHKLZ/xulU/Ch1H5kDt3oq
QJf2N4esdZ98WdWzA168w7aW2HSpGXJslu5d8MgsEgea9qUR1Sc318wXxtdTWCQvdTM25zGJgNNW
5r4U8SYDcHyNZJT5chv01sRqPUUka5qqw/xmHJmP30gSVyjvgzzSh0MfAvAWDxIqv+ho1buVziDz
7p6x4UnM0Q/I4jOGdU5WVZswL6GGZ1s+ZF1zvrI5S594gaVg0kXdzwqxKo1Z1j8caazalelXu0NQ
Iwc+GzvtHttDLL/3Rt2i2E4NDyF2Mw+fPL19QspjWKU5VvutwkI4Ch/BWwuvS7c/U8vVwaYwdRlf
GtIAvkP19p54640ilMs3dgXElBr6Pt73xnKt+2AwTUBhjVgACuEHVaOSm6BVwQ/kAXl7D1xR2AsM
LtNfe/FI/SG43QJm+tOBBuZqYEfFLdP42OSJ3LuqrKLpvPJsqzNqRk6I32k4HI0JWttg4QA/Y1OJ
I7mRx6RF1abrQRa7A/ioX3p20SDjKbW5NiDM02qRGLq4MwavPgP7ogHNitSpI+oK92etxEn/HWFG
mX8FISA4zHPrh8s9fqCXU98m/hkyaJsuxpt+2bJoWINJrw1uSz01wBF5dyCTAE3fWvdMgKQRHuWp
M76Geb0D8Y72y7CNI4RLp68czAJLF/X+F/BmaVu714ctykuB2lSDXBt1i6ne7KYxri5TaJWLTJbx
KVdVqVkCeLSAJNDcerfb3C55UIhiX5rgUryRzAAWCl0frXfBrqqXe+rIcXutqtxCjp+FUHLtdXlq
wJD20v9TC6N/idgYgSMXrGh+45svHPxf69QQ45qcwNr6NoY5jfVi/LCifCuaMrn2jRk/sMIEMD7X
QV/VpslDzqv2iCfOV+qc4rg+gaL6VI5OfjRllgdQxoXAomr6Pd6ACzqlQ6ileISpHjlm6HEh3KmE
epwVGQf7OyBx+dWSbnPOgR9ddIOvf4nbUQuqhpU7ambIWEAdUzxlhtqCAWe7iMEM8yVMmxHYCt3b
ubGXHlB16iyxHFr0GefPUxHFJ12TPgh0AQOAkGwXaJUX7SvVVG5cuelRE58Qr4QmWtQiGQYUVgAq
m3hPzXc34/+w9mU9cvPIln+l0c8jjDZS0mDuPOS+V9bu8otQ5bK1Uyu1/fo5DNVnlf25u3GBCxiC
GAxSWemUREbEOUfNhmIxcKNRUcFYvQHZAYatIn/1OGLqKmIe61WHSivpXnpP5Ccg4vjqpwdSEoAA
xF235MrDb0ApTx7QJMpfg/JjDvLQoDgHLiJwJOOBpN81SKatxxIYkD4vjTtA6Y27tPY2FaKUN+SR
RbGFigOvXyA6BZ5dJ+bjAk+bYU/OtgVMdj1UqLnCUBpRqTkRjqzWdt6N2bLg2qZv2YsJTa19Ajqm
RaOYYdjoF0dqQqTGemSy/mgG/RBtIkCVV31Z810hIBhGe3WOv3pX5120oo089VKTduuzs910/hFB
nXhBWa3GbkAVHIt2E1WuhiLlTB5q23KPOqq2puxY4oOSq0eGlQaQnVJn1dBH2wE1QNNM84Df50Sk
CKqEqyTEssdMUegWZm1y9RK80frRuS19ARNqCI696X6dTW3MIYlgZ90yaFIZL50wq1ex1iSbqV0E
o+Isj6z91DZ8vHzLXFxoijzjyXXoJfaHajDq7ab5U0BsQVLXH9LomAVdcsJq5+MwujGKfX5vh3nR
HrPqSHYa0fieBRpVnahmrIujis3H1odgsAMspeVr5oJsTHXgvz9fChRFrWcaEDpDGB1pVFTahVF2
P7KBPfQ1ymSG6EbWGnsgi6WNe9BHyGutTK2ll4u4kM6RPAQyEquqhhJapVUcKypAJesSHFI0NISU
7AFgLG9BTUBijct/uJJjlfIaocSlQhbekykDUnoss2OjDlFvoS2HMEPN0Jgd6Yy6c1v2ICe2evA2
/hwTkDv1k2cxFuDz+f2U+rWqLdeQ0oq2dhokK9IN32cKHVbgd7IyK707SxTgn1maJqtUN61jz/Pv
tZ/Ik9HJj0MQ2/JENu6CX4/Z6ZE6R+UhwdaAONpPF+rpgaADpTN41TLtdk5Tja0THvWhfKl/Istt
pBnIRGkqOmgNKCqVF7XIlQaOYTMNnDJaf801T//rXGT/ecV5LvOvK9LMphDWEVhsPD7xMCoTIG+p
gtf92cR2x3yMGzxW5l4sJz43qRcJ8TA1q7PNtO7cm7W/x6vt0JgxKnbINp26KFDZx4ZxIBsdBC+A
Z1YHwAxAUvocNthBgLerdoZHDeX3bqw9F02ZvwnLfXbxQ3gDFfR0gnrS6eSXLt3vnSdIZRxUt1Aj
/8MU/+M+kAADygv83WsmGTuVPbcXRPSQhWm4qaBTO7FDWA6UXYpCZ5cGf/KT6T5Eo2k9/2mQ75rV
xA7x90F9XFjPgWVHp04AfCkzrb/SoYmcFFqZy9kyIhB35ZFakCehEn3VFZulKIytEWGPyjtj+DQ0
lUvNL3N/mrI1wNWh9yoooa6gYnrX0g+NbeKDCJZsNjKUi6pxBKhBRbFuganf+06dPg3auBWliaJW
ZdetxJvtXZB/2B0wtu1L1Nc9sRx7yJ/22f9Xe14Cv0bZqynxpbJXoLyEJvMwJctK0NaepFc9zPmz
tDXLbcvcfjnnzzqkMBGFjdzNnBSTdvCSBnZ/JNNkD5e5D0QZ5dxGzU9OoVU8zJeWeOBsyzIclvM0
ld9+npo6BiOdpqaJdFA5XyU3l6MBhGDNRwQGU5SkXNKC86VW1RlwAL1/mXrwhBr2wLU8ZspGfpXp
Q0ERFSRbmmEaSxP8nKUDuw8ATWrSnwcsT6eZZtM8ZxklW7xvnCN1og7sLmapPLWA8a/6zMGKWy1k
ppUHXnzFYCM1q0wueKZ3eTqAqks1abnCRIBcW+cnR7JxFwQHKAq/oc7JTc3LkQrfzDZh/pin1Qb3
87Q0yNMQzIq7OsE+CssgmrYFozV10qH5Oa1fY6swFFhV9Y3G9kWDlR2tZ9wAdRDUpPUMNbnbdgAi
ITUxN6kXWDbcL8nJDbDraYEg3vr9+Oo12BIFjt6eQCiONR61HWWkMzpEvoBEbFJtaagPlnW8NtQQ
as8z+DkI/q22uvvNPs386SJD6kULxxXdBiGOdt87wb1pt/pXB0Ksns+ib5mM22XVx+4Fgr/NCTQe
gBMOufdqlGdyYFAlXuYOOOXLvijOAjoiK+rgWwsaU29Qdi5XvOyisxcG2SUcUXuA1Fb0jZsPbWGM
rxZA6Svo2Aq1bPa3SBEj9lBDuBPv3OFrptv1Ikqs4CoEty/UgS0AsBWqQwPEbuooNPAv+yZwFH15
cIwQ1IpMlUD1dXdHtq5hqLIb2uGuRGRwYwVad+OnoXljVPptrRa1MVJJ1OoaLdxoYMyHIjBEHgPH
MQ+IquwJ1DIDXagJdWd2APn51En+ZKfDgNTSgUV897tdTQt2aO2QG83uk7+y0wWSUQuPAORMnb8N
B3oX+WO9mz7ejLchN5REiuNYpNt5WhM19efY7ZalVvdnzpHQ6VGTf9P6eF0DaBbd1YmHst8cig19
5YmlYRvFs1NXgPF1VfrVdVEF0HXim5eAPElw+UPaYpUkmQP90Dskg2LsUtJ6WXiW/wOpM5Rxp8lb
H70Do1c+2lIO6xCPxlOpi/xoILu6GV0bi0qQDyyCzG2+WWaw1MY0+wEO7ifJBvvZ03oE9xF5v3BN
1/e5Dei+gz3ZbSzcdtk1uvF1sNt9x430h+6MBzl45VcUbUKgC+yHjqwXYdeO97op4q1vl8mhdOrk
xnbDYGV4bfcVlfTboUjS7/oQfpFpPDy1XT9g92mIk2dI+4Q7O187rZM/OxLhQOVqNeM+ctzwWFYR
WxZBLEGBzepj5BrjfVMb9+DpYF+h0Qw1J99uTtAPK+5A0/ZGdvwxiMq0ZXcWoK27reoQhdSRu9I8
gOtAgBlctExE59IIsdm3rPatYmseR+Ibimsgk6UczJoPW2Aow3VsJuIK8Iu45j4AXgg4FIjXs+xq
QHvNXRQZPvGY3pAJGC4NmenOs8JFr+W7QGviTaeKPvBfrd2abhotEDbuDpZ6700dPtACo59fqRVy
Pz9nZnieB6U53vpDGIHE8+dEAgnjFW6meKNRiQgW1B8Tk48TGvUic6tvRPY2Kj7OIpHDsckWginK
t4n4bTqSDx0+tYs+GI81al2l4R4gYbNgHCweeWpdppqFEdIYCA7EG6pxCIRZnwHQeKJOMvHQOJtW
++Ffo8IdabKAHbXKZUuio7Dz6kse2cadiaDZ6Q/2thSf7bHZfGFp/eFfogBoSewV+N188fzYvOsD
oKmmSJbw2/qD3xVJkJPDwQ1KNQkEVcvAv9BUDbgnfPuKLyZ/bCHJtGsA4d40g2V8GfHgDaQTvuEV
BvqUOtFOg2TjDVSqXRBlAJCsRiKnmz/2amSdIzAU8GIaSQ7MBwiMRlqoqLiRMUTHnb9G0jV1ByWK
NJKFrv6lRvEROWClB+xFsM6Cyr5DhXi8wX+Gd+qSCHzDEK/eWbVVIC8QWlALlzr0qC3Qq1pm8g3S
RZuhcMYAmMRwDY4u41tsA1mIitn4iY16t/LMzrzJu0DbtmPbHHjZDCfk2SE+7uTlXYnHPOB5rXjB
MuLBT1DcuwjvRlmBMaxwCqUqYr/Umi6Wf/pso7T+9tmCQv/02SJNg8iuwn4RdCvs62xZW2FzmMBZ
qomq+eZAsK/a1O6AI6n3RZck3QKRVVDIUbjOrZxybUVgDJiMHGnbtduH2gJpbIFda+NseoiZLcPe
x7dOxjqP8I4O2GlUKl69OgipO5s6gNi5U/Rbq3fEQUNJyLnjsj/TGR1knIOhzOd8NXeUpf8W1bq/
yCqn31hxYO1dpwjv3EFB2gZQ/aLy5ASIZ/FMHoNtmchvWo9A/3RL6LEHhx6PEmtO63+K8U+n5DTC
iVIAThyxTdeH2PaDjW5AcJc5LjAofrouVVlxbdXNwmhQGdiiLOiBM5RI28n4hdx8HTSnrCgQgWux
14iiprk0yq0NgOVTw//k1uPO3wqUIkLGypGPVZZtAeVGXg933sZk4bjNVLNLi2UM3ZDnRJT6ITE5
ZMe1UX/RWf99iD33ikRzfwM2bSDWlb9leHxZSweZKzVtJsWW/IfY+Zg2R9x4N2ZAtoNaGwy7Gxc1
Y0tkF6M9bW2pWehxvJ82vqoXiI3oUxOxzGgflzoy0SXQpS4VrgYRaxeG0bK1Jzz9xKjaFS+Jlm8A
z7h+XBHqNMegQZwmHc3mBJAJ6CUyEFWfINDpm5ugAKg8d/puQ/100JzoNeaFue2FKYFhwSESQXvO
6zIHlD9lYJBxeb8gY5TXHz4Wl3JZ1DWyv8qbOqQT9OC/hNJCUiB5C611eZadj2JC6EstmxwSjV2C
an6k7nGKlVezAeNbs3ARmuwXZKxUD525qJTZ56VzM9sLwwT1x9QrrZVRoNCwx8qA4TV+rOlGwy0U
npvExj1Hp6F7X1hpDIUzxM3pgBxV2iGk+1e7Ab+QAK8/WT6NpPaYRAY0y5c01zwGQkIIxauDmTnW
2u5Tnl5AD9ZsdHCBXwrDt866fDRUuRcdyExnY9hZSx4PYh1hpeJgD+K7pzHIluSSkG3wRAX9ntBe
zzNUkf6I3UkImj5XioUGVbKDpw50FiSsEWBS4DBiP+etydqMlY3yXeXFHBtK5/WwIx8y2Sz/azRN
ObfJh5p5njF7Ofdww8lXBoegZNUhYdSJ6OMQIxpZAS+Pdtq7JQiHgu+TLaUecmeVk2/aTPtBEchP
QcokiqDyE4I8vUE1+wl7x8/RzN+CmzTYZcGjFmlPqIK2zqYGfsDOCgcoxQ/xuRxSAe4lqd0ChGYu
yyY0EeNJgwUYI8V7HyRrFCkK1H5EEK5hfvhdxuVbHvDmSzUgb6/xUL/DgscF92St4/8xT/Z4abVg
wamA5neSNcfLFfcDE/gu4m44TaeaJbWDUWFNJZISSCLVQwfeoTJrAC1ej91gE5kA7YEO4wWFl7cQ
66zu3bHwTgALVkuyaxLki3kVljeJb41Xj/VYv6gBIbgCkDHK2dEGvvjBzSGn2+niMcjHatGDke9E
h6HTspOuDrONmrKT9ZKl5iYfURDeifpc8yB/9FAFe1e7/lI3qxB1LauKi/SR9U3+iMgryhsLeUeO
QZ5eUCXl3lCriqv3XpTDNAn06kCrmoa4D9WcudrQ4kHU7amZjmxcoRbI3lKzcQukBxHg3lBziPwa
u7HKXVnqouAKjfbIblhL6kUmXjuUOegtqNflbXRuGqxQqVfvzeoGIYNb6sTSNVoUbNB3maZZI9iW
kwqAjOrQYHGAUFKW+Gf8tvwznWld8QV82d3ONHI2LszSbxGAH8AEb2TYGGZQZlZndAigCnDwIxzm
5p/85mE0glxo2Nz87081X/K3qX77BPM1fvOjDqfu5L417v0QIssaVELyBZ3OBxB/sFVuFf0CQgnp
ce5wIlDSl3n21xBqz92umnFu0tnvF0gbZCQNByyH/36asPz5wegq9Ekm43xVMvKqtPMFt43bUUbY
u6kPMQ+h5uRCpzSkKOJnKG+We82K8msDaUiGVNBJKMZOOhQDQxWI5hfLwbQ+bB2dxclGg6jReVB3
AGqjZb2pZAKsxM+xNCKPUS3XO+Z5to86sNtjiicRXXXuGECv0/EuuQg3xMpchi1fJ0XkLacr/pwY
USoAt8Hh3dG1UymwSy6NeDVNRYND+ZI6XXgzTZVKo1iHkVZOLp7mXSyQEG3BMCEPXOryMJ05aftx
9gcbufSu7aS4sTGODuLn2Wzjapp5VuqYbSVYQpexjTse9G7eXdE64KYKwaROTZ8l3p00IaHdJeZN
qDxKyKvtwoa1S+osbde7yxFvycpOP0+DOgmlQIB4EPlCiaiQtbhxLesCmpTyvRjZReN68W5L5xI6
OBGwuH5cn5woBTeTp/t7p+ofqSCdytADVYuOSMBkn03kQfasHG+AMl/oAzYEKYuvINCzb+Modi54
IK2pRQdtBJtzajXv7RAkyPQ1qMgrvLJeutwHi4GTBccqtdV+vuQvzc+zJDY+bHTWpjZ/CcMhXeh5
5rxMvcFWN7z7RMrkljGW3IL3mp/qZjySCeIQyW2DQvwbH88yqOb1wZLc2vY2BBnTlbzo0FT1LrHy
7kytPooT8PDlz7kjwKShZiZTX4OzgmtmsJ9tbW5VSzfWky25UEcqM4AucoB4yEZzhiXkRIPGTlbz
VQNHWtukBwP1PF9gpebeMXrUaxkuPnCcj+7R5s0tDaM/CXURJZRKi0+zGyVoeOPpI8x/QoIdZQf2
r8tsEn517T0nPM2fTDp+tDBAkwhMKr4w8q155S80jTuf/qrS9FFGaoKuilzo4I3gAKmN2pj+KprU
aT2I7mWZXM6X1Rvh7rQSdevzX9pWrXbQ3e7L/MUhQAref5nu50/XC+bd5MELzTX9H3p9oaKuw83U
HAv7AIaNToFpur1jQiRBy7P+Na6bBzPNkocYko0HR9dRoavs0LOztLy5jFiHo/jTrTcNqIz2blbY
jxJEd+Skc9NYNlyvzpHFtJXG8mwhIcB33/bGU9cM4typFi+8cYNaETAnl55xX/G+urogvWrcxLgn
U2uA2ivIguhItr4Nil0W5fpyGsDM4L43Nr6UBpg4UaKHdXUb72lycOImB0RFjAU1aYCHH4vGjf6W
TO2IUGLat9WWJgfaJDvFlvhOnfRxtcg4IoUb3ExXb6wO1WYRX9NkrpN0F90uLuRPBy+OX/PEMU7U
6rE83PqO2YJOBH/QqPXBLSpVVtRJphwSmQu78vsDNZOxsHZOhGAdudBH6ICM08d7MmgONF68ctR3
9AFA66EfAtljK4k9VRc965HV3o62I6/F2L37ned9gbT7sIYi4LALejRDqa1AuoUazdjzTkWVQYEP
COov4Cm0QYmbNceijVC6Zt5O5hYKfLIswReCGM3yY8cNCrXdVKc31+YnSH0cW1EsPhXqWXENMXHD
utPwsYvAf6b8daCLN1nL/KFAkm0na0j8IErrPSgHSm1jDfhm1181BDnfYoYCyKSzfyRWetOkg/ki
42aAHqgpbrkVtVu3NPuDX/IEcYpEB2ug3T8kA5RxBQQ6v6nh0Ci1f0QY7mQIBuMn6m98K8VPI9UB
SVA48sjVwGxhJACfpWH/BI0KcDnDPrt1Cn2eeg7SiAioTW4c2HtyAzriY7ZBuc2zRfE3n4gOIHk8
gOYb8A5tkQ3vmROiutQznyE7XKIo0ch2dd8kT2Vrn5zCCN+A50mXBcqjL9Ix9XNuDEitWUP09nNk
l0KMgkbmPEDZtmXpKy2OkSAKRPpEZyLgyXTW/cH2J79AN3Q8N4v0U55N49ZwBDPY7lNWb8qxseFe
YyPfU3pt6nWQJVszrQTM5GeOjpxplrSsd2Tv43QhRiR2L0VbFFsO+oFnMysmPiueusY6sdxqjyok
iPOm+cRnhbU07HEDAm3T056Uv4s4GVBqKFNgQw4eZbPozLWqnV+G3AMPdhkm/6LdLWO58CPpH70E
siMolUnySzYyJFyMbkUdyBPmlwgagtYqHvsVaqj84+zmDyzcDEHqLHsbaM4OhRpHmbXtQ9iZYg2W
sn4zNUcQsdm8wkcynfZBdsYIAtf0RJ106BwQhgHUdUstmq1PjI/ZbKP7mC2wtGDTStEg4uWayYI4
syA/dOpco7pQq9bTehd7WbWkJh0Q5AUxZ1Bf7NJDwabyqEEgtrSVlAjZ/jDH5KEG/DrHn65ildB+
LVpwT4aDXdxriXEkbgYf6qS7BFirda9uCmj0RSoW3d2UEO2+t7vxqEP8dY2Ho3MM6yBcNu5on+ok
t5500KVPtHVS5AewUBarAFVzX8jNT0v7ZOjB1jXzFqB6/kZ3TF1DuKJEzOK20fXm2AStu9KDJHqT
2TkvLe9rm4B2dWzG6KBnqbhXA6m/SnJo6JgoF7KihO+TFPPw2uTvAQI+Ydh0b8iWdsvW9sJr4hoG
xFxHsIxa+QgR5eTDl0GRRUKOUawMJE9bMPSC+8PWVz2dWdiqdkK6CBfgbOpVZ1b4ypoeKu4uYELq
AFJMGWxrFPRuWWMjKSvxJGqwjAC/vzNuPTxnbksHqXXFlzb9Z4TNsKo5gq70f5mGbXwLZTmlwXVl
ns6+puDahZhi99Uce30pk7iDll7Q7Rreajsdmc6bDpDwJfJy40vZ9yfi0PYE2DujvPuqlynkIIG/
0Lo4exCA3gO6jbOgKiAbikfygxbLD9vcS2dC1+t1JyowA9l4UAKikR3oI/s8TU+8rF6nT6z+FF6A
7Is8slDuoFgQP3pZccpzzXuIQfh0wBNF3YXd8FXZUx1vCzMM7QN3QJXyq31EImORG3W5w+OvP2PB
359HxjvoQ9v5NjGLaFHqfTwsqMcJo3HRlCzc5t0AXTMNOgiup4JaqjnbnCQddqhtq25bdahBrI/s
BWzUpI7ZltdOvSl9s11SlRvVu2EPfOvY3N9Tfdts15x43OqoHV6kRNM6K1t5VnWL3Fq9FhJPj0Az
zBuRMG0dqbOADx9nZPtTLwpLQZ+DWsltjF/PwUXqYFOPTvFYVeLdQpTxPSrrDQJx3Vcj85MV6qeG
i3RdRPaMvN6I1OFLU4zawncz4+QSIwIFiqnNEJHDOic4kIkOjooi0xnSFNByLUYI0aJ4dRM7Emhl
BbijIi6ygQAA+jcWPyOQk1889fgV0nwxx0bfxTbDI7nQ+mRv6xreEmUCDfS2DmyI6Rjxu4+7wjU5
ey28MF4ZjGUXL9HdYzjm9bqXQgLrDbw41Dzf7Tr7MeRt8+CGUbP1/TzbBxmDUpqajDxGC4rrUc1e
EdqPV74zipWju8MOFIJUo04HT4hy7TvMXFOzA3jvjn842Bbb8ixDufjQ3I/CB7Q/ibI9choAGELh
4RbKIB+20jlrfrwXIV//SbPCt/CqVZ2jSsU7ItRXKFnstHtE1/AtdFFQrAj7nyB1tUOu18QrDCpP
IFKsbkMEYyYbNakD1e3NzlpqDggQWrs1HwEDbw+2WShuahfhwwrSEHOTg0AR36t1jq0AFdIu95aJ
YhiHVOsTr6vg3mFNemqHxF8Sozf/yy5zKz3llpJnQgR+DS7fFKKExQK3rfEGvg2Jmn8zvTqSD+B6
wX9EyqL2XncrEA6pR+0Qfvi2IRiNLVOGd6EB8mrpI5GFveH41dahzNPL4RlyMR92KsQAR+ZkJ/9R
xP460EZgDJom2dldFG6Q5EBezx3xXESuHOw2AIUkabozkqz5Qh5hE9nbGOJ8Cyy2suVEPd9oer/9
Y5uI55EvA0qGud7O5KCGC3kN9TP6SmX1uUm9iPh3e/r+y6j7W+9vY2fnVk1VuprcjsF46AYkXSGF
Xh57RAA2ojKse4GSMMgci/E992+KvvO/W2P5w2Ku+yhTAzvLoPdPqAKvpjEyK7S1GIBUovtNH+xq
G2thjtiTWgNJteDp1CH1Rmup668zZnrGVRcgk9hnJcR9bCCvO57VECge5AcSe/aDJgPW5m32aOu1
jt9pV4GbJrM2KUNxcZSUxRkgeLFG2VP5VDnGN4I2avwbHlvJ+zxGj8ZwpfnsRXL8ZxJqDRXG5WZu
enVfbiCPHG5SJwhObAD0ivXPVP2e5y2k6UJ/uLi2251MiY1MVPrGa51MDlZ/r/fGAtmCEhUiuCVy
rDARFraLE8nQZKrJVJN6rRbYTurFXtF8pN4/jU14iMxFJkCgqokLlglYV0KA1ix791hKHUtNZe8q
DsKAoXkppZtbP2TiuHfQo12B4TbIbsNAARhkdAJTN7O/CWCIV6DVsG+0Aqp/g+Ykj0GaV2soSY1n
QL7SAy8Svh2L3LpaccGWLePhS2uKuyzN7R8A9qO+0ZPvYfnXcCeUKN9oExNE/nhXgB/BQyjGy06s
aX1UD/RPdPuT3bQF3zpFNakPeYOZXYHtPgoBYaRZkCgrwmbLZAgy3BGCRHOHUdgQ/NCuYLABE1WB
qn0EVxYli7ojNZsh/2gS9BBvh8+9w69N6o11wMP+5dh8RI1OKbIVqG1PrHbE3lMLLFQjQpHNLbPw
TG06KBc/H8U+TpzoZGDxSXwGsey++ywPr7zr7Tt9TC5EhmCJztqibDTekNeQjd+B0guuWNtOXmQ2
BwtefQovtXL9ORf4KyYvURd8I93aWiNCiQLhvtKfIwvccLiv/VsR1uDjxsP/DIwMclB+GyLo0lnn
EaXiEEesrbsmr5tlboj+S+xZr63nJN/NssFwlYdiaYmtkp68cw9Cq33AdAiyBbingxrcKN2ANElr
RGff0F5TzbenBWWbGNkpj8NXWqbRBsEFynXhWm1yoMWaZ+M3CDB8sSY2L+L1kr2fnrUKrwrF/EX2
ppeAdii73bnL2ZXskOlM8WLwygUIe8ctQDPZswN5cWG44VvmAwbtgIvtEqdhd3EBoEapQRO+xZAG
YDq4N0wn8re/jkyMaLyKzHoWWNmcQcEkzlj1ijN2IPGO9dqTa0XR0YqjTWBm5X2axu2VJw4KWjoo
g/aIuSwrX9d31Ku1rDkFgft16tUH/l4D/HHE4gi7Fm5rkLxEhIx86QDiug3rhHZDraj0+Oqf//jf
/+//fuv/T/A9v6KMNMjFP4TMrnkkmvq//sn1f/6jmMz79//6p+25lsuYDQ4L5oF9hHMX/d9e75AE
h7fxv8IGfGNQIzLv7Tqv7xtzBQGC7D0WfgBsWlAidOvZO8tTrApA0t81yQAYrpTOO1LnSJ+Lb622
mvaxQRcmRyBWtgmtsDrG2h1KzVh64WOYbV3ilYNcqr0IhzLaTiqDSdT80gaO+BKiEGZeZsQJi1fI
xmQQCAEzER2CxP9sI+cyS1c6fuMHyBOjelYdmMj6s6UOfdxUmxwPPTAy/dWbVvILyPSzHWt1rNhZ
xivUI7nt5EJjyZkmgJqCvvj3X71t/v2r59zm+GUxhhw0t3/96kGPl2td7fD7pouGHZLAAaqmjHGd
2Vr5UiVImqjlRDcCB126dnUlDw7ME6DaOsrE/uxVCV87ZKH7aZ5OVzQbVi8hVqwdGKvDlzSqzFVs
Jd3ZgSTmsSzAkzEgN/U06uYjvl7+rlzBP40ab+Wq+1AaCdLhRLeZUQ03Moytg22beOYC0uD8h9+l
Z/3+5dg6or74dmyUhnDG2a9fTucmpYvSeXE/LdJ5wYDLz+0nZCjyWyjKtreA6j/S4zCqhbahRx41
lRfKtcTtUECr2Ay9V8SA5ZqzTIA1DQ+mUNQQa2Cs+WLK6uyoNSJeinci1vNnphWQDCo6uA65fayd
a6jl1RWF9hsk7Nl9rtj0S3Dbgu4g8Y9kA2VYsm0K8D9SLw2oon7DFC8/omZQra0iG7g9K1siOBXv
R0eAtd8XgDz2PjgzrC6plrUPFGHY3EO7nt3/5msb15qbexfKHb8t7UlhzpTMO6hOkp8b2wDopA5B
Dyx/9ZNhR9+rzsseGnVApLCoWAwCMDSyiLeLFtDDQ+YV4sGURrXRjDFfUy+N7rp0Gp2DvPdmijfa
hamvTbtJPpHLt42jnspGs6GO0tTD//CLsL1ffhFM110D/xgUsx3AkB1L3U6fnlR4spgDqGSCe4ZX
FOTj9P7SGaBXJpxhVD4ZXm2+0iLM1tr+FDC/v2ihhyWaVkEKMk7OpCo7qcSSeOwkD0unlVcUxaJR
am8RigChvVPGEJdJyiMNog5q/kvbNFmgJ/62rl1U2QyWm+6cbjSOuu0aRzqz+8QqFyIaUG2FRJG+
s914P3f/zWcy2JXc/odnz6+PffVlggCK2zp3PRNEdB7/9ctMwko30kz375y+HpCKzbyFAfzC1Yw0
D0XfmbFuU0+85Dpb01qXPKoqBEqvszsw3IJ4FmnEwgX2uC12NfIM6jlbqafrpwNARudWQssNDmSG
xgeCTkaIcFowimWVGKB3NfXs1vCSaEHBFurQM+2jA9mZCFEC0LprthTLuCjAZeN76S1Hncu//1Y8
528/Mct2dOYYJih3ddv67VvBisoORJPyOx1yuWdLCWaA2iRBCZtSuSVO1IDH8aovbiM+pqtP1Ms5
BA2ILpls4M8DMNYFlTxRK/vOgDq4njeruoo1cHFn9ZJKAXMGeg5IIQdHpioG42DryMJ5nr1qjuo0
R4d0Y6dCQ4UfgxQj0oIdNaWydS4QSuFg/c1GfoUKNU3Oyo9sQ+1iqW1rL5Wi9144wWjf4zEMXREz
iMHUxcs99UQlNLb8CjJc1PvJ27PrGgK5tncKpal+AsNX/JyKTWzW404wFKoou573HM8IBBXBmoId
Pwj7XRTjM3fR1l5/byoASQEgMlK32CmplurrBigopQ3CcpAICwMBeufO8PcQ9y4usolAMz82/tHN
nC+pkM0dmXK8ulYpchgbalKHkQJCpRuv//43YrK/3Toe9DY8A+ICHrOxC1f9n55Dg6fjdTdY5V0Y
GirqLJ7juoreRIeiQ7/n+hWZnwjleSgABr9e+FaAEQP5ff+lQFppA91UsGQ4PHr4daRXtTo2MMPJ
y7QIGFdwsfAurhCTAl0tNd1oXIeFHO/b0AGrSCA2kVLEK3ItP4MmFqWmqokdRrNzHcVyo5pZBfLR
0mX9jpoAGn1MSU1IIa8jlJqtXQu/ckIERb5Zr6ORN5+g10CLY2VUVRNwCIGqcZ/agLpN0GuWgUgC
SmDGBL2G2lx+41vsE/S6CPr6/1N2XktuI1mYfiJEJDxwS4K2aMqqVLpBSN0teO/x9PshWdPUaDp6
d3WBQFpALBLIPOc3m27Iutsl5HUmiDngvrXE/tA0u3uyNDe4Jj381xESz4feaTiFC5GdQCjYr2pQ
HfywVD9QFWm3PFP9newWx+ifl+S6htYB79Szg5D1ltF+v0+rBzMR4GW4nLbsioBQfHlqOmMGN4p1
41T14Sua6wb4HKJ1td0cpoaMALQCe436RfQny6d8lc2V/5b0s+b5yphec7Ch+67otYOcyWzJAN5n
GkQWPLvlCDkZn6zeH9capnEEp+EmO8tB1pt1O20aU+/WqjV/1skG2W9klC6EfpvDiXaYWDVXJyCC
khtd9g0B+KN0hmzj9sEcZ/cDEKO1ju0phD+Bfard1up+jAjYq5qucwdO9s2JmmPj52+QGZKr4HH4
NLExwvMCg2uz6F/JcwXY2QXFa5HNDTYBZb+TRatKu0PTAxyXRUyY9cemEdu404snIuyqV4jUftaq
Ir2Kyt6p02g/y6ox8lvP1/x5qy91mlE1OHfcuvtDml+0Mj/IYC2mQagbptZBBoxCmSFb6trRBhvd
CwjhLJYcpNs+lFx9imqToF7RHHS/rn72WvJdj2cHzmvjr9mmG4+Vqjc7I20U8EAzcg2wOLdl1BXP
/zRPmhzGrKx2BCz6TdVjiZdH5XO5sFGAQeKSvBBRcqXAtLFJc35S1MmDiXGA7GvNPKWcqCInP05f
naLw5qmY3uIEgoZTWSq5FnbsrG4NCBoFL9JF3NBMSw9i0Xgc6rYmAzf0Q3Ju4qJaN6pwn9AnDXe6
U0Y4zhTTKdGIzgNJtF8sjUSBVYTODzhVmzQLjJ9B5z70LRkZORw4gPtkBGG0A9A0b//9Saj//rZk
1WAIXfBisFRV5Zny3w9CwlBVq41Kj2G8Soh18EkvScoAclOPbtipe6TCiIjIuh7vqLDtX+fWqjC8
QSXfskv1Ke5z1gNDlf1R8K0EXGa833uA4Q9IVPvR3l4kVqTOSofIKvuf3t1IUZVuMbCVZ1g4Yoy7
Dpomu60jdNDH686YkksXttqjbBBkQB7//WNQf1+XLh+DKVg3LP8sS+6wf3kf2OMIztsR3eUT0267
C5OUn7zA+RgRL8IAujajl3n/0aeB7hmjXv3+MJAjyhSQv/z1hyV6dmTK4vW/37Kh/rbOsVVHdRz+
cg4PD+N/dp4wTVWMBqP4clvQz75do4QeRN+ICadLUB61nWRXub7Y/adavuNrFSjV/1YH6DbeqoXe
Rd+w2rj3buLW9syoytFo2sgwZ2a70ZtmouVSpJspbBAOJuXh5YkaPitB9XmGEYLhDR00jzxQDW9a
zu79cizy/i/bcbl/uEdCTN7pbIMNNha65RqC8n9/nYdpHqN6NpP95EP1Mtc6piz9jNW2zUKTAJL9
PMwDhroL4WTokkdAb/WXew9fMWbyQ9q4GgIf10YNKkM0jlg5hQhMp7xzYIEW4Yspsuo4LK2yKA8B
ieDJGoNTaAi8qv4enw9mAk9YVX+I4eHfvwPaEl347/8uP17HRiXE0GwbTtZ//3ehWmQTmaxgf+Nw
6eX6FpEhtu+etSAncYmGSr0ckjlo0AGnvp9yOG0IVK8SCxXHoOsR5hM2YetA03cTWs4h+wWou7+U
7+2SE+bU/5dvM38kfYkG/PKfMYXG/8R1dY0Ij+E4v0exBK6+hR2FzS7tEuPYYRe+BikEgm0wg69R
5iKBB/DcsWuYksYYrWQ9CCB7ixYjCegoD7+6okgxOzKti0rO4S0jLyq75YWZPwQhYRdZLExkqZt4
EIg6RqyWx7Y8kjH7Adgq/pmVFxaNvJHyQCcj5Tsfi9Twmshg92z4abvNRFWd2rS3jySRh11bG/Mj
3OzA41GuvS/z9K0f/Zznz3k0BaVHi2RiWV7UIOQFgoJkfwFof3aCpDhq/LrVJTzUoUAVdOdZeavR
3bjIXrJaFqeumvewn7/LelklG+Vh6ivfU1n2r29XkJXNMmWjjv2qy/NgJ+t+uZhjt7tuipuHX+qy
Ps9Orag8c6jwm5RD5KVMyF87La2zX+tkH8Wsi8UDrSdg8b93jRU1e0JHuDtWWtUhEKggpjDHcHFU
4Wc6ae7B9tPMU1xqhOsT1Ucmr1P6B1kunCJYt4EasbqdNqnfWLiqzcm0RkCZN4rVZi92F9rn2fCv
lhFSWqq61FdXTStMvELMjPxNYDwoRvbz3mMwxU9EsG0e7UbCepGRJOLsQ2tjsyzncJeJEE5HtKAz
z7KHkVbJntg4AeilUdbpibEhdBU+3q6UudM2m6bZu80RseKN5/hq17uoSVCKW8ZpjZNvVFe1N7cZ
Cr960vG3vE9qq3PkQfQsd3JWYy79S5QGR8cUZrGGDogjRelP+1TcrtMGvnHCuuVddpfzjKT1Vy1C
mkdZ9EPHWFg74DqXW5CHKkBPI7W0kxwVOIGyr0v+JvKuZJ2uQUcg132R/SMjQpzDV0NPfjbT6H/T
iyY6OWjD8Yzpt1poGM8IPRrP+owUFn4S7qa1zDBfj0qywrEle5JdwBjoUNhwI400rdhosdHu3B41
4Sb9ng5puh1nIzoYilZ+SWefBYidfgcB2XhWW2gPuI6Oz0rf/1ArP/kOLoqlRN6qFydwkyurU2sl
G3Jr/NlXtvIU+UVymps29eQFiIw/OAucseinC1J9yNiP/CnkRVL/tShdHfXVMd2l5eDuGkMpv2K9
vZ5E7W+1tIFa6pLGUdqHIa7IPXQEA9c8XeKDmtgCjjUfGZFHsSrHSFRrn4eYrwb5k2xVraj3LHb+
O1kMFRc8E8art6lqvsMVMZqL43biBUOMaOtrBPJkscprcYXSuL/1bUf42VgFFFu/0f+Qs9mlreww
2TXX7MLVF00ZjedMf5Btt5ocJkQG4u12q47S5kf2LFitLHeup+yvEBGBNtTw0iQe+3nPS0w0Jlm3
k/fRFcI46Ub+ec+D5VyBE+e3e16+Dlu0DYqNvGpqgmCfbZtM+nKB5SDvm3jzcLuvf7tnOWhslP+5
5yCpEewn73Zt83E7KIm562r3UJKbg4PWlQA7lJ6lhTyd0q4GtkpOpIxsc+/KFkcpYCvmKbZut54t
pI7YdAJc2xZcyDLHAKJ660fOe6KHGEnLOoG8aHiSp7fastfECqidnyuJF0a8APTkJW4q+Bw1Km8s
QdIXeJfpS5XhSDm4T7IDoAF9I6BSbWSxFIn2zGDZUQ7BAczxhnDIt7KucUgWd9EaK9TpUPTp+nMY
8zZhCy6nq9Dd1vr0RQRme51Ua3fvkVVTx3+zK/Zyrm5u3TOfSN6vq7J8kP3k0DoYsWMTY3OQdfko
htNkxB9zNXcHR69Sj8huvDPa0TyKJM/OwVizUh89Py8PTlJgbyXybJWG5fRXOG/T3G5+Tun8Bzto
7YtTkFyIaz8HE47w3dwYbCy1NngafXRk8l7LvmmqQ66YQQBm2em02vfY1BHib+fsWV55nArzGMej
dUAacFc6FvJC2mw/tHH4lz5oFWlSBXFLyzHPEW+NrVEGKmw6LLOnpHLXwgfzoDSbykCYIwVl8d0J
xAUJ7SX9SdTGGfmQY4ACYaQVfypd8EeFs+tXaxTJ2hgm/6VBn9LDhkFA+5g/rw2Lvzz+dt2oC5wn
+BDQ5sJw+AJKGIKzCqLgv66HRTd8vqIpt+5UomCO+vm2RgPE81MsdPJeZcE99ep3iHkrv9eaD7eB
ah+iGrcXxDK+uIZ1rLJl1tpV186M0ZE+9uo1jxJyOXIksUg/rKYX31XLo42Z9EYOyPLdrMXON6gl
KQY5Q3MApu+8zq71KNtnKyamq1bDJSwJz8NuxO98uVLmBgh9GfYrP7v2MIow2VZa7X/z6+1toO70
G62bi6MqiHBh8vf1diOgZldKzgeXsCE4a+Rv1sUyIcClYxF1+ZfZCae9BhV8m7Vd95GU00p2UHT4
eXj3ZQ+IL1XProP5lLxUY0Leblg1PAZgIE4WCpiebFDMZuvy1HzvHN3YOUiV7sJkVN4Lg7/8ck0k
7ipvDp2UFC6IHzySq9vHVWCsvgLvEjxbCg41/mIiLEfUMYgfAkkf7WwFu3Eu6z0uJNOXucBnZfmg
kwxdBQQws7M1Ky4QvFhbzbyS3khWvVUTDh4ReIJ9ESTYht0S32S/TbQTiGdZpC4XIRjZoAb2izJi
zrm8TWslNp/L5eCkrO0qPVY28vUZuT0Nzh+hNTa3F2qZRfOuQPdnLQfJXj3o3Ynl5FmWrLFzcd0Y
eA0XhbZjmaseYVCtbFAxb6mhKE9JUD6ofh+8j3bBhwPZ8xaLrGsVmJPIxo1stbIg9RRSdwcZfARJ
+jMtHXGRpWVGDRTFW77MiDwdwurEL82K6/6HLJ6G+E1CCjmBPXVOndmzOu2rUdsPdnfVlga4bpDI
fmlWxnLPQ986zGWMhx24LOfkm9p/TqfQwmVnHv8M1G+DESD23fUZQTBXT9ahHbZrh3fkrtKFkayx
Y9xpvaNfGvgmz3MtwrOeietn51wh4Td2mXcra8QLYWhWLU43y2RNjg+piJ/SyE2fSY0T8A/dvzor
pU3rnGyjtQ1fM3mhxij+6MpW3YBEFxvwzjpKXFb8ngaKtckUt8DYhmI1IMnuh0l5ksVR1/Zg0FhF
Fb75ks/lppjy5D0IazIZi6kXC+nkHbcEZ1cL/7M1TsfEQ7FpOsjWXtjfjSKsr3KoEmxmXcBYSKvy
keDLm7xOlhvVUd5UtswPZfyfb0q2ZkQf5U0pKHyyWEiqnT/N4iRRnje851LMSYCvfHYyN7EA2eUm
I/ALMjRQfALsSydbigncJ7p1knNGSyczy2avaoMNW/o1sKT4BRzI/KaDdk9a2MGyJIaCJRpq7LLk
qPpBn0VyK6XldNKDYniUbX7rXtHrcq6ypAXipUJa8lYCVfnejbZ6kW15kP1QQzO6qYYLHObJjRjD
+XYJUacrfhv+SWqDI7Bar3J3AhCy3JzfFWgWqKnzIFtz3vMrNTPI08hW/N/5TaUgbbtAvFm2m64z
cW6tOjmQGiteZ8uOd4kiVE8Wg1S0Z6f2v9rCivgW41MaTKiNyUbRcqlCb9xj3ijF65j0xTaPCdHL
1sHXs1Mz8US7jW3RSXHSV9k1y5EqJ1DPwn25aNgN/QbHh5TsOxO5KDAcQf+n9dBcUh1rgTTJVI/8
enMxK3x+AeVwGodgLCYcG7a3yip0aaoa9THOeuNA6GHCEm6ZQwAEyfTsaz2Eh3EGo444Yv6iukN2
qaLwIhRVKQCLzmzYVB07oaXVjJr2wZ9AnPlZVbzIOoyuvpmZBhBrqYrcAdP4ZSM0yQkmFdaCVjQ8
fRk/qkCn/BBzR1mUI7RyGya9eJY1ashabzLTZCvbwikZHgmD3LrLHsOI4XVXEkmSRYewJ8L9/fNs
j9+QymlPsrpVgDXyBe2Pshg0lQHTCLqALMrDUGuvepumZ3kld4ZeEfH2grLEjcqDMD28Nzy+KOnj
YIxio4uu3/CkqbZ5W9ieHNgXqvI8/HX73zaVO3sTZHNgecwyx7p2TdJ4p4VT/iK7mzmJWU3M2uft
O4HBHsh8dxP8ptbwReHjB2ucnVD2tnX9MbEXZLbiHO9V8iwZ7S1IvvEsS7cqDDdIG47jDkLt53B0
/nWg41O/RungEJajvUkNeA4TKNjHPnay28FvnMVwwT+6XYHMTNYgdzeO+Wc/3e2GbWdj7OeGZeQN
SaCeyWe3Z5CAmZeMafiHf5Bh5nu7MPp/bZfjeTVnbP7SYkuWy/YqUkQPXQs3X7qj34tSROdehDqE
/MzSGZoinVl+v91b5dgGWKZXu2I8OGSwro2u/pQpYcsJkWira2snU8Ks2s4TRgTPLatQ2cuP7bdp
QK84yAZ3e/NQ0tS3vovaJ9dwq6dUT79IJEwZB87WLkt32/HqJCW7mixolZCMi91dZytV6uwUsm1J
kigsQQH9p4vU2ErGsPKQwhk301Ak08p280d0D+ODBEjd6iRMyhrbxruZu+H5DUCkHFFAt4TDh4aQ
cjgbQHZziDPo/ulvshWLMQyO8XVIkyHYjgFxulIZUNNUtUKcw8TdqGTHHvXlMKF+8Rhk5Y9Jq5Oj
LMl6p9M+h8o6eRCWMnoTm7arqaN1HCFO/TDZTf9qJl2zaauw2Q5L0VBU+2DFQbSWrYURu9eqNo6y
UVaVfe+5ulCfZAm/HOR5p6x4wIP919mEuo2C2nrCKbt9VpJzp+XDk7rYnw8ZKXTXb8VKtsk6K1Cw
sYoGAkJLf1nnJue27rRTH2eX+0BrGsVKFn8bqOcmaXEGwQcbCFPMn1eSA+Is9/eF5jjpJWedgOiC
SggrsPeKkmsPuT9Y/3PGCn+r2j7or5boEZE0ohQLCwF4wFD15kmWulExHzDG+C5L8gDkf1rHOJ3v
9GxAqLt3gueeeOoyWE7jR62y/Lojr28SVLeXGdvQNE/DoITPVghIKs3xgJy/aPK/FCNr7Rmh5SCB
yscnD3FdP6S6rpxlaRrg0Y6D+kWWanvoT3XhzLuUzNkpCkIcJZdD8veZGbndrk2qD9kjVavPHrI4
penaNMoYW0KjRYIWEtCMZe3KRS37MlSpexVLQ7Y0FAZgVgRhoekXg3uFbPw5Arbrz7nUoOuY6aFf
IAq6OhtPBuqXs9Y8ZwtMwebRvm9Kwiiyg6wbFjEgBSzsbVBTKMaT7W5z+2yZ49pKtAiwdG5c5GFw
R2zY8NDd9hgqsaGnIXQWoPO0tBjwF0edkJrsJ1sBF772uLLtpbJW7lpYoljOgxTWclU09leyQZaX
VsUP/gDzCf8+xEsodwft5X4WKFPolUudEtBqJO6vrfd+Y2GeMLv5EQ5D9UFwlnQIf/4LeVftuSIb
KetrPOgJmzXlXoxR9RGyTcrG0vrSdyx4kOBky73U34fnuNQ81ECzH1sNxZoZH6d3NhIIoC9n9VIn
z2SdbJX9hr4Of2913OFzbFH79dodQm2nzDokuTZEJAkl/iMAlI2sutfLs8Jqg3PnGM3ONZP51Uj9
s4JJx5/LCZDJQZ5gCn+rsWucfG9W5D5/iS7uwqNSq4+pzx4ikn85edq4M2Y9zjQQIOFvai0H2aDP
Wnh0/zPC4X96uVGBbIxbwHjos6cVY7sbnEp95U+p7IY0yD1ZTBuQxiZhm5UsNmPCNo2VQlBHWrfW
FW07DHEMdoihLgjHVcUv70FpdfVVTlzHFYHVpRhaTOzmxNp9IrzoBE/OIwJjmzLUxou7kIOSEYtQ
YQZeD+uJVLbfGvo7imFIGiZZuVbd1HhXrJxorZJX8Nwq/b0um4/J1NPHgPjn6z8MUtRJeHmhWecc
W21FiRPWSl4QgLrkF+NF8mSYPd5Y1t7SLXObKVq+m8B4Ex/n5SuLemOws1pevrLY4qe6nrOwepqm
1DhqqauskYGavgpEk9Z9Z2YnQi79O5i03MAzQfYKS0OBbuaOX10H0V4En7KT3iuylxz8T710BS5I
rloh0ZCkfzeUs5yhbLvPy8rib5elV5MOxbZSBtUjf5hd7odYRw+uFOd7TabyHl+ByVrXtVmeZAPu
IvkF8nt3Egj7fs0zfsu8Z95wCbP22VSZ24TM59e+brx0wSzFNiYGQdk6pxgl2OvYY3l+AzMx0q/j
5C2t2s+Rqp/dRsoO6d8jKy3TbyMl2gmLyaepaPcRXhXfm3w3Ilj1s8aJclWVvfVmotKxKfohOteV
kjzUyqhtXdMqXoi0kNuye+OPbu5WclRSTB9dOEfvLcF4D1RZeAkNUquqSfwOEmzyHDd+uA6ytPoR
DQ4qD2TOEp83qlI2X+fIrdBsacIrcpH9wamLDxb9mVeNBrEojJfQe5qcbyw4wdR20c/F6CSB9faR
Z6q99gszelRbX9s7TmLtC10lSQT+HpveYfwwrAIbG96tquJ/dLwQOtV0L36lFq89FIJ1iUfIXnWL
4lWQqoLu6c7r0gjL12EaxLXFLZHfXfEqe5ijsw/mKX2UVVbtNuvYccKD7D8HvbmrMjX1ZCtB/PaC
PNqTvJSscsLRw2qne5KlNtRd+Eb4mMi5o6hWthaeykjDcjNWoBeAYMtvsu9YZPUli0wY35GiY6YT
Za+Eri59mhff9AiMtIGkz7F2HLC1M6SORi2+Tf6Emmdn8KXAy+NrKX7I7ooKNml0WNjLIroMdtEO
H4XeVXuc9ZqtrMbH1GuNOINLkWmHQgurjZy0V8xjwY/x1cpbKHm6cQBDljwnhYFvjwG4u7F7/KmK
3udVWPGuJpr8XLagjMKph+SVD8naCupuj4qXQoJ0Kf8/Dr5NtVztHydQA1xA47ZAfWVRbGhh9qNn
8RariJF1ammuZH2ujrNXBoN+61bn4y/dWif9tZvFYukgWCefp0hagpNE/DNKWnfV2Cp+Ce1svAuc
d3P0oL8I4YZXy6rC1bw8RFkf9DsXbsZGFq3KJA9PoOAki77+1gdW+yXUa+MyZkFCGpPJesuETNwh
cRj3K4uc/x+w2T2h5QQnADY9xKrrfjN03OSwThTPiLX02zFplQffrboHyN3OVo9K5SmeEHwL4Xh/
M/vuosnxc4IM1BDVf5Y5FhWj3Q4otOI9XPpufrHLqTsgYz3tY79pr9mkoCqMFckXEkR/ZXEf/gzE
3tR07qNStTcndUbcaPjtKQvJLI4rdQczoDu24Yxba5+bmwjtz1exPCjYvY8/FKtBy5qYGH6R/T7R
hb+flDrw2kbT3/KodfZlRRBCFicgZftESeJbEZNTfa+5TXIrDgG/0gzrM08UsfGWipFsuZ7nvF8p
tmY8UrSKW2ebdPW+wkjx1mrVQbu3iQjdxoaFzTovDbEaXMaWFtmTZlKxf1zuCnpPhm2c0t9aMxMi
aecIVCiXVtcto32gKtOtNXV9ZRf0qri1zmns70ixQ8ZYZq5tEiFYguu3VlPF6dnUEByXU4WR0Hei
RUdVFnm3qbu5a5AtWMbm4zDvNNPHNGW5rtpr4w77NqhaU3NonLLd+1P+hvfQOK5gWTZneeDP+3kW
61e7mcfT7z1ktxDK64pEXrqTxabEZDgPTUyTFvvIzNCcszu34IxK/8rLV7cRR7GibRUgfiorZT95
CIr4hx2BLJUl2Wgp6E922bCNl/H3rnFKLCqNyYXd6+RZq4lXLcfS9D53gzPrgxOaxybyeePJbn4M
57ZCK8eTE6sZD59VBHs8g2X9cL+YX2A/UinFY8KG/JfrQ+FoEDnK443se7+YrSUH02nK072+C5Ts
iHb1F3nl+9xRrjlrAmPqbQ77xbdVqKKL3Yo8KBFOK6GLS/a0sMr+U52modmuZFnDKuPvU5NUGvot
SA7oSuYJABan26ns2papsgpb/Phky79M16bRTvMDUgvLJadlHivo2BXJsjEpDhIjrrZRY4e1GTq4
7qC6hyrgWy6LlpnY7JvC4ixMN/hS4+Em69XR0Q9VLVjGAr76qjZQwawGuDMoZ+MtIxog65PMHQ9z
OEIOlJNjy0OOBFwhMRAWtCqpAHko29g91ctBFtvWrLbChygu64aqIklNjr9cCU0YRKZi+xzbrX1O
0sbrXH1+4CVsEBtbGizf7jcEvnivJDnrbNlRtqgRto1L73AZe6+XZ66vfg6TxdvYOjCPRoHm6o8q
bXbTpCknIA2pY2RneZiMCMGq5SDPZF1EwsgDB12vf2tAahwC4jJWdo6VfjeJsjj+Vi97yKGkyf1t
zXL5dsV/upgcq9buDwKIS2SO0G86+NNWLPaI03IA1/V5KKWBYgqt5GAFYlPL4r3PoAdiLVxl2GmN
Ha9M1YwwlK6Dg11m6W4Ig/RL5CdPklIyN37M16L9tYcLGP3fe/hK1XrT3CIP66Ig6nYtwas2yE+a
sDeGjtfuvcpOY8QR7uX7iFpLur1eVGfoMdlJ1t8625OwvT7D0c7suvYRrXmYLQaOHSOxE5d0X23v
saUqVtVkto+3yjJvdgD6FiFX6orl0NRptGGPLTw5za1BtfGPSVDTnsVi47R4O43KJNZp6nfre13s
hLZ9KxfSu+nepKrIqa7kSFn5S7ssNw1aGL9N948dx+UOZIs8yBkt1fmsuxf51fFil32cvMIRZptA
QPNcMi7jqgym8jzixkhmp6jEQwU3ReghRdnS+Y3WeUFbw63kr7yVlVZtLaYgkx57SY32qT40z1Uk
eJZokX1w3IRwyVAnT5rzVbbJGhCn8d4m8ri+11kmPh5RDptOTcz6OQQr8Fw8y+7ykOouy3bh2Ldr
yDojFDGiIWGz1wpn2KuZAAOTZemZYFx6boh97ENUICq/UAe+uw5H2SL7gOVswWP36DgvvWUD3El1
W/Q6kmFZqh0LM+mbVz/D8NessMJzneAlM6PxQ83ArNdm1pKHrjClSwMAEnkzHacKUj0Lx+ARIU0M
GhUYmAlb59WQGdOfEO3XkFCGYJV2A1gj3QWzZCAokEbdq+KTxOv1GukOG+ltkSbxQVnWXXCXio0+
TuNr2QAmjyyU9VUnOdxmwuiU4IqP4GPHzy/N8os/Z4iotuWDbmrkce0pLckO/acsz+ShiZpibzQ6
Yk9BcLb+PhBag/s+8ljLIkfbCaf5kI33+t/6zmMVLti2f5zjPjRMnP6IJ99Gzn2vl2f3url0olOE
bPZyB79d6V4nbyaZkV52cCH8u6uTG9GusnKEtgKzOSMMi1G9Hejb0cmaTR3P4PezJ9eGyKkUrfNa
5tpjif3SVZBIfW06dV7Ndps+9EPmvs5+13jEXWw+A1qNZrC2Osv/jbYU3cVLd1aA4MiZ4r5W8Y0J
v8tGE6mgZ5+fC2vuU52YJTZsAT91vNc5+oucLRkosAyyLE+RSR+OIFoX3sfovmU+Pt/pOFxkCSrn
S5aL4XorhQaBLWd8vJUse5/NhXiSJTchQmKhG5Dr9jv4c2jDQztf5UEDCLvJfV0AUaAur4zPhhpE
JZYrjrNphdlZMPyXFkRVVgFPqP19hgqdgGschLs8jTCj/3tmyPHuJtdBX7qYcEJ3yowN2mPWYwvo
5tEo7Hg/GTbMsr4EWrIcdKIi5wzrec1nN8KqlLpOD3Z6PY8sTynJvnFkaKvaiqCrY+/z2GGaFCvj
SUTT4GVEtn6gwlOp1o8apT1PJJl20pXSvkw9aTXZUME2x7dTfPSDCYdzbv+CkOXspqYtjhlmDYgA
3k9j4NlH0rrNvI4DrTi2qoV316j4BywdiDlDqLTMunwNe2DgvOHrA8G98jVjgbOrscL2ZGsGufBc
D9kXgtFpu+6GeeV0UfNcLklVVGbmlWnj4tgHLqYAMKSwFelycWxUf74dknz4tfhDma0MoV8leCAq
BC9lOfPnIvylKBt+q0uXfqWTY0Erh6hzu+HZYu5r4EBjGJLxmLJwY4eihhUbxU+qWcOEqZrqR9Nb
r+4o9NekG419Yhv+Ni17/12BRjACpflRzUiO5v3UXmKR6eeRbOe6qsf8OkahaHZBABMtB+WFHsbg
H9QmwSuy0fxHbTmwa6ouw0Jkiwn3b8DAskhvBlxjaJTdeEX/Rfg6Pso55CG0IkDgwRZaKri00Jjx
NkfK0NCnb3pZorRJIh1XqC7eRT2IcL83w0uMjsOlqEI0XxvfIhJB8d4QLsXMaIE+6Zgw3RsUy6zO
CsBNu8pRzs0b+6se+Ggth7X9YEEsfh+6H9ZS7eMBdeiW4CBZgmoFgjnYq3BdUcAaFNxRLeUEedjY
DEFG4mdpkHWy1VTZ5iLWTh/gsNUaDcKVks321W1BiDu2Ef0QU/rcVJXyWgLt2jezoW3TKle+5qay
lh0mHLa9rkqMkxzp50B1pPUKNiPPmSrI735aQbRmytsu0a+xZWpXIpLDNsgUHET+rpNndRxW6yWc
sZ3cqYdDyM6on0aHLyZj5cGsU+3iFq+yoBc8IFYZoL/DWNh/2vXUJRvW3enGgMHn3UdVy/hAL/tV
M/n2TjbIW/HBPmDhEyAyv7hi21Dxla4Jv0x4vl/7Ug1WJPQJONfztLOrxt7Ibo5PisAyXN67S+v/
9yizj6q3DvMlRdf6R8SJ+kfYCEh96Pgkk0k63eu7KCdRPM8O20G6yYYkFeJEiPUgB8l6/r+IPrTD
EuKy9SvZbiLsg2O9C1N8laI6sbtDd8D+Swka5PtVp/xiN4rl9S74Oj0I20ODY9QeZJZ+NcvmczSf
6FfQwz/1oPuL6YLzTedPKgDaizRNaOLiFPkYet6lAWVD24/XPE2Ep6UqYODGOU8qqmpSkSrutV0g
IucsS7J+qZK93Dn0d7fEr5YXAP4MK3wpJ81/UrJnQMJQXpbDjCWTF1djtJVF4KKLjXI17ap4RtjS
6U6N2k5Xc84QsiTrvoZSNR9kY2SP0xYX5nwjW/G7HR+yHB8e2VpnKHpN4Lhko6yCaQHU1piusmT6
xBj85uSzvck1b/GbThc7jR5AqZcCSF/L4t2v+mZ0I8vj0qeplHYtPa2F7Yxwo9XpxXGQ7dT+D1vn
tdwqk67hK6KKHE5BEdlykOXl9Z9QK9JNzunq9wOeGU9N7RNK3SBZlkSH93uDQpApS97lpqDqYTMx
3ee1tXWpuv6OTWz2uF3f8pM9EhPPrLNe4UIjehmECYDPi3mIKTDZgCmmE6OjyyvxWCwBJ0afKnuZ
VZvVoykfqUupO97Q+IKtnc7C1mfcfJmaoYJcqafBnM/k7SkDKQH9R9xZ3nMa2gw2Lw7a7myeqbZm
uXM0QdcPruPZB7PMPqqkUiDp20ogKE+eKMeeMQKWL17E4K6hUfzHBeg2OxyaNd008Lgwp+v2SLGg
G9UVBo66zdeaKGNOfHu1mh57AfgTszRQLMgZU/KoRqQdt5G5c0sdFDddmeQnZ3qZvXVF5GHtG/P3
scCYy9DQmyW46xKVN/YZIff/5ENj+1VisfdaqUZ8jt38uzfEP0QSe8dIat4pjRSwLbbDzJKSX9Fy
t+ScHe2VzeC20zlpKv5X/HNcSUyxafkzdlLPFUrEg8D2II1gn9faW29o/3ia7voqjLCd2UegnYrj
NwYFInWG+DPGfTCM3D2gBAWZUx2xXXiGqM+ep2J/Tp3Q1xeBAIhCxB7Ss4PwtJraHZWO/Tj2zMtq
llwmaIu+KLvHHjg+BrH/nVoFFrO10e3jUqsPVafk/mhCMNWzIcBXEqKT/K7Z/fKjq/sj+YXndrGe
jKpRL14Lt5XJadh7sil8Tc5/o/5HU+C+zN73D1bYfBbtd1wGj4lXfBtyyCR61SPFLV912Gr+2BAu
ryvf4iINrKZmWqk74seE+SMrPvD9Ohh8MoVHaN7ktH9Ulgk7y3xHDVCHUI7ZnRD24pvJAGSgKGOg
L0UGwcr6R5f6AuGbNaUnSxFwwXfEpPuqYIKdc8Km6iq9Shtm9RJTt7NSMgqmsj/CFv2hjEXx1kd/
ayx0j4jQ7groKOuE5VpNAEi5XA2npozJY3F2qqZf4WPynyw1rkzAC1Akxz9ZEjdXbTYIQ8ve+mHQ
7oYTDjAoAyUSbxq6kF2Js8FuYgwA8TTPxItfzWUKS6GSxJXm17Ej80lDIrNfUr4MCr3DUcInDWV8
9upu7+iEJ0ZlQ0SOOb70mmxYfHb1UdqYDg5D/wz1Y2c28wgL2Qy10lV8Vcocpl1/c5aSguVcLrs+
KppQJOO56eHmYrVEaRb6utKrp3FEY1aaBcRXeF3Y1lPtlw4RKhVloq4nLW4glUFG9tV1oDmTmiP6
2j52vcQ7U6qBDQNSYL1wWhZ0DCYRQL4WFVrIttwNxl5h6R41ZzBs36y7GRaHGiaeQB9e11Lf13Pd
hn2KcfrT9rBG95b5/3Vu0VU6itIejq3an8sKoAt2JM/aXkXbTn++QExGUBLpfj4t4xGxR4Ha2Wx8
ot4nfDSWNhSe1A9Wrz6pelWHEMkX7jDpEpfC/njXzpBMen3+w1xlI5NZvJdWrG7yrAx8Zr84tHXM
FYo4iCqHDKrM/f1KntP3xGUDNzu19Av9p247NxH1vk5N7xyjVd07yfCravl6hLc8V6aNgW+FdzMV
+LJYTbIH76nJUol/MMGrtngr5FLvsx4ictP/yR08SyDqOtimVtV+UaT7NDTROV9c5RZh8BvN8qIZ
/b2wuvKAc8n3rsiUvRO1fHkYO+L+Mzyqthgo4VOo1try1srhn7gxO5wMpX1MbQoq1dgfoqEpAt5v
esnz6ehJPpC8wrNFz63hsS75sLRMvOUjdX29ZusSiWOa5IcFQPlki/Yhz0usfdLyPlZqINZsGHIq
iYkiM42KZnroyuihqXCVSLkZVW14riLtQ+oOUE3bXFT2G0G/DMMe5aIVKroiwOxT85wJTC6arv4r
tLL0yaQ21OYvLj2JP5kJ0eRtRmBq/NIVhnbCobeJe2uHA3LptDc1E++1qUrfMya2vm5+lY4dHxpj
xF84hpvaePlZ11gkpG760TXe4vepOwdO+1B1me/as+0LryDwPa/cQ0m559pDWWzitrsWVg+aix0J
ZmrosDqh4knZ9ncw/cQXg/VhlDGKLCCnJ6F6pzHD88Rtw1KZ/3gO/leW990ac+I/jfFcUHnypaBc
zOQ8BbMFna/UPTcAhp5O7Lwyqmu42WR5fUnGjjHYncwD4Rm6369Jn0amvSPonuCuNg/m7Hq7pBrI
zkgRp4oxuWyHQVjJheroJcsbG+mwnUPjHW5uisACZMnPbcXvu+ZvYljv1jj/avSOGpg0HyBjXypU
iM4Mjmjabr3DB+FbS9jo3imyN2zFrevEdO93TdacqrjNn/MZHp4i+xfRL77Z59k+Z1G30xFmYYqV
kPCljXBpczvoNZKVa10YGAK56anJ3fiBWJoItx9DXhYvt84RK7VQyFQLk9FAoSmL5VIm6XgqMEF+
gBpuHDUh5sdB5jGLWWSt0GPqwzASjEitSdtXSeo8510s93HzWPfIekxhU0wlABLvDJbERU3OocT8
N1hZkEGXqtTNTSjxlhDWm214xAUuor637WlQbPIGisS9dxTtg8axetz2JR7DPTQgYyaSCYt89dtS
s3PS6qH8UGpqol7aTefKMq0dktfW7xguPyYLpY9E1/KBrLiDnAz3AZ4qqX+9MD6YwEhWRKr1Mdl9
T4avUMnWtMjPABf5iDFE8RnWxw/wdDZsaT18aF40+DksqQ/PwgrJWtzmIy4ZIvAxrD+QkE2YamPx
FitGSOCgfsV/0gOQcKLd1kzEol8LBRXRJD+WLq0CdEkmnO64O9TmxCRrmqG02RNHsTlcO0xcry3/
62VymwOEM/bKTEC7ysuRWmaO9chaG0TJe1aWRnnrUj6y0QwGm3eJxVCKlfc04pGMKUwfGysKipsP
1ChovzEJevZkaoENZfygqkpLcEr7wx0ySsx4g6DxL2/UdObDgJ/IDqaQHZCGZfiDZmRPtTU6/ixS
Y58CAfuGNRz1MvXIJE/Gw1Jdh7SeT32bRNeF/0VJ7Ac4i/dMRuIZILX38aRiymoU9QkrdBz9iuXZ
Nmcm7LKZA4AE2HU4d1OYYierDkkfIGboDsYagtoXSYAiPn2yx748ewtJq1g7ksFSLf+UfUnOSLkc
a1L59nPlvUMO3vXNmCB84f6PFhi/c+0K/hUbbgiBw90CW9ux91EqYz/KAFrbBh8cwcNDkiAZEhEe
X9qYPdtKetXXoTvOAK7svG92Pd6hCj5sTNwC4QOAAF6skRX0Xu74al5SiGR66JLIfh0rD1Ddyg9t
b1T+WAJqlF7s7lIC4PyWyvK+lZW9m91mCDHqsB8ToSX86BZ4Cy1wmWYyoBYsoZ+cMnkojBqSrvEw
Y023H6w5uaDtqI8s/C3e2RO+afVJwzFDKG106bhVMYeqfpnO0hPEJqzTgBWNlAkQ8uxo+66LymMZ
iywwk3tra/VzPE+6D6L2D6M3FeZRzGFh+cM8VL5sY+XJrtr+OtmT4heU6x9bMYoAz2b+cdULJdEb
RQnMk3bNM2g35IYe4k/Z4EBZWARoO5qGMz2elz6mtK6qpVfkjQd+EtO1a6k2EqPohXHkkpiau48Y
uR+HWMn8wVWfTACdvWHPs691Sth55V0I23koOuVPM/FFTZZmPJpVXezbOf3dGvB3GkzFSc55Lvsm
eciGcfKVZHb8iZSBjnkfVwimFdXOQ4K8o/0ckR4kBpTSfRQRuoZ1h3CUP+Zkjhczgr41VTKQ/WQF
reB30ld6HipiQAJqAIzOU3l254FkELesH/Acu6oNWyoDqohBJKJO5AZkWVZkIrcvzeSR6DKxeNKa
oT0ist3LSUGyVovllFtZC7Wyeuva8kVRIbxhsN0enbb9rolMD4xGM7nDMm4+z3xa+gmV3BKf3ZjU
ohUT7QeZ7rGDZgUfa/NOZfdReVKEaJRUqlfLP21rwJVjWbDjpkBDQc56sEwT6UO99z2LCtPvnAGs
A5umKcMburWfKJVO1wmSIZ5F7SFz43cHs5r95OmkmYpsv0yxzWZ44AMaBnGw40jdCyd7JxBo2tVA
ZnssV9V9JmETlkqM0YpePRQTflhtxBSV26bhO1jCHZRkcIIuT7pARPIIBpeFKda7tqrbF9b4D4Rd
dtiYJ8+GpinHihvJj+bnDALHmCfipWU/G1sUmg2XuolAV9LVLTtWtdFZ6bOzq4x4OuaVre0SCDa+
cLGTTZ5iMVksb9ohyGFI7iwnfZGeuNiW2+w7LHKpW+fqYUCOd1oc1UPxi8kJYzhSmiHNDz3G70tv
l9h5JWQx4Kd+iGZ13zpu4yNXzg6RZzGSRCLe4/L0XcN3Z1/37XjTcmChHPVNretEfXkemaUGxl91
lEw7wh9vfFUuGIv7A/gzOwiFpIvZ2DkZHJkYUA62vtOQaNJgaKdHOTSfSbxL8Bl0roECNxBSe9cE
A0uKQ23hYF7jBAE7vOxe6wwJl0Eh0KPm30ww6LPJnH2VlbTZEw3G+PMTm4XxIpLsRYnqJRhULXoU
rfHdNqnDL0MVJn0qzsXMcG0q0LlKqhmVc3HYZSI9vZC9u9NIoQvqWsMRqYyQzkXwlNI27PQCkteU
4ekY136EwepRVdizDLXVfB6sBRaEWeZEI9nWS+SlywGNJmEYKYLUflHYqU95AhHAq89EXvbhNIoh
3B59HWLb7MM8gTqFpoaZ2gFuh99+nIvMPfLlVqGRqVVog3cduqW8zpj9hlgiLWGSs2nz0CUF26u5
HcWAPpuONQVGbGguoBeuD9R/FZrXhGldvDduDoBSmGNzWmTOFtlD1exmM7bE/RyORo+XudOShWtr
ee5bFu4semGeB2UNxKuO07wUIbNIwSZoivZWX77bElZAN8Qlrw/U0pKzm5tloMhSspdyo3A7sHxl
HSrTqwXsfogUtQmXvsEva7SODcNh2Kgp3EXJstSvm/ItSbtfbVf0n5/V9mj7mORi4X0+R4uL80sv
jtGaRrntM7ZH7tpco/n4vndNVUy8aQ72FI2hHd8RNVUMdHsNq392F1RlPSd5N4q40IJWrdNz1y0U
3JedNqYvmuIlpNnzj1F8s7ChxAmCFXzbRlHAILW+gfppKNtrqjBcYKEbyHSOcl+qUXRcsvo0tjXG
CgWpiIk8jx26RIXFGjTYyQi3d4CZB3VhZ7lTtqvIqzDcJdgetpqs2P5Ghi87SJRYhSD/fisLj63V
aILXEEgVQnTQQ4HGPKgcdGz1T3fJfoK7uHyyER5yg2657I5pk4FFDKoU5+27qvSpDJv1sDW3g4mZ
Bz/z9av8/05HBNH/19Wj47WHeRSAi8VRq8aAsOXvbE76oDVxhdvbionBSJGehjr3KOpwQVyR/126
CWbps994DfxM4dRQ7jgMMP4O829BpgQVwElTuoco6+U5U3Ls3J96YgIPvRxeiqh6SBkHQlyySUir
8h/YycUA5S0yrZ6M2UV/avGGBw5X3L2TNooPMZpyQpwsr1GdF4zdS37QxvjFoSoW5Tdy1++N6hrH
YYUJVMvKwynGJrJp9MusEW1zRIjg3PqGe9gbXPiSefnmbTJI4geKGCHlMJ6V0k65ddz5KmYM2SxH
aVk1gTN6mDfUQxZGqsCXu1NYViHGuvDRnPGCUSx/oersKxMkLdfQ/dSLzRuOR0VVpaFXLr/5ssmn
gbR6NseCbE096XaSEpk+dt51FItxBFSuUI0FCVuIndW05ZOaI2oc2EYFIqsSv8/i8slKqDhjZIVp
f3FEaL/sqMJ4XIXhszHhbEvGje4u6Qes/+YSFYkZEIlc7FplqR9SjDMMrVTeK4bZgzM17jkjl+iF
7Exq0tbS/ZpScXSWjuz5zrw5jiiP3ALFKQJHfy+LCMeERPnRR2YVYE87wBgV2VVR2fe03rCvMil+
xJW8gyQFJHCb34dYvGCI6vzJBXga84JeKPZTFrF8KeKk9huV2DaztX+CzLtgAYxRjtr1J8CSV0qD
aFz6GqEVaMmujNv0rOM4v3NycznhYrocF0oHO1iaxm5RunbP8nFXVmNyVOsV7/BApAqQ1k709hWi
P3GFYngt0JMYSSm/R0plowSnmKDf0kotV/GK3KuGvby2o/q9a7WPYuxq3MkRTFLtpw5DVkviJh4+
QGOxw3M5fRFJmiNuTWcGqX0359mlzqvxYq3o3QzVdzSa+uQNjXIn+novPANIFcXeLuqz/RQn8R2m
4E9B0NSj2ejKm6FaCvEZ6rh3+xxmo1XKQ9ZM7vcG/LrxXLj1bTRfAD7jXWZipzRQQT7hyL9zcXL/
0XqjETipoz2xAzDOTSXbY4v27CbNDtU7lfA/DfbBlpf8bggkZj2tGS9emVVr9oh58oxBvBh1BLSh
iOJXVv3BVkBSI5WVvzS2d4NtHB1i6SAYrhcytpZ0eQJi+D3r3XmZRXcb28596TG2kAV8ZoKmmyNO
4AxHW/07482GW807pZaW+V/tz9PblVvn1t4O2+Vfz/7q+39fYjttL9E2zmNWppxjkE/UH2uo8efD
ciTueGtvj7b5ZpAqF23t/3r4df7r8q1vO/xP3/Y6W9+sdcXOUKvJZ2+X4f1WFBWT6vpQdVjCAKf+
u9cYTBYE6/lMgbK7J4/tX+3Pp34exUwZULGUQ5yKOtwO1TrNjmaJ+djWNtv5323cq1lFDslDOevx
q6Wp3A5ubgSQiOLXra/KbUb3xByPW992UNGmq3KMHj67cjt9jhnGvp7Ukdx4NnHz/+zbThTt0lDf
Wb2O1xf/7EuU1te0QT1/9bHjDDCzN55KM9P20q3io1VhNV4qtXVVK1O9Rrknmfqm7kfjau85ROSb
ripTuEQi39sEEL2U88L2KZ59LN7K7xLGxTEhAPJEYQTVMupEQvZ2mu4Nu6HJwFKi4tEuh/bBTLKj
yxx7IcmTJdKSZmeUY8eULf+lwLL1iLnLvWgy54r8UN0rbLsYVmL7ceymhBW++phOXYgZSn4hvVcQ
qQORGxbVsjc8zSb0JMc/rlx+CAfbST5o7wag/1h0jfodv7ViJ0a72KuL9ky5uWeL2WPTWKZT0OJu
eDSbkkqPiiGTpiOUY+m9S4dBvdfOCGG0S1c1BUhSRj4UEVSx8ZFUv422b9kpQ2jsY+t9Gc1ql6Od
e80kJgXVVP4Ey58vW1cT6/3Vy/Lz1toOCIXjQ4v0e7ddv/V1vX73rKF52FqDLBcqTNNj180ePLVO
7Mo8HV8LERXIYOW4V+JxfN36ZMliF3LUdWt5pHJeZJ3/wYbmXxcsE1bVoJJwUNbX2A65/leOlnjZ
XsarFnlWiS70vy4YeuIeTKXJzltfzX370CnR1Wup4c/lDr/E+FlbcpUQz3Q+OG68whMM21tfbMmX
vKCCunVZ5QDrNit/beP61iXHZQ7UStOPWzOZ2/J1BhX/fIWCCGwdotLGed1IrtBBn5MqcU5Jy/iK
Zcu/Sbefl7QL63Mt+vbV/7/XAfEX0CEN/bC93teFgyZvE9U4djb5GODgVD5iGWiejWn1z6nl5G99
22Eo1fKxWw9xokDn1Odl9XxCmvOfE18Xa+ninCpdff7q2h7NWVQ+fvW5Sf5H9RpWP430fLdpk8dS
p2QsCOv9fPTVZysdJILGC7crFCpMn5cVcZ2dFB0yTKfjOp5UJmEoat7dY4CgfcSa4bA1NVHmpCH0
6K4dq72LKFpJPitWuF4sR5GfEiEgVa/NUfQVicHwTLBqYu8l7LvhZfDbShOEeW2aFNVPegtzvxt7
+z4VzXgSCiu27Ww2tempa6p5F5to5YfOdsKoYVFip6BzqqIJTNIy+80ZCrZgnnjfWlaupbe1TrC1
pBvZb4Zp4ZLU5S9bV9nHrCbyannYmjCmzIAMx+81Pg87faq9N0sOCpZgUtlbnue+aSyNTmrBom5r
lli94L/GIme72GC4eEbBcNlORjA63r7p/KyHYJwN7quqelbXF007lrud5xUP24XEErOmm3uSkQgu
9Le+kZlnL1pcqDz2956sBkQ0THnTNrFtc5OrOxFw51rG6QbkIoFh68vJydqDcIYM7mcsjwVuIW/x
+FJVTX7wFIKhs3H1vRztGyCBRfFX6/clrKy7kg6gU5n6rY9TZve5yO+WNs2s8xnlCI3JWIsbzmWR
yJ3xEc3ugzJRbPGid+ygieCYMH/2evO4tepqbN4c48zoKPc2WZYOrKDQ0XUP+VaKFXURiXs7gWRl
NSUpZDT6SStiJxDUBFaUzwkGmC57mZn9ARhrxcZclvP5be6NIjD1PD55+g7zUffZXvNgtoOenQxT
eTKK5luvK0TxuPX8xJvGhqOcwKsz9i6KgSwyoXgcxHaF1FDHQxDXrPJHVwzPUVSrbyQZbowbvzG9
6JaDa6U1a3VVqfl8Zg120XrYHol1jWGX5mNcxNlnlzZFMlSM4TVps1+V7RqnlhiLq7Dwh5tZ4l7y
Ov9g7d3+ck1xHaZc+0PMxiH1WovN0lM7Lz4L8oIadtdBl7BS38Nc+Vu88q9F0fgx2Rh3M2nPEiLv
Ly3HGE55zogxedXt8oIzb3EoNXDaQkmKvTsmFUVv+Y1FX30cXIQMovME/vRp92wOZQMQYMtfjfih
xot99FptZecX7m5WwQiLRJQEZ7uAtirMWHvRX5ZkLN7GPlnVhZkIt2ZW4zcKaeIB5b39HPUzdah+
rNFqGNOzbMxVX5a0B1jByamt8QixlOJE3BMhDpndnAD9mr25ysrZmRuvLP358ws1SAoUO0hQ+0Sh
0E9RK/MTvZOAN7Zv6i+kDr7GCyOQwVB7iCO9JO27gPWlaNVddzo8a/PixWK3dh8WV3vpWv2wncP6
1Lv0ZGj7k/27Z3C+m8LxbnmFPT8RGffBMmZStAlhXs9NGMGBNZNqurZU/BZf6wHkfm0NFItfC5J4
txZ+wNVr66UHEVXWvStrwnaL/Lid6z1LfXGi5vTZqsz6pRuXs6mmKrYW+imts+War4dOHS9L0unA
NbSqvh0Og6vYeBnp9nXSNYc975z7IDp4BmydxnomsZhj5jm/5HpjX9VR42w0d8velHLAsHZtb6e2
AwVMYp6G69b4fKm8bi2KqiUwaj6K0zjkwJKtIDDNtRqBYAjnsK1Zrn+AIoDNs1faM1UL6EQ0p07n
6sVVl3Mv5rfP5nZGa6ohlFZ6zbPhwyyT8pyDeF2Hof7XAQdMZ0+uXB38z4lR9aZHnbfydW1nOJrh
t5NW+xDIsRZZX0V2gEGTnmAYYEbxk5G600EMiCm1TI2fuJMQCdjDMj+sGUZb33adSzTQ09Z0a/MZ
xR0ow/r8r/6lbrEvamwFX8a4YSkXaTsxRwLFKYci6QoIxkgsx6yiiLz2SZPREyOgGDqH3b3lVnGv
olpct5bnzdFKrSSRfD05dolyVEY7YSNd9G+qXeiPNrkfMEY6SC9cUUNLZXN82xqiocaEX/3ysDW1
DioHYrzsuDWruUjO0ejBHF6fiY1n/rSM8vMPb122NQeyyeLXrWXlIxDriCfK1pRkv+9tcwWi16cL
26pCtBi2vzUz3bGeGyS4W2t7f12snzI7b563956vPK/JShTyNNf3vRKLZl2r9luzIlyen2ZB2s32
3uwcG6QEI6i1tb2ajIbnrALipbBMac3SCjVQ6rYJbYoFAMlzzVhtlu1JtakMxYR/3p2pnP0kjp0f
EIgvDY/IpON+aq3lL7jF+wwS+r3qkYtQlBc3cr6Z6lka+mR0VlcYHNmpKu0o7IxFXKJIkSfqkMWp
xMTzSc+T9wx7tt/d7LyaM3ntjlv9LvLSJnI5nUKtItTYTWDfgP3I32cK8S0IPhsDLXaTazYVCUyc
OL5QIj0m0/JmL4XhY8cJfaPK7Mdu6cvFz2uNnzd36pDlT9tBse3sCTQUi+zoh4PDYzCkKNDdsaae
FtcDhCuo52joVDw2e1QsXjddIMsv56atfxKbqZwtLZ/frL7mZzc9a+TBv5O79qtY3IACPc7dVXQQ
tvhT93n6JBOJb23mKAdk+up7ZSUai9buoLm6fRf2kZJY9s1YlvFgKDLZu0p2iRXvF8t1NTQb+ceU
5c9+Eiblndo5aTBGqbK5BGdhNDY1SYYDE+IHTxjpPyNFomy2XKhINcVKhxs7rSdvpwvKSzVEgNey
PILIJ5T8CD3vioTwF9yJqRJo3+ol9k6WR+UT4nu2rwX2mKYDWWmEC9+2Q/Rg/eOi+r6OhfZqqG2I
EL32qULFB7UEEbOwuwR4mcB7VdbmjWM8TdM/OoknxkvZ2e5pznvsDycIyk0AzqicNIW6Gpqm+oB2
XsceJDLCX1A91GsGArbDX8neFXax5sguZ6ZHLDbt+Hudu81t0Zm06dKfHAr3kLsdAWLKQTEn8TB5
ya+5IHRxGvHOJWrx74IMpup0jzTAuA2sQXQvFG+1o1VbIoytAlReVu4uLlTjHebnz9FKqr8mLpjU
gv7Ivq8RfwvA+rLCHGLsel/FpO5Mct/4qpaafK5hqWyt7VBbnXZAOA84tl6xHaJKh+kyeZcIscor
NioatL/kBDdin5DF8DRopnqbKa3uPZ1a99a0MFK85gle8OvJAXbhbTQQY0/28LB1GagPjo60613r
ptrNG4wOlicEorW1dWmGheFbl6Xh9oR19jkbzMysXeSp1KLV7bPqb3MEpdWU1cvWIpMq3mduRITO
enJiZ0O9ugu3lqdr/U0qGQwBB0v6rU8nI+Q8eIWNioYnbAcWJQduDeJF1yfErjLv0zpVYSNwBavq
5LnXqT6sJ5X1MI0AfwqigfN2BVD3GEYlLlBfLxm7WYj5avr5nnM5loH05tucAHfMlqbf2ohotKIR
YZYLZrqyS/7anY2vNGunV0fYr9n4uyIT9w1MM5gNayKapDDeqqn6JVKMJrZzQLRqgDmld4Ixar7Z
GnmGyuCN++3awtDjsCamJtjOjiqVHuLXrWNkPjPfV5BhmjkPPcEKAimafN0OmKOU+zqNyn36nz59
lrkf1x7m3bYuX+d4guUVeXh/m8dMSOPmlr1xSxeFQR9Oy3lrJorXn7UFesh2iTbaxo0JbHZy+Xl9
0VJGnnBpPdnr0+u4OUB3jzBER9tWK73zuh3SpGW0a8fp7MSJ89rhjX6dEgWZuQ4BrTRj1NEk0hy3
i0EExQtecuxpoq4IYP22ez6gaQ+x+V+v1/R/y1yJ9ij7IUYRm/KKlk4n4q7tP5tbX2c2u0ZjPtta
hJiWx6WGYPfZ1COeteTHCOLG09Y1GQvlvD5RifWo49vWNy9RqBXcGFur6ZTh1FlNyRX80e0w2PNT
BTnk8bMLFSSJVqPnG04hnx2X27zDO8ueddOntkul2Bjj1+3gqeKolsZy3VpT5LZX2bjHUs9kGizt
igI3teNvZ0vJLJ9ZOtBZmyaHrz7DS/94qsqkN1TtiyZRlf1xyBadWvV1O/A7wsFjoFr91ReZ472R
6vSAo4/6OsRR8tBo9sfXBSn7FJw32vb41ecSV9ZNny/aDiOGFdgIBdZkzw+6TJ67ycuvzIH5lRJ6
OCCCCLcWQZm26m8PvUy8ap3Znf+rb3ua1ZY/my6Kd1pV55B8CudlO7gNKKGDIACFOn2VqkDSpRbT
jLsUjeqtSaLqFqUV8JqXyOPWl8sCrDKBYi6KsgrmOlJ9fvvRebvYNMhoLXEpNkzoP5VKHFbGMLuP
e9ncmqV67QAKH/F7bW5lismtKZQoUJGDkvUwXpzeHPgAOCmgT+0opMKU0uzmps5N8tQm7nk7uXWR
M6YB3rfeWZvH6jqb08VuxMD3ORr31hyr0JuaHlbQHOePTVzti2qvqGO1a1un2WlWvEA8itqDqRjO
45Ai0UiGKF3jx/bkuH1rjahEDz88RNXwaA0xju2CmhS6hJ9RnxwsgeFBarHTKVkBeJVWnyZp/17c
AgZbc1aHGOWEIuB0q4O+61iDBC2rj8IjX0jP/QWWcDBJBSFpxGy+Vfvgx6CuN+Ggq8oYwpi4a40j
jzETAgC3CiUdkvIw6Bd1wWuu0xSD4gLqJFc5ZpP+zr6LwQb2wq4y1GveZ2fCqJWHuq+Qxw6je84H
BHCGcU/aMWH757JPhu2ZD8K9LbmlhTMVbfCODjDRKP28mDs0U746kaSLOzHl2/9j7DyWJEUSdf1E
mKHFNrTOjFSVVRusJFprnv58OD1NTt7ua7NxcwVEgOO4+MWAG4CTt9GqHvlGMhm+yu1d8SvncRLh
GyAxmEOhw3v0tItehfJOwhhllQVv4zi+sCO0CWol32VmbZ/bBDcYFgKILsHQoQBvasUZ0bIvICx6
XOjqdpdbPj6uqure2vQXp/FPyK1oK3Sfu7Wla+zcZpJySRirJkYv37WYM3dFMp4NBGc9H5BIImG5
GKlw8oboUCldeSobt9xiH9ltKsvyLrFdjhu5Vr94Pf4BIKaarTdC0ZDH/G4A/7gXqv4qhUFxSFBr
vCCTCK6Eb8o2rqz6kmcZqyRqB39rdNdeMbQXgASHpkSQsS6jdVrmeyfpnWOqDcUmZtzA1Er3Vxpu
WuuybQ5GMSECvUbZ6p0Z7QAI/0Cq6ftkJnrQ2SVfc7faNXC4Zo06Gyt4tBuzkoDrRXV9VgjRSQCu
hZYEM/ZG42uvmbBt5B9FpA7w6vTy3AE0OErTgodW3cWIWpmG1QxRaEYN+yCxjzBLGiEZEXS1/Kom
31tTusUxPF/EUdZxeAe9/Ge0teLE/pvMlzAq0VyTT0NWKE86DA+dZs92r1l2Efgbq1hrqR9cmrTw
Tl7PCCNReH8HH1+euMmR2+um1psnLFlZLZoUVvCKUS8DzIg1VLMoy71vDj9sXbYvvR3Va5YCa5+l
0BnsgLcae0umdfRaH0cIDzKNkmJalpXTSskXiADpuguDX1WS45Id6Ae+5W0EYgV5q3LHDf1TxljE
9CzDs/uAKUddGI8sjKirEHTZxg2rZ8eu4JjZFe5vspYd/ZJ+MJT09di11TpvWBMo00c0TeVLGwTK
pZ4CS8ew0oKEGacrX/Xcrd6A1PMVlRmKZDX0vUa19aLIXgPK2gWZ90ti5wElhgBFIZYyfrZGl7/V
yJrz0T40KTZ2lg2nSfXYA5F76KkOw+OrVwHkGe/MSOo1+55Frt+wNU9WuAG8xqHsc3nLmCDUmwFy
8UPvsMBeqs3ArrD3hLAKn8+6AKHkyg04fD289CAvV9hmMapgUthEMhwevWbxeoy9nelM6rNF+8uz
3QSBMg14o63GgBj0FOChu/dHrBpVCPOrRoHKVP/uIA0GwH63lQOcrzQtVp2tlZ7W8hqh6WwrZw0I
5UbCgEWRJeQj0YvxPJeNhdx+HorhqffN6sJSY7IemwFRtKR+gL38xEpztTLQkz86gwoKVHWNo2Xa
J8ltnZMUufbJmHA6Rdh8r2znkgd0s3ol0Y3FRXEYUVjCQvVbBxB1XzTNN7wPNDjBpreV8mi4dngV
XSwWj7OJQOzF6nNs2WfwDwOj7N7lDnbfembtrG54wJfCcKtqjbuqMkgUSViwUFF7OrtuuXEo7CJb
GZFZ74GuZ4DiHAPQDR+DHWTmk5WyKaVmaG4hHfucG43NKk+mbKIw3OdDre/bsnDeY+cFLlMj1+7P
0Sw3cN75ljoTREb6GWjtOjUS76T2Hv6IhVxtmKk7hxbg2d4ABwruhC0pyWXy1kC4t4yMRQ9Z3zBm
vDq90T3GHRpFFinEZKJtrXsvaSKZ5yUousyakyYj/6NZQhHD5utmuIwdnc4Ax2gnAD0Lx9m5nuus
fQf1NYWub82UeaXKHq+iq2vnsQzZNmX08StO1W3qRcNJHpFvQijqroTeb2NyiIKqc0G3WDRGZmd8
iKdgEs/R0165yHpZ37u2Hm51OPXcpJzcq+9lwFC3KON97lmyv44tHiOYsKNUM/9o2piRhxG8RbGK
zqGePRpab+76NGD+PQWufR2dBh5arYTbqrnHVhWdfKYHp9i1go2WQQCAjR2cDVO/q54Ge8PpaVHY
PXYgrljfC7edVN5HDCpZ2GNy1kwCZ0pyEBgwc9qRhioMLFE3Jq8rEJh/B1LDflGLtmnmYJeh+Uhq
uTlIjT5xapZZ8GuwkD2fNgKkUd2qLrauGG7BkcAM1IFj7bWgsQavG5hxuhzL0sgFQekjDTU7V/rw
KPtjD7XDNTc9qjTrYUoiUzCsW52Hpcc2QDPLj+GVNEhPjgroIkfPziAyDt0AIwW40q3Rm7tU4/+U
6mG0UTHRHNcCM+dPBH4D/NnW6oYUTsFo3/pYURgKNsmDw9bcKayKtxG40SteG6ANs+9+F8SvcopL
jFP/sjOXxi1WCaxpqaAcVWY6MQ3KcmzlKoKBTxgAK0fauKI2GuDYq+UilAB7uiAFhjLVT+I0uFa+
BKWXHpMwp8vuG2uDYTfwELYUAMFl4zpDMS2wMpP3wlzrdHnXToHSWwIUwH+t20UV10NyxL2GLLAe
otF/85GCQ3x0N2Att7GsHoL7hDcCoL2JFJ4u+r+xtI7b8g/zmvpcd8m+7Es+k6ACIwtLazmCJFTD
4yzLo+V/zdJc+4KEPIqc/ZMaecYh7qSnkUWAid4q7wt9Mh4Iv8mNdgid3me3fuOEo3P0A+MWspW2
jlVklWo5RfhPAzFunm1dHS5KHL70MrNUv/CQUfShDE8mTYWLrk1UcT2gQG+zAoSXlM3OZMMbLFdu
zsIR8fCn6SzlGdiujTS2NDAR0OmnlQlXn8Zttcli03mEBWA9yMPLCILvUQOMYKZetSvC6EvOwAD5
ygBoZc5mqkiOsZow5ssTAJqStI8a22f8pMXAX4xN6jXausiz9gA7Intp9LI69LBF1iKpRlYF3rg0
8AuVqivDZf5P3ZgbNfd+DaY07LMwHs8Ifzy2I2Bv3TajBw8plwevUkp2hpHCtFor3hqlWexzaOCa
BztDipCYS/h5E1PD7pAKtnw2GTNvZY19smUW/aCxzkEvvkmSh8YHLPY9NV8wLauPyYSZySdcnQ/C
4qhbD8GEGy21QT4CjPAnJKkIBjV4kyTN3YZ/Z4l8UT2ZXrvylHvcV6eGTrdKsphQAD0rFeS0Uhbe
xt0NOEIeDP8lrEAKuM995cU7DzqvWWtwi7r+GaFy1A3xvJt1NQRGSOCGEp0Jgx1aKHlPghuioHFj
SJL9j8GuvBO4LGPcMljll4ioeKONAi7ZQUSjkRUkWFj8va7MQPvatYqCUC7thwlSyFg2OWUtcGuv
wuvBXUWSMq0jkOuBxdqyq/LVktJNJHs45P7S2w4U83TjqumMIrbgE00lksetgCqKzH5MhuQgagZW
zZ1BFtH76/h6OomopfjysDKtJN6IXxmhNc0GLMJnk6vf3qvkvVAYsZw1JPfuCIbzZzM9v14PrEOK
GrXYAxZBJO6/iIZMkdnSwvhOJJOk2Pu5pOI/M/2mFNynh3fGQVxS/Aycl/2g6BAnaYutk+e/xHFx
78Exnx7j/IRFpsBLpS67LsZEGl3y+lxt9kit4MkE6GPG/orWAO2WHep+iPutrJbfBR5YBB0w6qaE
X8d6KpIjSdGZmBEVVkwfb1dbsek947x82fvWwlzcOpXPEzWREN3VUfUsnr0Z2Q8d6z67sdTo1o0u
QG+PoTvbW9kptpj+1T6abctDAzusAqGuvI14XOJpiFiOx2e0ElHRCgxfddlXblZO1qYnfB0d0Gci
OgUQEWgb0r7A652+pYtGgAjAnLEaxgj0Q1QcbeFIARLZ1tLTHB3jFjSUGRzE9fqqYo262oR19GXs
1ZO4c/Ndglq6yox42Ih7Le5KVGfM/2sF8ZUJAyCeiThCxETe3BxEWgRajGNI1fhANBF97Jon8eDn
piluzdIaREnJyueqAMO+EbdC/Ei1Lbk/tZepa1bQGeUaxY96sg1B7nK+v3pqtSPAK22XMBqg1T0r
RVrDtPV36QjRuVaHJ3XqOsRnOwlNaz96I0hg7PhWMnROlHAr9ISMKM3+nwt/+A0iiu0VZHfVV+ea
89NDTQaH0lZTN6ILEN/3Brnxgwkgq3+K4fLON3eGU3x4az6AKj7fQY1tvCyANTlWO81PlXEb2v43
qUnk7XKH6QRPqmVD6V46F7l9TDCx3Inf0rrFQ2yO8g6NxnZcV4l/qTtVAuYx9UPTay2OFLF/zXOa
fEQ4wI82oiW0YbxjCMPUZWoIao+0kw7Hemk+UwWzGKmgq+sOCbaDaMF9Y3SHITWYlhTb1OowPrIn
cOW/XtfM4qPrgxV2Ug24wgRIWdreGF5tdQIwaplZTvI2dG9TtyxakkgueRmrP1OPZKijtXWtogOz
Ej9ankQfKeqLYHlbPzTROSrKx8LpDk6lr0VLmA/BVmAvvdUVGwSiL2TCXu1R6D4ub/jSlkWeSHpT
K5TbdlcB0tv7VrATZbpo7KLGcvznJijS4qmJ2HyMSM/RT+Ui+SlvbrZ5YZp/dT3YyrHBH+tHD67c
KgYek8WA3FoThPP04VAdiKaeykR1UHf4ULBPz7hAPPHOVDEGtR7Ssb5bjA2YH15UVixGOcNjO7qn
gFK6sjkbE1Z17PN72tnNTtdHhhKVKm9kL2PtpkVgZsUG707wDoZ0sovUx67ceEH+YGFevDx4cVWR
nF+nJS0yl2by6ZCsi+tDi/2gaIwiKKfuWsTUCPqSHsJ5EndfnCQDzziAWaHZtS60+rV4S2C1kyui
H3I7W3tPDUSUxLxlwDV4C6nuqym4FD43rAml+Mg6ONSQcMI39JH6GrTA3ZEx2Yp7LALx2MNpeIJQ
LnPkIf6RDurJCbVkJ4/9OdJzBMqc5iA6GYVeu4azm6Oeu/Ezb/4CaPUvSPnJUZxQPHkRo6evJzaM
GXS/xs55xCzOnjHLbmQ+u3ie7VLRIpbOQFZk68hxy+9T617ZtAPE++Uu5olFTxpNn5nEToyNa0AX
EqQSeAHv4JI1RuIO8qOiCntrUE40dFF6xdjOOmZisAVet9gPtnUcAOawn7uHHolGcWCuExzD5tHV
PIsKFC9jz01V5k4YLvWt1CJtJ84vfpdrBv2xVh9GLa13sq7dxVNdHq2IpU3zM9SGYNVnGUr/UMj/
mqAtHYckvv0iPQ/smJ7mONIwfQDjv1USM4WdX6fdFUF2/QA0rTgJ1k4XNMWJtvAn95Nkfr7iSSx9
zPJg+ED/jqFn6oNTbgwI0shiWBoOJxkvgU0PvkEhcJtzy8STEc3ak1l7NIAHuxm+IX935qLC0qMv
T3Ju0FN/v9yEpVTERJX//6kYq/Wwl65LVy9+jEjOY/ElLWJz5hhg+8GAFmEGMdCVGvMg47EoqojL
zkMuEcVhk1dtjrKv/Resfv5Qit/5YZQxH5un9hpYwIUNQewx+NCL8SubIyxdi9dkzJCDWXuD/g2t
FdaT/TY6ZJXvy1tRfY660xc0AAzSePE8jhMtVYzolmDJG8aELQcFpUgFmNg0CBN/ZwlmlKRIfxjL
zr8+H3uYONc+Q9etJV4BT9+Z7FKNa/R6Mzahftjih+jlSbVV+SiGZWJQJ2IimE89DQtFko0gNK89
CCBLZVFlSYrYEiyPcclbrvHp2CB9bRDqoA+jzxQdZwMQID2ItHjzuOMR0/ipfP7xY65kq0Dq5A/D
SPEI55Y3fvcg2h9Fcw1Q0gU0PT0Dv2mQ3BAt5Z+j4ui5qwKUUx3sPN58poJ4MEWWKdwnToggeIjS
pWCZA4oCESz1RLJzf3ZKmR7nXz+15Jnssbwz83hmbswi11HThv2Tv987EZtriejntDhoPuuHWp8v
8PkoSWFjozZflBGpWdGvLKMHcew/5S1VROk8zhbRJRDPY0mKmDjuX8/6YTojaouKny71T3mfzvrp
St7U4WM0VzY+jL7pFcfDmb2KYpznquKFFwFLKZAzoRExeZ+W2ZZgyRsTPEGh31GnqDWicyXR3YqT
L1U/lIioq3sghNiCn1u0eFnEe7K8LMtL9a95y2HivRP1/invfz2VO6YTuT8LQfv1GxuHNoa101hY
fLiWYJ7JLukPaxX/VP1T3jyfmE47X0Gc51Od+Qpd5FwUqfsjN46/Fl2DmIOK2PKNFn3IkhSxZUC2
VP6U9ykp6rktggHtT6VEEiHKTIh8vJzsvTO8FU14jopckR5ZymZanRTJTnWy56V7B0wFbXxJS+NE
Ixdp0fMzFvJYUTISw56XjlzPqMe16B5Y/UeStUIZ+C+62txpmDJrCKJ3yfIREibib5t/6m6XpmCJ
Sf9SZ2kGS96n5iKSorT3qpglCxumVyeP+qax1Hhci/lvBMCA5aKof/HqLtjNb7y4KUswd6tLWtyu
f02KguXVFUmPhZS/um+R/nQGkTcmEdgJJeI1Wjr7eWA9l4vnsxxZ4VXC5C05GiyMaNMKyYeZ41JN
HCsCMTBYkiL2qZ7oRJe8D39clHw6pHMKaTtqV1CBjyVUClwDRA1WyjUFJMf04cpxxKufRdflJlGS
HMSdyaM2TQ6jbK2qxDIO4mVfnuj87n9YzPwwVFiqiph4vEHWsqI3V5oXuVIL0RMtDJBJUdHK7kYn
ZzsGNRdluIlXdF6nFC2gH9Wwehcv8l+rWqXsbbHOZuukYnMwTZNjhEQwLHFIayIoK3YrV0vaNTwJ
/TPfWOWT7rA1GhiQ0SEvKx+Gqnh7XXXPgrNtsAEQyGjXiLsqnkuZQGVSi+wlD+GZCD65Oj3gsUZ0
p57XMz/dfnFTPzyieeo633UxZxHR+TUP2JwcHX3YirssLrsE4gcsSXFjP+XNszpR8pnMudQUxctf
Un1fXZtY662wMcQqzkvdtyYL+72GEOBWhTFLEuoZAqTZEZ9JSg2VvTPNQqZnKnUcYJ5qFOHdVHrP
gZLslekcclQm19wr65WoNTZJf5DGXN/IbQJIr+uyVRXwqovASWx9bToAPBUwRZc4sndy4BvpFskg
DJeZ2W9ZlQQ1PFjHSvWqBzhZ7DUjGgvxPLFwLwrlS+z2LxOi/clDBvYJ/k25QTWuR5WDpMhLEDxK
IrYnyh4ViNAs4qfQsVAW1JvrEKKFYAFb2Kns7e8dwx0f46L6Cd/x0OpK/tanOq5asfstzRmSl/jA
n1xPBimeVC+tMxrfHVbr2dl1PTYclBp1nK5beVVZfilHML1MyfNXVY7NNYo6wKsCZLvkbLIF0FlK
HlOjQL9JljcFEsEoQ+XguDFiLG79VMJSEmYCHY4CfqTsq8zMb+MQFTcRE0GSZRa6Z2mKsDCL8EYW
epu8QH7IHbqvOptn+1qepPwSudCwI0GJYzMtAK9sl5lbmIWoXssQPjUXI1EZBcNNnWRggpy6Yz5c
ZfYJpAbbaw6L7TWqX0M7BI/dFEB0CR5dOfqGrKZ0FFl5gkk3uouocmUIn2kGuzWW91ihhv0osxP6
GEuKsh763mMGQUFoOkCrYpN7mWIpiofsaui65qZEjfMwTkGZANszaVuwq6mxFPhqEq+V3MIVrWN3
Rh8wm+t7FV0Y9/cQBeNtToHmQPnXos0txxeB4TygMhOsC79eoXuqbS3F0DfDUKVovAGmzzRFP5kW
UGdgrcpGNdWoXmEFjwwGDuC54+eXAqrdpZqCJUn73EcZa6gd0kYm3LRcPaWjHmtrRdeUkwiywftP
ZtYW0npwYLk7fsxiM6IGL60LYNQ2+/Zr1KXvGlvp4MKh+/Nu6fCZQSaCVsgKVGLa8TfbnV/8NFK/
DlUEWgFBnBevT4Bdo4P1MCrsJRtDZJwLO21PahvWhzgOsxuPQIHyX8tPVS/RuJJYv8pa+1KiGnS1
g+ihM4sK6qtUPoUtG0cWYo9bkRQFbIW+Ir+ebst+1WLcsRqm6qESY8oXguWajmMHmyxLgnZLn7H5
cLCRfrPiUT+LU5WVrtwsxz9ADsOpM0EWbccHp9gsv6D2oj++P0bzeUttrB+qpt6mMrI2axeL5dZL
njEqHFm0zyrmyqZ+hmhRPcE9b28sHR9FCqPd+gnTOshQSY9Y01RD5Fla/vmgyH6RbfS4cA0EqA3t
hxWLKSrBoLugn9Zeyo5l5TxG7UQUWChZHJHBjECzcStUXar3iG0qa5EUtyeJ5elTZYEJm+6P2fcA
XYppoBfuzf7P/HfiKHX3ZlbCOZvuH6rTIPKSwcGfnjbTdzrKKSIqgsIbYbgvadHa+hoJyQ+ZoliU
NJA7Nt0DwBkQeF63AteFpUJe0Cmp5XtZev6hNTsPjXe/+JbnO1Eedn65i1VUm4pRsliwlmzcwlkP
PFZe4F2aKegidE9szd1/KGjbGDuZN881wy0UhvCc9wkehlMgYiJPZ5aNZYOJolqoBBV+g/9SURwy
116ObnrMAf+XQ2K7A18hK/vPp6mbDJHbe3/LZVYD159+nagtLjJkuVpd4nriUbDtqBs1DFgUKa/B
FKQITFxFcnBdFAsDt4O8Locsrk/FuYxy+WqpJGI46J358DXsI3NwaLOq4ueFgyfGIEkn680Aio+y
lCj9dKhIigvXqI4eLITA50PF1T4ckaj6tskBaHwumH7VkIeQHe9jZr7H2JOCXBrt+FwPRXy2+wDA
iYLyZpOwzyizW7GNMl95lnO/u9hq+SP1Ffm5MzP5WfXLW0MHe2NvGqYLooN8/VoN/S+rrNWzCbTk
zU44FZs5+TVGzeAtKKQv8JG9B1Go597VzULzUZSBFN7GEOqe0qlmX75FnaK/KG6QvSrRUVThm5M8
y1UF/fLml/FwaT0lvvZTgLif2q30qCRqVuOKPhs03pQUdSCaspHj2r/lqMO91GbtEuZS/JY4JTra
ilavRVJrq+6g4Zq6yXUDRfyVaTTtEzZWSBcZvboNIFS+VS22CDJ8vf3Er3wDCpZvzMTVDz2WmY+5
2b8AoWm+Gvn30a7sL4Zk16ckD5BOMtXmazUCpJAtI31ERActXb/941lm/RXIlroZQ1zEzcp9UQCf
oWFbd+A9iYV+vR2xhoUv/J8saJF/FX7KUw0LVGwyXvLOKbf4teUozFnZSyIZ5qmKmwHN7TZ7UWFM
P2H9vhKFEjC2FxAYX2DyyleRZboV+wt2l+9FskdN4qg4Q7QWyTK09ceRXTqREmdsOvkqo/Wmwog+
e8MILiEzfO1cohUDLbp0UWEz0yuL7mGzAYuHrCfSstvC7ayTKGlr19nqSmfQ7nA7GV16HgRjgrdW
Lto1HJ/gJJJWIJvAFIL2LJImRkT4QKruRSRHafhu882/idTQJo/01+mjFoLvcXvv4AeddI+TWr4G
LjRi38WuqkuLR4A+W2Qn2nvu1K9RWMtnwArdXVVrXpUQVfkisi+igshHF3GXS2VyE1ki0FE5CkwI
DGWjYria4R6bmN5dVA+hoz2m+r2qsp3d2AWGheUWGfP8bA5Wdg4ayHKTWHB+lmSCqilsZGblYRM6
LaLjZlA9+IqFFfhgvKAQFn+VjcLZopuZH0QSjg6QejV7y/UeSUqtBUswVVPawV2h6QeqJu1xV5Zr
gOJF/BUUdbKHjm/tVPY+vpqGdk5tyXjW/cS65pEBwGKqVg/y7wG05JFPm3JlWKfgRkTMnoJRid01
K3gV+N3/5C1VRMyQ6t9Fqyr7fzperQHANGb4UPZjdeulArh0ZiN9B6pL50v0O5XdV73vzLfK6tEH
StXskviaibJxEYOI68YvbWHfRdVeiy9loDnvZZXKG7sMjWucOxiwlCVqKejCvkJH+ikhfrUNs7UN
bOgi57xUdh9+bxQAYoZmVw+O3ngnybSifRD78jOqKuVKnN4a3+XcqX427BsBI9JDdBgH7cCabY7q
bm7cHRPNcV53C2FLJV1FSZmhjItG1SWnT72Yub9pXTU8lYiT/1Uw1xHF+ZILjwTwMzL+G3n05HAj
yn1wjxdxttCyyTQL6ISFpR/npChWHSXqd7zawVzTU9S7oUfGXjY7uNvLKQxLP5vAy0+Wb0jbWMlU
bKk662CA9z3idVNdFE23dmaUDI8DPi6btparV95GGeiPbX1j7HxHm0f6UzkvdhcxJO0zY3d/NutM
/wknEbFInX6e1sdLm0QWJBVv3JZFUd5CtS4PulZ0p8CuDdx93RxbgsZCHwuwKh0fzEw1RxbLbd2v
ode/RoEu/ZZAWs4XSlIFqbjM+DXE3Xdfkqx3xawS1I6V8dk30QZniOI9QKG298kkKi5Lbnxu49DY
sxwQP9hQgcA4VwbrZ3Rkpjv6X+mAv0E+lH6pHj7IoJMYYTMIjzxb/52gjKw27YuHNUdVP7UNmGV0
iqsXp2ZO2LSF8gBuowGeg8MSvCtrw+Ka6x5UVcODqrcmSQM5xi1OaZKziFlWyRYgEgjXJkLWBf+a
J8XqnJc0dt6VIZSueus43APke0s/Lk8i2Wgoz6VW2BzVsEWYSmFcdmxyoG5ZZTuvHoT0VdH58rUt
cvc1KMevquGpN5EaJwS4pRoPoqqjWOdAMdxHkfJbb1/HefykZ6r76o7sJWZG9ZxrlvXq7ns3sb6G
fCr3dS/Xe6vuvG+Zui+70vyWg8jCMqcoD53XZe/Y3K1bI7CfmEdeMHnIbqUrIZ7vQd5oWl9ZzXlT
QZCx44yz7sRk6feIHQ28RAivaYH2W9gdGoip+ZbXvC4VKq3UNoXZGLsOS8FbMwU0jGFT4Y28EUlR
wIZtdqtG3LawrD4DduLKXlOAbsBwdMXaXXbTpsBEivdsS9o1tYrxiVWA9yYPhm9DMAE9avgc6EAh
uRer7+HYDd/6MjDW/ZQfTPn/Xd9Gcmmp79ou5wGetq48G8G3/5x/yf+38/93fXFdtehgbjv6Vk+N
cN0xYb/n3VDeVUtX9+aUh1xGeRcFKZPfOU9UQSiyuudT3qdj+XIiZyU5+1DlmygCY2JbOkUl72gZ
yV95MvbRTqrvlmqisA8dZ1WW8A28/EFKagPCJJyvXik7b2vxrm9adGw2Sa9kDyLodZ5X1r6pK6Uq
tqofyRevgIhHJyUSKLTLl3oKRNLUJEj3czopNi3TNbQe/1Mq8pekOELkoW13TgMAbUvWfKYlHdPp
jb39kHO7vrfYf6BI5nyN4DPRqPL06LhwSdXeehrM1vmuIUDHaqHTPRi2jeFohN5KFssBu6+wiSEe
H6tc2mmqM35BkaHbN5xVCJ6+Qcs6imv4CXC+tqiNK07Yzs1tFDa6pnNjXvGgctdewY0YuA5o2k6t
6v6klj6a3ZPhjnDUmc11DD+DnMvkSxSIoEWre2sDsoKJ3lpHPdZzxHVq955YkXRHILrZqAcHG7Fo
HNF00dCOQYTc0lcMQeDFhH25l4qk3TP5QxZf+1Po9TckRrovQYgTfNTU7UNQtcpBDuvk6PaxfvM9
FU8MKR/fYj/+A+gw+cPBPnbwJ0nXUcfC+veOn8xe6xvvVmRVdc+mQJMZHvoZcolTBU2dqEgVkA2j
zm9KDC8eyWR52zlZcxP1RTUMnraYRg4YoCFOE02e7EDm8ZJto7uHWAe+alX8iOgQBhEGxmhaI/c7
fNDKm+E10b6AWnONEkgVWq+PF8sGWQw73jxbSRccM6SMz44eGEeWPbKTM4zdKSn6/ijJQX5OtAxj
H7cNLlHlIvHUWfYlyge8XksWSYImcndhXcs4MMjlznayHqIrossIQLWP7E/k2zi0mruL2hO6wWAH
6XFAAxVt+zw2WP1g7ty/BAbyyI2+ahufRSkvk18r9qDXfi9rb71to+WN7ukXvGfaVREM/dXFhwoJ
6jTeFIMfoISFfhzfJggfbjz+iCp76+JH9s7udYWuTTBx7cfgGSzpn8CUxx9SpP1g4Rd6ueGxUO7Z
6i6p+Ti7nb5vpzPYIf4d4MByLB56JlTmgEgnEJMfGbhEtdG/O2ANmAIm3Rlt1P6xxEh9UuMfEV0r
r44xNEgh8wYwM8oPSaUgJIN4X38LUWthUN4fUl0KXlzJsW6WAptWGMH7egvlznC7Qxt3w7tuMndS
FO/FznhTlCHNkA2Q+/cAAODWy7v2II5Sw+hYap1ySi2l27CWmJ1gBIVMVSdksOFgyOHWqzlLHxBE
FFVE7EOmOZWIzM8lS/U+EfqEXGA5j8grChseGht46wTHwJuR11g51lLz1mBgeepdOUG+gluSoLfN
umUH02NKomjnbIc6w+dySqr6AGlJN7KjSLpxqaxgJ4YrTB4gyZkWk4IpUFMfv6dcH/Jz70QFDhbE
RLDUETGRh9M4tSsViFKXgsb6H44bEYzKIaj/17lF8sOlLXwEjoyEVh/ylkPE9fsgH09J/F4Nvv9C
n+uustAyjqoLt6JNtWfZsdy91vnSekx5zJaThY9mkR1EShyka85z3STO1TCkA9JF481pKiiFdVp/
aXurWGmd5X2vPekFQpHzS1eUXWrTHaADvvaUVA2ogChvk4R/WMx4QB0k/FEEZchnp6rfJ7v7dWQ0
+ZV17rOMiPsVokBxTZXC3yFnOq4iXS6uS4EoZYD1Vz0dS56sttZy8wZEBufm6QziEFFxSbZmb62s
rmTP8u+LfDq11EfwhVT3LQajimDmdJHlBCIZd/KBza/wtLE7ybo0vYcBEdahOL5IrQ+FRLUedZQc
H2Nz6n2VDISB7ttzHkxfLJVi+2CxVHC1ZIxLQhmp/zk55eHU3V2DKRB5QDCVLb5o7IJMpUuBqCfy
ilJOdnqHK4BI1qaWbgNkYTZNOLC8X5Q/AogLTiaXXxVvgP7W5sOblTNpL4fKfU7HtN0AFWvvahOi
hmn1yYOtIaoSIuJ2HYy2O2SgalFwDMDsY1t1NGIHTZCpF+8sObilsVzsEua6jzJau6wYsHodG6XE
wnqWvPLr/DVr3vaXyEQBxRh1/Rueou9uFZs/c8M9ySxkeijhwGuKyoih9GuW1ybyfSwysKHR/OkH
5+KmafZTq8Lvks4qNb0lAHpQQ4bR4oalI7VgIOmZjEn36pZdhaY5EwhR2lt+fvYTqICiNMXC8+K2
Y7USpWHsJ3heoiknSofajG+lpH+LpjOx45E+xGXxLMpC3WbNCaElxuTBQ17L0i3ESYi4Z4zBg4iJ
QE68r6MqF8clS8RwQ/U3IT4+81FLqWwl1j5kI2ol8qzKR27SruCdIg66Xuot15G75FrpmXlyR5W6
Y4grFUyk5z5ycraIXDZPlFg5O3ajnGV4VHDWA2Ufj0jFiAIR9DaqQWtpqlNK0lDslmMUV/qZjznK
dn+f5kMVwwrhkImTL2drselYt9aQb+bzimI3DrnEh5qjKUlr7LD0jWY6EMGm00tdCUUQBuuHA0XB
fEnxA/1EdneOrr/NeZr4BcvFByeiCbrW/7F1HsuNA0sW/SJEwBTclgCdSFFSy2uDUEsteF8omK+f
A/ab6beYDYNOhiBMVua95w76sU9k+P9+pn/v/s/vNb7LGG7D3/9h3QrXe//1z67/3N//6frK3z86
NOVdBtgVq/jelp5+qte3Xd8QiY42z/Xu9ZXrzXzd/Ne7whtAN4y/fSZCt9ow7qg2iFOb+ts+T9ug
I8AiTrGaxX31adf9DEMPTaPSj04SLXvXH/4gy53DArCinn4pMyc6UjjkUfjwwfxxOCaF/O7KyN9R
M508EKZpa6ah4cwrytb/cjQisrNho3WcyAHNCnD4nk+PsSfdyuvyF9aZB0x4z6JX/kZx2MH1mJ+6
qEVcPDwb8cQvw+YHETu/KL0/uxn+yxbVEw2dbUF3qxbmZ1KPZ42p51wTiTiDYGjWgV+tMXTI8fse
8BGzTPXzU6oZD53MtXs9Y8nbkGd030YnQS1CvNz61DgpbFJFfvv3OYMQl81Sj+Xx30/FdPLCsgO5
RG6qdn99AQ/ap1xwXLVSYeVcHvv2sS/EeD9SCEm3g4VesSQfFyQjwMsy/pH4WWsIWSEhh9iDdnAh
O8hpM2E1FT56Q7u4KGMiAWy9mYvooRvx8Zf1yY1HG9U/NzXd4gCP2bQza1hj1+cqCAz7hZQ1Gqb/
+9ywUEiANDX3LSl6tWdHd+V6A47Cb9z2XjrgmgoJF2eihrlf1pu0sJqDN7vz5vqQM4h1n0GjwDDU
/33q3/O9I15TW1o316c8rTXhkk0LcaF9vb0+d72xzMhkTASz8fqW/3oBYp4193//8PVp26yZ7851
dbz+4etzUTJuHF9aoZw7JtbrP3l9Mc316mQ7AAjXp2za6hfX1cIxTrKHutnWGILvpWGkD8zMf6a0
jY6jYd0CIi/OE2FV99cbb4H1D9bK3v17rphVRYgbZP5c1zINS2NkkXk93OR2bt/T7Lf//uyQOtul
jkg/SmRPipbHoi0qyBha7Mbb/31MQlK76+pCBOh8eT1pbPO0Fs9Z790tPtWBWlpmRe0g7n0/1+7s
9BSvD6w0+8/NZHfvA13Lm1kU67IQvw/pfwgz/r1vyqEcFQun3usvcvXaIbsivSfwbrg09Rz+3aOW
Jo3RGssNVOT+ru7K+EHQJHsws/qxieLpdH3b9YaSzNwQC9Qcrg+v7zWgrId2i3L8+lPX53BUFFgS
8lvWcFPg67F/X1SWfw+Xe7mxrOEjjjooIevzplsqkqSyTZR5OP+vb4OAeWRyn9xe30Hld6+nhnVK
F/a/ek7lQYt95x6zqHtPgli7NRKPLINpce+vLxgSuKfeMJy5Pry+ADBFXNqCgpHkDQ1ybCIZJVtW
oFLOv7myz//em9A7Jcysd/eF2WY7b0YxAc4yeWhwQ4TEs+Rby4WMFriyjXaWb0EOh9/yAOo5fRCy
xxtq5fQPJvqhnlUQKrRmmVxvqF0W0rJI8zSXiWqjiYnD0wgLiVZSXwR4+D/31ofw9V4rSZYf2Ro+
+rs1WiUiHPrmeo+45pL59Y1cXULDKmG83rvejFeh5HrDohbh5PVJ0LXD3jeZeE8ZwJd6fkr+Cq9W
nbdO2d296eZCm0Wyil2ND/9uqJGxOlwfl1fXgxLlq1iNR8PqpOnWf4FsIpxHztV/ZLeA3aBB0hSA
u3tzvTFbOS0EHHUrf+P/7pqF/5XmJgyMvgL7eH1ZqQWH6PVuBnYG5H+eMeYAnM/QDsre3y3mzUSQ
5HBGMs9hhHjdin9fBvZyWrsye9gnxB3gMMO+ILbabGlY7IY/8yC+I2gRRd3uJ+K/Qtt4jMl1vKkH
9eayWU8pcWA7aYiPZBb+dlpVtTm/pvZPnHHK7fXz/tva13vXb4AZVrIVMdtKIyXtpA9m2OWxOEiC
2m4cq26ODouEvM26jaYP+1E4zwWf2rYnHPqYOnS+YXYBo6Mm9wDSL5odZh0m5tWUVq2Ka3f9sq73
SqAN2xYsCNddZdz0kC3i1mHQZTWQ+PJiOv/XhsGizHZz/B6EomsEmlZG9PtpuLWJ/SXKRNta9rke
u+mmT5zx740l0ukmMtctV84fpWG2N1h+2xu/aoGOX+9Wnq+M7fXuNXr1eu96k7tRi9rJh4axaufr
NY6lsVoMOhQd/++O1fhudUxLQACrR3T9mNeb6wf+93AoLcgyBrmZ0ephWlaN4nVz1FfP6fWuXGh4
VaU7h/++met++u/h9Z5vjMRbYeDl5F3DCeTGWmV//27sQST7QdinfNXeX/eD6026PhwZceyWtD9f
n2oim3CH2KMaucYaqGuigaMpvl9V178Ko+9IH7UqPGCra+zvXXcwx2MO5AuTPNt05UO0ghiD6831
YZZCITZS7aejpBxPBEPKzdK7ilQULZtOrleHFjFdsp7mTVwSrZuQTx3qXssqxtSjPb2fb7+Ynoxm
BetSj5AbWxM4h5V+ZnS+NUuFbzS/Les22cAoY1C6NMnZQQtzG0dDwLy934xzeSkNLhGV39qhD2X1
pLcy4JTRMEKns9i0wxHcwLq0XfQH3PfmYRlJEHI8MmndV9nJaicYwqBiHxRZLH28SyVBlKLaaKpk
PoJMMOSCy0kjuxOm4QSzMWvbSJPEwihzB/sfPN3ybIniWDUN/TsiidJevLdjS2bhXOzAL6VbG6Nf
LYdzEnf6hosjzuSkrsMeQ0YynAG/oifJGOlqOqPXOKOpgpcqAMqW7sZ2zYiWFipcWhQMp4OlMUfy
jb0+bEBU9B69RjX99C4bxlM+USn8/KL8czznWZASsBVVmQ7XlIjS1KBdrXTAt1YGHZ/QzFb9ZBGO
bB0lVTAttrePYN1ojTxIM2EjwKFLhcOWFgle8X4U6GLGF99bW5cEQVKP9d8ul+713GIYsGNc51jl
e0ubMQJr6P2HUdtTUSwB88cPiudk68349xvNyWETIdPxFmpPgTfHA4+GfJMPHlf+fMi9hwkE0oGJ
p35GTEt6hkcCg17xRTe4dPHMDzHAYC/2dLK2BgFzCtdTov3IiGyZbrpd9yAzc+RtkSx/bF4Mqp4L
ZcsiW3OjS20OX20JHcnkEA2MURHWNI/MGxOXxBw9EyEN0XOd9yTgOvjEcHCHBe0ES2AKX3K9CBy5
IkVgLW8mU75GXC9CKK8bcpnJBy0Z4Xj8Laf1U5gQiwpQ5cwQvezbodV2ZdxHDzPE9aX1fjcFqXqx
Hn/OSttJj4XgaKhwLQCVYyUntHI720++NTism3oim9iYlje/pWFBA9LQ/rhEJMI1stKjZdDJ8zP9
AeKCF1hzEUaJepoNb0cQLvKRBCmWJnSmrayQtPwrb41ht7TTEM5J0ew07yXRqmpjZ2W07YqK/oyq
draj1ecl4ReOks5gahh38ZRJ0JTzcdA/WfkngT+7ajt0j31OVGtHXhf9/K3jN++GVOBZACR5FqHH
Ur2gyLWAHWVJQIpnuaEaNIIF/urGJzB1I+ep3GRucrCFpm8UyC4nEy+AxFqBSBLMV0F91OphlZG+
4kEM1Y3hYFixzWvza+yrzyhuO6BO9Xe2vC1mDnytSL4Q55Zhbz4Tofis0EsydYGWOp58kKnrbENO
gxfSa5vmwaVlhgjYicwf2jcgTJz3bLQv9cTQvvDPwuRtpTHeWjrVP+f0bKtIHZZNf46WgQDZat4T
z+uQLlslh/k3ydn0q5/yavgwBgLldTnfi4zKf1hWXG9NI5BodAZ9gjN0BWRyQDMM2DBmnwi6egAI
ln0qNtKmawgF1izt2EwUWYkw2kDu2fZ6WLg0/IkUOFnNrivt6IFsQ7lltJMFU+s+O1MZWtXAiUAD
Q1sUb2TcF6HhM/DuO5lu+r58RS+KyVGyhp7ylLwk1JtOR5DwmhOLMnra9lrxAsz/AXSat+lflQOB
rk1zfPfj0UvN71rLv8vU/Opbi7DADjK/zhqKDve+God555UMC1IDLbtXoCNK5vjNoAs6lcD+xrl+
1LP20q6NqmpeB7F/rN4lemHkH06QyvZKbODeddtJc1a7c3OnkmyT1g7dklWo28bTsTa4KJRohBzg
fbBeOGs6cZAZx65M71yEGJumqC9lXv+UlntsW+ezT1l4TeI+8YoyFHpxQKhCPyiS5LWMEb56b7yR
pJnFoKrDFgX6drAyiDyjykNHI43e1OS80exqCiNL+/IgGyWRQoieWltBqJQpXWc/T90TMW+MoUux
pwuwtxc6mUn1XE36TpDqvfMSB/0wmpXUZjfT6jdfr7MbFcSJtzLEfikrgTZevMyLLEL4M09Jt3zV
k/Nq1vODcgKzdNqdE0+3C2jO3IE815M/aTjObQ3G2qt7OIO1yURN9Mc8ipBpO/sx1UIvJev+fU6b
Dz8unpxmOE8OmkZ9fElkcejR4OQT+0Qm+x1INtA06pwADkTQBhitK+wwb1iBa11odRyfUOXt4tD2
9UgTd4YZBx8aaADZFbH9Mcvpg2zqcuMW2nPvAbKRqfnel/nXCE7Paqd3/GV/kO2ii7X2i0qPgyif
ZmzkQaHXv5oBeHkKh0nlKKrZHo+CELF9zRgAzZ9F76hf9gwggan1x3gYHsg0IkPQoz8+SvdPL3rQ
FFxhydgm6r0SIH8BKG80MRJ5qVdgm4qzKauHHDTPxlhGeyt8fz85/vG97AH0QRs61pMt4e3niOVn
5BEJOZqksZ8Ixagv+IaR8Llg002OyCais0NXWNpfeinPuT6+DfxTLP1eU0QYkD6LF7/TTpz5HhGX
NZthcNn08cUgmb62zb3MxsNUR7v+0I/VrmezcJJg5c/scNow20up/0dQwG5zSelSHSR5anpPsNjk
n/Ma1udg5cxTqt2YcvSOXvSnKIhQztGnVVP36gzybPryfvCKgDyHh0bGH3bJuhELGdENY/Hu4qmH
T1qrgNEMKQ+C6M+FfYOJANj4irKhM0YqmmnrWToC42EvWGccfVbLdXkherSjDkh1elUcLsOrI2kq
L4U3beDw3BXZ1G9aFyKgLhAcWWX8VDvFn0ZO3aaUxRi2/kBiJKbDLtGPSvd/uRZF5JxAzq5idbJ6
quxmiD4GyXG3DObOAebt9urWonsHOSUPQdw5WsE0tI1AiaKdArn7CoMQoVNMC82id9gpi43sshmJ
PFk4oRtlOJiuj+Hf8zYqG8uwfOxLGFEq1/SdacFs6Lv0FwHwMoJtzwWOSvLB/9anYTgbgMhYjdkH
L5JPmpjBbvrDh5CQxmctRfcyfHS9v4sVSNE+JaPYz/2woEXQMeAoEMaHla5x8FCEtSIL2piOwKDr
JR3r/FAuyjsSMvnqpsB7uIIPqvk2JLXxPHJ41vB1svQstJqEuRGGYsbu0qa/DE4/Ie4kVE3k9yxp
e47T+oeQ0WQjjIGxkvUc9R5BJdVvA3Kdt3S4JAwSwaLUI5+zuh3i9uRQLMayuiifoSH5IqCubjEQ
vVBrv3gMLQI7XrMizOlrtlkB5J6aLp7PpcaZw9wb1oRBruYOAVJZD0e1fc3NlqNjDJxu0e9sVU4U
40W+ER41mFOg24jTH0U/W57seiVk2RO8t2l8tutxa5j2RGFFaEbqwnZwhnttnJpjquX3VkxBTiZt
ZdrV3qIz1bbLSEGbqD0mbat3ypCG0LOTxL/hW8FOzdHsJUbLEcBOo/3Q9PtM6/wYOdZEMrBkWnkp
GzBmIO7FpkBte1jsuAt7iJj+mAXZYt92g482dfhjazdELZ9TglkrmtAAH9He5c0WK+N9poTY6VX7
DmThZqgWiM/1imj+aAXB1ZNvYNavk+dGuFRCaKA8mgSbVo+pO+sUzCQS9MrbI1qyiYZ0xyBzMPc4
M64Q+zMbQECqcSaz3TF3wpqfTN05txlHYMIWzgWhEkwl/9hupMJCQhwut4nh7FNn+limG5QzzwWK
1A25IO22NNhORIlfcGIgG1lYrzt4leS8tuDtVw0y36ptC6CHvJn9STN2DoFHG9/WHkUtdgrA7XqS
qjdwULFCzQio9ytdjvSPnBObZp1AB76rxPptOtq8i0wFLBkLKURDlqdFAd6OitD22ftrDe8AhQmx
iQn+FWp8mSYwknLrx3JktXEm2v021CTOm7QQbfCCpv6QeroJVc4Nc1JON5rPXuLa5icNlz9kKDcn
lTO1Nhncz0QV5abxC2BfGSKVwUBpGaGe1/b6A9uUHnFomgz2vXwvbLi0xjQdXEN51AFZE4Ca66Gn
yLfMaMFRy5OWsrfVndj0RfOcFRV2JOcGMGa41NTPo/RJ9aVJsXGKZD+SOA61c7k4SNgb8T0b/ldT
LlmIkK1hNx0e3Gp8d/vxC5LoYZnnwDGNj3pKbWjJI4hezBfR1NnwScYqYA6iN+JR5e7D0HvYMrLy
VnkDA5RWZ5Dtv2e2JNG+tJ4i+WsQOqhuGKIkiJG4o7tROCXVbWGLszAcDt1YkufEHKPT3buGVYeq
qzFMUv2ewJFnU5GK6Q/VLk7mX0lkK7SA7gMDFQJcsghm8/Lm+b88R0MkYq4svlJOgZQZBTYFJvi6
OMzMOpyh2BJzvlHdwLwh2WtNdVsVz2DzfIad0YF9MuiaxNpOmcFKTBm81UyrrWY6VuDd9DHATpp+
aBfIBvcHNCeVux1b/U0rCkYtg7mPJph7U0QYXgEGrXWHIFbyK2mR3tvWkfqirwoKjNHd2FSVrL7G
Oz0/UknbUIcLUqpSPzBq5fBnyEMofC2I0OZWrWUEnpd9z27yljCnnOehDDQFGzDzzfnozq+1SItt
ZO4LwUC6woeKBzXeOuTA1GJ4y6t47VCz8o8yvjXf6QIuCMxKOoNOK3l12j7DRDo7+fM0cfW2SfXe
NSMlh3IkY8Ke8XBCSLTv+jCUv5uIjIw8aS4yTnYWQSI7f55OTW7+LjQMu0kG+X3lDbXyC0XSMwPx
eqehUdm0HPFbX3NZG/ocSuPYX6p550MBnmfa7ei52jDKY+hsNbbAFidCwVQr6/H+FRG9kDT9rqPi
rLsaUPOsIVkoshk9pf0hAbCxQbTkbrra/B4tsFPFs+G41T6ujQ/X0A7uMtE/8VHzWM13XYM6hdf9
DW/mk4p63LVmcllADkP2zfOANFgoBMtdlxDhej9xNeVQxHBYfSKJQfqtfsi3vEQ+Ecsp5yiDoPNS
uS++MZ3mDhgJnDmy5K3uTnXis+LLAonykOa+udfWyOWkmc+FrUN9T6thl6as03Rq/6YZXzhGkYEg
ql9Ph862i+c9P8cUfIgB3yZHYoWec8PUQhKw9i8YSaPN2Eaoh7796bX1rFd6209uOVBtIky1FxRn
RFdjnTgVuc8ylVNUZFHwcmwisqXX23bIa951x/xoDbRUJZoJGra/ajbephqtB63IaRkK600xtzTi
UYWk/6w8FT8+J7Z4ihfnYBQU6CImlI+zExUApD3WsJ4Ju7UdLITGkIRpWN37SfzQ/OHEGzH5GXFW
Tol6KAQrNafDT5ONxKII/S3pCGqYzZo8qPEJAGmxQ8N1n7nqzFgBo59WXEQRy5BF4Hlcya2z9Wh8
xpX36Q79S6+zY+b2C9kXj6ZThSImp5AIYCjgBMnON33H0YKtC4X4obf0t0HavzVX0VdG6dZbZNdl
Os2YjOu/u6QWjgl1bIdL3sIB5wSADG6FNxvv0bp49bT4vEAqBKl9zk1noXHXfzXttGtd7aUgknjj
JtYYjDWFt26jZojYW6hihqr2sYoLfWOL4qaO5O9KYKFIhgUoJfKnbnh0C3GySqcPTG2gpqqQ3+sA
qqdM00Kx5vMOvrHFCk4UfVZ/JWVyAFxx06XJTs/t78Tr6FN1TAFJUiVKMd2bc3PJHQJFu7Y4NorI
1EFvtqjCP3OjRy5qktBtp9ssZ/CcSfRvUQU42N7yL5yG5M5NK0TC47nSDPhOjpFsMD1Go/Urklgo
ouhnqbQnkyihyamTJy3/gJlY2YsZaLGOGms0LzPssdCSxpc7yKPpp4/1yGQdB+C3jNaNnRQfs6Fe
8wpfNWkL0K9qPnM6XuZ8vK0z5HlR/EkJ8UmwarJxa7Wzm/ljaFZfns6FXCt9FIFLDXvcRG1Hbb52
Kqc9U7wktGZas3pqEgBv0k1IPnybRIq8r85lQZxSbf8qvVEwQdfel3g86y0Iab+6NTmFC9fby7r2
gnIEclfJbTqmb2nRieCntZsv2yp+R02D1tKsH0pojdItObk4HWlLtgSPd1qqcRuRH4/KCa+20Zzw
GT2amkKcjvMXl8VhHsESJmSDZplOU2+oFHsjmvNFWKHOTBUGV4wXpBoDPZDLlJGUmOa7JXZPOCg/
HdF+FMtyp+B8MVZzbjlCXp0cWps2hH5Vo8H04r3ZZYE7DgiONdKisuWCeekGau2yb21ra4M34Ppj
kEdZBJ7J0aUWXR3IdICijwx88gYg63yoxvJ/TS7NG5d+ysaiomMvrm6t4mUQeUiA6n2XyLdEMQJf
d8FlJmIKYYm+ix12FPwTl6WI9nTE3yJXXujc3kWA8lkl4EMrWmNLCtGpEOWjTMz3cnIEC72EshY/
ledDeRKSC2OVPl6lArFOU4bmcXNgNfZIqPZbI7MvVr9PuEDlEWw+mcpLFOJ7ebObc9dE75QH6DES
SpSIRv1ZY5DTGYStDLOdb73SPKAyoq2XzRYlQxuTD6mda7fRLqw1X6eS3u4yuDvysquwtp2RNf3k
78oFFM0iivxQdbdVrTEg4BdsvVz7Yt27mfFCiDTyDtOi4ZssQVYSkhVPXnyj0pFFI+QEZvta0GQ2
scWzvZ/70rjRCiZYLU4EJhEuCzUv0bFnGPt59tsj9rh0081kME2GVf7S5h5ovJv3++vDv8+Boc84
LvsiCl0sHID4G5NrlSRs3C1rsgzW9KfpzRMpMG4CLBx3moPWn4+1iyUdk9OHQx/ZEOhPXWvQDnye
3WJQqA4iotMHxJ6lzctSdP1eUaF3I9cw1dGATOUj+cKfgyxWZxdXn0Ubj8JQ/t6NflwyO4O5MD7R
kXGt6ZG7ZbqIyTku3rUBoGptUdo7o/EnqjwOGirsMop+W5kYAlpEXgg2QPgWEGe94jM5nJa89iYd
15It0U6Ji4Yvcr8S3/xSPfLtmZNwNERHSMwA0ulYSd989XOg3/aumbXbdv1z6TqBsRzkUyPke997
gZ8H9rAiWWKpAjVn50V3fpXNXZMJtcmK8bGKmT4XnnfsGkFL073LTdzkrvfdTTYQ/7i9n+3iIVtH
B75W0jacupPQ4zHoO4sjwicFHlfZDfkYVdjG7cQMX4YU1yOHtXWslCBQx2b1drDiRACbQNmhOxAJ
DLeBiZpbLoTGuNtmdnPXZeptKtegxSlT+8gqf8Z06W8lpI2Y9rZus1K2Yp8L7GwxH7CsrZ/ob+ns
3vrxj9lbzGQ78tA8FpxN6lWcHrPHcnyJrBS6kMcaLYmteIPFejNJWA5TPQWen7F2du1xw0x1n6W6
8Zr7nK1hx7K6pcUyleRDGelJDHRfHCUurLGfHL187Uuv2GqdSBFaxG8wRrCwe+YeN5MeIPTgNLiK
Dl1ih+gc0qQagrXtuVUmZnWT79hcp62LRjCkned7gkz5KfNkMQvb6Z7zueDkL0dalZFiuAJCBYs7
E/dRTqzhNHKXvKrwgtxxDBxN6skoAALqFsgXVTfIqmhY2c13nrWwX6rxUMz0mY3C9o+mOMpSDps5
ZjDVLzSfXDf/HGjycbWptU2F6KEv6uQYZ2otoM13G4vLhm5lDO5k6u71smSwYtq/63X0FH20dFgC
I9eoXeW5p2eJTLa7ibEGDhQjD5HDXlnVNDsHHd+Juij8dQEalWbrVzaU9Jmxh7Mm1gwtHb90GUbm
ZewwkBHyfZdAqaC820xdPjy0ZKaHPfFGK5D/RF/+NrbboBjo20wQNYyRtia1VHPMVAvxgytC0ooo
aIdUv5WjviupKTezi3M6XUgsF/qd3whrL/Sh3UGIPC5t5m6cvNomJoEtS8zFIY5Ffxrpt+ceAvcs
n16cCpGpLp+ZmvH9VwvSHzqyUdpnN0VNW511K5zazCF6Re1gMUCRaKv0LF3mp21H076xJg1TLDzI
wi+3i7S4GI/9G4iebWWv9WeNNW5RRzvnTFqk9UvlLNbBNWvUzKKeb0S/zoQ65DTEb6Dhc/OOurYg
TxzvxlYk7BbaKDBg9zQCOdBYZjn2S1l0ZeAaVRSAXKnQcuJ6bbKAyLYKANR6SN4VE38inzmEraKz
AyHEmqfQnm2RvUqHbRsZ0jlkaY6AicMem89L5/CJW5s/iZ+ITkzscFpjJON46tX2bYTFeXkG9Tmd
4vpBp4XCHlVtIr6VbZL34L77juUef9to5h1BI4qpM1WWy6xn63hNHWSxOggW7sQLl0SsDqLaMyy2
YMTsfHVbJ4S34JX91B0hf5VmtFXZ/GqNuC6Vq577CK8nMqBuXxFEwyla3k3pwpu0H0FKEG2d+Hdj
OUPoesNNzAyVxqFvAkaJZ9rmTvMNv5lNNGf3Sh80wqc9HDDKI3ajwpjQNuhpTTp0JmEjAwmbFXuy
HYFb40DC9d/cillyupkq8wiopF4oK2z2OdEY31Nsf+rmj5qWb9AzhFsACrfb+6V3dMg4EX3o6BP4
Fj8tTGenFzgoGBlCr+kxmdD30EZ1GZkxO6T4ZIna9on27nfC2w5GR+Bamte3TP7cbbF4pOMJZjqM
vQLdoNJhnYO5l4qVde0esI8IYGLkIZftY2ZF840T6cw2WPqICkmOG9fTToMFjw75UWqFvuu8exgX
FIb6/KIm47D0Ol3hqXuWiomIM8rAjKs+mEbfoFAsFv77+Dbp5XvhMCKzfkyV3nus9lkEc1VUakJq
xHJgmBhAJ75GzX7o8I3fxeSRaDVh1oQ7hWOvfXe1erdicr2K6DYf0FaK4Xv0aOg3GS141JVPkqYA
eW8+3N/KoflhPauI5WEGvWGLQedTW91riTufJpfogjLLHjTRQM+3Z3a5pak3NVKU0FCs+dyVid83
1R/dGn9LpVOxOOPB4NyzX6HbY138RrtBeiX0U+a9rIxNt/vFJ8rYq5KM9otd7BMQuIgNw1zLDqVO
oHMXWfdt72c3dc++bbVhzEbezI2PPJAhuNH69jaR43hpvK2Fejb0JkHaxvA5z/UdV9iMKtjaiAb7
XFdX6ECa3Zythl3JuoPQNgTyS/OdYbJiqZA9mrofBUlL6zWp7ZR7NE6KuB7uKgdnrvZFr3380OID
01cdtJO4qJ4x2zJVX667slkES6OuR1in+FYMfdnH/tLfpeuNTfetREl7c33KKVqijOg8NLnDp+3X
CJpoOpTIH9HkmpxLCVb3NB+Kf6fmsGk5D0eN8ZQNacZ+oL/24CVCwzTdILYOnuPYoVj81zhNBC43
etp1X47bLmIhU474ILJNN9XtsZ36J+U2y97MrHSruuIyIRljdsx0zuqKds/BQ7CxN+RwhCdmtUzi
KOE4x+LSB1NBd3hrdf1wUY33q6jYoNVSbMrG6C7Slw0Z3juPi77XwGSRjDegjt110UyTnzajTKbf
42BAEXcZy2eD8WI5KAub/qNpIbng6KIUKrd+596VTMTCZhF9QNG6jbAOKkasMHPWoI3xT9bNYeQo
SXzhTd4N0w7wN8rF6OIv8W3ssFZhWbbLzSYJRi2nH2OMNwb5AxQ50x9OucCjXO/esLqHdshpwzjx
SzEz/xRcl2II0p02/0zkB2eRZVxS21KhrMp4pxUkI7SG9+PaaDRL+TJJFW0EGOTAnfXA7WfOz9by
LSbv0FnEZGc/rsMOupTFVzvhrdVdSe2nEWJUzfFptJrnLkdMIdm5zP4JH8fJ71D4xFGyjdIOisdg
blxffK2OEwpx6CS9b1pBZLpnE+V1wfxlq2Ln6CP5ucGo+GysMeNxozFtr9kArvjuC8yW+Ihqmq+7
KfKA2mTFk+8wpzZdMopggdw49XynLKYHtojek3sUKJxVgmhctoOJdF91t/OQF3tkGcdZRXfEhWB9
oReRGxNSHZffGc/za1nZf7pluhViuKNKBVucnPKId7B3agiC+l0uBvbutTpjjnLnZImgnO1LOifW
obXl0ZjIQS+nR21ejNsBLZCJDnhXp4eyo8SVvvXHzK1hUzn9q1bLhT5XzsWA7WbizGwRPXVecpLM
0ui5fZpCyrNBWGyWePNOk9IP+6UOfJGwt6QPBWSGIOZcX3d7sEpHNJNcynPdxN/ffBQOcWLRZJE4
rf2J7eEzF/lv2SULe7+5H1u+F5ESXkje+s5Z+o/YogmZZaudPmOCZpHxZNZeHAgQZXQYmNjabGbV
qR3CJ86wN5nMnvn+f7m/u6bzw/h/GDuv5biRbF2/ykRfH8yGNzt2z0V5S1bRSrpBUCIFbxIeePrz
IakWW5o5O04EA4E0yCpWoRKZa/2GeAFhWoL+taculJ5tlRW8DfVwV+vOW5k2z+5Y35OF8Jd6rKCT
72Cc5aEoJXy2A6Y2o3fIoyq4BtsmkGwsD9xFm02CLb9K1tnxjSNCaV81v3eXIgcnNmez8gZ6Pju1
dIXtzr4bbMQfDqMxbh1+QXlQbDMmbt9WPhlt9B1xs5zIsxi2hQqsDfp7WL3lTv2MzxTR6Ly4FeZG
83lyMqejruztMrND/Tj/qicu2PRh3boRkDrVLPFlgHdazvYzygjAztdeHf2NhKa7DifvPABJW+Ua
0ghAryOhgun1wsNgTdoijsJzWSi4VhrZyYatluQi2zajpa6BzVmsLvplm9tbrR8C1MZKgQWLuNMZ
GIU1fv6JeajYlAYwOnF3DCFee6Jhht+OZfwWFmIWnWr2Rq7wf+PKadpEcVjesgmbPdDG/kmbQu9I
ZGM51HiPu1akrQcnfwjL6mK0GEEgU83biFZ9BtbVJVoO39s62wlbIUG6fBmNKsZVRnJCU+8K/BvR
v6EkYzWQxBgwdwI5tRWNUq778raZVO2YZ92mz5VgJRIWZWW9K3KNdSsx4SiP+PaGfO2G0znKmID8
UORrtWwOgYtxe6BiuwDiSPOUeu2lCnTl7lM6VOuqq1kCNMFF0Vj093nxGpDQEzFmlF6gRCtl1F/s
RtyaarPLvHRcNxrr3bRJbOJBBmShFEUWv780gfG1NI+BwayJT6BDOuy7B8ahMC1o7p33hkfKC8Ev
U7hPZFC2AzZwcFqOBpvSMGAZMQT6LYSV27BXb6O+Be2h7csgzTYa4QE7sy+D7s1QHpajpcBIcQTr
Wlb6cz1EDyAsWY6iQ2U1HUSN3L7JJ+PeN+I7kzll4zrtNqmmrVdqB58nOWTRZVuQIMOach3HRCNx
7IyjaqGLwVgBo6TkBix2SnAxdUbUHC53VITbsdM2TtOwKiHY6OFZsCiV9GQO1asfd69JTa4inhaa
uEtF2/KjgfLnF5/00H6NBuut7Qr0+vWVoablFvF78mUjwgqCXbsdfiUkS8K+zCuCZ8qtUUwPoeU8
xc6wU3VjL0KWqkqjn5Dfge5hgtFpeSBatdsuTt81U1kLteSBgTRE55kbS/CEVfuvVY5sYPLVNEx8
2JI9Qd2r7RCJS5viefK9VTVO5jZstEcPH1YhvM9hOyPio/Ck9AApANrhApENJyvD97TQCXBn7qOK
ilvrF7cIHnUgr7p70RGLaQLIsIVjnyGOYWjnl3cZRIaFN42nvPVW0WThokQXMiYnA50U0qzuxnKr
O8PKXqoarzJFddDaB5Cmdg+eSXjZ8KAVWO5932gs2KwVUy4ZaDQSgOGajwkGndBNkBezjOolV9uV
AkpV4Bo6RPqtrTl4hqIbGBNzb0t/Nz/yyAs8T3liLcwwh5sO1ccX1lUY9Y1VDe6SXCPbbkzrFoow
Lmlr1+scTE/vgnwcmqPekg0OSKdUyjeUHLB6JLa66CsUJMGl6g5fbU++PE019qXOnhA8c2OklTzX
pm2rtU+ZSggMVaSZkb5VIHbXns2ihIViD1tlTgOiJxUhO6EGI8EBVr9+/UW42qatzFPrOOihlDhD
JszZCFo4BQHNtjn3pdmctSJqzwQgJtJ6vbIDPtIvaqUc9lltlnexqSR3bKvnc1lR1PAf0SnisWn7
aEH6YaAtK0uttz+a6agM3RpbQ3Erq4ADkIewzM8fg8R9EDOPu8PamuryjjiMuAMudl+qiHfIKgN7
1xvhqbv3DnOvFAPTDe82XH0MRCAdln6vK3vZD7D1cB0E9vXzqPIAt2QXQqgkbc07k3W1XTdLEHYW
Mi5/1aWRu9QQ9bmVPdDuGkG7xAS0raS/NYfux4G93dU18/7wW73J2gApnZ6E1l/9NWGjYmGeyJPq
Nx/VKdZqNwEIIzmorE+LEeup0LqwF9mUuvAvMZ6eD8IHOFWUfXOQRdsrktkDblpHQ9w+eFWQHnVB
LDEP+pYnR+Ne8UBYptBvmmXuDOdeZfKVl46VVy8DwHp7WYxTL95CbDBX7wMHfn/Cq5Cg2fyyVYrq
XKK9d5Uv5XrlM1kX8yxfqY+wbJx8NyAgQfe+FdmO7bSylMUI5um59/THTCi8D1W9NYRW38txNK4k
lFGJkxzIygH1idzzN7K1ia3lCKYXVk1aXOXBSkW1SSp+WkhlheGytQu0LvqsXspmEM3FlReMdhUe
zMzic58smkJQVyS1PsZJ6nFgP5BvCVLom6YxoltC7OGm6If0Qgp+Rg6U5RWJOmdVBFF3lyCpuapR
VbgfK2Evfdg3D6y9qmXQ2+lTQ/SN353VP4cTenZOajmf8sHKF6nSFl/MqnzDVBa6ZJU/u12cfRvK
HNpgbLzmE0D21C2+NwMrioycChmOYtmpJRPHpF78gRXNojoRrQKSm6FCY9ox8AOsiVnudPSeim1I
LuSNRMTRaCbxmlbO1QHh/zXq489uHlYvKnsCVm+191knd7tI4nTcRGWANYqniStm8uhqpg5T0Gy4
LOuCpIRSOSksfjohrrJBCzSHScIv17IoG6qI4FAcpArLHYZ671cGw9oGYraSxWYeoHB0d90NLop6
P18Dr+cC+DR5NKsXRbicKkfdKIaGCvHcR47vkRPcDsLq3t+qbMhrv93mNTkt2UWOPygqOP8uJN9f
CPBsMNJ3U5dgF0kK9Ba3oGzXCivGErQMz/zMlHWjDPE9IgbRstKs5kuWKje6VfYBOeLr5Prhd5FZ
LwC8vefe1l0skBtos72TElXxxFHJC+Po6L27YfPa8fvPdPLiRvep97tPVoGUS2itYQ/wBU3JdM2d
0v482HqxDIJ+uvO0qNh4dobcTlZ3B9D97hbXZv8WW9N6ZYhEfQJRGCOYFF6Emtzlk67fGGWG0IJh
96QmyAW2SShuuHFIFAVFcpOwddoaaC2ck8RMt61AJSXNSXBlST+eE8totkYOqiA3Sf63ppadtXbU
tyjbBGfN0+0tPxTnlCQQAQomXH5lhxzQybaE2r8zrDi8shphSac59rcgPaArYb827MMXdROMd7Jr
ZE0KUZm/ug5d/VtXA5rznYrH97ZrLGbfNrkHPRWf8D7b9j7apqgtE86QdQQ8t50o+3DdYxe6KiuV
rJ/fXzO9xlk59qe1Hk39VR6wl3WWBnISG1nU5n5aBxM3MEprWzK1YdwdE8tG1SfY65EY3q8LY4LK
ru5XB5LgrxNufghVEekH639pSg/ZG3hK7AbdXYGLChjLHjIwvISrgarwCtDOsJZ1feH6V1b3YPRR
3CQnRD9Z5/TGqh+RZ5KlPvSzGyTKdrIkB4Kf5u1i3POAMzOGPFim5WPczG/oow48Z0Uq19b37c9+
5D9WOtJ2t7Kq9NwcSbdqV1RYqA9p2qxUvQddQQCl2SixyXeHHWS4ho0IH1OZEmJZen3r8FgACDBX
EptMlu/lWlQI8BHHfe8piwjnE2qaDx9DyIbCCppbm5Q6mtMuMjB9fav5o7qTgftcSXkT3Jj/j8rA
stWdohHilxfKjvIgG+Chkg6eL56mEvh44tn7YN6AirAybjriP7dBJoC1oBr4hahhTZLHKi56iVCF
NcHHKVoSjoaTv+V64V2jAOKNJ4iny/rM8e6R+1DvvXm5KwS0GCVs6Z8Xx6JEFcoacZv2x1ysZX0b
siPq2/KZLI6DONGAvWpM6jKzsJzVwl451g5300KeNiPOpfnQIWVuKUdZVcUJrbL8fiprP9o7D+Ja
minff6uXxd/qLN3V9plI1r1LDBXfq/EY6uOPg6rW16jlf51M8OJZ6FiftBjygVom5ReSdq+WWdov
ipM/NZrW7E3bMLeuFodrLzNQ/UAD/sksNNJnMDxy3WU+DTR0mao0esbxElNjJkxQGcq6Nsaji8qW
P8bGClQ4818+3IxCZG9jiahnW+ufAqtWQZAWLjv2Xjn0zztd65AVVUndL9TeCHZ+lrO1bqB2uXr2
UnraZ/zJlTsEs4tjriMzGDkTgISh3YisTJ87lSTaqKTaRoHC9cX2lwyQrdvnrgrKgyaqdKNCENsX
bZA9ueO4JxiZv2i9UcB68v1jFnbxnW8G3+XLTbrLNyiG4tYpsu7GD8gyDPMF8/sAQUlOKwYbmNuB
uUVO8muMJOlZHox8aM/CbIHXWi4SBwq7dAFA8mzokTksZB+4nPMpMG04cObxR/HnELJ7VpbPWZYW
u4+hUwNYsKl0zboVUAOGYdqj2+LdyFKeQEBzOmTvZTGuQLEAT933bn3jkBBs9jURENBharQshFI9
jx151Tg3xWdnIm8dDWn9UqTZMzCP/hsWzeeW9ehb3dlQsvIAB/tiWhQuNIGFwkZ+Dkd7AfyWbAAh
4wbmTLfP4Ik38JRncbnCESjM6Vq5iLCW3sriR0OSKhk+yOAsO8Ldt9GT0mEjbiBIfXLtUHibugTi
2w92vQ+N9iBL8iC7WHM/WRQzu8jsA+JljXONBlXZ5y68rgyWOrv0DhEFHfLVKpqbZZ9K8dVlmhIT
rSyLPjxWv7GlVw7vl+hauqz0wLp978z3dKPhLGFVlnOFMMQgP1/j/frezyruLF6jBlJwHMqm3ywb
cNh3QZLld/685YjUCqzOzzq3bptVQggM6A6ScDBX9Euluu5J6HF1gsvyzJ7YelChVaE3Zl/K2kFS
NgZP7nAjnmSjhar9ChxIuVNLcIJNZ5Tb3AHvmjZG8Bj5hbMuO8QR9HiARwW9E/OcDqrbkNkPUwrK
xisC5W1Dfs1/yzuWpEbVWA8ZY60ByCanwTLCVRmnEIhACtwTzVwPjHUxLMO6nyqfwKmjs8OEZMfe
HFF3w2zihWx1DDKdY+P4J9LzCIxGUXpT1nZ144BYI4VeRV+Fkx2qPLaeKqN04FQEyIFMWfRcKgQQ
5g7Or1eSS60JqrvhV/Ai71fazFjLcqz1C7klIu6OSB/6FIYSAp7RNfZ9dKO0piBFkjrbfrT1Y8wz
AjhM1pLRjosT81uzHTPVuTH5fNZOkhjXIsX+LlIV52GYJYvQ410IYbrbuvWncZHNHgytM2pnUp0p
gUtUt+aqHAT/uZwP7/2ayizwtlB+XCFbmnHEIbk3fSwIIbeT416DSGzvbKMN70sbzYoIobe1LMoD
HUzHbu9Y2c8sIISHPjrIOjpoJuFAIiD93vdaE2faLjjaeVqd+7DP1kmWNk96FH+TX7VmfI+sPnyN
uVcJpo8YXczXuEgVHc35mtQhplDFZv00GXP6oPffzPz9mtxLtYXuZj+uETa4lCTNj1CqvKPWjN6R
lCf5rV4nISHiPNgkPBsq3LBpymXT76csgo2V0kabdBBZi0mBCY8PV91FzX+PyjM+6mOACMPCUl2O
+VzxcWjSCANgUK8PE0TadTvguF5Hg3Eqcj1ZR1asPEOSv+25C1+tqLuYdW88w1vISYvX/9bVz9pb
uXQ1w+FSetGPrr+Nak4qHuuFSAgjvuhVbjyqflU+BN3fClH3onW2/t6ieX9r+f2a0iv7bV35gFAm
0eEsXqsDz1gY/yREVXMtTxMNQYBoPpRejMKke6ui23Wsknm/Jk9zNGgVPFV/rZVllOGrw2QQsvZG
5ZBbwRHKiLlNSRUfyMorB1kP8Z3gqazUssFFF3nuTdLPyxeyV2trrbWTHWpZK0/lQbgWuTKnjRcl
yhk/+suWUQu+tF4VHkfm+UvAT2OXDgTmtEzkFz/X8os8YxX61JBMPXzUD36g7VyDxL289Ne+oE1/
9G3Q7l2gcdAiO+wGZ3mwEPrkPsrMtSMytEuaFu63PP3oU4+kO37vI5tt1UKspcNYJgJmGDwoiL8f
87xRiU/Pp7oC4kueyUMd8OwCnhQuPuo63R3F+aOc2FOyiTN0zOTFUBxRavptHMKVJGnq2ma6csmR
/W0MFk7OMh8HFXxNCVcLub7Oiy4IGeSXQA3zi0hHB464b6y8Uc/+3rBrOgT8PmpLw3BWZFqNlbxQ
HpBWzi/1rpp7yoq6Bx9ms+TYwtPIcJp5nkg3njFDEAtZhMpUbGsDpSVZ1E0oowpczZMsRna04gGp
P5Serl+SzHyQ1X2Edmtj4iEXj/n4XGuketlCOHvZqljqLU6a0xWjbPO+zqf3ob3UbI993JboKXER
GY9xja4Q+9H5bWkpaoKFpRg3Pb5Kz7qPM8m/v1tzfrcsw8INmaTh+ePdyiET3m1WI9AsYOlvpRJ6
xuNi0xQBuOhZLP1dHX3WU/8oijqEieYBoZGtsmEaUmZ2WU7V/HOqpflOlsZMHJkqofik2tqLWetC
C4yiC9puw6omnr0eamcEyhRmSx+hgpuCpRDWSb5F+qFCPkv2fr/QMUKw08KdfT2ii6XU0QW8WcDW
or8m+F+cEJA/tsrgPqs6Lz96A6wjz7uILnms5+rcg2dTJaTTmzZxn4fGiJcE4qOTbG3sGE+MMXkK
NNDTjYnFztAr7nMFaWyTV/GwkVfpek84so3jG09JvacpPsmXdJVOPaH0SgZwfik/jknkVrmylcUx
GT9P+M6iYVWXD3Xgr+VLeg25MW3C+brtUv3JhDWWRO65SQ0yHqoKuRgjqzNO2c65Fxa5l1izfXCh
5v04piZyQz+bBwUMw8cl0zSNTKJI7Fs8Wg0L1knY3Qdh291jtEToMAUc6gcUkbzBQKYfXz56aK3/
2MdGepb9cT2pt0YH0VIWq3nAOYs7jyWv6avMWqIp4m09w9o27VjdDjl8exYAQO0rhV+rikhma9jB
a3htw654xcMpAycYzF4DJmzbqXEh+vfxo2XXXz1DyV8TXwf+YotPhm6JdYMy4YlopH0uJ03ggeQ5
X2JFrGRX4ZLn03vVvZtSvOFGNeJJYlX93VR63UK+ng1JMe1s8eKXQBUVMbAYUxLrWEOqXBeR7T4D
HDjLrk2sf+5cFQ6ibmu8KSI68n8o/F4sHfZRf/0PCXuo9/+hyFhTyf+hgjX0GOXiK/DdbuOLxNyk
ajLtAAdkKx1hj0dZ7KokX+mhqj+aTf2jdfIC429FNdHFjqRRtoHtTJ7EUOInFZ/0lTqq1Q1g+H4v
tKTeIZuMjqgSpSsH3bxP49g9A4E2v7v1sU6V6a0RTBOIkMcQyrl68vzqpiaeWbQILvRG/tJnItyi
l5Uhf5f25YnIHJZR89lvxRaRZ2yGzWbJPoDeQvQj7AhsoP0ms29SzVj7gxKdSBu5y5S461rWC1cH
CwTROT8ZVrEumh7LiKDlCsOLMH7xBvd9gH5vOCauWtpsr+c46sk0wYLOJREHoHiKanxv7KpQW1dV
hyLB3CC7yFav04sjCQRU9GMSVCiBbdIqsM4m8c2zPR9kMUx7+zhhLilLsl720DLyRyR9HJSp8xjq
+3xtX+BxFFrZJsT1ZikF2GG6PpYI/d9HAYDJWgNnIYXQnal+tD03uSedHr7Xl6mzbDW9/oLaBmzz
7hW1cZ5hwF+uQWn6uwDpoK0bpvl90pPkaBS1ezV6dYkAdPuiotq0QsZRu0E6FQe0No02g1Dqp0rV
HoMq6ZHUwShrzL1nK8ZDJdac5NSWoscDxBhR7R+DC3sMyNh5cIVW3p8MvbGv1nwwdXCLVnEd48ie
FcXaMxDMI/w/sJaVmVR7fWJZ8dG/retoozZs2WSdvKwLQeGPUZttZVE2qFH1hmy9dfjo5oCkcuoi
u4W8aV9T4de3bqcsPzqgLMPSLB6/fQxTG47YNhOkPnmRbGjbaFglaehDuWAgWac1+YDZdZTtZbEr
fHuTRyVoCBVvHC+wnl22dMfeAwQgi/U4hmuUatSdLDpJ8diQ7rpApvLvYahv6qa1nssxgMDm3WlD
bJ5JXSDBH6jfgWGp27gq2dLIOnmIorw+wbmCtkxfdSqMjT9V5b7p8s9ggaGee76+0lQ3vuvH3LqY
+teW2ALEGewq9siYQXmdG4uqSO5UM1JXKtmhtax7b/DLz8aoa0dZQkrRunj5V9ld1kSWpu5ZtP59
nDgtVFARjbKunK6DSNrUnwM4VO9jsLkAri2mz5Bf3GXlkZmOSf1r8wQUofd6/1Hy/feSnKsGVC4+
2rpfSj+vk5Pcz57yOnJO/b3ek6ueJ8CfPd9fb26bBXf+w3XeEIB+DPp90I/JGWZjcrYS/67Nxm6H
HEty/qiXZ+91YiBh1oNsoPtHdV4x0y9kuZ66b2kAMB9/hrOfWcVZnslDLUY0VfS0xUDsrwZfU6Ph
b2XTiXaFGmSHuMeH8n2YjxG6WhnXWjxr983jy4Mci0VBt/jjH//1r//5Nvx38FZcinQMivwfsBUv
BXpa9Z9/2Nof/yjfq/evf/7hgG70bM90dUNVIZFamk37t5e7KA/orf2fXG1CPx5K75sa65b9ZfAH
+Arz1qtbVaJRHy1w3Y8jBDTO5WaNuJg33Op2AlMc6MVnf14yh/MyOpsX1NDMHjxCf4dErrVzvet4
wACvlV3kwc2Eu8wr8L5ioUS9x0IFk4B0E8SJeVNNlvF+yCbtxmRqPZAb5rNGLcm8AZVfbhUtaBcf
/WQDOTcMNIsIyeQyIihq5TuRu/3ZyrPhLM+Mn2dzD5RTcpZx4E5DtiZnX9f2TdQW1zICSuub499K
Xq7urdAbN//7J+8Zv3/yjq2pfPyO6WowkUzz10++dXOXdVSQv7FR75ExGbDr0LPiJsg89l8WCgvw
zRBxGzElW3w09wVqnXWeH977hXULgRV5y0NoTtWJaAM0zYTPIbPHFi/HubJzZ1irPPV9cz519B+9
Sst+6wTLARGU3h4pJWPduc300jSLsSZMO+FbslEzvd23mek+WL52ke0Zi28CuXoJwdC3bypUd5d1
504vfp08DIQ+H7g1fxswJSt+p3oG+LflkCKnOVnDpXOc8NT25VmW0K4bLz/quwv2wwjDdWXuLzoD
QULQF8bKNz+6cGlj5u+X6opZrSYem7siBnwQomiBsno03Km+eBgHTcN3rCPE4Tbz/xIonxxnPbaW
+llFlH4HhsV+L9ojKtxQK+8NF++aqLAyfDy5+j+NOl9eGVD0//dbw/L+7dYwDds2Xc8yXEc3XPfX
WyOyRiCeQeS8Vjj8nuVd0bdqeoPxyXyHQOyvSX3NNWJtyfujmW8feZP8qI4rD0VJUftnhbz3KjNV
Cy2kob56kVOhrkHd4NsWSGO1CyF8/lUu2+qbSKsWY6LwScDkuI0ASjyp+lOaNO2jAZ/uLgHmL2vd
tonPmg/7VBZTjXzbYCj4KszXWNBS1kFaV+g6tNYTMJx0OTl5epSteZH8bfyh/Nv4iqHu+7aCg+tr
GOL6foOOS92dSUzID/q/fpn+ajkdfivKsYqCsPmt+K/tW3Hzkr3V/zNf9bPXr9f866HI+Ptfu5yj
b1VRgyT4vdcv4/LqP97d6qV5+aWwzpuoGa/tWzXevdVt2vw1jc89/38b//EmR3kYy7c//3hBP4sw
K+as0bfmjx9N87Sv2ZrOg+Dng2J+hR/N82fx5x/Hl7x+qf/DJW8vdfPnH4pn/pOki+MQNLRM09M1
7uD+TTZpqv5PWG66artMbKZpMe/l6J+Ff/5hqv/kKaOqjq17CJxYBu+hhqpDk2H/E09XJkIAcrar
2ab2x1///o+n2Pv39p+fapqqzrPnx3PNYhrxDNVxIbPyG9JtW/31J4Rwvptiq2UfNR8eYZyqp95s
1ZPT9LCoMTQNVCgc+VhutbEVHa50qTiYwFvShWO55aF1XHYIU4SFsx2lSOJTl8x95FkX8Vj6KBZ6
tiRDYu1kY+5/iXyz3EvtWsAn+UGeGfNZ1bbGvhOw7/+q/miTdSlpeIQRfzY3RZ1sSyM5VtIqPnQF
UuewXS1s4TIl+ozTtLaBBoKglLKXIqKJilCSYUOBcuuQsaRgKI/hCE3tIlxPtih3laem6jJTsZgY
hh2IxBWOFSG2JxHQEtv+3jWt2KJgEgKmyuqdC6YNZWpLRQmbQ+2T7Bzd9FnLVPg10g5e5fMGArqS
nyOawuC2XWULLrw86KlaHng9koe/FofS+DLVgbqup+EWejJ8Ergci3Rqz2mNz7lW+4fS1moQx/lw
kAfER/IFMl0utqENdthYqjqe5S1jEj4HeVAmDc0AeWqpbbmD37cu0E6EXIjI4sfbkO8FguePdyWL
vA9S8moPSQlDBDFLvX4cZF2D8NLQQzTIY+HvUENeWFFZHGYOsF2kYu/CfU1RzlUgojCtQ7GwFac+
yAP0mpVWxLg0N8ANmqwMYMSl0HM7UpBzwBrBsOiAz6QMVNuRA6oOwQcplgypAMBrqa1acgrrYUII
z7S6BH51fcLzocVV0tj0jlHshttA6Ty0eiaySFrcrfMWoLlR+MVKrTvQSeqs4BwutSxCLGLy1INZ
YnZeiJmT50cmLtgWIGMg517horyLfLI/C9nKg95m6g7E4FKWIgj2G7cNzzGuOgkpWHRs5UEq2sqz
AssL9C/u/Ml8dlC2Ap+EK8aEfh50DNvdG/YecxAE7YCUYSFW7ry4XXs+voGxnUIhn3WP+xICYQLo
Z6WoRn0IXRKcje5999CpAQIXQEadJu1QvvcuMxyWgafS06zfhvqzjzxTrRq7LjZ9Pt32arY+eHei
A2ut078pJNm5RathVWhOCxWg6Q/ChnYCCB/6TomqCD7A4M3JDi3C+eOwR5ffkpjVgOXHYCVauVHL
8u63/11K+AY+ojWNXynFAjcAducITH+oLsvfppXNytby1GdJrba5tUNTMjM6D29IyGAd1i0KqHlW
WsAbXG/Z1x5inKEHMYIw1AI0CEZSPiLAKQQEdoUCMco2tFZ+Wz7YQzxyizn2wam6x1QB8Ji0XrgJ
c7FNEoB8kN4GHdp5DW300Dv+dLDTba0Ke6/neANNrL+4f2f1Xz0o9CV0BnRMrRQm50Acx81RcPJH
H/vV1oBMF8NiFcQJdg6J3Err8fUzdbidOTNFMxdLwhfrMQteEFJt8IgE9K5XXrpRhuBrMHKDFjjN
r1NMS3Zd5O4SmHbwYCMQx11NZBDmssbndzDmQ2TMUs7zmaxz0UBdJ3b8Tf76iSlXByESZgMIvdm6
s7UAFZcuXPkWonQYf8EOMDTECDSzW7sVOsPvbwl29E50kAvmOUhWOZ6BYoeiVasufdHaoT8Y8yFh
WX1AWMOMYRSD8C92DqLC1pTzdcp74f3UFJC6WrvbwbhDrjMpvqD3aqwxEGxIHV1GPK/3rT6Tzgev
N1cNAjALnZjWAULoTVgyQ+hqOx6SAKSG4V48rdQB9s+fLFmOEfYrzHFwdVbwaIOtgzqKLBmevwQU
VyxtR0Dcf029eageBwCO7/Myev1whdCJXJDozXcqmlvbJOivSoTAJj6ykO9K1r8aYY8IsVycUBJC
wA76jMQZsOyMglWFX9HKIteO3FK/RTUAmzS1aiFWcmagT7R0FKgIrVdC9eXr0DwU4kOVuVoWfb19
JXLTErmH4jXOLwWcnWnPMd7GxNAIq2YplGQVN22ijfzgMD4ThyFOcdySp/KAhSLXzAdHr2M4tkyb
VVDgZGiDDAlJriJVbfjLACO0Pd5suFTOVpWjhlVl29tIeiowdbMGGXIbZs0iH5k8BtFCxUBtzgvm
CaVBIumA8vhkZAhPqcywAXfRxkyyu7xusccwirVw3WveV7tqSvVtVjQNH0Fd7B0HOQF9fhbIOsi2
+srD5ge4KQnJGmzRVlOtvZOTuLREB5cUzGW49b3yNk97Zx/ZODtDsdv1/TAdCAov+pHYZOeb/iqu
x2nhG1YAbl3bu5AKJ6A3W0GvY1zq3dETSDgNa2SMVhpycah+Fgr66fP3k1Xqj29KFkMWQlvDGQ6m
t8yaiaRq0N4N4zwTs++OugCIp4mWIGDe9ICFd0pm+yAPuVvGG6PMZzURjMpmtf50XsDIA9T9/OCW
Wby3gJM4vgre+L3Bs5kWlk2WvlVDf5s5ZX/SSRQswwapQV2Hsl9pd3HR64vBITccgtNtkcAr0+45
CoqXsWbxZvQVyDugQWhkqtvB1BCLdu4zwEVbEEkqPuMYLgOp9dGgTi320b6NO0jSP49JWiOg4p8q
3EoWmNCuXW/+SSvML6Gh7CpLPGed/QAPLlmECswCNxy/Wmm5rlEoQdQTyewxIuIJ91WHDNS6Jkpe
ZVQtrch7yjRY8P007mwsD8vR+F7r9k0xTta+9fX10KF13uBg98QerVkEZrcxpthnghZPdocDZ5Q+
Oc2AUjlrPGNEqCBC8BDkp4GmlHNT4yypRkjpsNv5AhJZ4FnkrQ3WT5htoDsV5WiIOFO3sgdAvKwY
d6mAnZs6qNQWUEPZxMzPgZeyqJEmLXF4bAo9WTbYT+wGKKwXEdqPqOoeeGUnRD/DjxC5tpr56QPp
CqlwCGhY5MKu9+wNy9UWzEdXr5y+xx8XFdZI95IVLuDTZpgG7anmmeR26nd7Rst5qfKtUQ0buJJY
YVhs4xODOuHks/ob7Fdt1q6JvOZB07CfbFpsWwOsw5q801bxxCLDGyZ7nU3RuihmpYyaH52GFhAY
ubjKMA/BriFSsy9DbZDH6LVrh8jSstRnznWJ6QKZvnH4IqwiJIlf7b0RLqBHZHlhOQ7wYAM35n78
v9Sd2XLbSJetnwgVGBOJy0MCnKnJsmXpBmHZFuZ5xtP3B9hVcvlUnY4/+qbPRaE4gBRMgsjMvdf6
Fh+v43+RhXVCigO1yKadXGS0R4w7kXXxQxJRENcN6vFdZh8N8hu240IGG2n+ATvZlGN8HUWGYYWJ
A2nq8M5wx3/EOw/RclroFjk6sRarF6PqDgW1jptFGCg4TDec7WgfhflzXyhQxojz5RC83K6hOdtW
6mahCtJX6V9YegOOCNVPg+XQ0xMPQDAy0CfyOZlAl9iWeZOHQFkbygcAOUwjiT0bieC1w1mZd71r
l6hnVEO2O212nlNqZYrDkfaPXXBPU/ccCrggXOkoP4eAnYwp/GiSBpiWjUqaHRytKCruWkNDBYrU
YWMO7D5SwHatqHmx+W+I8eFPtWeV4cgpClV69ku8wfGltVKmpBih3VKJt8ZgzEiA+3s4HbFLIxdm
qG5tRsv51gQ1F0ITfCYa5GQvel/dK+oo3AIUqy9u+7hw+BWjPU6pThHTgK/OrqJ92SE46kBL+Zq1
xyAcblSfFIUw8O8I8d1ghtkMWf+hyKxvilLuS/pVG7WROyONPaArTwGIU5qTHPYguy1CfQfLKlYK
3V6EU5DHwX08a6qZvoKJ+NIjiR9YLu+k1n2uAcp5wiayts3j3RRYtgs3O5zK7Ej8NFq/bMxOCBiA
7U0WmQ/9kmGCv6VmiYV2m2SuZYf3zbrT+918fSVk6Z/7/Pb0uuN//lgW1VdHwWM9hdvWYHYULKsa
YxlxtZEy/3a9v26i5Zn3u4OR/Pm0YM640x37Wvt5fUpmZijrrVao5RFWPWmS4qpkrBnWh9dNtuz1
vuv7Y+stgW0o3fzr0+9vExfWzz82fQB8jrJtOYT1zVXFCghNUDfrQ+87/vIH3t+nT/xlumiKhNXx
X/+AgpnzniLXcY4RISAZeiKcKj+BhSWvxm9Qa9RA4dJ1tb0+uG7e93l/rJiW1f37/d/2gQUSbXJl
4UfE5Icu7/++ed83WRcM7/fXfcLlkN4fy7sS4O2PPf/xyDoH6noi8/HnTutLU6m2u2SI70uzNmav
GOw7TQbDLl8yU/qG8sf7RiwTrvVuNYEvHvx2dqN1rtUDkmLh+9fzP+7/83PmX3ut+yc1Go52LFjL
kqbAnJyjE0vKogqsfV0KY53H77XenE3ceBh7FDy9BNtYM3Gn6633zZpv8n5XhXWXcjE9vD+03sKm
S0Z6M8LAXQJR3p9dX/9Pj/GLAQr5/vbv+6iOc18u1kgVs80pzACC4Uv6rogMgkCpyP1/XsL8n1Qn
/1b0/Lda6P/GEqaqUlj89wrm/0m/vH7JvvythLm+5GcFU5p/SEeCH3ckIXmatK2/KphS/mFiADVs
jcKhxpby+88KpmFRwbQt25GqYQphO/Z7BVP9Q9eJ8HIsKmSWajj/WQXz7305y+RtpLEcBgVRnWH4
txZAzCrPbAxTOYCwcna6HBkoZwd28FAcymCnZWV+IMVA3QQLJX+E0rqdez/5bzoR2j8dBstbGymW
oUpd/+0wZq2pp37uQY2XZGpOqS7PdPlf7YYwHuLSgirWWUqXiocYyt62BMq5oT4aP+r0fyvT/9ql
1Pgyfq3mLp+Go2mGYeqGY4u1pvxrl1KaWtw4veEf1NosXZ9QjyU7ST8q/tYgGXwYis+J8O9E5Hym
y0QOXdFuSy2DKJkjn2qMHoYQmhrvlzPqZ9n5b4dlmkt79JcyMwdmG7jkLIoEUjNsdfn8fmmfQv6w
KlCy/gGJAmtItSv2ZlzdakUoL5ltOZtxNCktLTLRetaZONBLcsdYJ9ipajoW8L0oPEuYYu93oAXL
wrloY1pfbHufAP24AOWfD5aT3RHIYF6mvzZpaWM+twYm2pOcvHxguUtZZ7zFgjAxakxPPm6O8+iD
mjAipbgGEwsvUajflUqKk3lvBQ8Va+Ytq579tECylXlQjgQMvzm+HJkvAifEk+Y1bUNZI736Ggsm
oRrhFuVRe1Wz5ls/OkTQDiWF5C6/qvH8QWKP2inTVz+gBN3ExW5sPRuPTz+0e2mnhZtM/TlIjppk
ad/321ZQtqyU6saOvzlTQszJQBU6SZGBLbVVA2EmFpXhEdIU8XVdJ7zGOaMZp96LFihVTbHTqBgy
e4ekI4dLESXxsQ5RXzIwwfeS5g7HK/zhI9X8A/2AlvHkbapUQlJLQdRy6Hxvly8kD3HvRk+ZJab9
2HaZO7O2ADkFwJcsTQpu5snBrehGrdwTUubvqyn6jow6YG3KesSp3ux8viNy/a4iio9KI4vWvrqP
P+Rp9Qq5saY5Sq4s01W3piFyiz92Q1zhwF4U8QJr2loGs2UmGheyr/bATuEodEjlFWjwRk14pV8f
7DyB+ONYHzSah3tdY/3QhTGrICqTJcBNCokfpQ5dnwDazqOglp7KsXqlC02c65022y+BPSu70jL0
jRL6T5jnU3jmxPfRcLtvx/bGTtLvmjkxqmbonWtWm1tkqlAMB8pmuf2slcj2lppIPkW3sfoa9KWx
TSygYnjZwyzhBzCq0PSH7yPIPAuh3KZpWIuTYYabpUxx9TOfzvx8vHaTBuwh6Iw7M8thRddwkuWE
G7UmQQGt79cp0NAYYj3YFtPwlgrd3CZ4Dzdpp8iNJoTvQkPL9hpU4Z0RBbYbm6V1zf0at8Tgu1EF
eabUsOw5qUEgnmG5oTCpT1ls4IUtoYrLzbV6/r7JWuqmVRyxHljK6opVvU5ROntrHbAcw1sRNNZu
LVuuD/UBUg+qTZQx103b5R8xfEK0WR5ad1lvJUu18/3uemt97Lf9amuc97FCBXjJI/zRtqHQ+gRZ
SPzIKFzz+dZn19xCc0qfCN7SZiy3zBeHiMraeX163VEDGrQpalv8iJBb9wH9Fc4Yutn9R+2Zj7Te
AgnGJ7b81R8P/tiue0VOgpx2AEyx3qXg+mtG4yw6aUBVXV76y5FMqhoe/Enz2oa5v1lpJDwvL3w/
NonJm7rGe/l7Wg9+fXvwhVRR15vVerhcQogaYX5sihQCc+x874B/wE3g9FQC7XVIwFzpiNb3gdWi
VyGKog0DuQM2fwesdj8MKuEBBDLUYw1MYOwfI7P5hmGhx133SQj9kmeCBL68v7er+ZNpdHjGhxMJ
QMRjWdSd/DIE/j112cGYG4y5xqgeFS7sALYDiZqyPvhq8GAqQvesiKyh3o4foMyxNDdu/UR1DlPV
3uuBBAyJ7w8gomd3VHREw8IvXHjqVlDCv5HmTZhP/iXPX9BmXcdSQvSKge1w/YYk5pTf256CYi7q
Q25QvfD1GiqTFUOiV7UPaFWifdGXN8roh6c5TI9mP82PulHsfaX5ikyanibCvTofxi3ypITLc3Wf
o53djD5xZWVodthswWqCWLNc1aYGFE309ShbuDYiGb+NYi4HagOHz1E9fG4w9UcY/NEkPTvKdC6/
8y3QpO8Vv9/nqrsVYVe4kWLMu/ZbYgfigkenxCqYx8hXx87r2mXQAkTaCXMm3gQ4YdPhRYQmyGIk
IyYMGVREOEgxfpyExnCW6/WuhwJMY+bcjFAc7Dk4YJnxXR2AzS7qvtVD9t2c59derT9aSp0/KL1d
HXTFOTgJQ10wREttVQU1HDRL1n1cnM035nvOxiefiZJavulDyjrkqX5plrKOXXfa1rCjgvYo46ha
6+cwQShF+wwnORcAmKZ9GxSbHtaRMoPgzeAVbqoe2rzfuU16J1VqzLoGF6QswzfKd6es0s5WXX3T
ZDlQKJBeWd0CG/scQQpzdRtwvF1RpbUprw1YaUT3Je8j/axJC6gMhdcDnrEPWgdjpzeBNGgRZTlN
vOpZ9V2Mo07Vvqo85L/AnwimdovyrInxmkpzppoy38wKuqvZorKnK3D96YRuCVTYOCpngF4Zu8Y2
jlpsHSZLvyTpRChXcVDBn7uc2LdCD6edGjDfNEVQHvRip+n6uer60QumkBSZlgTpgtnMsR+/zzan
V+IH8w5j+S5oh5eoUGcg7+m0CcL7NMq+8hM/9igyo8TOPLu0ALRnLgTljz5VFGZz9aOAotM/SNPy
5Aj/0scso9T6l7ovD0aIP1UpEa9HMvxsROVWqBIYcj7DoChv4xlgatWTdaYzQI3+NnHQn/WkpF+i
OrhTQ7rZ1vzQC+NhyrDY+obc2pLUb4RxO6UP7K0u7pj5HRMraLak3R6UKFzWt+NDrSGuFgvQSJmN
N3S7nFtozgu4c7mdOV5fgsDO1JexApYWOuVXMyefBOZyu1lZFFXEKJZEH8B3kH7a4+QCvWBfhVHe
jnFjMkKRZdmNjofiTdmMRzjUJz2Td9Ku7hqhkYamkFY+Jc+jP1xV0/5UJ1yanIzzUDlVkiCGeZju
xijgg57kvV9T89b6RxAEAacHxEGQJoCBFRKTfCA0fhjCXwkwuNsUxOJ6arBn6IfS7p/g61tbSXE2
NmAK92EKD67atTnBVsS3XQQgWBvgDuVrch2mi2hHomQU9ZKnsLXmvjvX84M+h7ondYpvgV++IGoA
9mNqn2JoRBj6jEd7PstogdT74VUFBDrF4rsc1S8TNQrF/6iE4pSY9YL/Qa9bfAicrCYFc7qYjvyW
D9lTURrElEQH5zx1ZBxhCYUhD/L5xiYFUKWtQ0k9rYThRfnEamp5Zn3sx9MaRZd9IPDHFOVjxSCD
iUn/vO7ll1ntUVOknMnwfwM4r9vrKqdNq6OZDXwobjEe1Rs6f9NFH83NHGbTDQw8+tRK5tGtou8u
nAVETtpjVJf8GnUAlXZFgVZFzUz6T731pfpmH/qimi4GOSReGOWYFolKwbZ6NVod/4bGTK8g+nBn
I6ikraVvxcyQ5oMzuWrKY2Tb/AuXIzHVdvZE42dcVW0+vl5NPIeUkAFotFt2FpDZ6C1o5/x2NAo2
I0Q2s++/DGHdw7d1Ur74qSSQafQXoyaxknzfM/8vsNO0epuhStW/686AdEwZX5TScFNY2iyR/Evc
jvKYqcVdEy0SmxyKjUXClj53NzJLIg/2+5uiiNvENpDitMHtoBsGg15r3GgQZW0/Ta+vKhQWXlIc
1YJGdNF3p8GqrybEcPKG1Hv6z+oRXXp2KafMDaXS8FobmvjyJZZZRiw0Km9yIIgjmBpt8mRFFFGJ
GGGqbY/s8GKjoA3qzMo5tlVJVATBaTeY0IbcT26ImkSiM1WvURGcDJPIHicekhO9hwe/G6YbMJFY
btBnBFnyFgqO0SHBtOn5MxlnVjJbxc1gJVeNAF2m4NZTlXPdx5l4oI7mFq39LC2+FUQHJWs/sEt6
rdILUA+MSxMCh/yWyAEfvEFdb00r95E1VhZjP+AwjUzcrCmqszOFx7yVw026bBx9+D7IxtxlKie6
mD+lzpRtrAOVbhZDLTMX006mrYqUDip+9OoE43AAb59c7LpwMzrER1+fiSwe7yznFUsXp8VwWjf9
ckspcOti0OFm02mztl2fMoJOMkixoqNpW5olH8hyKw7Rwmze768Pmmsw8HozXJ9nIf9z/398sDEd
NzFIlcq7Yti2IZ+2WFKF11vRIvf517vrLvXyivXW+2vXl73fXW+9v5U0CRAYU/QM6zuvb8D120LJ
dPSXaHNlTTVfQ87/2vzrYzJfzF//9LoKCFEkaKH7gHN+7LHuZuM4AQX411tnVdac1rs/3uv9T9Fg
+3NPMzxnfm8eKzKvVBsCz/LyX54PzCVyZH00WePF399/fb+u615qOemkktQtppHlbyYVHBJvvZn2
zTEN9I8pwhk4cfEtYa8pE0+DsAoLfmMRaLdEbjqbNplIPWGJd4wDWF95QjguNnrfrRA64oRHIh7D
hBxJIapnzuoOfTwpljAjzIL4sM7GDwetZ1eBoLwCR6h3SthgGl/u9oGWXiOF3rMSWuNuKAfzojXG
pxgZ4n4mXHqTWrRVzZQWmAul+xDlNc1wKY2LjSNmVusPNn6L0IwPHbCKSxxG6YWWb7iFIr9rtVBs
56Hpj7JWb2PbQfo8W1N9mTg8Mnb1cDeRKNTOxYXE+o8sxOdLnyvzZb0la51JQoHAYb2rLc/mBsFT
TB4ARUQ/dwtmbb4YYgKupSFDyQ00bRzJbD1HmcivMZIN+smsCWjuEipk+C4ibM1TaYXXhtBPfeoH
l3bZaNQumjiwjnFVaZuQwCGXaB1FueqsVE4BuVNnHY4gAxufEW/Icp7hZS7GC1dT4IBB9ljpls11
mT3qQBkuiTKAiqeAjb+S9qlCBAfL9JQKwxh9svW6JCYUHh8kANqvZv41dGC7Ii3aNE5THWQId2NW
rTM4jYNfscCbU3pbhRNnezFGX3zYH7s2jmiMiWhPIjPdVdoMl/XWujGWjqtjqfNWT1F6x2RTUftR
DL4C+tlkgK17lZOTY57MiNtENn2uslycEZiS3iFtd9Lsrw7L+QtgXMhKBJMpy71uOVNYX1CnNEXP
SPXnY6FNaYUWYdMPDyU+rU08Z+ZlPbHWW7Ifgl1skW+E82pi4tgiUe/Ewcpm4+IMrbFP4vhpdsB5
u0QAJ5Z2sZen1ufFUBoXiUk0TJn06fxTomHwArWYjxCwTuVUtGeamADHLbDlIz+Si65mymW9lQYY
lMllJrgrQ32TIVglKivqLJyKhqXkXppWT8TknGoB5Vdf/HNW0icXWtvJxbBb5Oh7xxy13foo6ITa
FUZGhaeQ8YU2/c89193XjS3PsegeKXQmu25K0Kz0meOaEyMxvBH1Ei5uPbl8hu1y0q8brYsKEpg1
NDsNgojQis9zOPzcKFHQA6Bf7v+4CVmX9rBghdsp86f1CcRp8bmIu+5vO65Pre+2Pr/ehbIComjR
Av32xPtfXXd+v+u0leFCwoCA8PcDW/crjSY7Td2TEcu2oLMdJb8cOsw2lgCms/vl+N4P5f3wqvXI
057KmU8vYLs+M3ByEUao7t/3W2/9dni/3V13+e0w3v+lfRt9JZHqWiOt3Acmmt2RVA/FKpMPCRGw
cghR9tfoOkyE4HcFBeeDURqfi9RUbmii59uAyg/OV3Np9YXW1YHgPtjwzP3CORvq+FVF/rJFNMKv
obY6N7dS7VSkun6h+AhugJwwZvXh1M63QfzU2Oo+pWbh6XXyVWee60nhOFykWOkiPPBJZkVoFVCP
LVVDXdaW4YvM91FBtx9/rfRWAZMZ6RDm25IzWNf2ZoeDKJ9UvJXp55B1zZ7qBstRYwTijjfiyEGA
qG+YDlpOLHeKhl97Cq6zn79k6iSf+vBL2Ya7sh418q42Wd3XB6Xu71GMwDlto24LQ4GgMNnXXpIn
z6HCsDwPpGKZFYWkoTO+Amf9ipjbPC6VDmIV0Da0Y4x7u39ufHmH5FnsFBO3MpjvWHtinWad0yn1
Zr5Lj+s52WiFRklVktRRSQKsutD5gMgQWUc8cSXKJA2AkZg80OHM++F8Ezg9+6hOKsd8BUADG1Md
jjk/wQe9SCwq6EsXFHvm3lFBqZYgv8alMZrjfKUaPG41E7jC3EHg0hv1daial1a1tB0hDC7ZCwb0
wc9zbAUfMsTjBBCIHSfJdRh6SoFmfNfj593Z9XgLyOamnyjo8FM2T+lhHs2EJRhpG62o71Wn9eqE
xOuuV/ID7LvhbM3kI0e3EOKbPfyTU+GY4jLKaXZJ5wM0SNTJTfsS+0Jehn4qH1snOiG4N48F6lty
gP1mS/HL2oVwj7ZaWYhbs2O5VGSous1m3vV9aT1ocYBVvhWbvhDXQRm0q6/6+7jMjBPg+pFYwVCe
q2j4rgPt3bPBsjSlE7LqASVhDjnFduZ572e6soFl2GwgcitHJiQQfUPFQ04weWqmttuYTMJdaKI5
pUam3JdTeNMBIDuKPKPK0Ykl1avUD8UUv5mhTG5VsyAPmDOKShvpW9GAtCTodo5CFiH0EMvr0uGV
Vd8mHsXsJdLSjyB4j4km2h9tuZ/OkJ+dp9+MKr/d/R9ZUv6/bfo6Fg22/0fTt07+b+PK+po/u77O
H3QPTdvWncW1In/p+mJpEZpwqPSatmVJgmPfu77iD4wuS4fPMQyLbijtyT99K8YfRImwt1yapFLS
IP0PfCv6asP5taGoabwdV0fLxiQPi1AsvpZfGopVVNEb1DvzSNIMmZuMRm6QNdiqrU8ptlGUwlHg
DcL8SkHVbrYCA8xROPWzPVYqv9QmOlDD+CBF9twgO3LFLOsNcdHGRlOCj47GCj4jM9GYu9HTjUic
mAu7gF86FWBrrGe9G/uOuek7+ymY4nHvKDEBbo1bBok8wQ1HtGTPV1bcoCyIqYEurk3WTtcNaEG+
sS0T7ZXuoR+r+BJyghRCOkJoskiYzjSj31SF/Zb0hvjQULoedBCLwJRvmb4f0qb10aVBoAINSezF
qFr7TCdyQjNH6nlC9ewpvDNzRz+mKtel7IUUL3KQy1mcZSUnt6tQKfazeZPJYobnG2suxTAkoPeh
GFpS46B9q3ZGzgx6tQNYiWlpFkaEFN7NFjEHgwP8SgdqbhW3jiaXSWsXe46aaaQFUBk2M3/cBl3x
Pbfs7z5sLmI4SZ7A/YqQN8/Pw3yeZpjXYZGrW3z6/uZG65sBTh7QIUgUJGReFwOGIMFjb8fTpyHT
P2SKMNw8C58cApm8EZTHbsrI+gOpVe/m4c1Px9u29u9S2IYurFJ1b/a0BqO+FFt4C4eki8wzM8GN
VanOLYkTFCibklGN1I7e1J78goJLm6tUlxJ/5wfRrhai2vlWvwMXXOxMp1f3xWBdLQ0rRxXsY0ee
+oJlUbnMXseUuTEDTrDXEpltiKUmp2UKp21gOY+llVubqq7rPZoESn9lfJiH/KWAqIrW+2g3JSvL
jjJO5jDhUGw4LC1l39mpo+PkNDd6UJ0cLL9bIcLUndX8pQKGXZXBxybe0051Cdf5GlfttgvHBxZl
uZxYwOV0GWNrfAmZnG5ToW2HzGTYV1mHdgi9RKkdWiE/q0xnIDf0idc62jelij46jUf35LEG6nqy
04x/l2Z/Mcf4GZI0ANOObxdd6Bd7iZMIBuAaviSSI1IU+5AF+jUrJiRCMzgUNXaT0k88HVbO1obn
shkr81kto++zTtVap7O9MUqT6Ai47ujm07REu9qC+ppQOw5YH3q4eMfEv1MwqDHPnz7Hhn7QM7Gf
SO0A0sL8owmoyWaY1EnjnkP1oRmtr32UmkTygIHOm2/UagdQBhPwOke/bwb5gbwmw/tUxCTl5Bw1
kmSB7hH+wdiJuzoxSDTdag2xYopdETWUxOce0SaxkgWZCeHXRGswfZqS6wed6Eo3XszYQlLsD+a2
QOirEQ1j415wa4suXMXsecgfCjH0e4EieN930aewiyE5AlIe+UGHevqpVGGQw68IASgEhIs7Jd0X
FfLqcOXfVAyUyCL5EPOLa6W8WJF+49d2vCGsN9/mYHxpj3eukQ71XieXRJHKsU/te1NxPJNUPrrc
8WE0q46lHFi1uYaiqGZf9X6ICX3PAFe00pvS6DFQyM4K9OEaOOjqMtRsblY5pKj1SUeMwvBGd2rc
KGn1bHXQ6lh4Gwrp61IxX5o0DG/Muj76z5UYF4EzVWgz7rYGU8sDgknMeq315iN/wWgx+ufgQZak
aCT48T6YOo4E+xuSNbkjgsn0sDPw02mzbRGYoacGpDg4an/M/PSkM+XxRif4nCweI8YATnPy9zZF
D08VUOvzkE8P48i8mh/lgNUOmSytimsslZx/TQ3YmBPU6MdrAPJ0S9BStGXFjzAlLOhGzTlU655Z
l25CIsii8WWgoeiq1hJ9br+a0bW26m9gwQIwsNQi7JKwzIZEhzpkls63NjpzukP9fEvZnnDfJCZW
PWhqfFHxkjKJMIGstmOM7DLkp7Io5Mm6XFgu7UwmOVefQ5LSVku/FSOkxkWFWwTyTqcQtplTVXWd
BAw0YdM9MP3eU5Bt4c0IHnSSNmmRQMKJfZ1YRLcvlSsEQLhF4BC3EcuEoNQwN2UljnXRpPvR4syg
0rHE9oaSqsasEhci0xryiUFqNgBBT3OQVWgl6TpaWETbdAiDXVtln3xoBwxmBJGHTeQZROVux14I
ujux7hYky0wh+FOdmeWXEXjWYcwLhlhVqh7Z2Lf9WD5HkS2XCsHNWBWVRw7MZ9Yb6nHsPistUWFU
PgoyWxSmkPm8LcNQbi2NeI4oua2DwDxzMeCiTH2NXKFhb/kUgBvBFc+hhz8m+xgHvdfXLMZBmH6S
RfCpwlroVX2tuLGVBa5mAcqJfSKE6MeKTdLdIJwA/5yCgRkEXWw9SL6gO/kYFzVrcXmgzCrdDv0E
VX+vN4ZDzvrtoEs+nxbUHefMQU4Ioc2xus37meAXnC9GU7nm0qcqFEZEEZ18aRzqnE1SRhSxB+rH
mvOpF+HHiOCIwDIoeDrQ4AxjI8v+AlKVQ+0CvllK5UjpLfAQXHYJu0n3veXzV3XEG2GKrrr6xJKq
cIXv+GjH2bGcFXvbJ7RYff2UJwh+cxIkWo5R4UJCeGGkHCLgzb3S1ldBpy1N/Ol+ysRLUBEjh9fk
OEeac7aCgYSfRWQA6tWv+SEXarrXSvyMfiwu0ZSR8QgZvVUR3OGMdIeo+kKzIYv1c+7brC5L880x
Ss78aYcOoPkYQvUu6QGrKc0vQuEKt4sc1e2U8Faf+/SqnRv8tvCMR+Pqz8ZBizpxlMyaZMEHGnUO
/VX/u9M+ZbFFa84i90YdkkPYEhw1pujH0bV4ij3dWbcdmnZSnKoXodJFUwYG6AGmjM3FzAUvM29a
VDokx0X0qYhw87uaa4v5CqA3cVO1+9wrRQPAq9yz7Bbu/NlW25epMLOLyoK3YPZ2TrOp2bF0C85W
4rxAIyl3lU7TgqHxkThrh2BhRu0u8DG9QhZBesy6C7gEgoLGd42s+UyDWd2HZnm14dqw5yPd9IUl
8V2vElxFROYWVJf9If2Ci6pwm5KRFIUTKUo2F6uGlElMhPMRl8m9rjsjyVjMBMFQPU0RcXJ20474
VzGCqVWDRUYdRyY61IKDVj/GtcLp0Wmwi1m4oTPQgq1Tjcd5WNKy2xD7cOEfJVnh22KemTM5XLuY
BXabXh5Hg289gU3tagY95T4DC9hH3aUEouW2FrF5dZjoJD85h85xMEsZOIg0uHIpga/bpAAyPcsb
xqXRswsgSoEtWs5ITlDKm086KW1z99gj/Nr6zaCCC2VZGtu7Po8LeuL6ZwsfrJcLayNlM/6YcyWE
+0wEAB5lDEV79E/EvWKlKDaalXaHTIpLadjxcRAMgZNaaVSkmFkghGNlTzs/tozIVbsESXXpKX54
6ww0gI124pAqFeRZecCi+hBGRgBmH5tq3MzkRHABb9pjpxlPcHYnxABEs8U5iQT4d5hKEN1AqpQN
h8LpD2lr7UnB1EESgmUjBNrxCP1Jj8JUWXF/Tpm7kAURt64+1v3VRosGqvK18wNcQHnwShaqp/c0
QrWYitGYYBWLU7gmHWzaiSXHNtP7N60JbELVm8KzEcDhjKa2ZWJlZtpmMt1kqumbI8aZAZ7h22CU
X6ZQ7ICbXjMdCUeUEiETdsbniojgLmlN14xb9D0R5XH4YUwR5akqnG1LiHmNb6cZSvuo47NkMdSp
GOTnB7saKT9kNW43G715Mz4mfQlHo4RlarXwUwmmAdTdVM62Vim2CDt5aAou7xbpvBhpLTdu0Zc4
LVPwTI+/RIR15ExWltGQvGgH45djY4OiuZMf7W/SxuevdsBflJzfSU07dlCPIu3PRfaNOCtlY/Ul
Ka5Snlm5qo/TcMSNviEusd5FRfOVudILM718lIhpChNj9cJbTFTbq6eu8dqRHrmOkY2sIHwzoqi2
oUJwgC4qzLJ9seO09jM0BCrLFteOpkswqcdY68SVRCFBkqv/dRZDsZsYczo7N7wc3d62aUidkIoL
FqTYGLsk7G2MMQYUlZBgUlC6t0DZEFz0cKMsSm1JoZwTfoBHMpZvQ1rT2yAmNQ2YI4lz8UvWwB6N
lfJq0GCBJA4yF3TPEoU6nPFlOffdFF+V0OmOI4jDTSCHZ7UbIkyq86EujbfUSD/0FZdSAX8yTFki
OuRJL76hNFFvg2angkbcm35zyUXJMqY2qFPq4tjTfsDHflQSFFWyMj4FNizVqhuKvUgpHDKGzqzC
cAKdhX7bB8wl6BWdjHwUVF3VyKNo6gaW8hXplYrZb5M3vUl7J8Nuyom8M33frZWG4G3lNR402u+W
CEigYoSzDOYkLHY0r7PDEPdvcDLJ3AjddgpPMi3MTVNVPc0wTjFdw9QYMhHDuZC4sqmyTZUnBGdm
5GYxnL5Jad+EjQ3DOXT2BbkjsJ6dZzRgTxrMBuiLyoOao5aIQSWYjkkK7UcQLYyjkT/sApbs+cTa
pHowS1bzztzPXPh94QYlxmK1/KIlOpnGUeLsRMMsK55zdJiduSWj+dGx+4sTOYQmdOaj4oQ0tupp
t8T+dupjHONNGwkZrLq62IVaeFa7CH1ONqNJltUnMsPSzTS1pRdE1qvSWB/LOOZr1z87FnFrYQxM
dZlGGZqLrzOnthxHLiXFaVcRzNmnaEUSpBHEdhmbkIxlI8Ef3xfPbYNmvIhUkgOGlyEKySLgUhDl
Uu7jUP+A7meLrrh8RFLVq3rkRUIYTBHusIfZbg+wwYW7OloteoqgCanwfoXp/hTLyrpQ57nOyiQ3
jJej9uYo9UvQ+ScoTzsYqhVKoAELWTN4ekYQsq91dL3EtFXIHhc08hhDEm3T6bSHUR/T5mKICpq7
PHkZ2im9EPxAqX6Ib/6LvfPYchzH0vATcQ692cqbUIQiI9JueNJU0pOgN08/H6CqVFROdc/0fjY4
IGhESQQI3PsbTx8xT/xpjvD/KwLZK73v1yH5HqyiRynyg8eda5c4Bo3DZum8XelCuS8wuV61yHi7
2GdgsbuKvQnqlWmhJGAgP9v7FzTKtqzeNIRFUOZyfIxCQ5DtADYhBLOq9Gud5encYw+Aj0eVd4gv
4UoV98So2rgkaai/mmPtHX1r+Vh4uwo+3rpIGVyq0LhkRWceOmY8bopg0oA12qaJSBo0vnjEFhlp
0JB1k5WXF8PR7H3nAx1tJv2DGIL3jUVPc7sPLjqdO/Kh38cqoiHlWbbrBzh6Uj+hi0ki4G9lRpdC
FK+DzhCVBEQtBgyNoyJ9meIar+KYsMwaa5IXxNtPrMXmS1cTGurEPPI46SZ2MMmnzNTbd0YMsyIt
x6+Lsx/bVBw9y/rkWtP6gmXqCyoWr4vlAzptGcASW0Dbhi/X9vzXt6raTosfWe9XRy3p0kOtLfjg
QQxXheH6e5c+h0gtTaTZkRsxSpDydng1iU/Phacfw7gMTmYObjvs9ach0UFSo7zeFlhfhlJQwFFy
FKo65j5aE6SgYiNhJMv6g1pM+g0prTyawHbhAPccj/VqrsefpdVmR1xPmm1kxtfWMz/0bRNthD+U
B4vlnTFgtdQxIn8ftasbO/23MRfHOg+IzLdOiTYoDG69dxtCHKNkGYQ+dzYxMNU5v2fUfAd6dHQ1
wJmp0zOiGc6WX7rcSpHMlWFmOGGzUoyDjCTJi+7F9krXx6sVehdtBN7NerbfJJE46mhGrnso1UWo
H6y2m9+FWjUxOQG0kHfvAMl9ZygCeme5F9svTuhgfnFxFkaYf9xU0N0RwXw0vXOT2Fh3+tl+SRBK
r8AHFYJHW/jFNg7MBbLrl8RgaC/6AV/73G8RuTHf5RCINp0nPvN6OBt6d6rTFE2QlBSD7zgPoSiZ
0WmZvW+EEWy83H/MOvcz8KhPIije1QLXFCaI33t8P7ChOSdVoa9ttMD3aS1zlGj28tAzrCwixNJ9
A5090a9ofl+MGXsjr/IM4rNQr0scIESNB8WMmImD3KeUeEwxcnK0bI/YgEaYdfhUQNDwrFDyW4vs
NJLNyJMUK0Br15TxOvMckIt+vYT7KM/OhBMebct8QJil3jmDLU6I8XWrqSetqEvdD/NXYUktEEse
otqcmFSOZk3l2pesu3Eqhq3pa99FkZsnMGlPLY8SQCy24KG8bwv/WzIQNanbvN0s+NGuVOdwJZnU
hnfEIANJHBe/ExQO69SdyI+LUxmA7c5Hf2NNiPhKGYtxCcgxMocUQCLQZ2ltWBzqzrUJyYIEiyRi
JcZCIIRb7cgLoW4xxv4+iSyIEtmXyl6em5Qpvy8VnVSBZTFwpfu2wR+lp26M/ib9WRUz9pFoQMjt
1IRkXVvHipVRZ6XBrkYGQyoFpQHGX6thcj34rc0lak0ImIkM5rDarI+d/1F1RgtpWMskSWnL764u
CYD8r6vLz7ZQ7zuCBy76c82H5FpZAMXgGztej/G8+h3UNvzuZueZ8zvH6r8hXHvuY8InIzIxe6dv
9piKouRBgg0g12JL9AwakKuRO2IxFo3oPHTHMck6vCfQ91F3qkYRtVnB/1xDmgF/Ir+1uvXGyj/V
vK14xSDLE5g94MLBPpBvQQ8prLa+x/Ab9yPTRrN/7lpkdiYcBIiPFkggrybJUMWXvNxhQfeOTEV5
Qr7kEItq2DMHY0wogkAc4nQhLAUzei4mbW+Bj0fBNdXPOqJaZ6PBiHiY4hFzuWw86VGHIEUDuwGx
HuApmPvB3pSfAyyStUwOUq03ADV4UoUJofN1pbXmwdVsV18TXJzFQc4w1PibxWZ3Csr2sZvVXwgG
HnQgs1EJaQtBBN7AbWpTPXF6ov1c9KnYzmXMY2ZGBJh9PT/cuorqL7LAYpABU3i4rEqWai98iKOp
HOwDTsbxpfUQS0h7nnw0Ssq2dFdpbzHRS7bIaRzFXONELJw/igjUR5E7j2Qgg50+98NJFRYIvq3T
0eURGhlOlqh9nnlr8tYI+hI3CtuIeDejTYfwU8tUncUVYPs8hGCWJmfg62JjdKx6VGdUhZDPs6rF
idYcuggv6aZEAcgJEnGKasSxVIFNRnX63rs9b1mjr6wTWg3WqXff6yXuTOp/MKX8x+0fIZrjm9p3
bUAyY3DxLhlBy7LUWx5aJKyhP6TNPtKX9xPwJEQEiqdZ8y0cQijqJN71mjmj7x9/wBDYupB0/nMf
0j97J0VLCnUDB0kwEPcLxnq+YMFUEJF4cH0iXTlQVHUAxIf2bLoAsOU+oxgfWjf8OdpoOVu1treb
cd7rGRqZ4JQHG0NVuN/QxJpVI8ricbCtw5AH7aElGmoMTcUAFTrxpXaIQThTH2xHwBQPUyWw/Bte
iC0QwW2YJJnypvWGHJfQFuz2mGhcYsks0GBXrjV7+RYgYFqnVv/QefZ5aMtDthSXPsgJX+DzcAnn
n1VvxAB9WmJIBNyA2MzZMWnSg48v+i7tWD2P42zDGWtN48KQaV6GpseuwCehYGf5QwxVHxEXDdTA
kO86llgrz9c+13Cn2h4lDq0qzn5Y+qCemrDeAFwFA4BNkTEVX0iOgwnW8099vYxIOvAwGKP/PWmK
a5FhpDq3Q7rva+bY+kPii2Ubu8mD4ZjiDCuRH3MWzgYpt5TlCaycNeCuZA3ztTjfC29ClNTyF2NT
gohCsWoX+8EzgVsdOPtc59g7zQgpLR1zkGhY9wmvOkA8G8QyzZPfaiZTIWp2am41w3QPQMiLs7X4
+a3wfIKcgcPkrPf+mGYsNWOn2CYBWmPVHJknw4aurWq13FS1+464FeYJ3xNznZExhZLGIXpsM/sT
TrG5H6euog62jeRDS3x9V+uaexps0z2ZVdrCLJHVwDO0w2zHG3AD46nR16r1XjRj5d1OKhsJp3OK
bG0MFlO0yTuVXaeDqJFvEuLkpyjU/dOkm2B7kGfDtW2TI1A2tzycI1awq6HpvhFcsbkAah3FuA/G
MD6LmR4T4JXNq4D/heExsrSTzovzKBhV0T6GsKbZkGDQOl97UTaeDYSQ7HTEdKFgMokl+dE2Gdc6
Lat2DqMAtkXGdyfW6d7tx6TL8T8nwOZ2n3B7oXshNdJX7WuSscbN/ODjmPkopFsCZVrrQLi1fyzD
+EeOqPlq8vIYYRBB6q3Zmm3hqhjmycryL8Z4SeeROAaRtMFt/A1Eju+TDtfF4ifLm/Z74JHz9rtt
MFmvafDJRm1skzg2ihz2/J5XtglApDOREyDSVYENhW+E1X1K5KRjnV14BSiZfR0nr7Geo/De+Q6Q
Hn87VXh6tekutEwij1bPS5YRz4mdVdtiCNY5hNvK9Irq4ilEu54MW/w6FF+SYvAZ154Q8qnWvl48
VSbenaLAh72Tnb3aoiOyZRwUR6OciA7VTBYWBPpSaF6NV4pHRNZXRuPS68Ph5Jt5h4hXBE6HnxQo
vacJkl/ewa3TqzXbDtQhXqVL3n3jzTDufPMp16YTefwrLiv7MY0/1TM5tiB/7Uic8mDRY9xVM5av
jRfGUmY5Wi8VTwAj5T4IJhdVnaleW4B/Fy42EF0EmM5v1CX7VlREjOGCoKLW2mePQTFyIBRhg7WI
+bHITBL7r22XoJxmQWJlAKQH457FAndt1tBD9UW/1GH4uTMIUya1RB0fJx8iWpF8FWQCvALT2BIr
zopsDn5ppjiF5EncIMcxc9P1+Cl1YfnoGsEKs9tjPAU/Bq98hLlMSmFIvgLc2EqSmbAG3mjPoQ8x
CPHcbVCVUGAM66whRqzh31rE1XpEyKsnZuAPe4OQX5VqKzsAom+bKFMRo2t8/YID6b4fmX5amLdm
xQPhc9ucHvOfmjkckpZ/1Wnwn10ufplvshFnETP60LjGi+E+IFf5o7EeswKMOfG/l2kkuEYCGWuw
ID3PmjttHNeCPjJY6KzLQtVU0Vswi2afsbSI0y9YWCDB6TG5zOwFgLJZfDSdEGUbYJZE+uOYzHq8
giiAs3QZ1fTxXt/7bfrc1/hNM3ub5qA56SXd3m2CUU7O2G5bDw2Piln3aKKclk39tE6JMPajXbOG
Y+Qdo8z6HDP3wB5tNlkKkYeT60xiFfyZSpWuIWR6MuORsJSYU3pn22yh5z72SAMowT5UZaQSHOvY
xC19AgpM11Thed5zWyzNTmC9Bk9GTuZm38IhoJ2+uYuervOCRYwnVxwgxQ4+mj77WIQSTlCtcizB
mPgoEZCntMVXTEkXGnIJA7+bGVqhD510K4aBXKNTZCYQSlP6Shljl1XbMI+8kj6szKI0RGukclG8
AuUAaG2BTVFkwXqAc28SB0OAc0Rei4yuO0IDoShY8pz0L0oZsFu0F7/km5SafOWpg5qChEEMqCyW
5IVW0hNYrEFTV9UpFeFxarZGluPr4kcfzbHj69xkRu7KJj0/DeB5UBla7ln9eYqY7KHKSShezlDB
wqPJYlesZ+7bpeEc9THq9kE3ku29f7ySSSSxR6absUWSG4oMFSW3RkI8UDQE2aZqqtDM6qGi6zM/
kuqEVu8dJi/ehvny2bJh/JFK/+AMRnLmXWAQgiPIVJUeSboKGmzZ95/0Ft6NNchkIdNft0d/jlBg
f4o8a1nNiUMSSCpvqiJa6LARcmxKo1QVTuxt/VBLD9gt8A3bpSo3OVMeIgGpCV5SI4xlpMkuEXik
oOtkYNQKOxjOZbMRjc443WMaUci5NmsvlhuJG23blhGVKo1K8HHsghcFQft/sN7/JjKNwvO/B+sl
/ENf/6bQok75E6tn6MF/6TbCGo7v2UwDpUD+XxrTBuotBos0YHKmH+iuecfqeSi0+IhP6z7qKX9X
aDH+yzJ9Xw88i1gTGK7/BKpnuNZvoiR6AEvLMiToD8yejWL736F6Re3hUZy544Nv5f02UQssWUxT
tpyMxFxOJmxRlEF52d36k5QkVR0tVDVZJEv+sezcaDd20O7+lPsNYJooiSOULCG5xacbc16OlKqm
CjVm9rLtRpZXjVqd9fvAjI+61BXDSvg1roZoWSvtUb00ouaTbi4PSBaG+KTx/rgXOC6zVlfbBaYi
aJPYxUelMaAo+4qLH6t1Ov2SYdOpYYtEqLBsbLksVAXv9GmBI0u0wr5XzTz4nmRmu8UoioWD2j0M
gLBvR6aIDTLPytJ5kw59IxFyZMDUL4a2Xn3I0LtOFXlJtd12j3VBOp1pL5NeVtnOzEuhcxnr75t5
Lkf9UpPKnRF5JoKs5ZI5OjlaqjiF0/FVVRVaYHQMhLUNB6vsUfqs0MWvZJTiXoDk5YtH4EqRfZW/
PFqtLIQK4W16dDROsdSN9oZUsP6E/ShFSl2jJMRBszrgftTYmB+c0dK2C3ogu7mu3+FI1ZA/4pWs
asavWgLHWycN+rfdBOtDcEpWWuy0yXgN5Us96wQpIXWg2jYH+UO+2XW/+ptrlpYrz+rqepXPBfbf
8oPuny5uu381qmvcPklV70eqEwvk9GbC0pmWSdqSb9xqmt2RHHPywmKxS1XtVkW95F/QacIuVZ5x
L4pfm06tzYeySm9H3Nvvxzotmm8VbuyaQfynlBEWpAMpb3XVfC88+azc9qvGf9x+cylVTeox3WWO
9Xo/RdVu1/n9Em8+939U0+CHVYzV8fdPeHOlXMaMjAE51zdnv9n/b27+zQlvqvebfnPqP+5XR/5+
a78fmUh9Oju3dh5ztLXp0/3vj7eq/cu2W7/4fXeSWyWoo79dR6voNarrzF7es2yXPexeoLfc6Ftt
Wfib7WaCrsaQdj/nfuBvl1U73OU5ToRzVNFrlXlRNUMG7O6bv7VVaoYJBhTb+t+r6lC1S9VUoS6k
LnnfdJSSttou1DVU1VGTvX//6epAVaiPcez4VevHfKeazIzE+CdVHdJ40LcgOIy9Pnp7FS52ZbB7
VrHzVJoYqEZV+LmJHsRtlzpKtXbJ6JDoXRAsbet03Nidlg5ntYtpuLu8qKoOmbB6enMZ0wW9Mwkj
w/VSxtRv15Ja+Om5aZJwl2GnsplzA7FJkCrCnb4ljf05XMDuFdjclnFhYirTf8tyVutNB6RnyH/M
mJkVAKxIS7agCAQxmNFPziiziG0+SVxjuuqLk+VFYOKHYVfyCgJ/aGAG2UCjf3OXt68x26B65gQ/
mV7q0cD9oJDjvNr8l22tEq/5VfwZv+bc2xm3cPbfNgOlCPnbpf8Pl7F8p99LJK66cqBetuoub1XV
qi5DQhn82r+/k0JPTjH6Mfu3d4PPxU6QOBDqTaai7Uo5VNU6+VXubb8fc999P+beJpQ+6X37ny5L
9oP3pzr7fon/7GPUZe+fcr+MagNV/rlA2/KESW1zW+qa8m2qFrmqTW3yBr/ivz7v7u1D3LIYVofc
qmpXqt6r6pzfrqg2C/WGVLtvR6qTFvnGVLXb/vv27ZoxrhuzhqTvYmD17lXaI9FShwzjl3jSinO8
FA/VqIMDKIhOTD3BGJwprJXFjBQScbup/Ewnx2/hSmm7+LvG4ls2uAv4fJC/vJ+7rRt70yoCvreH
KvDQBkF1GDpjHwgdfFvmf7FsICMiOWXtF1fzgReKApf7GtpaCKjD9t4B7AFPp2t487b193SRqEpm
GNvEevTdCIJgHRICmvxT1hCHyZP6VfdI3cdV+ylPtO8EFZM9KuvBtlqcx2jUfXTb0JJ1PraBdPpM
IA86o7d2shgeoMxJ6ONqyMuBVP+8bWsw6WEVMiV2yfqiVe+EI1yUbFeIidTvlKNL6tkHkdVXzCt/
ZiX2cKw4dIIg7gNLBGJZI7nqNsu+zjkQKMfPynPCjHzjuwQKTf1jYWXTY5GIB31uEaSruw2pn5cB
T7ajUyOu3FhrULwB+m7atLU78NXDmLxzjQUfC/Knq69DWaE+0YPFnDUd/l2VpA/oXkPATL7CGLe2
Bmik9qWPxLW2SSXVB7K/xVZ4cpxz4v3SWJAl54HZZKJnG8cnBdyHkGW8BWrBM6RZ5Z12Ms3GBK9X
IdDlV1+qkVWtz3qXYTGEkRNbz6b1AzdW61SE8fA+h2rhZ/H8rujchzIB1e6EE1GtcNXPz1ERkcMU
qMNPP0VhkJGrm3DlCBTjnFEgBk3eboVeMbLyZZwcu5m92dxc4NWdxo5BtdatcmeTri16KBU+1mBr
dEy+p0geAoUw/YfZKjaBS1rUCarkiNXY5yFGegZDGpFAnqttYrZCdHsDVS47Ip1orYlaMfcHvLbr
E76Wu4zHafQ/E5hJn4ZeLM/9J/9Fn/phDwxtRElD+0NDXKwuxS5HArsKcCgm6Uqkkrhru1hXMupo
ahOMJHpFkBtUnzPJ+He/HkS8rOyyQXneBwhRwpaMy7w91ilhzCRN4k3tN94mRilWA8y9CUPoVk5R
H6yg+xxl/U8BcX5j1V2Pl/PToHfk/+bWeXKMMxHEIQvCR2F1cJKicD0HxL8n8UNzo3A3YnKRFxJD
Vun9uusNRPTFz7K2r8jQGztUofZkTRqyiPaSiH2QXesUiUQHfTmkaYG6kbovIISJAMx9kmzaile0
m7OysV3A0H400HkW451Ay2CFmxnXQeUfksDnbpmeXRid2zbBFKY3ibrIM2aiW5tYny9lBcoojASq
JPkhMZZz53ngE/WPoNUQl8Fmok2JHDLbX4k298+uAfUk9MHn6X1xDUwb3ORsnM0Uw1O+TwQ5w/g+
wSzYwh3J1040i+tUurjLBfOhyYFECx9g/ZT36Ayj1dYTIudtX8Vg4ZPiit4eEDH8o9bF7L9fxoF3
eKMTre3DbudZkbGvHfvV7DFprNPupbFi/7AsqD0ncEznRsxroyKD2DOFrrOovZAcKeLY2U9Wfp1G
ln9DZs/oxzvv4QKXuwaZ/mEk0zrZC1DPFvuFCGiJIFuB3vNXG9MvwNxltCIstZA/Bq2GNiJgpmbr
aOG+d6JpZ0rAKg/qexLjHlBQy34I6yFdB/MXi8mIi18f46nI15pfMbo1XCCB17GNwHm1dr0z/DPY
zvpIdmrVO8MG1xz+7wZ0StznHysA6tYIV15wZxtCbRdSp4BOBqT/9ZgEz0KCcKUb06euG4q1k44H
wZ+7Mof4DzRh/4CkcEmG5eCm00tY1sjhCWfvdwHQgtrbCQNpgU6z0JequleSEzwUYdWsdC3Hucay
XohD4/6UBMcy8ZEl0Kb5OhJfBfCj7Qcg6as4zrNdVzgo31c2aEBP7DoQALuqWICZdNu6nh5Dy/2E
pJyxJqcNXYuEcVUtnzdzab6rPfGB3gdrqEFUYgx0onpsdUG4q0ab9WhGoDZaonNq1shDtiZeD+Ww
norofUI33ffWV6NCE2nsSFMYtUecPllephATAm+AYDF3aIulYEMNzX3AuOEVb+qMyw8PuvMlyMNy
L8z4EHS2VKbM0ZZsihcrxKsABBUGCWUGLhZmgBt0zgv0xGHwQVo8uXWt4byCBpzbouaRJvMKw7Q1
5p/9qi2CszkP5srxfH8buc8DPgibRNAnxxBVk7JGunZyrmj4P9ZThmOOx7M3ghNDzTc7Zt1HWHqE
U5GmCxnuuk5CAFOUjNAkDbog2FXwjVaOi5+2naH/1kGo2DKTPjZw03pzbq+wILZzaqfPWeRA1UDd
aZlnG/BRHG7oeABAPH2Ni/K4tpMUaO0e6+kAA3EC/r1n7+ch/LC4c7W2p+DDbOoL4ipgnPM+X3dz
+LXpnfOAO9BmBLiP1ov7R9Hk2sabINLRUyCLsxJYRcJ8KSfpz4x71Tb3yLojw27XIWoxU2DsurjO
MBxOwHG65ufaR2EvaOBnkqitybbr/mEmt8USvvpMRK04LgMzItgmOCq476dh3rlG8R6NN9RKQXQj
A+qhE5ADbAyWh9q3ETJ32tcSON6qtxZi9lb8mPnVCFncycA8JuG69bFaX8Zoa5XpU/NO70jkkFHe
eSlinRV9w8sAwTKQIH4xfIXhto1AmG8SlIYt/Mp43UBTsTP9hMsQ4G/CFzhvzgfccrI9igUfwiIl
C5Fqj15vf7OHCZjrEp10P5ZPBvASU4fkOeMM0mj53k6WVeXOD6H8pYUxPBI7Z7EkGPlg6RmiG7el
3/hkyJMfwkjS9WwzUWhRAkT5x4aWVwmynlqgkd0X+z4tX30CRHi2RMTRg13ckjgtU7iJoWP2Wxu5
qz7W3W1kCVKhevXSMnOoa7fZdF13Day6WUUDdg+dKZ4c1/yARNW5CveT24MUsaCIealoN+Doijp7
6TPjgYP426znyTGweSyih8Qcvgko+bYO/a3UkZ/yHO/U4FT3YJjxO3sCEDKn3Y6U5I9s+uCisDWb
088cIsu69jRzVUbGsZVClZadebDhih5TU5DO009rlrjOGpiy6dnv/SD21pYeP4aDDyTYh/tRe2AX
yzLFt6HUknWSleGxZgqtN9UDlOESJWO7PVTDOveAO3iadexjFIl69LD4xPXSN+kaLGC7sWu8KGtv
2i0YkB0Y47aFEYQXt0zRIgTVh+y2nRmksnx+uBh37RQtVWY+YLdi1wX85p5xNSvzOTkG+NFELSqC
o3HugqVkPl+v83RaCTPT1gHqdXuWDxD0vowAzJ5aQw6deYntBawDMInfSx0ZGTcmewUZeIn81wkn
CZZ1+6oV+xmJGxYuxbvJJqmmleISWfo7c8TX09LLF6fvf2ChiSqi0FfCiz/lKZpF/hSbD5pdb/XE
7A9xMW2XGkxSFafAsT3nMSMMjZX0Cv3tT00SB/BzanebZuKB9yDTLdfn58buu68CfGeYKAgbW1i0
o8mfQ4IwHLjIbS3ZwfqXoZu/aPCOIwtbWsOq3hWBn+zzroD27WAuJOF8uilVKMOFlGOSLlt9MJ9S
t7kiitPtcOU59pmXXkQ6PDrJj8Y3HxuQ+h+t0lvnyQlcjUUanVj3kv4xL1YFCLdhchQ48dZ3Fp5R
ZGk0zyZikmPO17kaWLgwhq9tkPYlXVm5CUyLJGNm8myYkGVhHD5qgmtUXUOkG87DKoWvvUJSFgOu
nEgDFierHneqpOujvdcs2zGaL2ET67syyj/G/RLty2YBnMz6B30m8b5DaNS04WnWPGCB0TsksAh3
4AgIyTH+2s/Jqx5VLgiY8afZoSoUDMYRIOhPN3pPOB6ERzv/HEFffHDiukcWEUunEZzDdjQ8XGCq
tr+4m9Qwg0Nkh2etjR5Ehwlr0OvR3tcuRTCCM2qzC5GjXeJYqNhNsNKzpF6Tkj9GRIUPxOi/OhVE
qrFbnNUA4SQOl70X9H8IXwAtCbexnnwfzAzguO0StAkSNCgBmsZ590MmOXewZM7+7KyQMgCS7/JS
EF7w3QXwjeQPqp3BxfFakFYub0ysY9swevab7EMFWABIxnu7HfCzZJG8srz5FSQS/2r/3ogmLhZC
R/H07HFAX4BROlnDQz75TbrNzeoDhtJf42p8QKxuNVdDvp79ciWyZHmsNIgfGUpfhwEzgH0T8Jdp
xnMjVUr11AmvAiLZtQ7PUIs9LPhk0zgNx2bKs8utzfAiNL6qsTjez4rMMEZ/Z0J+Rl5J7RgW62u3
eNOm7oaNFS8vbf3S5vZ4HY1x33k46bBQRWdwyfDxctOUG4ne40EVaTghLae07r3tMMBtm8ij2vQq
QgSPgzFFz50s5jx8BhDpl0V19qLRuaqCcCTunvPCTLTy/mzD5r1GIyamy/9q6xc4UDCAzX3ta6vK
d8KnQhZ4YgUCTVE6hcmQj/bAhPbCdZEFoVlS7bOHYLncBGZvXdPGS+Dbt7eme3vr2h8Tpr8n1eRr
tXnNxbRsihHSlmpThWWG5hHV84j3FYe82QE/1GL6cm9Bg4v8+VyVR/XBakcYjytmYxZ8mEbgS/rX
XSWZXpJ7nl9UkwO4+9HzsDbFVuiZWCEOQvO1M4zkeaynn1NSh8cRPQx9TvOHaXLsqyr8hX5Vda6z
u7fl81Duw9bK1xkGBxoU1BAPbq0/ZU7mXMEpOLdz+8QlnYM0wBx37boscdhbhXhSIYUkfBTX5HZT
LfWuQaFpLdR2LByTmdF0TVv/CW2EBRMvaApJ3dvXIMi0Jyc5R3LDYnlzK1hafUY2YznNds4V82hp
UbC3eDn8Om7KhuCAaF99u5CHiuYZ1csrxIj+EdT95vZEIUGPfBmYkiAv2qeK2Rfkej96NpFXxVJ8
OqvDVOHWlQnssBQHtamONXwsIJx61DE85SzVZs5mvtGq7JL3UGkCPQoQo7OCK7jZ5WRZ/ZcobIKr
ajcROHhy4b+Fqa/zPeRhYT8fhWfGF3UEq8CrnoDSAdSNLvOcdActCtxrLSrvKsoYy7LYB4IyLd5V
7TC6tD3qQoq7y+PUjijT7UckWFE6yCRKPogxeS2gWA84JcBJdR7ux8Z1jdx01nr73KyxHJhxAFhg
TD6L0vE3kz1nWwt32wjdhzrcYUHcr+FiJcBqKECxdkdiSuUqniZ99f8ogv+LVbXnyrz6v5b8WVd5
1Xz9Ub2FEdzO+QUjwI/atnyMWSzXsEwfBaG/YAQSYeBi6EJE3XQscAS/YAS2ga4PLFLO1PGlNnXM
Zv6S/JFW1bxCiRI6juUBU/hPcATcBjCBNxYius8i0IMo7PkQ3aH7/Gaxohex0ENt0c54IBQALbFV
GqXVknK0VLVbm3JVSmfpZjmq+j/vm6QRU6MsmeRV7tdTh6sCtbL6BM8Mgt8YXLusR3iduPczVM1u
pwwbM5W6aME3rIvIT9aqUTk7qkIoH6vbQQ2GTBAdZBZFHaXMHe+Hvrnc/Zj7blUj3s2ivR8/D/hZ
MNpzqX86doSbxkz71+5/OuZ2Z63msTAJmDHcjymN9qOeYuCl4eQlcNrYt9IkrJQ2XxiJ4Pg1Kvcv
1aoKT9mP3bcz6TKmNlFkIZqAsZg6WzXlAylo41XV7wfeT74feTtcfuybD/in3b+1RSXWaS0eajLk
00tTtfuVVA3rnIunY8JGapM0OEIdy1pVVYGnBenUX4WpfN1safGmGntL5z0VIIevfrL7v/jbn6o2
S/X/I66xyIg5MjeucJd1Y8sso3zoUC6J0e/3INvHMhGoHsKqEPG6MQR8LHmgalO123nqkTbhaBCC
Nh7VczqrNrW7MIxzbcXZXm2BSPYJG6IR9+ZcVTVH++r23rhTW/eHX23eLipvEOn7ydAeRxuzWqZD
Ll1KVlWRjMZw7POvpcSE4Rgh4WHSCjiTRal8PGTN9nwoehrrDF5Q7cmr8rghekq1mzvETeroCIGw
3BCcQIpBQm1UAYC7B/UKOcEI++TgYd6j2hX/RtX0LETVrtH3ilYUSuzIjVt038aB19oi1vpZ8YBU
oZK3qqayrvDYoJ5M4HBYV31cZuGzCOJXR8J9LYLSPtyYOagB06X8JB72QeMdVB5N5RMjBfR5U7US
VvYzuIoZJcNMGX7H0vC7UFVfMhGZVg1Hp7gSbnB2taNf1NcBusdHqCp5TXCdeVGMKAqF6bo0PbN4
0jxep2nqHlKbdNr2fvseEOiNWesQ6eVjq1gpijClNlWhSFSqBqj2AvTa3ymOCnw9SclZoD2sFJWs
KAgILXP7rH4FlQRXNfVpeg/AZLJhzBg48pI/A924EPFFTJDFx4itxY1GFSWSUeVA/t2IDPGrPDO9
ExNGj8yG0FZz2sIiud2XIWEJccoTWmGJuFY3pf4TG6sVTAPNg2pS/9D9vwp3i4CLlZMRB5qUFx8E
6N3dbZPgW32aUyRXmlBSwHUT1GLIok0+ciCLPwRTDYrMXlAGhlG1SI6W2qdqtmFuTTvPD0r/+S4l
HUwSMqRJJFoda+3WsPofvsKJKnVsK4PMiUzqX1ra5ZK+GH4mbmxBbbAgpCkylCJIqZrfFgkPU/Rw
hz9kXQQq7I6OiAj2r5j4SUJR9In8IpAnWajafdNfAF8Db/6pmvo++uxDr9vGVc8joRhdPjpeOyta
LneSV4z+xx5VocOU+R+FjQLy/cv+rqM9AaKCTKhhR/LrG6qvXSpgrpIBF51h4rvwcKeBqW95p4EJ
qWOOdv5u8ptwn6CHt9btIVnfgR+ewny8QX5UNXIE3mgeFA2snxDF7s0URbH786qejiprAygeKKtY
ZOzfchSDXtsXsWVAQZWdWha2XTziCY8YH0g90Lm84u9FBAGK8BuUAfWvVH49wksZrqnEWI+Sl2ZL
opbaTPUKOqLadgyb6McyoIOnJgQKeqAK3S8Ej0097BDQQD5tsIKNMDux8eQz7+JHgXMJ2KC0GMY1
1KnppNr+m73z2JIbybbsr9R6c+SCFoOeOFx76CCDzJhgMSmgtcbX9zbzZCIymvm6al4DggbpcBEw
s3vv2QfUq7AsTvZ6DwFYLuwsRS1cqhqIDbibxmLhpixqyCdRJy5bDsktCvnSZjo1zrM2IrF3CteG
Vr60Z2j/Ez8HKDAI6lgME/QdIa0DuaxRlJ6Kcmv5A7+uU5dImsqL+PPGUd2uGv7U5NcvgfRyscwu
G2uIKzihCAngIiSlUvgqxX2doqJCLRFRdGVMj8fHJ3/csrWudpT970qVEKgL/8GZF+0sF2GofbIG
cAqUGFJpIR6dcuHEPE/XbXK1lG7ysimPkbvXVbnNSMLooM/2Ra6Z9NDoP8Slr0259c11rk0XqZbd
8dyz50HZN219IwsYZG2C3k6UjLePpW4P256EwNbU4K8NShj6peUhIoXCt9UrfmeZGEqiwGBgpBVU
l5ti47Up9/NQuSeXgmdQRrynEKUloxB3Qh7nLmVTbpSLSuyWLYVRM52GqLZZz5Grw6PRW/H1InKX
3CovRJyea6b6gqF3i8fQdV26o65Xgsteb/TYKihOF394cvcbX1Yy34w+xQsTTynOcvWN4eo/787F
H9D1SHnQG9dVuS4vJy/8Zve7yyXyr0weBO24PHR9db2D93d5PfD6Eo5I4IeBq6Nzp9MvgfjSTY90
/XI90E3gdwEKS7lNLnqxd11dXArv5MGytZ4rV/uljs6ZtZErZohbyrWpWvaCNENcSjFFdyub163r
ddaXokdU/ZCiXF/ula8nT/nVwW+uuO5+d4vy5DfXF+9CbptinhRufCRFVeHTQVGwXKx6kHerxpyT
/CI3jFaAg3WhHa+FBnZdmBYWMIE1f5ObQJXQvXtiaLYe8m5V7vjHbWUZpSC/UnUjjzPkeOHdta6v
8sv9PZQ0v7ZroCHyjv96o/Le5bZWPqRkcz1G7ib9zOPrulG81fUYSwNMOSARqkYDjlvty09QLuSH
NyodX7mjjRQdp/ZzVRXwdDLMxEs5yMuH4TYKIX+0QhhMOQfF0HLIJ9fXxXVjU2jYTdXUG70/CAsn
SizlJeVF5Lo8/bpRrqtzNu20grypS8iWrM/oV6OqMJFtvHOH6TcZbIsMSoPmhAgxVQmW8DSuhRLb
NBRC27LbI+s/PhMF3zpz3R4HklWUcjcqzyv+lmRNey/HkrJoXY8i3r9LLeNm1lR40r2HMSSmWGfZ
iurcurbMeHDg8LvHVW1zVd8kUIZIReoN9LUwVn3louk8/3M54pti5v5UozDkkkqpUHTicqOttIo/
6FhCwYN40oXwP1MxwvHjyD2rUzcfht61zpNY9GZZneIOskpYdedEzFWuJoPQ1qDuaIdGLdRzJxaj
EyzntoGuH5bWH1KLM4h50LqQ22xGCFtDoxgMj5kYGmI97soWtajeIlTMFBD4Wp18Xhqy3bnsjl3R
E8sFhL/hVJafVB7BPCLEOMsSKiX5wciWXMgdmVBKdENQ+FIxdV3oWYTa2t0H8tkoRQ6JFPtL/cO1
KbfCG74jJ+rtpXIC01aPuUbM+w2b+fj+YE08rVcZhWwhtqgMvoyyQR6wLgRg/82q3CG3xbVGRsmb
rG1R1MM5EKoNO8FvjVTzSPiXbesO2ZrER+VNJMvgzQMUEN+vbK0LSHN/fudym1wFHyXmA+IUuX5t
Lf1jtMz9Pr3OFsReuUP+YORxQnbX2aa2X0SXu6o41lVFdpmRnOy1ovetZUXoeigmVCbasNnz3xyU
GfEhjrtdhF/6gdqroD1OgkeAxesAFwLzkE2pVcx67ZjIdIWOYnScEglo1d/IRV+PRFB7F8DfhM9s
qFEqKRc9uC8GEaa7HdQeXznxXKslxWN9huWaOu0qsvHkdt35nAEDHIUxkVTeaQJ3sa72EnyxrsuW
PEYeLVerAGjDf4O1/06wVuchgBTrn6O1d9/Hf91+n+Kvf4vX/nnaXwFbmOpE3AjIEnOysej+e8CW
mKtJSNY0Hd1eA7aG0H2Zqokds/EniP2vgK3QfXnQlCiNdVQdjvt/ErAlcPwuYOvhgahZroWZpGZ7
lqn+XfdVJ2ZG0UiR3ODvQ02nje6WX/ZySLPp5o1OKZIuTbbXAiBzNNxnYE5HcVvv6sj6auZYERgW
Jb5EHNoI/ahcGNB5zwH41Z2Sz6+5GFwbYkTtFZBzeBWahUtOeCebvRh3y5ZcpE5Q+woViFCF6H9L
MYKpjPqhzsn2/lLnVXlOcYpzfL+YLUiJmFw4Ykqyrva5EQq7bSEOFzMU8TApRqG4kQ8L2ewWHK2x
+Z0pJWPsLGVp8imyrsqWx7QjCublKNW9FCeXiBF4FK8LqzejQ29aFxyJiGKKTlouYrE6KpayX+L2
Rm6qAmvyIeWQBpbPiEHKfG053R7K8inT8JEKZJDCFAOda9Pp9fGUTk+WnPpJyWwt5vByIVeBx0Op
Au/SKC6YwTAusIRqHVGXpyTThZKRLe5y7saC4UfA5hsQsQelN0Zo+9QBtl5+CzbrvknUcA8X4+Dy
FCNeQV6oIWZ5yPCehfhJ/WujHjU3/9BDv9vgR3U3aql1mB3KMaokfKCSru6ay8K898Kktbn0eVge
Bk37EqT4thpKvGtGc9hTjIPwFVrIDhocHZ4OOrMtT6GIzsnvJrFrDLxIWC23hW6+yO8vRDezT1vT
bboHsxxt8vRi8jQKaXGAA7RfqvZ3Co7x/KaKFOszRgWyRUX9n611m1FR57lZ1+Ux6+p6ntymenAJ
NzXVP2Aoq+N63P/nMu93y8uCLiPZJ5vX/SlOk0z419e05M2t6+vr/efbmopoAMQaCMXiU5GLvEHB
vK6u2wDJLwfFolrP2cut68dy/QjW9Xe75epUJALtx8hLriKorw5NG5zXyPya25CtazpGxuflulxc
szPyHLnnetB6JlVnh7lzKIPRqSZdz3t3mfWE9eWvqZZfnbIes16m6EAxK0TP36RkfnXcej0lhHPU
pB4o5p8JofU21m3re1u3pa1+39j2zC88otZTt52PJZjZvVSTSY3YVT0mtWCNrvxUl71pStUYYIj7
pNe0vW7XrbpTtVDzbREFWXVmsvVuVV42dQQPTO7BjkZEg8V0cQ4SE9hudlWz/eo8ue16sryOvJHr
FdZ12ZJHvttW5pN+SkHmnMYxGs5V8GrupCJWamNjL5vA7wvBbJzZxGTfN6WM9qqbfb+r6o854z4p
sLniuuZiBFkrBohSjSSTBY3sEt4c9CaRILML66FytRfD0zm17mRIXsa415BmK8e9mtL0vwrdWzIm
uoby5cnr6noZqnTra4w0Ui0P83qqNhfx6eRiiC5bcmGV3uBDmCz8Nzu61trGKbNJGWLmCd2d18Wv
tnUpz12KxmSYdBI/XdmSICzZwkeV36TcE2rTsTIH7YDzB7OVWBjUzxgX7jXmMu8Pvp4ntyrXuRCz
okRMjxLBn5CLXkyecjmNEjMtGcGWi9XmUga4NTkbq5iWNeRs1ri7DlyUSGuiuzsRmp/ER2WISV4l
pnuhysRvElNAU0wGHTEttATAYU2eyZbcFjGjVAvIo+TX0MSLmeYgFgWIiEPBXLQV01OZVJMtAFYb
0BXVaRaT2FEsNDGxtYECRmqOCDAYMP4OzeVJJkBkKkR+5/L7ncWX/CZTAi+SOZMlOsHsssi5NuAe
MLliAh6sGQ75wQTM1E2tcA6BmMt7YlYvW5HV/Nma7b7cpb2oXZdqdUNI3q/xeolCk0kmPUJ9NIoQ
giuCCTpRBWQnxBdkhN0SQYdGhB8sGYnwRFAixu1lk0Yq3g8KFf4gxr0znurKLhYBjUmENnRiHO6k
jDtJ4kN58zOdJtdlQuy6cSX1vUm8VTouwUY5QeBYE3Fy/5uD5EXkesZsHgeE7vZ6yYWR4ZZUHZVe
ivFMzDjfTzIGJPGQK+mOaio/EEEjLT/aIoj0hhwpRl5ytZVxJ0lmlGeux1wD6tcA+1+Hr8c0ItCl
L2pwTa7JDNsiQ3Cyya+MhMUKrXu/H9NmcJ8YIJKhYEgsd6+Lf2ObPOT6KvK8IB6/hR5kqvUqsiXf
mnwXgwgmAp7yrlkD+Wmtb/fdqnyjKRS7RdT4gTH4a6GJkOa6GooehDLU8qyhdTaE6JmaQbqWUmqh
1wNlC4YW/dp6zrr7elmpuX630ZHUgncvK4/5x222kIAbaMFtKlc3Oqm9s1ygVeHO3jfleiFk+r88
srUEoPSf97+56PtD36xfm29eetLBIVpKTwZCvPT/s18eusRleWq1b29e49fNX7/SetPprH2YvYok
l/gw3lxjPeTNJeRB79flxjenX/e/uRRGGaaAHlARo79ZZH+t5vASTAFOkEes29cTgK4Euwr6wrop
EGgGXVIaZFPu6QXEQbZKAXYguytVr3Ih00WLULqmYL9JDPwlepW7MymcXY+ULbzjEfVkRb25qmXl
RuhxoCpk883lZEpKHytqRmRT7r++klxPmuXDUiGsa3thc7ye/v6a8j7f7ebrflLgLe81QKO4qugv
8m9l/YuQq6YkeFz/LmxJ9liPUgX4I8Df8pqpGqWuOZIjIJmQWhcUSka+J7Ai+LQJwoiAjSQCQyIX
QCCpMpHNXBJKZNP73ohU1+QNJHQy8cM1BbliEsO3dTWf9klyhtZdHGaR829dXDctEUGYoYvAtvs+
9+a3gI48K9FPpSXCTO0Z5X5zLvvhswNh5hK3M3oczXyNZtPDtYafLX6hr5iEUmab7yT6RU7f14Wc
4S9CRW+GdEgo6RII7voWzRQD3Cg1zrZBZ253jp/WwNgUtT+Mpv0x471Y1nSB+blXVQZh/HZQXGV4
ieLSqWCR0KSYjf6cu8pQhJzF5hj77GqbhDTuFdr5vwG7fydg5xIT+9/iddvv2ZfxS/P9bXXl9Zw/
g3WORXElrogaPreqqKAk/PdndSW7HNeh7sj2NIJ4OnWPBcHx6P/8j+H95kJpR+NkmJYDop+TfhZX
ur+ZpqZZBP4s3TVE3eV/4KeIsePfY3UECi1b0+DH4AotQFHvYnVpMkSJtnj1cUiRVbhk9xZtqPeu
7ZJCjoJznFtgicw53uCZIMZ0ymDvyHwVR20AdAnjqUOTVycbS8tDP1FggiemRXi7LxEmOvXFYsax
2UMv73ZV24UXYlA7lVETwoNB346l3l3avIFuFN30banslfDVtVFOdVaHV4Zt95fYZUJpKJ261ero
i4pJx6F17LvRmvNTjDiLWQHBMDQhkWrim+EyaJzL76lQV5qtRZEyb9Gn3ns3FO1nc7LuSmZ3uYZr
QZ+9Um7kIuHtD9Mk5O0zdXOopV5mQw13aRTcuUaj7Ij+pbtGxxgE7QomA4EKFM/CQdWynssku6hh
A+e2tzp/CKLlYs/IWhaw9U6MNbFmBbvZxRg1J+faqwsx/a5GIJ4+6GH4ageZ9uzGDG1T9yZI8gad
7qz56vyhLwMsm+B8wpjHywHwa+2bCaPjCW0MDgjq74vabtwCS5ZFt57HUa92pLbT5yB0fkcp3mS3
RmNXp7Fro11jat+XwhnxdK3ucOZCSkjKgqREu9XzWYUQF78ygEdcriNfagCq5hqhw7iDkjCi7++q
PYkrFfDAnt/Qj3QsGdNUFpB5FMZVWBkbW+O736t695LrIdCGqcVLBVEqKi9/cMNvUNijTRHk0UaL
9Mdm0B+ttG99SvgjHHIi3LSRH+3vcQ66g1w9btUw/UG2aps552VQcXXWSnC/ePHmpv0hQHuPmNGu
/baZL1YVL3svqb+ha4auCb5zm9rMYqwkf4h4ISwJ8CNxutsO3RiVRPpjoYSb2XBugqG/1QJPFKQX
z0PcoYSDFYvWuvNhTyYUsAFbmIUoTRT9u+gr5/zGUv9oqvwBU5vzRCyX0gIUDUnCl5LO4atnB6e5
su8qhfKV9JQZxmM6p6+1NeDfVZbIrPKdA/vyJR0Cf0Ig0uE4YqA0D1JVAJmVY6/Ogwgb+FVwT7Hz
/WRgoOzAIE0D3vnQY5FpgWelS98AKND2+YAPu1IvQmqFk/MMYTtUqh2BDr/pMXYZOsadEMuwFxmm
YzmO5t6unWNfNR4QsXE6DaAV6O9Aqk5GcaBkrYJYgKKrUucTcPwPtgb/EKZuLewDfyTuk9dFlxYS
xq70tPvAVBjDBZgiwxm/nd3nvmnHe7vJb3IVpvRSPdvKjAtBkO097D0LrYlejAqi6xj/wGgwYL54
ykbrGLiLC2W+q+9b2zsm8zMOJy0AG62D8+0SBL51MjT6uJX5QBYJtGQV8T+vKv02T24wyHDQalIv
kORqwf3X3tYmHdymPGrSZohP1R8NPqoP1p2RRYDMDVSnPHT2lXi2KYDxIYGHyTbQPs0j9JdQHZ7y
GHWMTrJucBK4E7PubrozhHBfcxp0/zYQa1MZ0Szb9WNNtv0Gl0QMTDC/2NTdHO4io2h2RVyZh7zE
jlDDih6bsycXV+tjTm4byWe7D1Jj3Dh9t+zNSL33hsXbIwAea3gfQRw9l1G97KDlPiPvEQPC/AeW
oxgOLmGxnyPtqxOflZzCqfE5wA9swMxFJd6EYUnoaQ9OrWVbbx4xsX7UjeTSCR28YUS2D1536wbq
V/Su8TbXrZdFL57jkJwhAjCmAn1gX/BIcS7JhMAOqdRucPNwD7+832RT2V8qfcn3IzcA6aG5xL3e
XPSREr1OWb4N6YREft4b8/SSkCji2QCeYbDcgxF23XHu40dnaoHnakyey8Cl33Aa+6LrFIxXfbh1
coCwPPh1beqp2ZqQJmUUUsAE745LGV9Migj9NEg8n19LemNlma+Fc3TK4NKW6WgdcKmeeOjwHKVW
ddnCsm38QoDPc6P9oTto86sAPQFpduUSZ62F84H+oBSWdSmGuEI1KAwIMwB6aF6h4SW8nGI7ybEY
l7suAVgH5ACA+KziK5UDFF5yRFRTtIlqD4FsYXzy+iU5GKbjXeYBeavh2bdlAmAzKWbsghvT3sYd
clR5F424Fdmqlx+RkzgEJdmSd+N05Id2vcsiSqdL2gukMCjeBdY2xG8LZ13ZrGN88roXeCLLObSN
D6Vq6Ftc1o+zZutUeuuPk8jbo/0e5MDTaY2zbBW6ZpxNZW43XWIB9F2GH7lFlWwJb2+jJ5+HjK2B
nR2ymqlyo5PDUmfzISxMNFzecishtyHz85OWhT6VcACUleW2nlTjv/Ke7//OANTTDIZk/5ww3sZt
18Rfu3+VP/6F1KfP/4j/Rgy9nv9zMIoyh/GR55quLYQ+Ysj5czDq/KZpDgQG1YCJLsaj62jURc9j
egwPDc0FGiqSyutoFFwoyWPEPpaji3zzfzAaFS//VunDYFS1EBRplm6iRTLEO3/r7T1rRapF86Qe
FRjkkGDy8Ie1XDDj2Kv8zeJFsFEZESQuIzbtu9VG5HGfMaRFLvBNJ0zYMl+PKW7Fy+g4Iiitjmp8
39WfNRMEQPzw5mN+uOqP/lXAZynJXrb/539wAfjF3aKA0gyDj4f8+TtdUmkxxnDdkLud1DM6OwoI
8+pBdXTQQOZnAhw36Ml34UJFvHNUcvVJcMer5W52B4yOQM7nFIeZ+nHJVfjTKQiJ4DZGwjIaoGBM
E7MClJ1Ag3rGOnhXG99bPMVS5OdRcM9lah6JaRD4YQE8icvNNkA3sY0jUsDmZl1+FccMOO92VcI4
D5C/5R1HL/BVujvxUl3IGMK4ceH+iE3iEHHJutIO4g7wiNiLS40WhYNuT9r1q8nVf95UjYmWuCdx
g/KGKZouVWtnO7kvjom5XFjPYKZsjBU5tkTuiVOEHjN6oV3Tbkc8KDuil2i32xCTdFe9F8dEub1r
LCjznMpuE7ZOiISgFoeGbANoPNfF1sUtL51OEJ5JcfOv6TGxbjZmjFdoHrzabZ1RTsDjFhRyHZHh
ZuBXcy60qU04H2ruasw9DE11X08u/dAeTWPYiyPSeHysOboUWCvxsmOn/tAB58M4Arhwb7UXs6SQ
rz2mBRfgNeR98eK1RoHfn29VvF6rTAD16bOpZSyGo9hlGtRs8f90ZDDZ4vujg5eSb4DrmBBSAHYd
xMcj3rt4cfEeTKzm8a7bi7b4CAPRZl+LAhgv1ST9oHJrs1G8mHjK603U4rhsOnxe6oEKhU1PaCAE
zW/THsqHRP8Q2PkW2xhf7c4xVREMKwEdYEnGAa02ETUFMaJK0g3p6JzZx7Dvk5znfHER24MF78ch
wLz7NeY1xHXbdNjHGFzKIgsuodP2AI8U+FuJu7KZefw81dWx0QZJlI7JLkYjT+YPc04+P3HZXWWK
wduwT01shWOte8YyHugSfjXcgTgNtKPt/a4Rw0nt4DjU835At7NJhvJLnmgbzwYEbmOMWYNTqW6Y
a/mqEW2/DFPOsDh9mpTggxcq2N8a1Wva5rtMg+o9Gw9Bnr2MlQ2MHVvewmVw0Dp0ws5t3eAbygC7
S1LfifTbnkKybQGWBbeww9hRSg9c+UNafNZb8DxKTLFJmrgz72n8WpjhNo+KBE9o/mAULXrINGNH
GQq/s35njN0j5ZR+BQCnLxc+QeOeh1jo/zeI8+/0oTq61v81igNApov+5X9BVh7/Hbj956k/+0/r
N9MiGU73KXs7a628ck1qqDSKseBx26ZrGvQGP6M59m9EFzU0tC7jLtlJ/tV/Gr9xKKEX3fAsVUOB
+5/0n8SFCAz9vQfVTJ3+yAEm42qq4aDKfduDOulUgxpiJhCrlgkYpfpouXNwQNe5KypMpxLDiR7D
ZDwXuZYd1A6Fh1GpxhMdYbVJ8ZY8gwXw07Gwn6il8nZLqxd7JkfFzSiIWeNiWg9DAEytGpARMiGg
zOsZ1olLJekIQ7Gvqk9Gc+vhowKxb3kNeihI2JTVd3pXVPiYFuChE+AZXaw5j7W3YF9rBfmzg5Vd
GtqhP2uB8eTqyrzvdE2/WGXsXQB59XuNOrKtHtXWvpryBK17O33tPAULcyY7aW5nF7MAB7hMAcaU
2jx+VsUcrY2n37HbYXrcWbuqyboDaeDy0zzzHKxxAzsZmQgYh/3HiSzYJlLm6pa5WPcRR7Z+U1ad
BYtNeCuqWvQRZsk2x5wpyxfY2lN5Ny+PcxCZp8Gtv3iOh7Vnmh60esIIPrbcG0Cw0aHplf047qoS
0aZhxJ+8KsL32I629ZJj/5nfDG46X9qAmTAf1ovaNdusso1T4i0fSjs3djBhmi1lgN+V0YXKxsup
LUCDFFkdEjhIh5D4iqiKjshhn4C4eDtHfx4d4mKhmcMV0tq9YrYlLmY3Sdt7L+oleVQ9q3gI++lz
MObjHn0QpKE8wReegMHRO2DLMeDvixePx2RnYgr4YE7DU9EM2h0W9zzGc9hnHm9Bt28UF+0DkMkd
TvRAAxs1xzPM1c+tE0MXMpvkJejdLXU0xYPiNpDrqAomqf+NvyPQ5UluHp3ZVu/pgLJtUBof2lQJ
mp3TkkiP2ntXBwXpWEF18jC63DSWPoEj66Y97t/dvvMgYxIuoSdQm1M21RhZJlR7FfkMZAFWyLFL
GYgolRVdMAD/UbbqH5Wizsc5rI1HlYz9EBgnTS+8G6v3qhO+VJ2fBbGx61Q7PBs6E2JoWxmluTGh
Saach852scWAJflgAKjYeEPeCh/Z18ZQU1ymWThLdwnSIT5GRV9d1DTjdx/5OEUJ/CT1fI6Ho7Sj
37rxpN8aBvZI8E8QO5jJc0rcLuaXdXaDGeePZD7jdZk8xAbMx9q1mcbNM/EzpqeMbGK/yZueosci
23n02+At8AImngErI8zzba44DuFala8/76nIAdYYoXXcduX8gmmtsh34yH0nxnk1IdRo5yM0xICa
LD03qNic7WHv9NVOq4DSfBinAjeNJvrDwMjk1NRLubHszi/cJNuWauP6LuZgC3GR47w8jXF3qRES
PDhqTrmFJt7+rBP+M8rmSMxs2Xam2x068WOtgi7eloVtblutYlbJcPUSj+knzKOaB6/Un+0wPceB
YdzqofsSKUF5ycZo27ZggwY7LD/npQZaCIBgwRP4lr+dT1YXxjy5GIZp2fK4TPp8AtbEjztOcKav
or2hGNEuKkocuwh0HPourbZJEjkE0IaFGW7GBCNL+UPDuQYgSYW7Ujbpd0ZMPDcxokPSFK+mWdcw
ZsvkrBKFnD4qXrbDMKi/LXVGH3PTuCevTxBXGt05cuMZ5tXyUkxFde+YJRKRUkUaNOFRt3ifXY+J
PeFZ3FSt/HeNqsnSNoM9DJry9ziBYKo6+742QFblHV4+3jQ9VTGo0cypohskc4AcMb7xTVdzfLuw
bN9U8v5ewHQeoa/d63VX3Luj87gsgLQArMCVCe3hrmbMl7u188c4RLu6tE5hlbyEY7hALUUPXWzL
IUlOcxtYorgnPg2O02Jt5WAN3cRUuEdRvIl1/EaSSvnDSsrxGSLUfZlZhLIMQEuq7WETivse/VB5
A9XxsZj7T+rMk1/7TkZAv6/49QtcknrXelbCaItyjnAa+kPoLbof9k2xjQczOAM19M3a+RLGgfdi
BHNwZzYaiixKSqcqGI99wkBuTPLpxsabdz9TxrS3l2SPQez0sEQwYRNrNJlDKR9xB73kjd1/LJ1d
qwc4lDEt3uoaY1u1638ksdfvFVXvN2lbRjdWUdN5qEt8xPplvtRuCrmX7GA8KVjBRVsyj+mHZv5a
DUCCIt39mCjK59whPlY5yXZJ7QgLYXijetQzw7D4aPMcHgAP7+ZOj/JzOBOdXMb5dVGL1xkdyWbI
cXTqm9o7hVbh+WE4t9gxd/HR4xe/7ZjdPHrKyTCNb2EZeS91WFvHRQ0fYpewbU9W8jmZUwjgc/w0
qWkNX4t/RQLbKjK2gLGCrVZ5w8VsYTqSxvkcRFYN2SGnFBorcqJmS34AaZYchqDq93aT6Ac70lGY
WOWHPusNHBjz6WBrpXfvGsNR1WChOo0DfXiw1BuvBlVeKp17cLE+3zlTvpxCuGxbNzK1TTMX4d2o
eOYtyaZXXSOjM9j6x1Erp3OcaA9LTA6J6Jj1ZPIbCsdxb5fagHxSC/weQsmBnrra6pnibcda/6HP
85cctN4LcFV1KCAxZuMTA6MvCzZFkCZbj8hx+zEcvAgEA6WiN0ut7KrU/RKZ83gulfFz1Z4VDWmu
DTHHb70qvdVN7XLtSJw5OUUuCMg5cajSqqlGblr6xL5HQZ3lnbZNm7qCuNwCec2yZrPoX1DjW4/p
qGqnTK2NGz01IN4JZk5kChBtW7jHpuvJt2hR+QEaMugxl26d8Kmxycu5OWZGW14agrWnMsd6vk/n
MwZiLuAEDMeC8audYTq9BJd6CpJDp4GraupUe0ozwqbd4F2MmhJoofBqLQHQYB7Rm+pT191NbRVe
8Nw7NzNlHFXakQnBWX6YgmWvRTb+km3VPrZecPF4AN0ATu79KM0BNTatfUPW7mzXeC4nVQ5GMsu+
10vNqEDBb6pnopzzy67CdnoK1f65axXrQ6MxteqwES20Wt1DYz4oCJtv8uQ1g7dHuHL+1uBUuSu8
AKFMp0HicJPbCevhTdc2mAJbaUjGXi37zeBixsn3TCgjzF9Jkrt7XV38agwxY8KJ+i7O+O2XVYOT
CNGjPd+0sXNRw3thy6Ox7Nud0SnhaVzgqy6utx1Kt78f7J7BYzLeBHOtHYMRg9C2sZDyurW7IT+F
laRVfu+bCczqpO3tiAlea5qAtka3eTAU5dNYRqLy/LlzlPKZenUxjEghSflQhvFs0fZqXacwQPvi
81DveljjkwJR3Uq/OgnDDlNvt9TUO7cu48ItSbTmECElJVbwe2E9KZE53puB+QUjg/6QL0fVrVtf
1ZIW+J69mbrOubhZtq+Z/NwAPOnMrLhkw/zDsIzoBrtTJt3hQqfgxIbvxV1I8DlPL51Wbfs4mHfY
JUeM1pLuIWeoNZlQPsOkf2DMSuKGTxEBPmRe0wyzY0QFvU8N5LwZoAvvM8cmxwemlZp69ZgLzLLu
pBZ2sWp3Sa3MH4yS2X5WhsfZncHV9fEBotkHB0+DY1erMXak433E2G0D/O9UwC32l46/+Y47snXl
Q9Kf9cBtPjuEzhkGVbi03FdmsTPC8dHT4/qUosnsk/Kopmaw9bRZPVsYUooRdp3YGjS1HsIPovpN
YA/TU25WLxGkuLS3qpM75PSd1fKUCiRwHM23ZdxspnCaHsjR+L0Rw9ScTOOkTN6OVDOMOoVBOHaT
INXbVN1HWfGtKOhyA8WIb9Jipix1rspNhC3pXUckjd7Oxvp6BlXuKkbNNEMhHuQuaP1Fj0JM41Pe
JOZJDoa4X6DAk7sbuuq5jftKzAL0+yWkBhMv5xuHVOimz6oY2En17ExBCE0lTogBZY9pbia37D+D
mUSoD3MEcYtO6M1a8EkbB6IX5lz7clA2OiPaG1gzfCRgSKsu8S7qmL9SR5NvGqXIbuo+qU9DAVzY
gfF4Y43FrmBOtPOcuaL2pJ53nu4Zxx7bpI1NXBN3bl5qyqznxnDrrV3O3k6lt9xRIr3TQUyPT4Y3
a3ckBTdyZzy4EbcFJDCv5kMRKPjwWflT6Cn87fI4jmy1O5WhJzC+RMBwKPT2vUVtZ6zXGaNK76QY
DHz7mDG1AnnejXMgFjm/ylox40Nk6EdkereFB/6PK7dbTcVQF8ThruxfB50RlsU8gCAX5h/m9MNx
K3fbevSpWZd+BTXLH6RRDRunqvhTSSPFL0y79cPWWLbjQr6RGHizpbunBFqhZtYbTno4Q0FtO52K
Ai2BTltHwdFQoMfSY9bbLEw+JySOd0HrZnSxPAb46nZt9pLY9XLfkrXfdovbnEhi+UsUJsygxvFo
Nxree3p4541F8UGris9YOZ/jEmBdyIBxq08864N5ii7mND2TYyXp1anuIQuMgckVPd3EhEXNKueY
9/GHpQUsG6dQuS0HL/Dem9yt80ykiaBjhVi3SvucDhxQ5WAHzcFRlOGQJfMn8unaXdA5mZ+1wUiN
Kz9LXOk22ohTZJ6mtyC0P4E8tfn5YVfuFgaWI8X8e5sPiz+Yc3lJysDeu+2UEDYI+ELj9HNPamIz
eHa8Tful3Q+ufWsRuT9bEF35xhGCZHYSns0pvaDEqU9abX3T3GbY4SxL2jfEUKuIM+U4hXCHk7o1
tvNQpnxJWznhjl1itUGXkzpO+cQH7UfJ+GWH4wtZt3D4OlsQobPMo0bAdG86Jp9+1Jq8ubzGTMSO
vRt15E8tztUef1cl3De1A4w9JW6XpoO7LaPcwEvSbf2ocY9tWxVHU/OibeyozjGtdAZ2mn2banF5
q5gUeIHEZOIbqHsNjhTZCutrbEx+oNblTh9D/TAHXXO0yYO24SFK6e47ntv7wKy/2Nb8tV1wWP+/
hJ3ZbuNItq7f5VwfAhyC0wHOjahZliXLs2+IzHQmyeA8BKen3x9VG+je1Y3eN4azys60ZDK41j9a
yX5uR/9c9SlVsQVQcx1qh2pM230zSmutXGu8Gebo8DuchtNUkYgC1pEhSEcnas7heQz7LzZXviDr
w+Psde+e2zuHyrS7a1Nei2TY8RTv4PFNQkcXOUxd8b4AWu2URdxI5j8sGfNB53Av2naXbfUmNdBn
jD7k1PzbkzQSj/UoGcVZwuTkPWSmZrw4MJFUHc8Z5eUVUCi7KU+P4haHzcGyze6CMYXi4o5sDsdL
176Xt4emeBxLUzyYg5sdkiJs68AttMWLT090O83k7/g8/MolQicPZbKjfxcbbQszNNmF8aijU8Fw
vO7yOHyLjXan9CrdRtJXaxJ1tRN+LfzF8wNNP7skrdJHNoJuR4k0dFMWUUqWzBUJ3l4TwJ/p8Pw8
AkeEPw+hL1+dphsf6JId+yndz1NzpZJ3OuUZccgybF+caZW3Vgc07NvEjI2EFRfetRv1W5WRnyz9
N2JsoecdzzkownKZiXIO1Xih6GVav9PkUZHfiq4Dy1Ed2goL+cD50tCb6rJmUu05HLTZezLy1riW
3ldPLa/Sh/JaGfnWaLulRgQ2WuNxcIC0AuUWJzEX1CgX0xDkpjNuU6Kt1q7QKIMdaAU1zop1+Jyk
w0fWae0b3g4Ag+Jnp2nJs8iSj1D2+SkK46/7E0tm+SpsC3djGHWxLWftlRzW7Ww4zXO8NBxbjXUm
XURfxarrdxxy5oFjhZH9Cd4/e4tRHqzR5gyWz2trpq6CqdvlSW9eBl0QeUXQ7a7kIifyWo/ro1O2
e883jJeZgB8WEX3va1zUPKsfzeXVjpqlszULkqPl0FFC7taHZKLFnHkvGgw87WGHyDxinIPQAWsy
oj8OOZnXLHP2uqW1N8K6zyY1ILaqPqVG70knwY6sNNp6YwY2JcqTXcg/UjT6mR7jjZ2jwRBAvAdE
AIT6jiYgRkuwtrMRvvKoqZ1oQZBBG9akDw3agUIJknRR1QRR6ndbeoJd2iRKbV976pkeWX5+MjsO
fd7sbRPtTR/70CmpLNdiipMzshhzVy2K0GgaJ4zxQvxUPQyWOFT20H4YLSHpBqgmtOJ8EfkY71GH
MOK37torNf+sl9/e2C3atilo2s6jzsL/jDXeLQ98JmDYgxLi6XZtc+OmzykqP8U2w2QzXGta5+YS
NrKp1w3pbCIMy4c81+xbjFpJtvp73HfWV6R9hKGGSs+yscQifnJMlyoCL0Nh4KMDasUBILfZCTJM
91nCOc9TXFtrmgYYk+tPmlxiBRK3x93ZHyTp5qvU8tLnQtVY5wssH3ZFzVXINVsuYK01tDc7IaZc
emQeyYLO01maRVCKgsNCL97a9Gl0qGeRtvPLtOLh2GtucRGiBI0cXpIodS9iOERg6A8+z2XTGMI9
VqkcseHEauMLupnJYmYRH+Um97wQvFEtlieXf0RmipZznCcQtmOA003bJxqzdaGmaFukoRdUPY0P
ZtdGW7vqjdUdsehnVazywc13WlISUZFN3YZA43xbN026rWgU3rnc6ktfKyBQfC216VZabOOZIx4V
tS5vyMbnA89nEvm8Xz1GrOdUGv5zJUAIRrAJT1wHZFaBYWi0GVElTIKrc9AQhFGpEdbPMaFRGsPd
mYLi9zZj7eW4TIIcnOEJfARFVZluhnlcyqWdGlgf4rOcrH2RDmsNguA4GbQsaRbyvaTOd95gfpqg
5iupnI3KuuTdcQlBTpu32v61NFcuCMeSUaD/cVJfAlkCf3gRkzMF1AfXSetjWdWPjjMw2LZF9iTH
8tmZO3fH9DUeskk8MuqQ3aanNE/EhF7GfdkS/a9pqLRNENfadA69ZhJLowySQMsGLLiBQ+xls9d6
mqjdgvmIZ4U04SLaov3ZV4kTDJXGM2cyrmNu5VtPK354BOnHcxrtEuzTPHFoy9U4ku92tG50p31G
tVCa8Txy6CauI3fYSWIj7nlaPVn7CqlLK4GN0+xGwvrKWrp/jeWD/r24fto8nfZ3a0uX2M86EArl
H+GXVqOpF+TQSUVIBsM9+W8NiKvGF2mF1I/eIt/JPcIgaxKA216/MIFY5NdhL3ZbUQceQfoBZqdy
b6t643Q8vtxWIRUAvVol0mfyd9RFRUzV4xL7J/0J2CjZjEsWBJqK4Th2oNu8bWC3KD7dJr6yVqyb
2tZ2Vi4eiSa2t7p0HlvlpLthrp9EiMyLxQ7bJlbrzf3nXDq1eL2ohK2sy+BYef/98tVV5VnSc4Na
1VlnvTfuGak5XEt09sbSZBzBxga/7ma7uwGP+Kdhl090fS+hZfcPEeN6Wrr6AakTQ+SQtps82vQV
3h76X97LJvuuyjLhLIoe7gmU90RKSjT/uKWaNyoigBugGTVoQw5z3KU1Ck13N4w17Ts8rCGOSi19
kI3/OYcf97RGc6Yxi7Twla25ZFYuH6LF3BjFk7m++5B07S70GNX6ngB3/wDkS0Q0/MtaWzJOhF2m
u1D1D/dotWk0SYOJh5/dkkoTmenz0tETMO6hlZ4WXkKUB4HqNCrygaWhZyM0DH7TRXorlnYpJyns
dZsgvsXpBzpYbkkvaIgQzx8mb7SIVQgssuCOBUmZLFmr0UyHTUIL41Yr/J9RnX2XYt51lfsyy+x3
qGtbncpbyBuIDJ6SDtfK4R4vaFhRvDVj/S3EgHU0afZZTf30ZceAlLQqMQVmu3bUru3oGWhcB2Ku
TAPgJteOE+VTKwKxW2A38nTq4lW3ZrFWOhLlu2vTG69cuTwCS/t8t2g6gmZW0YanEvVvYMhq3oFP
cPFE0VsvevOVxhUq0lMXiUQaH9zaVcgPyyUBcnr1kdWiXwQcmHF2nSzU1mv1+GAkk/5IJEH66ZXd
WmpMH7bbasfKsF9ibTS3uuZatLpPb+ZAUKKeEHc9kmMBjRHtUm3gzFYR0h3HjNkeSVwJydtLQblB
rCY9oBmLToQZibiI0Xii9ok2hk2Qnioja4W0+O6x/Mtt2VbNllXz9td1ia2bE9TyVxoOD7KPzs3k
vuT+t929URtx06Y4XM2q/oFMZAC58NWqKJyLl+sYcVX6Z9SntfC7ae1o6Ek0ZPyE1HsHYGFt1bYd
6awk88Lr0MBRLYXiGt8cmwR0ChpcYAQ6d3kYB1ZSMhRxUZIgA4a4dRR7+y/GFLQSBBi2VPBo4mHI
xA3EMbhbRzXh//DM6ktPem7e4tSnDMDO89he52j8Er7BUeBWLDhD/0Gnxnv7y4sfc8NRGy180FuJ
0kQtS7X52ujtM9qyozYAy0z9rfIUwlOEojwSsPvEXN1qrRvUG9e5/5rimwk17xUZaX90Y2MzEE7+
VyToiI9yP8yUu42PUV1bB9gNRYOVyVvsFOQstApGSDHxziBkdb2LCxBtSObA6RIE8w9DxzpYGxON
d1P55KWjQSOME+Vr28z9NQsr0cjpNp6jCOyOeoAyiW6pWYNGFAYVSG36KJBKzTzCp+Q5An5ifIkE
Uup+FVnDvI6tHup49vUF0tBJ+EJJjThr06rx+x4gWeyruFuTkgVkoBW8+jhaV5NFc8Is9nFj+7uI
hYjAiWFvTTjhYxxD/+g+1aU4qroaQdFMbe9qVhCZSGGkX1DTxXO7quslptT/JkGl3ZiE35PPS8/J
1gX6Ah9AyipZKn3/nDjuBwNxtCbq+HLvRlXVUg082sY+alD0JEt0ahZOnzATrBiSIBF7irg3Qp3C
Uvj/TVsSod/ngzj6VZ3jQtcf+lCsRuZJMDyl7yKrJBAFIwmlLNF2dNEgOeP4TkkMwRze9FYt3xZG
LQ+8mt9Oqz0xISgQ5vBCF80/pQ5XS9owZUzFRtretdbj02jGvL6Q+rFGEE9C/cBzbdscsaHFQFxi
ouvpWuOsq9lVTPZCwpdoCOyWn7YOed/jaObWLvILqoWabiuGvlJFj7rOX+FHx0qoS9XN9Muk3Ohp
Of3whmoTJfBoXdGwNC9P6eUnv382ZD/6JDRxJaC7H0vtAwKzDPQifxufkNTjzMWCW7X1dmLwrRhn
gGe9ENtei7i2CSrRo1x3bzyvMDJ39c0vpdiylM5HW1eQAPQygJy5Z3/EmNHL/t108x8qckbyqCkK
1/ALsuOZgg3Z+nkP+rQ3CDqNgPqXpaDGX2uMp8eUTBrScPvi0BBOIND/7pQxvNk2zwyO83I1hyl4
vE97SZMJBMZVLTaZ58nAzsj6z/yQRxd9D0Gs9TixDfMPUrqDsMExx9mi1YaHNwCWOmjtD0vXXsjr
ucTLleJZ4SmKnH1tiFuLDmfntm4Y0Asyg5bBIrj9dFFtNu5CuR11B3KycnbCqt+mXkZc3s1j2o0n
C0ToJPR4M1mNuFlNXsNIkOeTO6jvi7xDCDC8RP1wYbJ9Ylvz1p7dNBhYHI0mr+KPbXBAsCuviTCy
KfDN3j3upFohygr76TyIat+9p/j0DjOSr6AY6LRwor7YCP13O9RMT2XSBpx0JNn2gHlDGD43rIC4
d9oGzRbZw8TptQjnQhPJok+7B1b9cZdlNafgAsxZbhlt05daaioo4viJcyIEVgTGsGG2yak1Kvp2
cgPTiWqGcNOmaNo61yONtUSsigieG1jbNRbdonbaZvvISOj3kUTSmJq2VbmtH3SvpWCnBS7Ivc+E
uNODbjDEuNOlhxI5NQmNfwWKG5UMF6wbGb1i26xRP0JZ/NT5Fa8cb5ooG8QdhH7DWg19/VU45pcm
g8zq7JNe0Yany5+FgYSlnAgrtnDj09hGhA8LO9UebNZBQZKl1t9K0oTYeKjaKlfS1/utIIJnw/Ox
WPvpiCJ0IjiIyfnNH8S0N9S3bmj71jDDg1WhhakzwmgN+yolb17nps3OyF25imr5gpFK7dtJ7bHS
4ICwf9OGStKhiA5USNGY6FBy6Zd/mjLMPvwCeKXND2Ybp18+2kr06pIJcj+IQmxny/7tk4lKLTT9
hB2avTAPT0ksKU+eR48mjOpgtUa54QUgRnYAyAQlaYDL5hoCNA06gqJWYkThGArnjYsgEDOAUNxW
JvsRwgCsJfbCzId+fkmGLNqb3U3vlxJNmjZp8GPAExE3VVDo0Q+LgXWhU345fuqvdf4wSHc1JyhW
s87jwA0pAsQu5OCWG7jB84NvOwMMEYGRFOJFIE3PDekJByRYE9Y60T4q2V8jt91WKbHYvvENfL/0
66HUDetzNxvdukdfuxsS4DrVArpn2cVgwbZzx1m3UbTjgJJ7r6wodBOILtShyvTvsCENI7JGuaOr
Fk2STsd8aNMFAzDEacWUQtZDNp89ApxC3+037jydxnHJwaWvhIqsNhiXEldLIBszKWkrm7Cg5pWw
/M52u71pub/787wZE/A/upMwY+GODEpHQpbP63GjQ6BtEY5+mc2L5VrNQQ1oFJJRioW/QvmD+mOj
tw7qcUCu0kLmkhZPiCs8uuuyBkIZCUPu7VOh8ThKN4CPbFD2rAJYGdZ4xJ30cg3wjRj80kKcRn3Z
1lDolMlOull0cvTywx2ddY5De8Up6NJrycguY7YO0wKz4NDQyM5AzJr/9IdmWunLD2ZXfk6C8kSq
cCj2CSUpRFWa3x54cK2fNHssNlGcvmRVbZymkpCRWmO/69MWtoMhmceci2QGOVizmqg8w36GFjWq
b2x5PKR12lwwxW0MQSFVoqaDyNABNa1BJeeAtnogQXLOn8jRkGsr6X+6jf08d00fAPOvq0oewgtp
cTmgKbQRuGOQ+eqgN/HWEyO26NbcOJOe7jtV+ChlzK2keTiSdrXKhNVu8VDDdRrDTWsichG5OqrU
PkKMZkEdVjspNGMXGsXBHtG84irAfeaaFCm3xi+oX9puK9datzIHiDHHqy5lvh5v97TrJaAbjUmy
Fd78VSd9j2mr7gC9xg+nPEd+28DfiJ/ZQOahN7g6dbnc53nZfyL+QTjfuSHhX/4JIljbZU2+8fiW
beaNt6YYqTVKRmRIy98yUHyyrUvKaAUqp67MXKCgg7S06snJi6vMOv8If4MoO5z+lHo87q3COVOy
UqxYIVoGx3ZtmTEP3rQUWzOKL+lQr0Lk3HuFPC/P+oeo8IyVJRZLHFdrVVd4HrUSohneYh2hgW4A
UlbVQE63Fn02mBa7Yn6t8t3MFSUGRuvBNI1tIrH4tS7PIjvXwXrdgYp53X9AN2at4cTHTT6bq75w
PijZUwF+d4QuI/52yXJv02M9tlS66flyNVBuESfEodg40BrqzTa6Ll+UY7x70EcUBICvIBP1aDLm
nnvN0CFukWiwpnN9ICKz2icr9uITNNV5QHiIaJw2St80Tp4Tvsd+Ga5V524lTWWYy4hEyG1KikHx
u9ZBGKMiK5DM/zMFgTPlD6t8omRuFHG6QZd1ravsEuIb2xoGl40nmhBxX61t6zw55s0QP9Js+ykf
RyV+UVoAIVAVr1WHP1Pv/a9E+OY2xgKZx9mEDM5YYMj8lM2sFkXfcU+gButXHcsbqaNyU9WnDio+
MXku+1BhzPPJW2g7ksHDjAiJB+fUbaKOiuVOJCd7OftI5riH8NW66rtT5bx6rtsd9CWj02Ud/+vD
X390WZycCR/YPb9Xm+oUkIOSjTynAOIfWX/3FNZ//PH+2X/+bznJAKuOxXP2M7GOPYDbcAkv7KVO
W+rInklSj7H1GvqiWQnTEp+earpdiOn2KGU3HO+f0czw35/d//jv/tv9S/7xHf/uS4QYWRYSW61b
AtI5aWqy99omvsS+pPfVoMRbLzuUeVM4r6lQJ+hnlpsibl7FIL4jFTUXGqeHTejQbylq70QjGOiI
o1OwjRw5cPgqqgQQ+FvJilkJDVF19MweQBD7Zag60MKhlw9ceTuOWHM7Tswkyo/Hy6DhCVry9Asb
+zOKUphKYA4bqnYlVHKK+P+0lKktOpZAzXvAtvDry0gN/yyyP5yZY1DqHHOqnTC81N3OFv6wMo0f
kbTUegrbaE2Cuq0ZklPSchmhFO5Z3zjSHf/pcXQcQhzro/VVmeF1ikJ357LCLyQ21YM/zcoxTmHS
rY0OEtRxwYWmAfNPfGl8SQ2mshA/9iiKTIcI/mWidELtTeV/dMIVnwfjszOm34Cr8ZpQoNeopnIg
taad1Xbkn6cpJdd4OFczhr6g8XZppcQ2HNjscb5+z5M8M7vwGNTbN/TQ4NIzR8HkZY+MCxuPjWgV
Gy5WHUPd8jDweu2Gisha86Jeh8bZ2X6S8BV6E5hm8qsFoFjRyjRuyenI92bjvRRabHGrDdPaIO8x
YF++WHP+6anhecQOvdLthIkn9zM0PQKwJYpOXqysXTLPNhVptX28hzmL0nsh5kMx87LRjfnYLXDR
uKZm19uOTfOYKaUda99VQaicAWL4u7a5cbuav/Aez1yOEiDrKQKBJcegOZXjxYSrXnFoKpzGPGjW
SY5tfSr9YhOP+RNxws+x77XQ62a/bno6JTVjdI9OXhOiPeX1prULcZDQLWkCnEqn+S7lFOSnA0vP
84niD50DxTcPXuxnp8kvNx2Z+Hux7Hh9WaXwB9QvRA1aCb/kvTCi3DwJd35nUVzNHSEukT/E+yps
jlWVovkejf399RvNxXJcIJRRf4QtJ3trcti883c3Ta/2aF3lgO4tfhMhKiBPr3RkCQDLgNI3JZl3
TOCn+1/k2w+Ww2vSBiDn2NG2HZhBHzfOHt3GtMpmsFjfNSLUfF5IRLS5y0d/2Ndx3++pDt5Ztj5B
Wpmw6uUpTWyOs0dZyGOZK/7dHkyfZLTIdQLNDo9urXHhMA+jcWX7T/0tQ95nE7MLChfLrzf0AW76
HCf+uJLJ2bON9260i8Dywx9tZTxY0sEJ7n7ORfYxNj2axrHcu0P4aYVxCIst1XNPmZE+6/FRxTlb
DZSZsASSZ4qBWxV+GLXSqU2XgPvJ9JlWdHhWKXhUT6TPJpSE13qUiD+Xdv1bz91dE6fyRpqOt6JJ
KpBDthuwKN2KGGZLzdkbkR/+WcuY11kfNi6MFNS0Jy95Kvc6TXlbjQ7wMyUg/mEsEn3nEzxNAudD
OfpY/5MGxhFffojRAY13fDGUwTrzwzGz9KGYfxToi6bavY1AORGMY4WoY9tO8VO2bFEDAQMgU+gW
PJgHeEfMktnw4mXgHJmSLl18sA5l5f+UuA9QcyliXL1sOprL5dfZQPUUXGHaK+Y2gF4+xSYZcRGJ
NYHORBqEzBk7PIaPceTAW1XyXVZEP/iDXNx15OnNbsdTLJ+imdPP5PwzMCXKCB2wcmAdpnGTYV4J
SDDC4i5tLFloZuB2aDZbSoWsJZz6/sGvqMQYTHCDKmnOhdH3OwMmwrMQBWX1ochmeQw7k8JgvXrq
DfvQLYTG/YOqEKjYuqajGwzfxnR0VvgOCJi1F6dVP37n9H0Gno/UGVPziZGpTJcnSNqthRm9FDmD
Is4JvNIA1kdnie8Ty4e57IEIO5jFe26vYSZvc8XX5i1F5tIx8atTZDXnzbdJnTLgKt+DAoDFajnT
HN3843s0Yg2JeBPNSB6FC6FdW3CefXP20Dd9VhUMXoXQrAjH92ZhsEsvTdf6kH4jl6Kk3av0S9+i
fneVOBLZp72hV8znMLkiMiayQhM4ZN1UbIcWJ1nojPAAOr3olVeoNXBcfJq1PxN4PZuEODlt4lyI
cmAAnY3mt1dtiiCzsaSJweCpYn0MCqJY1xFj2YOXXFJRP4CfZzsUGQVzmTrn/PSNX5Q36pV+jq31
HIl4/tTK8uS7w/g7t5Kzfx3sOf5scjjtWbMTGBwiWwZPEv0XlW9mPAVytodtL0HwJywDM8HBgW9W
yYep/E9rsJvvqX134zLICv0aYZtnWxqW0nbrT+giRpVlpK1k48kN+YfshgWCLQsvytqIoxjMO/yd
zgIdNdVTS3rTKqLf5Txhgd80BN88u4sE3C8b78sYDl3VXjvdvjk11j67idJDS9ikl9evYFQQV9ni
FsjnLcq4H7a8ijGJX4rGAEZPSMGE1OfO4GRza/nDzJroZIeoKbvOUlum7OpgR4hKUkJASjRyxKq3
6ItbnXW2vg3IRskR6n95nTfwKPGblwq/qmSyXdnFzZlU9xAa86bGJH2UiRGiFUDYNdVVhAPGwBTF
79GJ3eoQeWCw5vTbt7KHIpJLIoL4Y9bxwWuQfLO8O9tk4I3ylWVflGcYB45CtaOqWD7j+WLPxdP0
m8ZpY9aq/cyEu3ajWZ2i2MYxo4xrYyPVHhtoRaziD6Yqd1M51Oc+tuarclS8S80YCBi47ew5+lOH
XBr5clucozqFXZWAqX1DPxJHkvHZmuQsJyk9Ye5CU9w/5OyEx/R9iLvqXKSyOucNxbFeBbr61x8B
8ndtJ6bAYlaZCJC8el38EU94vHIPhkdV5k16ob22/B49VZ1Um0yrF5sI7e9p3AWhZrucd2O6sceO
zMvQ6Q6d23647pw+RPbynlcgNzSXi4c61V5tZfobcIBi08V/DDKdeEROb9BBPTvqjB5SoJa2oYNp
LtP49aBybKsUkWtGfURsh489egArG45JPKVX73lwUiREdlEEXqkQSPhjFlD3QTcHckzMG4zEpgBL
qjDNlBzG2McLCupCLfvLEvpr/H/R7/LfuNjtxVL/T+WaMDQkTAnPxDZoupgH/2ZiV3GYJVWXyL1j
tph45tY8951+TEgxeeLt2iqwqWMqLBK+wW02jphanuIw/3OBKYVRCjE75e0Zihb51rck4ZV5Zh6T
NNH2yFfyPPCcnNzsyvpvKxTpK2ZQNm62jqp274yJPE6M8CgGMuely/wW74cyTlaKDp8eTh0gQafz
t0PbYlbhJyW4w7n1a3kwlXUhKSM6/+ODlxftPovUS2TU8FqCOalHAadPrjPDr7XVptKNm3JxwP/n
MADxL1kAhOZbxvJuup7FWyn+p+9yiDFEzGYX7bvB/aas2vhUjeyD1JLeCtONA8LRJx/zRzW1aH7c
zFoD41s31I5kZWVZeVAis27wr+3FFfMWzQIGFkE7YgLY/cyNixlHuS/61GqHFF84+pLoOqbSWfPe
t5vScX5lRtMeEQfHT1SlpUgu4q+sydAUjXP+ZiRjsRalADgVMXV8Ths+uoY6eONUn5CEXjsTn55o
60MH78x81hpvnoA//8/v0xKe9vfLzbc8RkDTwSbruot/9dePWwIa/f//j/F/C0uFZYwuYK/MkE7m
vCc+vd1VQ8nLlebEKGnLAMVRd+p1pKxxv6WsXd8NlkoOwMOPYeHrDzEMhTtlzf5uYJOEwOztyPY3
OXxj8G1XeXTxNvU4T6/5mDyOej4SroSWUQvzT03K/lkbxAkNz39+bfy7//bFObxAB7kwGRp/e3ET
Ltain5G9O1l2QF4KfLodSiv5iivSsERU0kAi+EXAXomtVbfjqtIS7adXGzy7SobgJqv2QtrZpiAT
/wR/2q+wTOmvjW8Pa7fJgbq5rEjBLRGvwNheIsvN/umz1I4fXdPqHiclC9LE0+5XzxHp6FPx7nRh
syU6baEkcOUaj3PZFuso0t3PsMoPuYCNK0b9Te/kZ2L2ySvTjdplOGD2gkqAW4YQfIUWCSHmMDlI
1LV3UB/nGatEulIyEZuGnSMoyYQKaniT/ZQ5B8dac+cYJzO+Nh7BGHVkeM889I5Iy1Uw1Fn8UPlO
/Mgyy4EQ4qVs5Bie2rp471un/02XdkDS5leppgmNO1JQ0751PTqG1LXrlWF34pl8S+DpfCyONIny
WzYwkuY1cj5X9c5HPZYXo5nt3xyte9DP8OQ4I4baJAxXnfKiFxmKbKMM23nEZofjQsv3mC4TnhNg
kPGW53aznTUsKsO2nav2E9sbwvH2wL2Lf3fwuwdT4nIRPY+joak+CtchQxuRAloscZSxne87q5l2
docUs5emi7Kqo52UMSMOS+PzP1+F1r+eRLbrGrZr+SbFzcbf7zAInkSz8OTufUQiex3psgW0eXb7
96w3r4lLtLaIGmcDmGieMoNs2jhJoz0SejZ+b+g2zcI5Jrr5M7fBeQXc3Y569CdPn6iEyqdpPfvY
O8wWp4BaVPVzR9tg1+ZBTraR3Tbexip98Psw/kTYhmgDdDQQ+XzWO74y84j6Ij78f7n5Fnv93w4W
1BS43hxSlSxDXxIT//lg0exam5XpxvvZLS/kkZsXc6K73cm05DGy1SkvzHxfRMVLafrI5HtdvbDR
XLRBsWA2rbq2Ao9l75qwP3Z0Jq3MWcBKC5kMnuWqR/0d0cYuhkUIOY8/DNx/K0vDARhJ+cpNVK19
OLG0aR8dKz6apb0Hjk632RjCT7u1vc7MfGl93bXwX+sZOut/eQsM519/9Y7tCNt38HuAPhqkE/zz
e+D2eoUjuI73vVn1lymLvLNqLPgy88Nxu+5pjpz4WEfJL1eg3RBJ9T4k4bpxo3HruDqAXO5Xn1l6
6XrjOSNz/uzmpvWSuxH5I/SYUtI4nuy66d/95DNEpnDth/4nWU/63qwnfG6a0N8sKmlRpHCntRK/
ylReOuLrMJkd7bjM3gqItwupqO9adA/bS+Wx1Rr17LtHMv2qFwUitK7zsdorVV6zSh8uDRTywxhN
X57e9shM8y2ZM6jDbeetnaR96UwhLpyXH5lI9LVjGlymXdLd0A9ZD2QNPJq1slkNc+whg3ZWuIqI
8RD2Jhnmiqy5RK67yTyDWhElncpDm7Hy9/pIfclUz7fKNm6eqsqTqpubZXXew4gg6pazDFb+jOIY
vSQRIcNJK0mtNLoi2XnKxk0xezs1+6dOr6EKBp2c2sl7sg2V7jSn04O4i2ge0BCkYlOMKoEC3a28
B9NuNURLyF9GpGVb8I9vl1zepZYtXWEBK4JBZeE1y40LiEO2k33WbCoPJTFNuM0mYX2nhiGv10Sj
I74ztHSbmGlx1RO1R3KKfC9hLw9nwG7K7OjBjAd5QtPdrhwN0NyOvXBj1Ia5Ex2Rl9kbwxXzXwai
p8UYn9uftlGBfM0TUq65/6Q6vt3NMSIUnJHMfjROIUEiSaGX7A0N3bR1Zl7RbZ4NJFuXIQccFThM
PYQ5q5q169pkyt/QJG9txgnAJZmMFGq9QAvooraYEv0Fn3n5lMVjEgwO3xmHDrP67L2hFFtZLnsf
ClPnIVcTBE8Vaq//+UA1zL/VGTHUOa7pClIOhSEcSun+520VGxrAUO9qO9jUMfgvys5suW1l27K/
Uj+AU+gSCURU3Af2FBtJVmf7BSFLFvoeSDRfXwP0OXfbsku+FbE3g6QlEQTBbNaac8zZRHidSihJ
KLrNxTjZr4pN9Ke8jP3VaDTpupQ2IZ6h8VXlMoCeQOFOi+FKFJ433DSaGe5hMZMbH3r3wiOFsQZZ
sFGyN3aguZ7aXF8O5ZidRCGa63bUkO5VqllYYdqePV9besIt2ODdDGES3sztvlsWpHgrDFOuoxzV
r09z3tXNeOuqtl1kreL3Asopg8xTZiErOTkF4gcl+m7VY5U+CTujbV4YBp3h4pm2OZVqtzh1YVii
7ud6jIQhz2baVkuLxLJN2MO6HA2s29nYPmW9KW/6JFpbuM1mn94mC68yrWte5NjsIw/1raHdmOY3
yhdqpxV0y4t4M7GIOEtWuMwkfb8DHoL+BOhOz4C87hWvEphkwQFxmnaWE9y0eYzkhi0YrblxD/dC
rC4+eCEPlkNZL/XLaZdRsVmkTu89YqM9JWMFncK+zSegCyy8ratQeNgBW1ntsM/DdQ48a21jw15M
VW5dJzlLc4RJR3SYS0MrWWxg9KpTlDE91qSDkwf6Bhn7LGqblRCIq9G7iPsY5w2VLzdbKR8tZpwU
085zk+ocoQeZwFZAgMaMh0oyDuLsxUsQBnixuTBq3zyYEq/i5Yr9379s6poLZ+2lKGlcBmH77uF/
3RcZ//2f+Xf++2d+/Y3/OkUvNdz7t/bDn9p+L87P2ffm/Q/98pd59X8f3eq5ff7lwfoC6Lntvtfj
p+8NUvD/8OHmn/yf/uP/+v4/wfzQ97OY9v/frLxNWtTR6y94vH//zr/5Pq7+L9btFCUswXrPZH79
Nx3Plf/C8OMIzzNwpXuW5J/+Q/cxyFWjsTuv+Zl0GSD+m45n2v/CtQFuz9Ud6ZhEof3/0H0ue8hf
tuqOJahMG4LgN8f6bYlDV1Wf3LLodiJJWybJOrrW4oLRu6yuWxgtKydliCYwIzniOQOUZVa4aXAg
x+WNXU4hcdLdWWuRELglHkkp6vwoAMlWKd40r8ubfWuoUyPwwpGAifsiZNHz0/m++XGwP0Pz3g2l
bPsoNYBCMokn5gS/rzZUVTBBOMWRovNRzU6nTaJl5kLzYUTnpkniMx3CzpOvstDSv7y28W579uPF
PVewLLZtPpJ343htxcowMtFuWSJtXFVsq9Sa6GKEa3jIuGz94Lp0YMwlTLK+FXV/W5/96fX52Dza
MFxjLFV/nUcmY0hK5CvtNnObG8vukXj2pL01ubNgjQWYA+17hAgAbN7aFXn0l723Mdcgfrp+Lu+f
nbduc3mbFkiqX19/gKKUpNS7tpj4UIzU6lNQQ+6zRmEsdDt0IcO2UARcxg0c9xAkRhvY8tbV1znc
VDgztfaXU/LnI2LFPn+5DDRKvx4RNR3ft8q2hU0EDdWIh3CdA2s8fnzRGe/WxbxxYfJ1kcArHdMC
uf7ryzSBazWq8mF8TwZUcpgta6JBYtY2/TLBOHGlB7l/Rkm+pHdMO63X+htZ1wN8lcqE6UPeXjo4
zoE9rrv9+NjebVsuhwZUUzeZnrkk7fkM/VQPEZXComS03bapXqWPitzRwhcboTgt8XtqP9jw/bj8
y5Xw+2kXeNQ8U7Dztg1GrV9f1KeD1btW0W1B0grAuDRaS51O5Mdv7U9nnbIitmipe7a4bFR/emto
EAHhJAlvLcByPLm8jbpwGnh7xt+2Pn86iz+/1LsPGCpbgJyNIrY7zsyplDzvLn4t46RkgWhjs8B4
SOX19PEbtN6x8y8fnithwVHwwXb6fs85honj9j1faFKh6O5rbb7zMv3QRhIldGnOTufrMB67U1n2
9620EY9UasfQ4FH3kckKuq617mNtq/WOucNj5HPc5kY5jLtup5CwDMmxQiWFiN5T6OGjtzqwpq3m
mycM4GqZ18FbYzjTjqJy7RYjLkOas8ZoRkd22kF7a3TaV7sS0e4v73w+ob8OJcIiSlRnD+pKSnnv
Llu3CRyTcA6yGs022RgDa9A2J8Yz4F1pobptZ4xjr+Y+k3cP3Qqjnj3e9LmSq2EQFP3yu7SBJ65r
HowTaSxKt+hXVPObVRDBLSBHZGEqpS+aGup9KoqzK6cdPY5FVQGNmUzrCEMWXEjzEmVAAQI2QDsf
40YTL8y4O2pm/PTxWzaM3+cu3jNz1zxYCf5/955jL3WSSUCQKypkEB2tw76Kvw8Fwtqmf5hifOhT
52pLQk2GXT5yOjTxNnoNpuRoQztTOwbFK/0L7ajrX8zIKVZ1aXwJ/clYRzMwwxNovzoBV791NoGV
ynuv83ee/i3W3JBKZqsWvWSe1KoZJcRo1lKNWdq+ThZ3mx0yD51Fp/FvGGtuB+XeekX50HZHA7mH
neN2cC15MlsdnDcazuEQT4jzMM1iFusrRMrqNij7B1cdkgFLGN16sFz2na6LB1ekd3UsxA4VdYmd
pFu3tFbptF3Bxw+XtQ3gYpIlcjNzplXY0SNoMtdAKTbbg93gwYqjm04qIgdRCEboI92xfxnxyy81
kAFrI6hYKLNyl8mV6d7IFW4JSmVld2+jsVr2Wnsd9NEhaeDZQTSsImQXI/XyRaHSK1snNzGeWtS4
ojYXKWoUo5CYRb2XsBYvhaxvhH2PlxjHVyWADjn39mR/xmY5O2mGPWYVWB7Schatyx+pVffgBGA/
YgHzochobzNeRZBKMKyH41+uqt8HLldQtjIZim3P+a0cPjSUpkTP96gj7YUSJls2CF3UWe79ASN+
EJKEkxKZ+vG1/MdXFcy6Qhe00jwWzT9POl7N1QH4gmlXf2ys/rYr0reuds4Dju7aTp4Sz/n88Sv+
Ye3lkmZCycEzPM+xL6XznyaDJvAUXeOOtZetWrp4GWNbfFdrbbOun4VUcJD0g96y5SrFdPPxi//+
xYW8ac7Lc8+b6dbvvrhBR/RCrwreriw+lzVqVeB3e5u2zKYkzgmovNReNdy5fznNhvXbKMkL247L
OteC4/e+FJvp1JLbnvNsdxKaBxtbK8sw9WLm3id59JyxZ6BryCY9Dadzw+BJrTZ9dtRjLBAef3wW
/rD842ho57qmmMvC4t2nTkMOp35Jf20YWAXp87ARANzDEEBmn0ttP+0b49xIHRuTXVzDgQaVQXUF
IzsgSjPfilRffXxM70srzKCuYD1sCNcQeFHed0yqCmdipGSzpaWG4yyFzjXnXapIPZbB+IbWwVk0
FWQEwzED5r30CTThp1H6+rFJjS9Yt4LFjqQkCHsa8rjOsBfSIbeDz3XV6sG9EZunNtIpXsSG2sLK
9Fs/O1WUpULbH9Yks/l/Oc3v6+8/3pKU847Qwpfwfk0b2Djb/ZCqGH08b5uv2qA7G9LPkJl2TMpz
wV3FqHOUhbsmTgf6wLh5F6mYv/iYpFaN7jybE0sXh7wasBmrvizJuPUoE06ZtZI90Cdd5Dq8VN+i
b+je6yYsO2q7COJtUAm1d/QGxPOi4A0H9h49KynzKU4RzlERhdnfVvHvmno/3jK+DguFvc1wNv/7
T19u36i9bHT7Zos8fdmG4S6U6ULCUt3BCDsqykaBAFsa9rSv6TwBlg7h7GkrEbLgV52N3UNV2AF8
ZPRsAFHeWDb9WjUiFInxGgwVRvN5M9uGzqZNv2lu/1CHqXuV5gbA5H5e/9Boysraoj2kkoUwS1Tk
KsGeBdaq9PEzhNH4PDWZQEhmkzbkg44xcSQiu3j9+Jq+rPp+XRtxTf90Nt59z/o27en0jfSxgSaS
xjKig0Rfsygk9l7gc9macaFc9jRiHEPFS88EbiileFBxe/3xsYg/jfQswJmkGYXQJbwb+txR2f0o
ugaVmVRb2AHjwTaTp86n5IoD8hgJwC60+ZA80ghc6KlxnUECuJYevFUbmi4HfvQL4o7wK7RsVceD
9DKSkyZtQubFGiemlUPq0Ddh8keiqnhujU7tvYCkCL9y3BUn454/e1+7HTxEidcI6xtZKG6So9WI
3tK8HZe+NK9bwlk2uE0+ZyXVc4iY48Ka/GGboKomjWkfmgxRrkWVTeiuh5i0A0SvP1m2/2zI4sHp
Yub2EvhtWz11bYNhIoyOUQUEvA5eXSNOfySi/VJk+7mU8fv2hjqRbmA3oemiU9L49aInnEvOESTN
1rWT58BvCzxMRBEUE2v6jz/FP8xfqMPQD7NR5q/q84f809erSRMnrwtgNmWQv8UlNj9YCwydN25P
6RLyL7hbO1ziY7r/+IX/sOTlPZrQqT0bVLr+fuNc+UFXSl8wPOdi3SlSTjt3sPdJ20DWkIjdXH8l
za5dOHniLESgI+9C1L7AY460PC1WpXRfbQH/bSoHZzmGdbwuoo3vUHz9+FD/cKHjyADNbVksLtjY
/nqOAL5Wph/rzTYPgzk9B31v/Kz09GbQxDKLordGFn8rZr3v98/jHhU/0yNIg9Kc835G9ZTWDBFu
qa2hurNu6RD6tZWU0Wpy5BFzZ7s0nWYGElk7qgyfYNphP8uRaXqJv7AK+2awajTfYas2tc9Cc4rG
+8joD2To/GUJ9Pt+bT5Spk6a/9LW3y+/Ing8IlSMSb2LMV4vYbKlCcmGjg5VSoTx28efxh+vWLZI
0Hkot1Hp+/XTcOAZBVk3NGRJnfrWPCE6a1dm7pwZnK1FyvULhGmA0Py3C/b3HblLHgeLaXv+QMCw
//rCcWMEhWGXDbzE9qkf7VsDfBRiWnoO4VBfs11ZEr6r1smA084JSFSORbMKlcY+3KdaD4PKWVp4
FHU3uZomMsQ+PjF/KEVxgJLNI71q6Yr3o0Y/dqghm4RvlGY/M6rMhrY2hsvUnNg3fg8jVsfKdjcz
pM+VI4AXWG/2VK4l4goqZFgPRk7hx0dl/+nzYoXMJ8Xu1rXfX8gtFGzTyvV6O3ZBvNEzspRIQ9qn
zQTUa2TxCm4JlC8hD5tA6cGKhSP8MIqIXexmYLC2xGBHd9YwfO/isL/rjOA29JvmHOQHT7MmsLnh
eWKkOVZe1a2c2SFIo1I/58wLXmycWhd/XOSF3mkqmSZyxRIu0oEPho6nnprqlKPjItqFCs++adtn
uj+fpw7VlEa7+dGsgtfZE5UoI9z24AROqcG0ZtVTeSSiq6lYA3x8wv5wvly67A6DMVoL+b7RHmrw
nEXuVFsV4Myb8F519kTbKodkUXTiPgq7W0er31CHrz5+ZeMPay2PWUd6aDt0lxjGX69wHC6U+9ET
bJ0hlbtY7zAPar6/NX0rQUzoGPu+rq8UlnyM+9Q3L3aJkFiLj4/jD2eAvZQgJmjuRvw2M5R5ObWl
a1fbJBrp0GdqUSW6Tks9h20dGs+Di8BoLPJjDFXuL5frnzaTvDjVXDYxklr+u285ULsgRjZZbVuJ
JgWy3tZ0i2/oSsHABJW5jjQP4NY0oawONmVYhX/5Fv9hlPF0Sn60hB3kk9674Y2VUg68VFRb8qOz
ZentLX8Zuw2kkzgj4FX/6ztmK/SHvSRrSt0jRgCF4W+yHjexQRNgW9umKvO+FaaMYRm1zs1A0WYT
tfVdmqt0ZQyVd6+RQ8Fl6L9aMgwPMEPRJwy+dxNrzyALwnWHPn/RR1FIzoMV3CDiOTZGZSOM7rRl
K8OIzEVA2a7fLOk+igXr5OSoJYN8nK08hCyVd2aYPmGXGpeyqePndvDIemvS2yZFNm9ZhWAG1Nn2
5kP0kLclKnQ0eTtoH9ZTAsJMObDUehMh3LwnOgXG/Idsw39OaLKjmkR5p3+imgM9wGcZKXvxSBs5
3lP+8k8+jk4UVLZ2I3RV306mn8L1sm5pbFQP7ZsF2ncRDcp5cq3HbjLi74q6ft2bixoYpmQHcVv0
Qjv1Nai9EqhXskBR4H2KpYcDNRgPYRfdTNNoPKJnQBI1Wt5nv4mJRZQFJaKL1sSDZVfH3R6H9XQe
TJ0ASiBUbet9ZRMEGNMY4iPcQ33BDJk/DmN8r9cBnv6ebD/PaMcvIes2WufDs12g9etYkgMC1SIs
3cAEx7GDJhzJFzMspxc9MW5zN/3SZgQQ5KYdIV3vIrJn2lda2v0y7Pp0WrhZ0a0zHL/s96BckHbE
DqxNp3oF+XNcxCQ4O+vZs4bytMHJULKq79KnVou7rTE/ujwlw8kl3NTOVpYuozMze3RuEatdjZRJ
Lk8ZbomUxgV/DTbyGM83hW6rH/cuz/lk/zWqxm83uJs4scSR0qNzvNz756bPAhJ+empyLnLNzUg4
54IUy+jk92N0CuyBWmcwVuuAvIRDOOCLBWvVFodK1l8Hp2D3MvlkFgU9Bo35HiykdJ2mqIUTFUzX
WlFP112yMHEHg83iGTp/43WUxvbOnZJdUTvHNvcFqoL/3FR5t4xYq5xl1oQr0STDNqf8Dl4gx1Fm
lvbDkBDa1Mps27fdhH3NhxKFtN698hSQCj6BTShlQIyQ8O9st9gYY248aSFmiAZGraWxTNZxeHxq
S0P7NBTVrUplSyxgrt0YNbVjGM1bf8AOhZbVv8f8XV2FTRMsLw8zlvincUpXXTPsa6Uh2BhgA9+w
TKj7MdUWbRx1N02ykpBZYBz4t1XqCXAqQ7pXZeUviU8pNrHuxLdAx+JbCkxAVUfCEbGJUX53VHiw
gPwc/AnDX2tJJBRjnG7LopRIBU3/0YmbGYnbQmxE2dQ4w/Q42gYljEBNp1zzp0czya5wunu3GdEr
j9nXdH7SbsJ0P3Q5X4ZSbiu2Lw/AVcY7p82RxRnVQzXCF2xgfVMjx3jrFHNwMFtiyIGRdX25x9J1
Zk0tpNtEkIZa1kgx/I+jrCbY81XyFV+suJJuCx4rxGw3wdizW784k/UEU8Fo660wwlXGe3mYa5Sk
UrkQ2QUhJ3FuGXc6MIyFpm46FFxrD0jW1lO+96DC3FmhA5NbK+GFVdSlqLb78qSN5nQYymbTmAej
7hMStzv/tlWq+xoM9mfV9QdjyvNrpzetc9FwnRSmO0B6yNpT0xcL2ynD1xDVCnyEgOReGDqbIkBO
oxpi7uIcgO2UdbfAvZwvWQzAuFHlAJBaaz6LAVSLzB4t5LZWObNL81gRRFy5Xzq0febofKX/i9ey
ntpdowXJZ+HQaJ+fd0i9WKcAbZa4NWmMuUXz4Ng4jszaHHcdlKuynmKSQaKvDCTp1xzdXlomd7GJ
Sss1EucxjDdWEAG06fru1nKjUwi/x66Me7f2CmhVw0PQ1f4DJv3kHLfay+URqrzolDcpAES/IPA5
1/g0qL3eMsmgM3f8O2++GVub0OFwsg8pLdBVGZs1lvquXU0Ul3alaQD98iEeRFFp0W8rxocUAsc6
lfq3oQfeWBVxc9cNoXHycOPV5LLdtfONMVA/GAqXNIkgaZeFEpSdCSTCuW3So5ofxl0b30V5uXJ6
/auX1WpbuYPc9Y73ebDyhP3azCs00dRrttwhmou+Nd/5oPudQj7K5OPaN74j2Y+jeCNN9ExbDlj/
kBCCULW0Kfq6wvaknKPQMFmJFlvuAMvjOnCr8fpyT4UsZArEQ4Lkhc04WPTzhiaBUliG10766GFZ
JecX76KyApOwA8sggZWKDVi0CVm0Y145czyiR6LSzhszRFHU15ISNfgoi0NgJOXBLskZbJrY2/Zg
q7tE5FiezebWjIj/tQZbHirTLQ+ZY3OVyin8IawsbP41jHs2+r4+nS83gr4BBgV9qzd1cLS9Cti+
Ye4BhD5PJL84YZuBB/9eaOrFARckU+pss+fWUzBt0rDesKP2VoUc1pFNIrihQ9oCR0n+R5FdmeO0
q9lGLASsQhhDW8sqX6Mk+ZQkPpEF6YjuMPqujfW2LmHmIOVf543NUbDuUwNWCOnuJnOi+erHxyZs
nlrCyeEWvqLWtpnH2cAsh9b+oiLnk64RE0T565blPGZsJCkS7xLQOwEejzWkltlHt2ufzLG9gX5H
d7ZE+gdyJezoLPk2ShKJWDN5ck1/Z0/ixTTJI2qi7WBe+cpjWNPeSJQ9g4x+ndqBEGWrABo656lI
ciXqFIWm3oJvaOkwmUEBH6Wb6iU4gCs2Q/EVnpLHbnRuKkdNKyMt9wkUUJBgt9iObJCiERHIe1gn
+SImoQAK3raJtPWozC1ZWiuR0nKU43d2nLcl0EfYu7W9zEqbCmQ2Wpw2lqyCt1XmrJX15KBa1R+d
8iFJKrXEmfIptolZ6BpbXxjKZ1UgqNf6mQ6rxn1xDfyzUQQQdErbW1Ic8KhN1UobRmPbxKxMND2b
i4xy2VONqwr3Oo07dz1NGBVzL9u3TX6VWQ5a7Fy7jobhOZocQp1gSevEhCxiy/ial/qZUolauu42
182VJOcEg+r0GvYR6EZlwsfm+mJOmpnsU7qo69qFr1WdzATuDIqQgihL60avNRid8KuWykC3Z+Is
dM8jrtm1ElyqSZaWazOJG5Iiq3MvtRxAhlFvaFUpKP8KPElhnoXGPiKvy4jMR5NcX4chwZbftVaV
xABZb1pu6UtXFBboU++cqOkWLz47ZEOYMPcBBJtasUxyLEKw+rDjDom+DEIs/CrS8PSCNCqd6SRD
BWCWYJ3lZKEu7IujaUQP7TS1uADFFZXAt5xSMqhIvMsZ7O34jcAQ/FVTjv2YlcVCqnpDMkC2tlXz
6Cjra2WUCAxqUIif7GtgtdEm8BRjXT+s4ITUc4IPJ7iE2qwJbVnG7cFzN0XSlBhPu/SkIJJPpvOM
ioOQiUokm9oRIIg7xbRrOCsj7uErjy1ObDtdxfrwWRiaBs8W5XapLAxMyB2Mqj90BfNSqeQ+M6Ma
FzGci0Cf9k3VveRMgHGJkrUd62vMHWSeRqFckSZA6HE/DofLPRCYK4Ay3V41TD1DbcMkDcpDCdD0
EKGwv6LOiDq5hKJla0hBwoOXY8uvdFmvvQjwdaFTM3bxKqssqA8ueAlUBk2glgVOh+XlyS62qkPZ
Bkdr6N0tvZvqYGg1FcVSr1a6l1QHk/0NybR9aQIXx1cxv2AFjeIgHcnoaQyCb6m7KIaawngBvuBy
7CH2lI0l4xdaA9HhBwGFvTs0+6ZbKSw0DFeBvkr1pEFijxcWDTyyj3rA+ha5Z5gNOzOotXXjZ98A
NeVrGUAzzVSHLn0+CaDswdjntqCLAow5FIBrC8z4Ic32DADpPnMhUA3MmWCAZ25dDUrfchpt5Xrd
biwvfFVfX1rSbA6XG/qCG9mY3q7WxBqeX7SvW2EjUcsw/+IKIiW2dvNDJLSnWoPG38yPLk+xBT9G
uYzXU50dAD7nh4noy4M7TF9dQl1ATCMsoxBVrjuHRILCnwCIxfNZrpqmWBnllAMXJFN6IhRPthns
dJeJP9TTQxvUKWFq3DP6cAtXsCV9tfvsKmCnPAJvP98U2NA3dm485ilUR70WsLPm5yH/zHDn+W4v
8ObjiNxV+RgcxiQJD5d7XjjtNDjBk9/bG6AlKJNLhW+0svEE1NUTRq4B0v78UJsBDlxS3dK2iECx
QnZ5LpIIjZSxy82I3fkwFE8EoZAXMT/tQvdb5LDsSJQo03zTQktir+EjAJxRFST5fDPYmK5pZrj4
4MGtJoE6X4jCoWxOFdaCnKg1VtPEZbjMa3DxO/IrLG2HIwgOZRYl2HZ9m3gBUtynVFuRp+ueUipW
p3QokxnAVm4qrTT5kicINhoJLzH8PkEOO1DkA3qR1DVW1D30dn0jfMHm2nKvRg1HT5+4LtyucqdV
7FXTRH/pO1x0RsvAOure6whEhcy+YZ340Fj6Nl/WnhFOy0arsGZlVL3Zj3B3iuyiOfAlzuFmzM8S
w0oyshonMDXzsxc+rKiMeE3UFyoN2HGTrocwWPhtK8yxQV9+Tnc6F+X75enLzeXPX+7pvWUvY4/o
48vDH6/z4/byq4VmgPSeCco/nrz8VHk53MvdH49rSdJuj43vn2MbLgd/+ecfRyLG9EmYk/xxSP/8
YOiHzpyr81TgpWPNPb+xRBO7RgxM00HZXuUzFfZyL53v/fPwcu/y3LufQ8qRbkjffbg8f7npg9qc
tbP/+VM4N3EZDeH15akpSqd1nRXfmpmR6rg4WzJPwriaH/5zM8VspIup4tO+3GVMB3rgobF3U+sK
F269C6s5OaGv8AsV1VHpmn1CQ+msykk0m6SNQaxmhr8qB0iF+twLHGYiIeK4NxgroAkCQyyjDNps
zaCrMzhvQbzuSaWfcJd31k2LdWKTQuU8OS478ZImN0lpNLMbz9jaJdlLPQIrM+m/pxBOsJxgKnbc
mfJO0D3d3kj/5rJ1uQ4pdbDPvsvkF1Zs4apmIF9UoGCXTWbF6FwZe5wk/d4M7bkW5i2CFWSfQ0T2
ZOg/FVTsF5ozgUie5FdP3ghDJ/2p+uYPQXpFUFS3lqbB7t9vH4CO8dJYxWPlkEZRRPuwnpyt7om7
vEVclE/Vjq3VzTRam8hTJAMEWA57iieW0R6x5rYgvHWo/qj9LAe0HdbQhdXTBMY2B1smr5dKZvUy
S6tv0R0IxtsI/vaiJNkh94IbqxhuzBh5P04mqPxwX8fou1KAAcI5fc21AE80+A8nAIoCcqc/oLBg
Y0exiBoLFbGaFVLLplRTa6Mo3GNmlV+G7rrT809+UvXbOnDdFcVI70aq4pvK43CduNVrGXT3Wksc
UEdWyjLKh0MQhyQub7SslnyysyyxI8CmDsFuVt1WFrl3CGq0CRFrIyPvoZyY353cN3ahegiRb30i
FSRblJF/1NCnHIxxT6gLaiSLODmvLWd7T7SMOkDfeoUjuosisC/DOS7hWgfDumELvDEEZqBEEIE0
RYazULqSWy+oIcgksz89KJZGUzHZ1wllLSM5a6Dpdo0/fUfjSAqIXRZXdu0eMjVE6MhUf2shPIuy
8kmDlX+QdjfQ6+hY7dhVccIxvxPK1vd440lvzx41DuEgKH0sSl/RBvTdYT3Zqb0pCPraNWb5zO5W
YeA1i20gTXUdOQu9Y8mXa7Tly64Nlvkg65WivYkgvaKjmEk2hAV7d0pg2bqmOsA/RPdsaMZtRJuI
pE4SyH11i44JRKTH2gCpwcGpnQdFQA2g88WopUhc9FXcZdp+QlAPEQY4Uebk5TGPSmYiUh7PY0LJ
1reAC1FJRBUVfpExoPt0IpPMiuv62FIfalyUWXZGLkopAtTpvft5MMr0yv2WFF19DYo09mtAUcI8
dzNoA0p4tIOIdtYN1B9KGAz9ITbQeFQZWOzG26J99VZhYn/tU53MExuGYRix3idLPmBbQYRa9GQN
iEujvBOruGDjFBYsUusAli5Q0I2mpcS78D5WktQkylj5uC3K7kaYGOJC/ohHnWvfYWG39abnqknd
9UicRJe65pmAGrFMdFJXAweXkV8wMKf686wBK7WaxQhnh30dFf10estpJZOeCtekfOv6AfoyZIwF
K3lnS+zws5NN5Qb7ecbXiN/3htZcE/D9Ekb+ZshFtWbJXazCyJOnsA9D9M8R1rccOaeo6UlT9zui
cyLmDME2Uye5n+Bhxl1dFBMRMlGy8s3+NQLdfcsIiBBGdd2iroYOxkIMTbhXybKe5rAHdnMXr3XG
3j1wquJgKBZglm4+QpTwNxm+ln1hEKkFYc/bjYoQwS7uV4EXh3ftYL364lSU5yamj6MpYc2V4Phm
KiCehYUFTRtov1FDTLt8iyAs9uSdGNcSM7GaY3DpUcqtY43IMlkon6r5pl/GoU1pbkZ7tERrbLWq
Pl5iFn/cmIyNreW9+RWwZHYJ9lqHBAHq3qCWupVVeCxyZCoiipeSdqCkBUhxEKafIE7r0CCcP7Ch
HFamS/8iC3yI0VY+M3kYqebVpLkVdbAnP4ucD+LCVqWWu4s26Ne5lDtnzLVNTZxc63dEwOXPtkE+
IKCKiDZ5aK4eG6iJmxQRFqUtAihBG4KvrwNkrozW2ohZzQF8BbrrecwnEPW+4m9lS833AHB7hrnm
WbAl0EfKDmig23jRUpdteoisBPxzGG0c3J8vfaZeTB2Oc8JiJ9fhRNdDbrBOHL8XprUfHWs7Jjju
qSIQRqSVR1TOW8UK9sYwiSpjL7PokG4uAGKgrqmnz5EZ2Js4yp+mNj6FPk2NoM/iLb0cjcsNo0dG
ynNA1WuD8qoe7xufUTYNoafQbv5CsVEsWdyi3TFhCAyTSTfHqw95ArzM3OatyRhFZO7G429aDI/X
FadvhHDpDf2mxBW3wA0VL7OEAN4mfqDkjflopqdb195E+mIsgH9IMyJ7uOzPfQDAW0dkse6zeY81
46i8VFtKrRtuwubQjt6yMFv3OmEFGKRafVtb5UuU4OL2bJWcSML6nFRAJEeKL5sCuiVEflBGtRus
ogJhXD2W7oaMzFNoswspAmykRZ8cJM30dcqgDQIB4kZfKxj5wGJHKvVLgfr5uvGYXCz1yZgAeg4x
oCr4Z9SV8A6uxy9YOrJPigYSeT25TUxVTjwMJa9NAYRJue3mOKAR36sgee0N4vwsw7EXfCdo8KTW
N0LIsNj2NWMsta4dgAJ/3co+AB9e76nLjHvR1cmhqeWSZEAfkPMEEdQdvmnoKQ8V8X3HwfOCTYqm
EjWWSbNt8CA8o/s7UwrQjwkEWKMjO7qy2cP6+OENj5zBhdYV8c2tHhFsldBe3QUiViGjrU62lzOY
O5xbhFv6n1RtZXfgx1dQv80bNAr5Hdr4ZOPmLVTC7ktNctS9iOPuNITRF75u1X3rdizrRQgD2n8z
VZx9jjpVAYvWwDzOD1HGZavWMZMrSxXDPkypMVQy2PRDb7xpUXpwS/ADxHepSsjP2dgEswiQKgls
ZWsEzufiycPeQN6ORilJ+HG8M80KMobRT9cWp3khYjvbpzlLyJE/tPW0dDNW4df/y955LDeOrlv2
Xc4cJ+DN4E7g6I0kyqQmCEmphPc/7NP3ok7dqOob3YOe94SVMllSkiD+z+y9tjGPuyKzx4fGTOIz
O9OzmJvylhYD5tJRQY5W/BGGGD1t6OJQL+U/ubhkiPiP7fTJQAIzaYZNCzzN0UkqByzToHvGAMc6
S2fg2v3AuwuOdywN4yFjmTWhgCGhrCEuLqXsXFq54B45sSSheaniKN1qjcmtnTLF4MLdy+pXag9k
J2IUlYuYuNk0osGNxLuq1WdTLeuzoTAujGCJ7QyS4UCuhXOKWSlf1lBqEvM6ZsZGXzSS3YiRBWn6
aOgGIJCskzlBlDFs6kUlcIvTNTKsHdq9ZKPJgGKhz2Oqrd6AzEA8ZniJqtLZlo36aQlCEeFNnmaN
MYI2a4E5Dd1GXoZxX7BvcrU+oYm39WM5x99Y6xiIWtYU5NlqBgUW7gLm704kaRXGhRiQ+MP8gCbA
gRvh4O/ErG+1OrRGUArsUbLLyF1XSRXjIU0Nw5Uj6F5lAwZfhZDrS6zAEJosgZnqmidP/bBduyIi
3IbqJoE3WBAT62LQv0yAsTVGVb5Ry82uy43FNSNwTa1iwBXC8laqSJmTuXTCyu6KOwG3eVIKEhpM
Rso16pYNyEFQOZGTujF6xwvJW5artv1COKY7K4C7uCPNSD9I7OmhDj7aYKNlZNW94XwrejTuRpif
Rq8Z4CRSir4pI7eYLttrwC6Esc0xKpe6FKj6cFJyaQnLoQUMSbsMoo3zLVMJl56N9F1lxLrTbec9
nqLx1BmBkmTJNZ4xixQDeQws2kuKC4uJSkN3R0cL9AOxtja31XFa9ginafyyHqZPYnQbIswBjRIY
VpjzLoJQ7bW9tZA149yDau+QdevcwTVEfDI/y+QsZZ30qsxsZazuIVvaKJS0+WuhVjwS5VPch2tH
O4vWIEeOs+GFibad/hrVRhRIaSS9m9PvyKrMVyX7wtMeBY4xL0fdHm2i/lb2cHHEoZ4nJ/C7qafo
1XNZzf0pErnyOE63JoeXFiFLOCWZnZ9LwZ2EUf4mR3AC3X9gPFSk5mkszoZNL0dqBhLRMu6pbHvx
QKps9AdMkHWW0oUJtoF41dRQjdoS1y+JnYx/I4DR5Yqb6P7Q67EIO2u1XMpG5+zID6y9CMOVScOo
8223rjDZRHZkRbE8djqhC6tErzFkrJ8M/a3tCef7eWBst81y9bupNZZ3cmEhQrVSj9odM1C83NYo
m0+cB+MjIJJ9oibvE2NiptYjG5oEVZolOf1pHcgsqWZoyKiBeFq16qHWcsWTrGFiNDywY18LzasL
tM92M9k7KoaGqVzUXdXVH4zQQbsYwMlbAuuOzAV/mR01MjNEbq+HikFxkKqyBi2amacsjaxzIDIa
rZFslCWaHnJ0IxNLyjabCcsc8nnvxIi302b6TtupZWe06kHbVPPeoGGt07T3x4T46Zbgap8w9DhU
iKeelAPh1M1TZaQ8S56Gaem4ECS4aFUSdgbhDWoK3GiNoBELKYqJjKyueULuZcKCgQnoQhZj88by
nbuIXqUhAbQl+B6xXDSiBzz2I1moFtEQVEPWgfhjGaQYn2hRpZ2RNPZmJvMavUF3+HmQ7rEXzcwT
09QpzOuFdHqEN7eRd/w+G4lUzAd53C+p/auK4m8J8+YVcgVSyYoIANK1iQbQAAUCKwnWvCz9ZQJp
UXcqm+PWjHeliGevK1ugOesAl6qZUsb/TO6WhcwpKbnv+KHjGkYoCI3cAJxugja139Z+PRVDjexd
m7rDbKUNS5HqDWOs4JJw0iCRlM9Fl6l/Fzhygp54kykE72Zm+aCuQ3cuR6I2yOg7QEpS/aXUjLDi
LrSpplz2RzNzUQ8lrwDEoI4LmGEkXyZeZGeUQtlkkX/ZFRcj/nBI9LBG7dWpJ3R9ZvGLHEFukfqc
/WKuTiwxl9ikmzsaa5O7N4a/KdFaJANaFwKWv5VK1p1qSgqDjM7BFKZrcx/dYYFhOrDJxZhu8djf
iL4g69hRNW+yJmoPYYMlzMWwIwoT6QoBJufhAG/12x5UxJvkYfqqsdx0s9R3gyBv9g6DiVREyCWh
qF4jBH2HjU5g0Ljxl5Mw3FQygRjG629TR4VbsxyneySpWe2XdlNLwmM/gfAdM4iI63uKAESxtbWQ
rNMV5QLypkCEx1wLfjrzCojh3VD5eap8tMRyKCQt4/TYklrtbIpGhdbn1NuG4FuEBgn5AehMyeRd
t2PVNP7cIHrPG3+yY7afzcaExfZnknf4R9ycSb8RpdpVUgi7j1ppW8tFAOICnvTM/MeMhlNXSr/m
cv6KVWYhkNJJ11gX8GGrruxIC7yso+WcGinvjkpNzCNqqpKFJkvUVlHCSlPTgPP+/tatvHwuu1Cb
37JapUyx9q0oud/rhDyabctRbxEb5WTNVqOcIlomqKdqhmCFQ96MVCSXjGSoJdDXNZMnyB8IyxrI
XZ4lb+0gMallxk+Tip6nAdaBCuhcQIvZN3K+yYn6OMRGSEII2nEJ+phVMfxSDUeQGZeCXgLeCYkc
gvnIGbWvDfGbebi8sWGlASRNAHGwZCvy+oM1mblZYo2xloS1hiooiFWo0qkpH8p7DMkMae6xZbi0
zOxrB9wLB2kUCW2eeGzzBMpAHiOHGCT9SVQflqoXIILY95HJqsCybYwtnE+02wzWoAlp2wV7r0cw
dhUYjMLx3JLBDVLSZVDzmkiOzXixqTaA3Wa/bSBkl9FshdwND7xYM74GshOQeWiXEUoO9rt7lDy4
He6zXIaYpFyMULqXJL121FHl7MqpvDqWqI9VlTH56aFZWxY1p0kELTdhUmmj3LkUKXOQlNlamrXk
r/fiRgXVcbFqiGWSfqfZaubrePlZfhLvLjpns0L6x0jr2m1t+VLZdkC915vCpuw+kbL2ilqUvj7U
Cz01T9zULLT/pgQrLVJubb6KPXe4vb6YOaab6WO4k0SzrJa8XmO8lwQ6UV6B2lK+xbXyCbOmYMtR
/e5p2jdzQ4izVH9XeZ8ckdiRwWFkvyfjPupSyZnPsNwb9lT7Ki7CULejT1WtLuQY3Oe2DLIXlT1Z
n2D+HbiqyTk0d0qVGPe075WQh4K0btFIh97IKGSxFoJ5ItuF2fQ3e16arJLyJVozzu2RYZEtZQwW
mvmkiXdmGF5GIfJqTbtFdNY+V4TiKUbGq2O3bEUT0N4Y+PfOqn10ViaHqZzk+7kxBUJ+JVDTcdi1
VTbQoHMroY58qCJAoV39IOvGghrC7gIIQdnGjHlnWs7sMnN0aKgRqDrYRmKSSRBJOpBtpl+i6ADQ
i+WBMDdQ4G1zLHAWeJlZsyGEncwkARnWZGg8x9QDacEwaMn1r0hhRKPnglcZyFptTaNrGjPhcKOj
7Q1b+iwwEst4WkNGjpwH42IfZo1/nk7oJ/6RVvhlpHd+zMrx4izJVrOQdDGhjX29jbSNxbIFIvg+
Lglunhal3tmSCYKKsV846r/kRbIP7SwcDKykC1v6uWbIokFcnSUJyDqh1JMKelNSe97IRfeqWdG0
x9hXb5pVNr2a9dOsmyz0tbZBRQIMPdGFc/h5gCX6u2G2xuwvJZ90EOmOfdE1shv9mHTaJzWl/FV0
+oMRkcebLK0dKiToWuNE1ls6KgEjoTGsIvofHGe8wH1U0GuaW+Yt6Wvm1Od1Gma3YAgG05r1mIih
kZYTBVOR7cly2rWELe1jOe521WwQ6WXNG7XlprXmLes9jyMjiUfw6GL+EpRrQ2e/RkSM+Mmk5Zs5
13OvdKSZOkB7zqyKbPb+Q637/NYwEtqwLkPhMWrtuRy6G0XVsoNbiZSggplGjUQUgbYbnQ6e0yyC
yMpp05qEJKp00j2iwVNvsTHYtxGZQ0JN9p3MKTqAXQul1sBgTgj8XllxYShxtm8BGhyRzIV3IXtQ
zbH90Cf16EkzSX7L4rxbCNc82Ywxjs94D7BuDcSuim2r1tphXmLDdejFRMb4LQeLwKBhUsJOo6dZ
a/nkrArnoNVsyphdzJJLmctozDoRZrTpAX2WA/5yXuPo8VyA2QtJ54Yz2PIu7xuVCU1SRadSnrfy
rJMwRi29G0ltwDtOzJalFudk/EmAD/k96Mul7HGpLVIuxiU5O1gGwYvaoRorxQYIJMMefe53a6PT
KkunDOy/Z8g6qTfK2uxEBdTRxuLl23LkYgcZGWmabwXvlWupLB2lQrKrUFBdykY6l0s37gYz78Fp
xaAPmqQ4TbwvE21W9kZZIzaZI0AIaOGS/JwIffD6wkiPedTw8oxC3XRVwd2qkjNyN7nx20DFKPVB
rNeCTGnOjnO6UCpCPr3WcXbRVIa+qz76hZSNB15Mi0tIcCNvGnnb5MOJqXzrdW1nPkUmy4mkU5/q
iholmhAfjTmboTFVPqusqQA/9sFYt/ovm0GLhxWIXwl/R1C1pfYij1sxfotG6LdWk8XVzsSt6tFP
0Q8TfqvFxYtRJN9QZsfvuma+ZywO6RHoYcH87dR0XY6jZGq7Xp3zE6zhzerMzS+OwQoNogqgzayh
72sd0/Fhsc5Jfk+5J87Mm8fBj5W22Ems0qNUvfWp85iUKxeRTHe+1FrjYZBekCyW2ll0nB9RJozL
2Kwk0AEiqBnlXdr7wyKXBW7Zbr7q86QyH5D15xXVuJtML/jknHuPC1ZjKq5Lo83bfm7+lE1OjG5m
tSTKywiK9GW+To4SnztZLlk3PMJh1w+MbqyDwZzTtzEzML5PMk+VqySQ4sHyaa2NXdt3KSYAvG1r
Q93foaXNKGrRwZFopQuaOnWS8PHG+btiKIQKqtIG2yZhq8ANA27375ayGlTktdil9RT7Iu3yYFVz
EwdV0m91vE5Pebn+abi+U3usbsSNayCXgbHmvJdXmXjgaeb2k1k5mtV1wv+Y5jXg7LuwRbcHVqtr
dCi7hi3Lmh4xNOZnVTnGHcttaKQlAhLnQRRxfZnMmmQeElh9HEOwns1IPo06zH+1L3ZyWz9phsT4
GWcOQPGOgkYYnmpRcSlOrD3Pi/PIsF/sRzvx9XuiylLH0RMa4Rd9sqHT521+aM2oeFB73vC15qS+
paVMyJjmnZysZvinYtCdE7U8sqOlx2rGLYFlpNRkQn2o5x9TsOG3Q2EeZzMm2UyWTwr3DJ/cTzUo
7qeIVDC6NeMU5R3apokFllGsNXPBQTzGUi0/OMm+N8EMiuKLeFciUme5v/bjtRZFcSwwF9B45sob
wkQM3EqHwJw1wyv94jidIjJJfmmZqNn+cCgq99CJJbHYLsWxx8xy+KjmDOmi2ej7Uunf6Qjkg9px
JjipFoDOPlvTUh8EenJeFW5OeTEm12nWbrVNracrCROS+4PNggrkxvCQcX5fsUE8KMTcmDBC9nrW
oyLKlPQwLuQpiBa/UW9MLi3rxFXLQyzot6UVtB4pKJtxzJVd6xjZI8mdvim3gcV90YPfvx5MBhgQ
i+OJkUy5nyRsgY2jxS9dytg1LntyXNu6wsHYMoDW8+odCH7NUtVKH8pqUDc929EXdtvI9B6Y7Jl6
flFLBHel2De21byUw717hi7QjVsJ29BJj+XniIXmn1prOQIt42oOTPrGXub/Gtnama3QQz5RDNki
WoIFSpRfD+W5XseU+okWvc4b+SQz6yebYngSCJR5Xqv0NWkZ77Q2frFp6UJdWTQ6WsUzKELHcmxO
DZFvfokqkz2Uw004M6JrV5ofdmzWm8Qcn1QpvnQJgtshr0iiNHuatogf0+nFg7HY9oE9fc0mmLB2
oy2ibVUA/hn1ZXyYcJdM+A7ezI7BZ56nDwpuQxYlKpFwuYnLI9rh/gvNXjV/w0zPzYhIUWZTPw/Z
HbCox7p8gsbkx77EPuit0NvuYBZc8ApowjfRjQMitcQ+aBPyvqFPrE0hjeWJZFS024YxPCdc3Ax7
8xfEVNmG8SEt1Rpbu6aPFVI6nOZzYUW0pAoM7Qz0QWM7xl7VSH8RtYm+s2dVr5Xal41U6JkscZVq
wGg9y7I7NBXT/LgsZn2QRPQ9Mw56TKNsDZsKoYLzM6+q0JhWTaKxu2F8ZXZ9ebSXP5YlzbOvaSg7
gcqQR6orw6YVd9dBmmnPxjolHrxpbd9Ho/bcKvJfH5oN5x20uCXsinHYyjWy8KIioZ4kJMwCZfy+
DFr6XDSPTuPUL6MaxY+TNqG5yLIHMnKkC+CDTZNEN6Y6y7HXnAR5nmM95FWUvCg/u4hhbvZjVHkO
vs8bsP6jcAyLcUq+3AhK9SRMZoeuQIRBm6MdJgtLVOx07dsascLCXNDs8WaOm65j5uCgZgMsMDhh
PtBCG4iwq7u8fDW6edOXk42/pKjOxoIPstLY5C5IzYMRsGDIdhdFpdHXZ7Uu/zBqsDetKqNgUCdt
R0XOW4Jiw51LFvzRInGbodL1ZDGvIWFWTPUVYwHqaU2kh0wj9Z2kbB1FF5dxpeVt8lh9ISP2Bdz1
8Mgv9mfpOuK8kYcEQ55M2woZmtuJPDoi+xYBW00WrFFnQsRcNzbhluMQHcaYgrfshz+8nAwI477n
Qhq0kNDu+1GsaFc6Xf1KWzlg+TEOJRmGgZjrPNBfF6PMb20sdTfqt9iVpSLZGA310VTRY0/ES52N
mUGZWKzXQZOHZyS2tLhWuTyw2oFUHtX+kFvZCQuHwQZyee9MoZx+HqSRUOYFDyTzCz7Hmmzbtc64
sdP1wGtV7FHrKY+RsU+HIX9o+kg7ROXMPU2hrTEt7bYqT8KR1Fflq+iHsz078UsiqSDkpeV1Np3G
Lwyrxt+WTJeh66dLaa9HHLCRswd5k+mEMuEjqe7BYivGV9bElRz2bdf/EA0Ocr5yKmu98IwmVa9g
/j8yB+3lnDXaKzqpBJHdkxjpSDJTicNaG7tT0lcXSx+lCw0DIqBkZMazZt1BiaV93/DKA015NVdl
2OqjBULRGn/RWZBkNVCeM7K7Q2eVMnRmPDNdsVaBgw6UwUmumzOtamIFahy1fo13DrdZ95IwFfdY
dn8UwFCf1+FqkowWYPwHydoP32MjHpdGsf1Zr6cTpAqCqjQDeFz8HDuEVQ6l0GElS6vPOWFvJlUf
/2O4/P9E09vSfP/Xvz5+lylJDr3o0i/xr79gp7vfBCKAqcTg+38nmu6KImUz0v8f/tJ/I02tf0OW
0uAgO/I/iaaO8m8D867Jp3GysiXGxPoX0VRX71/i86AtLH4DHf9rXw8i+a9/aea/75gqfMeOibuf
/+P/C9EUys//sLUCIFQtzTHYM+p387lzt9r+g22RssvLCqVPiFh6pjd0dkuEt2HBeO69LTrxsGOp
q0z7F8ttcS8EnUywkd3Kdqjn6W+TIn5thbQ1EtTW0pJ2OAZlIpac69KP5d4uUBoN8JVGydkvGB+O
NrMHt0wxuhLdygrIeMENYitfsTZZT3NrHFeJuN/ZsNbHiXWOW5c6djFFjq7GgFRvxt9RtgUx022W
YTdYKK9W8A0aNCK3eJvqpt1NM0LcUT3OKGSRIRQbZcpencVR/dyOiWPFU+Vbho65US4+pLt6k0EF
cCNO8GOfFS826VkHFq8oCggsjLcT0RwBq534bTL30oBTZOHIvaqgkxe82UfLYlwYicmFDATWUyMa
MJ7xNxWDehRyj7SysqMzxzLR3hQvrJgxwaRMcpyse5WR0aNVR/jJfFjeaMyv3cHQ0DKmRrCi4bb7
qD3/PLC437HmX4Jc7vgdeDYKdQqXQam3OfnaHkxkLSgzDel91THESaVHnYoT5kO16btmRZs/HZqO
MOP7VLlFphw4plEHVsPCTneqe7gEpsRGphkgkGqb68s33sad7GhTUPRSaNmsGE1kAPpMR1ioq6db
+XylOiAEapJoJmvhteOdRZ7RgubUoHOmAV/3+yiNSafQraBp+lvJtiOX5uqgVxNTN1qgMDErB+1l
jYDcuZBho3aV9rzKPaZaosoD+q9tVt9N7mJFFoPdsjSy8jVNOCWKZPRrFPizZL3JEcuuqdcfpAmV
FXMrBtl1pF3Nu2Cosuz3yEgmxvESaXtFc0ASlgYtkd5ckYTba840e6bZFL66SEw2atL5NFP1K6JL
xEwtZw2iPBKtTa7T/YF/mrEkxdOYFkcAEm7Rdyic4uYSq9WvKOr9emaBaKgtIYU2w4wparYYBdOt
TUJEoLF2dCvSm641LRy6E9n2DVXg7YEUjgPoFMvKo4UAUU1WcSGHzFVYI5xyupY+1hh5DowshTTd
WmuJz2Vb7qQ8B6+EAfsTm4tvVtmxJGfmcelJ1EucMg5Sy9dadTei7P427YRaV/nUk9oIogjzl1SN
46XtlCtjdfB9RGz5qzwkrpCbe3wcSQXyfI4pTvZVSXXdx1kwD/gHRqF8sfQtfamXPTk3olM9F+wT
HPam0rD4tJjQBfXjGh/m3qt16ropKsZdQySZl44rjbYYwARl+GYWkp3Y+TJlw+HAurJmyIR2DGTW
5Iz7aUzxL6lfRpffuF9KoSNX/G1mbS4ao9dstHtezug+trR3dpasrt6ur3UG3EIHzu8vTX2Vpyx0
KuKJCZJH2JRLrgKM3Y0X9G5x2exRILXLhAqiDFkUeqYOHtnKpUtirr3PRuUZepLE7KUpPKnnn2im
HdTayTdVDSWkQnSoRqoa2223JBiZ9U9BIjlZn6YEgCeZW6AcUnfWIES2xT4hBVI3dDIFchOVdE0Z
kNifHRJQKoXw2yxVCFzq70pCbJ0trn4VorrgIwCb27dvi01Ya2GPKWLRvA5THeIj6T4znRxj92Qg
DaRK1qtcFX/aeHpiytJSgRDNQkhhu0a+Hc37VBuw+LQdSk0t+SxmnThQaFIdGX9xgwtcFdMfIMVI
f/P6SxSN8JouQvHUzXscqzFtBQu0sWW4uqbVBnJ07lVldo3riLjIRAFqED0RqftnpP6hi8PmhzwY
yxqWVkxv+KLaa+HcEhtJUWKsrw7R1GxCAfl36rblelsoCRk8PqdF+w7N4NoXzO1iU4q3poRzoVl7
x43s4b2MlnTfEOaEDoEcmBG762gycsMY6KVWfFfeIgJIVhnkwV4QkwOowh265nf1nUzxtUiKGeej
fDaFwRt51g5ZaZ/Ybu6SkohmZD0bgmRU5Phj6akN4HmLTEoE8NSQUfFeFOTVWPHyu0nlXTMtvxhx
YfMYtbc4b+gB2/R1lpVzgm1xo7wRqpEHbRerpPIuiVemsnBharKENPvXFKB4NAAOme6RAa3cpK7W
r09rNf7BcNiCQvC0KHpAF6+TL8TwU/1Tr4Tzickh+UFk9cUBZBiYBJ9h0SHrxn5TSco51hYCbd7r
kLtQk7oO1bTsnG0hbM9ke3KRlioYm+73ajOXqIgzDwQ/yxUDGgUaDDYSHylG4lFBl6NEBPhwb3mW
uv5JnThZGQp+6waeri6TzpolhVTxl9hgmYqBqiFmiuxQIzok0rqdcOf6qmpHIZHoiG3Q4QIToUkq
xx0CTHaef9Le+NAhXQGN059bFUR6Tihj6WA47MuRbvctk/XHJW51MhLu5IKlxiGTPnHrsXHE+r0J
xm/i3BAF1jVnfWaCrFI8LEGPjNMhh9WQxheC44NI079tTiAEDHkwob7Qy4lmePlFgJIELG7pGAUo
RA1hbuxxRFJGEBWWvRL3zWtGMgDzWzbwi6X+IjcV8S5TDlfWFnT7HByWkR8tTZ53KdwG8Kbcw6dh
edZ5Y/gTK/u4/M1bdd1JCdnJjs5wgpd4KVVKmZbms5uq7Ywhi2rpYDiMphg8fhPstHPaBdtzOhoo
G+S3PjIe7xgpduv6Vzs/RK0Gxs/E3zegCHNTqig8KckBzC/Z3pCxGhxraJ89JbksK/JFETN8LzRu
XZnyPZQcpQ3DgQE4rZIEDdxmF/EAEoDyUyU8RhjaSe6qT1UY73H/MiNjVlNlU1lqYOhcsoN9i0im
T+DpFUiGB+Y8lYkKQuR4RESYU3+g2zhZHTGKU/exLqwU2/lKWvYjHeEJksxvtTWxJZKKKpS9ffdK
G82rstjI37jE5BaKIjt6rsawkddkM8rauFmp0w9pZX9Wwx+RIAese8Sz5cTIOy7qrzliQfelDesm
yW1k1LH11rPl6GPjN9kjqj9H1ndanBuQySexjgBOspl8RMP5ldlaBI6DZywhG7hjLw29hAEAIpml
EBZiY+sd7/qh0szBp0A4kcauBnbORppnCRiPo14IZqS9Y2Xf6p46fq5OEa7m+mB18Wc8imczk/b2
va6UW21f/dZhwjCOEm7alyEQvcts05knPUYxi4M0U3W8FBIdKVM5CUmLlIRp+SY1OdiU4VhWKL/s
bT0S7twSZApcdJ7Wg9EXT1ZmoPFm+CcUpAsOuBImGvJtWLpda5u7fMpmT8yva0mIB8VptLVn9oyW
pW6ZBuv8yga7TpabisPYSXWQMrQ56SIpnYDb1Cb1LdwbpapIek6U16KTnE3E4q919K85HzdCV9+d
XJyyWPq0EvvRUFaSTxXTiyY27PFKQpOmA8soOrev8ZDnT2ou4Y0wjZvSVQAbM4Fesz+pfaZsBIk4
gLo7ZicVCkNudMRdLmFakKOjcQ4iW5zuyq+UvHN8vLQmboRjgGCVrMPfhnk4aaeOt8j9j4Y9OL4+
l1Cy71+2yR7/6ys/H6dtm/j2AEjg57t/Hn6+oPLcy97fn/z7K39/zkIUHSlLCirqv3/yzxf/8eP/
8/H9y//jewgKP2jqUG2ItRNK8PN9nLD9X3/kvt//9Xv+fIlF4xY/HnEKfYQkbHhCHNSEP//inwfF
kbv93x/+/Aku8z8/N7BT2reyZyAQDZzB/sDLwM/4+S5Mg//81v98TofdD9G6KHBe9jo5L8P9AXqG
4lIxAnKJZIl0uvsnf77n58HoRL2fzY6hh3mDORFDnv3f/v7fHzI3X7wBKJLXFtQR7t9fUWoz37Q8
Q/Xd2TcbRslLOlMlV6nt/3zOGufcm3BnsgDHC9Iv/QNgh5YY2hS7UVLeyRQ/fxyk+Ar0wy+Zi07J
UTr1+pnTajVO9BOki9lBZnoUpVHASb23M2/+hUHpCUfqhZ3j5I0HKpfY7Z8RbEVe87q+UpGqbFe+
EJKiNvaopPfpTcEwqpdP9tGEsmTu0WPx5nHT7+zinCPkAK9ouRvrobjZV6R97pfGnqsOu+WoUA97
wKUwJDc+uKnhm/cvvcoPYccr3zusUgfoSJK1TT+Yc2L8l8sN7higSLXLH8UXyHEcSfDKEfLW4zt2
CgCiQPkHX/tE71l7vQct8JVbiVtNKFvd3kNQ9dLcoBKMNMj+XTkOIwFm4FPrwl5KlVOxQWWv3HR9
n6DSUmZfD0x7PIN8uRYX+7pyt2jdfCOGUFZaN6aZTS7lvmY1EtaPEIW64sgjgKKkJsQ12anq28pg
Tk7Bk7uzRCYz/lrXltz+mz3bag4hppJ4nHf0PeYeyx/6ZhytWwdWgrtgdQFs3eV77qPk3OXSVsMo
UVPW3af9nOqefmNHot/mx0x+lj6ufR2KyF+3Bru6Q/FUvnODLq6pq2yJOn6qntqHxCMKLIRvRWsW
bxEgU+S6SKI/nPDNci4LOVGxxzwYz/ceu+TgO+aeZDHygtD2h+jwR92jxfSb0s8+8Jpvu2B50y9N
8EVjGh+dk4AJ8VbZnvSOSOQYq67x8Dp76qVw06PAErNn90/vovm0h6xmvCvpwN3W9q+5B7dBc4G8
8lhnPhKSa/Tb3o2u7Yut/iu62TsgARvzmp4IgfxdffJf1GDf3au5Kz7TZ0Bm0W9pCMUru3gu1ega
B2gfXcovngBt6/RcVwmY+z2IIdP/lq/Va+mBOyvdGiHaTgoQatOM+ul79OvLebav9lUeATp7JRqS
XRTvndrPVVc1rgyRLBS1IXrDwt3oA9AZNw7q5/Y7fxeSF97pJ/57fb7Ej2+IqBQYLh7uEBdrU+0W
desbpNR6dYpR3WX/ayNR94gGcdeN8rjAKXyOjsb5W3t8TMed5LFFD7rPRrhW7WcX1oD8dKJ4nm8Z
ilxfOawuvNZ7LfLAFL341YEt5r2EF7nyYGY4QAxpjqTv+KG6LIE4Nhdi5ddt/gxYfzyk3HE26yFF
Pce/ng3EQUrDXf0sGCa9K7Cc/vosA40w3pd2gAxvqR6HmndAiMDCx9Dmxiwz/faZ/292aTftdwnG
Y1N6YpuSBTL5s9e89KizPNV50TfMWZj1eOsXF9vXKTvOIS7FUEVceUaUeBFPgpUkCED7BA/HA/y/
nXetl4Tf+q7btrA+HT8VvhX850r5zr2N4xX0qK61+N3rV77ptmxob8x8OL/JGMbZRJCkZwt/0f38
JJ0jn2Us8elM7e5vZ15MrrID8Vvx/v5k9t87hS9PzznWOcf9X1yd127rWpaun4gAc7gVk6hgWZaj
bginxZwzn74/uup0AwfY5bK8bInkTCP8obzU5TmMAoMaBzClo3jQvoViN9tZsF7rYhfuB52VvJ/x
7XsARr+jImlX53kX3SmSQGB8S9xol3vZHTnJQ0N16ECeg/uct/LkwCmZu7G4elOzM74Ae2WueF4D
RPY8TLVb2Ske7lX9KF+Hf5ua2HJpBQ/WQ7OH3KhD4rR4apVlN5/dQ/K0+cizep2pvcs/cDBF6ZVI
l1JWM7qJT30SPFAt2SzkWse45iTg2K1+jj/olZb9uUHgYHas3X2l22+b/xLxkiq7L2kX6bYMV+JB
a7zsBYvdNwQ3zYSfjIBBkVSgz7o95/gCDQxKZe0Uv5WPsQ+xlfI1/aL6ucpIartsYYmb7BoaKg7A
fhfUyUFjNr3E78N18kfjwtNZj42NqIm6a7/AnK40zW25tBXTg9vM+zPTt172+FGdJYaos9N3WLCl
5q87svHiwCqM7ArQ1XpijSQuzGNlD6nzRXI4UlVA5zApn+DkgS6CODn3CJ/Yhb9W7szQT7+pQ3i1
nRg35YvDkiMQyY0jPrJsDlMUVHd0ODKNlzwDsOxX/EBzb/5aiFRFELkO5R82aHsbe0o11WdxoOm0
Bywg/igOydKqn2Nv3MPnQuURrNXwWvhjuA17QoiXyk8ULvPnO9DU6jO65jfY6JcnLlH8bW/c8HbT
Z7aeOQySeM96Q8diFwadB8Bjfej3gE3//kfnff2KdtIxcr3uZRadBL0KhzrrA/QGO7yWj9VL9QK4
IFb34bTjSeAIMVX2krmz7uffSFDszN9VvQD0avwUKTE7W32rh0/pon0oLhxJkETxmZE7hqH45WRg
G3kb8M8F2jhxPXZ9YZ5zvIUHcKCu6EZ7plX6Y/7TOw8Bm6bljPKYQh1rBfA0z5GTlBsEfn0FYeR1
Kk9F+pJ/i4PBdp5b3wboHtkOqc/lUORpsSHQcUkOgcpB5HkZ1sgdvpK7AyqqToGgmx3io248pJHb
wyAMr2uQ/GoDsExcuyvjoUbQcBRf42cLXQnmwEP2TOL91b+JLyzU39gBqBsdoMbdU6ex2TzZM5pd
LNval3EEi4PuiBcdh0/9UAcsg/foM7wLRyVojpEnAC/YmfboccQequ6x6cjHd/mj/BkdUbKAlQ8R
xnD/NiaHzckB2tvGdv762O8gU/J4UJe0xgcGp3sxJZ9HaMO5YBAVjgx1lzrP2zRFLpaq0a4+muCU
QSWiSeTNG0EoyD9LQjT2OvifHoriqcPKNx/ro8BeSNIgQPZBiuh1re74+RLw8FUs9kvxqI75UeX8
EjL0tlHWRW3flhVPwux0uBmmX0+3mNJvEtPAF4OIodXTQFOxsvKkp8w27F8f6KewPzqir+2IPW+W
tQM7URVub+0kb2XIFW9jmN7bSwxU77HeG64felSznNBD+dtmlj8h84MqkTtdYSBMl6j5gvJSfDfC
M2bC9owQab+TFessHOsSvgvCWnBFjOhRGurD2hSu8JqusNxs5jLmy5+Ytu7mfPYF5BY/c5PJMQQ1
OJwO39Jntc5dMYCHwXFFmWo2YG7RrT6V2k51N2RH+S0/t4sN8aAgTUTJCuc+at9nvHTGu+pQSQBu
e2Dbkfa5V15QpYeF9sXexnlCIC3B4WZrY/kPjFyB+CZj6xGuNOhi+Q0GoFFAoMrCu7DzxLsJZNtv
YzcvkBigd9VsHA4hKAF1PbJ5PHWqoz2hgEk9HgEn2NEoX36vR5gHawieZodmo6T5I04PG+LrRWFp
c1yhg0jE3ZdXeMN4Yt/Wel976q/6K9T7ztZ/Jx+Id5991BfWufGWuX0gdrsxoGKCzMPC9aw7qiu7
4knSmMI2bX2KxACZKJVkCLAR51KCpgG+sFfYVecl7GKs+GmHLvYNTRviHXkC9ubIVIIqNy0DmdUq
z4dZvVBSWfNzm3jCU5g+RLNNs+JuvIeqY6oP84j8yG78ESTnP8+DvS/nSAEHwDWDxyBXD3jaOeaF
F+vYpQHcO0RAcB+AUK7uaP/V8DC3sUQfiBzjNTukmybeboEYzb00u2ek97TopJlExPp5OYiYSLj1
eqoQzDtWUM63EeubQ5EfY/FXUE/AsRCOuCeiDUEBo+NRdpHJQG91xzm9vsPfGh7ax+WlmtxJ9sTq
aWzcJvOHzKGoIr50yV7AW4kr0AnSAkU/K91tEV7D+QMGHtANNpccnaV7L+6ICN96KsyE4PGu6mz5
ab1A+LE8w/LyxiXAWDCGuBCgrsfCr5jz2oVCo3EYOAVEQowU+ojdnMPt6TGVqpf8JgASvkSHBUnw
KdC+0ASNp0eIrbg7oquAzCkSUrUj7cd63xZXPJ6xT1bC5zz1SnaDyi6dmaYbYDt2MwRDUd7sqq/W
2pimR4NsS3kcpAvhDOdjXx/Y7KZf8xdWfUdJtnXSxbNQ7lSBtVCSqp7jiNYW1jmajayoWLsqj+ZC
kzYa/dRgb4NeDVPGK7ND1u6N4gjMokB6avhHnoBconmjFoIkJqVG5Frp0SkallkUv50yRZnezzMP
d4pFOJUdkbzbIQMW+Zdt+u0tRG2cEjBDYWfYQHzX8VMalEgyerp0qNPTAsGHIIxzRHPo9CzXqPEw
mKccXVrkracMan3YbXogT0UWOQMJidDYOvoTxIj8l+bXnmbmCwOwfhEN4nmsH7KMc7nJHosMdXQH
abIRi6/sGLMPqp+m8diKXiMeOLLBQdfq13RHxcX6qvHpJZf55VSSNfsXeUClchdQTI+aq9P8OqkR
ZzlBLAAkKt/LL5uNODhUgifF45imdSzmvprsQfvnwgtsscKLrb1e78q3FjB7/BMKO2J3u0BUowow
jOKi2XNyXBzrQ0QthKOIgIm9bs2vs+CMzxwPnE+7/sK6QV2KFrZ3wYeB+LWhHu4Rd/S3Yk/9ykY6
4SH6zD77070Oqt29/lH289v3SiYG0MRGeVhlB9/BnCffT9iYljOD8GYQ0zBFwc7xMe0juew+ORdX
rNwEauxUZknvPoUbWjTzTechfSrOeEGXOP3esD62wjFmnJ4hJwhOnrGhwhH9Gt/YS0sH7RvmnsQk
nlu/G0mN6CbRRSZK5Wt5Kc7ZgRva9Td0PCge+O3kbQcvVfevVPDYbsj0skN5Kev99DT/DC08yQ11
tovEPWIsGsUIZjUynd0dNpZQuwiKWTJ1D9OdV9oLDrsrD5SqBK+mXa8GiXnK6Oc+xk4znbeDZL6x
tvgkMne/eWEbq66Dz4LLuL4G9Qf2rFN5Y/GyInOPXjn1Avb0mT1oJxM+TXtA7jTBAwlw3jbLlt/E
rX8gLMQO0QfmgMWhgcbrUYv6J75IV5Y7nwJBc3zsgUf9oClR/ALKvBrHyjdcwjv9/Hc90XhJv0V3
PVloGZEiEuTX9T6/hMOlTD9W49DJHjeFlgRvVwBzfqgoIRAWbw3T4UUhoLLe0ndycsOTkC3Zy78U
mISvDDHIb4zvh6uMUte2QSIpyp5JWXV+ZGqhZMQp+0Z4qdv9x+aPQbnAu4gBI2747YVaCerbVJ4S
r2xckYiWhwO9DSbwN4WjBEET0aVYTUc/D0lcYkRrkVegI7xL7voHpD5WDR7mMp6tZ4ImzXr+NUYv
cuUXlChI2kfFrUrH/Kh8EP4oEQWkGWLmKhlOdJek+Aco8o0PhwRgMaM5jvEajI5p74qjE0eu+Cx4
lbhVD1bt1D9G8IKfpocc2HYQtvGOaFZVHqtwL37o1D50/FjIR5lAQehzD7INxp4ta8D+Jxid7LM9
4U+HaELsC9+wKFM0VQAujC6MwEdEJpHLCqm8NE500kvvrfnW/Ok0PcfH8K19mTgwSToh6oNANHfx
FaqTfWuNNyhBCFh9zoe03VFO3BWeA3drJIRwEPHJHA57cLvZZ/hvvFXWCdkFqd5T5sqQlMp2je6w
Eiv9ObEcHKOq8VSP79Mn5xkfcy98VIea/uMNqHxP84N6EzmbKvyrO5qqdnbPb8/YFUan7ko0MtzB
Pw6VLcvHnsIrCrjVHsQFZUaodzbVge536XaxzZqdEIgfd+KvcvStJ2LzY+GSYdIXdQZqmPKH/JGi
CkBl5iF6WKYAT8xFxpYQm78TUBHZI5ngeC5vxALFXV78Z4NuGDO1samAUMCg0sM+DaGKOshW7PhN
Wz/3cqc7L5jL154oHwXmEJrKNDS6s4j73OCiFovgj7YvjJc6dCf1ETJu/UbNtzZAw+xm4lCzOxav
Zn+Z2ydG/YwtUg0DZuRWL1ZLJJB/VRwEDTW4NKp3CEcVxklc3qnQlfoBpnxYetr6xX9UZCwgONv/
PSjg8tEJmOoXsKlzd9S3OFRPHsedsq+r/fPGUYh/YOWNwpHPGKj4++G/8sKs/6Y2gqgObIYxMFE6
CR02tBM5/lYfwT9sH3oJfiYOumzVvnsywqMJA5vsStmFH9TpCOFLah5EvGRLFCzrgxDaAQ8a1Gjz
EvaUz+3+rX/j/7aK2157s56a8gkHs2Oo2frHIOxJvB6Y97DlMn+UbLK3t5HtB9YQYRi7xoVMwyw/
xWmEuWSbaKQMyFCe2VH5GMrXZG0s5phdnfA38dp9ihKokwCnnV55sy+SSwCoQHiGCyJeW0FXPmqb
uIxL8vkmPHAMobrADgPihMYPQRRarngNULXx5ewB+aR29Ob99kDuXBHMMyOkEbbjrCSL5kQEHZZQ
wzDdvx2wOLPd3sjVUZAjq9HTh/mLpzW+bU7aW7jPdoWWDf3d4UpcGn4Auv4mdSEuppbLBpl4bEvG
Xk6PJBbH3xyS80ei3ggxU4p+9ISAlK9f7G7zeyH5I7+jD9RRJppO5xql/htFDZbWA1F7HnTReUFo
bULTMYjf4OPOXxJNbFupKc2Ekpf5Aan9bsZSafZF1RnfxImVdgVSgQMmtgO0KTOEGC6d6QoPPOSk
sVNqhSpKE+5wnl5Udzk0zY642mORKV/9DSzZiYJHQ7WGANT8ILrPqQtDhhR3pEKEFKj8TcQIOmPw
GpErgurAmhZ00F5KLwOoqR3atP9yC0E4UO42JXf1ME2otVCDISwBGZGOO/SMq99Je8PlGqRVdEiD
d+FGTZQtA8evAyUlLosBUhE6Qmt7N/1TORSbxacjUUHgxMAi9XmiAFMyUqTsQJIUfizTWXkrL8iC
XxiZaS+mbyFxFvm3SYUGHevaEdAL35kfyT2LAraGTZb8Zf7indhWNBJ2cccJPw2XHPTUs05SayPl
b1YnGIbyUWaDu8e36SGBO0HF8TVMSRLc8JximaYhnAIG68auBQKfY4my1H68Fa90krXl1NjTa8wk
5Pfr6AS3sf/KItu6zUcWMsVqkGAP5pkJTqXJ5PCBRtrKLg+EvQvGJsUeEvUtHQG7MbmWiZQnLSVf
zF619q1YfFptNEPJX7NnfpfCTkNwkbkyLD82P8sbNZpL7kxJiLS6AYv1GBPxNS5/Nw0OAfoeqDaZ
xMRjan3eyiqDiOKohpoHNdfSQgjgXw86ZkHOHkDLgVr7rN9Ly4NlX6sBkXOnwL1+E9j6uWYA2SWG
QtE+b/1ZXLbJk2yZB1s2qTXgFyASzMqS3q/LOGxwdljspG1uLGCl5nC05zcCEzWCyuQBMuTquVbe
mW8UiflMPZ3RbSiQIkDOjKyREnvhA9nJeB41W8r8zL+C3u9Q95Zdqol8T8pVvaC2pUrPKYxUddzT
WK9Y3vFPPf/wUIfpgz/nc7Z0xeFB96TnCBChEgucc7uvmnBnZEQcQdlzSRL9elpg/PMKvGbr5xjj
I2chT5znhbshzygVHXPdwqAaIWo81oE0UOwhL64ZRUqUd2Yn76nPV869cFMAeOeuYROwul4p+/OC
y6ey3m/hiMY/ydSt2Sk5+UippZoDd7tNUpRqmyWMGfdKNhhmW+TIoHLO81RxGhEoaCABwYqn4w20
pfYY9R4zFNllbqEIY4UOV881MkTsCkylUGOHuwrdDf8Jv0Ej3+aOvoGuWx9jtReFfypl+7MZ7ZEZ
4vqpk1CqRKFpm7Smq0vvzBVeUnKVte29//PJfILVB1yCSloN0g2WKP1xh/SkRmGMiTq5XCj3uoAI
6kmGIZAHPH4+noO/vC0rDevtFuiMbwMaQYV0ufc0cRhGbodJryBNv2cR8S/8CsMx+TNspGS7be5W
hnCe2Xnn8Oh4BFxjAreVnbx2eDvunD/iepkE2yDVwDadEmQbThQ7lRwUPY+tfSMu3Ql1YSwGcs4e
oiQKLWh7Ost5uvPB440ugUDGhNybze3w39rdeEOdMo+GpL5DXTjbfCHUm6FdWBWaGrDkC+XYa8FA
V0ATdypNYNEB/8Yg8mbbwkBQhsWgOUNDs+7ZOKrkP6bHwLJA+Ax+kWHnDrlNWAq1M+p+c43kPZTV
ZsVL9NoAk9z6B8BAiX6dcVvK9p/2E8o5HlxrokLpWc+PFE+EjGLCjTnPh4egngWgnO5iPMKQR0up
Mh65n4mpRDy4N9YTw8DvWngTMBcBplB+xuSS5BToKxV3wh3mKrDOl+kXVSJwozxlroLfYxgk88Aw
oDtHxN2imghiUnnhD2LxNFkn+nXMD4YSpdGw8BsJdTxkjp0YmYPkkAosdZqA1nHaVp9B2sdVcdnr
icYGyyKrbWjLTLL+cXiiQRrBRWYtYnryjHMOVQ80yOKGsAWUjk+LDc9Wy4MGqMSfYulzdaxjLXaJ
HOcBeTsEC7ERwuSgDJ5Wy2E7sYbr2H8gRWN11a7Kg0I9A2kTZc/EyxY7Wt5+9ZbSr8SA1rilIO7p
ZJKLLoaovTHGXOYYPrP2jO7GS253Q3DVcFz2xOXIphrw0QTI4sxb2lzbg8VaAYiODLcDSDiTN/h7
/DsErUp0P3AWsM3mRZ2D/zxh9lKh34Op5Plk6Km2dgbBqXTN1zkA68adLYLLkLAWeT7aZh5ql1vX
yW4f1VdqeDwNmMMoIqEzwywEU2DIjiy4PLCy28cFevHbaqJrrcQuWJ0cwCcPlh2I10hYbYlU6dZc
dwpMHFH8A89UUgk0tsnBgux2db3zqMn9cH+MK9MypG+HojMJUH60vppryD2RODEZkwMPljSPS+L+
N0CQAbjIRn0ZJfAOiYQtNwUfmaiHtnhZYQUBfGASjJQy7ZHxnG2q51roq1Q5ycoQhKKL5c4Wst+U
1HYD0r2T1dg+u6eNDkmBbfn0lOjvLEbECb5BqRZP23zFhp4k1USwEVuZO9kDk4wElxxYJWurpufM
QmnhJM6h2whvIhjPv2Vnqp4+bk8axWp2Mqp8xZUzk9BC6YDCYYVCYyxINL9rQFQgDMd+6ah0pCxb
e4XSRgUtAd5FhxH0lLOwKJbjqFyB9Df4ZxHO7CzzKAk4H5ZUiK5GHvosg239qHZjgi900BfIH1sU
oIcTP2CoG1hvDUmFY9E4B8PyEL7yREX5DLILL2FGmxVQsYfIO6vb6xr8h31rfm3zWrkylhRaRRqi
tD2bxO4p1AN6QYmPlTV0HoBLKrnsQCVlUuBchbU9t2XBzrejEIWGrkKK3zwY4Ptlx7LskB75uEdc
rujxPHbZniv1wDTkLsbIJ4HGM0lngbZuSlJyJ91t0sCKH/oIALgXiSwet4cOGe1ZaSAyzTSopk/h
G8QK25j62xyQQ53Np6JyO54p4Y31brRQxRwwiNtMGgKQ5ZBYNYKUsyU4HY9nPSoICYZB1ByxTlpK
Rxvfx/5563pRSojdOCFGsPP2wF4lU3KC/wU0GXMI0VY/KSNYtGn8utkzMRkKpiyIf0pSJUJRD6xA
jVofQZaxY4mU0QuHkVnBstyaeBMs1IgS5HbILHHQXYUvXptxwFtF8bPOLdQBo8ZJjkm0YB6E7AnJ
/mLZ7oLfrGp7e4l0NzqyACPjYwzY2tjNFhYD9rbuIae3H1RE+Hijc1h5vDMdJ87tnOMUNU5mI03/
ZdtAtjMbYWEZQ3PoA86aOGXpMW0G7cqyBJwedq8NG32H9cMBLixScX3idv03E54eSKhcWbo9JHDo
Cqsbp08zNwTYgVUhdLhBQ1b2pf4AtwS9EgYMDMxwVLR9NO1RzRMpnUeoul4ZnSl36/Goot/PpOec
LK8hERcby99mxGKtH/MP5gxLiitjJ1rHbbD5JSYzmxE7B0MU4WqTBwwaO08BaEW3N2VMbjJxuk8A
IWxQnHeCFvDrgz+RNxMv53YBZq2wK+nCNoY9W2uCMyY2dyJMPtD+jLfYh7OPYhkveYYEZ6wWEQmR
7JEOjmZRtt+aDAwrf1VEEHPAjJ8ticMOSk46w+1WXwWwZNrXFu/xVoQgmc8Wkq8d/A4Awinqd+XI
7Ee3RxwC1gz1tFz5fAITQEuGSIy7N77Z5B+pjZKsk69uxzfIE8qfIIsQCt9gBn0H6i8AaUExmcMZ
/UhSPmFtkWdDsgeCZAGcVMVJwRLZPDQroSqEu9hBaSCkMnN5LbQl3aJRQwYWMc7Zbpq1OwxtI4MS
TomQ9OlhNfMUplBvHDSVYpOSjk4BbZp6rpj4ta5ekeZRDhKUxoPVSMDIUkBUJeqeENbuaQ+NougX
GUl95pTYZIE4xTS6BUgtCRRsV2iz6RCKxniIBpxdd5Mss5I2+ahRZBNHLFWEMCpNh6XNLnWiC560
MiLdpL5M+pQju90ZECtmdi5cGtwxfm5Uk0QqkitOq7A6GKv20xbR5xRyyNQKp3O8Fv5guClxTRSZ
ZZABmt5NvYWWlyHdZhOpS8zq/vvnWMIsXpiZl78ftZkCX1MRb39vXRTZsp+p3JQbLehPyB9+cn+Y
moRHNoynRAasmf3vFzlaAUn+ve5jozkMcm3aUsPCbdW6OURZ/P++KJ2vaRVHybQ0hBvi0//9Qqqn
3+aiD65SljSBti/tuOS4tPzv67/vxo7phx1dsHSgKBNDA8X49y1in3yLSHbql+V6FBDFYOtpF2ij
cwv7yWCNJOD9nT5U/3u1pgAitG0y1P3/vv27hf/84fbXIDv5l//7YZ2FwdiSg/UdtZ7WAAn598l/
X5CprQ7Z3+X8ffv3Q61u3iyRTuKswFaKNoHhQeWkg3n+3y/T9vL/+9nfv/79TB4QQUqR91eM6VQY
OVpqY9QAdWlqd8J6wIBxzw7QvLai3O2QCDacnv6GHKE4Lo4ayhg6KHPrhJ+H7mq5UfmdUL9MVGZW
wGKauZW3UyoD5fyvy8WWzC/8irQsJyJoDlVoQcZGrMdRVjBtKSW01BgBEIxldCkFgDKKiidwvRHp
YqR089pMCck7mE0oN/xJzmbLgOTvMj3WPQfyKGp4h+R4v+kLKVH+0M4bmxBRBywbTYzDZvOr6G6t
RkFQa6XyGUEGISFdF5NiQrS0SX1NrmmEUCRRW/26yNJjIy6Vr6gAX5sJkbCZ8ARFCox4Wh3PRgha
pATU56rF24SUMPziSKvG4QlFecTyZ+jleXiuiyHQxkBMJAzlc/wAw3mga2iSa1nauO/QxIrmWnUt
yH1uMfOko8XrNiViFPkA7BmnLMKwacman3nAg7uLCIN0qm1RTTM9FdBRyTmE4B4aNl2FGNMiskKB
rsyKrovXmMi+jyjRTSP1UaxnvXoCEVJIZBj4OrxWYh+Ap0/0iQZtSv5cYfIdSFgpTBVVZpMCoT5l
IW2i4T5WPLS2wT0m0V8Vi9wBI7jaFq1NBgJxkwJG23yHHzgAzRxB/COapiCdt4QCiWUc2cZQqX5e
pV8WFSCE87X9jFKjXecEj3FJA2agWIUoC4L91HbEZJ3AtKUoJVdDeS4a+SZvWRdUiMCkhAjUCwat
AfLIuszWxKoZBcMX4+mjGrhiQcgABQrmaehn7UHk7DKwEUQRaiWwB+xZx9mHgT6NL2pfVmppp2jg
gCsQA8JKInqTdDJDcMxDIMjLcYhHxO/EEtNnWOxHUWyBs6FIlktbeC9VoRtNZX6GDoYA93hCN1c5
l3J9RXgLhBSNXigo61EytPdGRtEUAjzWCEnFAjIdFBFyOYquU3npFN16wwBhRDHHmhTziLVSkCZI
5wy1hlxHXR01od146tM+a/q7HqGVO03N5lI/RnYjGNdBSjj3kgWn28hMtklEnpMYI9Uc4wdr42m3
TnDbUlX9aQTCuahApl4nHkE4rrTNxADMUHRlMCTiMTYkLZhA0qbrUoBUwotASoePDEWCzYU881KJ
83dRf4zImPZTC7EP2seDMmbyQcnWQ1TlRP9L+KkpOnSObDp3YxT5y3PRGKiqSdaprZsTfJr+CG/l
mIfSP7x2IdDUFM44Aug1AEjqtaOmSamPUJTMcnX7QmoO4vrU65Bnu66VDyXgCGh+AaJToNjkhSSp
TnM86PTuAENqsMVQ+xGLCn/PSvdDKeckaLuXqS3vk55DaRskf1Xyh22mw9S1RFcTcvlkxMuXmdWJ
g66Aa+JS5CI9NzVS58/E36q1FxRpPyU1lGYdqk1pgfVo1wn1Gs4RCzVQlF8he09kxRtoERiI0cCA
RQA8EAbiLU2uRNS8jENRjxwsRrg42RA3yGt2gSQKCGEr5XJV43if1tqRKVJ85aF8NkvA6301v0gF
edwAzU1HsTaaOsqGcfuhdvNeNXvhuCI+jK0jq72e18hTzO5lEfM5UETl1DA0lBxBf0do0yI28qtN
5DcwriZqAkRFeMpi/wtxK0pJhBJtvWiq8obpUUflY8UwK1GICRElstqlJyeEhKUjxuEJ7TjjxKCD
G4zpIuPrG0p4MSGRYouNflvgvx6WSJ38BDFFe5FLPJMIZPS8Og1JrVyHJn0OJavx2IyzQE5f9KgS
H/qwPlnRqhxl+ll6hphWv4w0dYBida0goV5yR53pBz/3ZF9Myb8lLjAoVuKXyomgnAaVeReSdTxZ
dXUOmwVdP0jHsAfEz3yDSGD7jBoUVsFiXaNpJsWvpY6VokgnY8mlsySsbJsIsHpCZsSuVNSvzFK7
xmvqrBc96fk4ETdb+B0nnUAXMNJuqoDf1KqhFT7Xv+kcntIOv4M4RshrrQk7qynBKIdsN89ouzQq
bSAzk/TjEI7PfSp3QQRDh8bDViKBO4yYVXJOssZTjeJfZyAAB7E/hKQOCXSagg5FLFfT5be+iCYX
W4rZn1D99QoD1Tdt4ahVZRwIJ9Ijo1Wxy8hfEeQDo9EtV8GIaIqhluQWZuFYVVVCfLT6E47WxLZs
LYM6yt4kysNJrovHaVo/5qq/tMhQk1fMyh6FrhPK35GP+Sd+c/p0U6kaXlIDKRep8gW5SBBMigzH
0DUkWrMFiIugwIyWw0Cex5zUQmgPPXaXu06nqND0cv4M/eeCO94Ji8IHIdUt11gLWBAE9E3dNJyo
YOcl9GLjVCh/yrRy81Rzid/VT1SgKNSZ3VOJSJJfG2aQEKHviwhYhx4PJwEZLwkaclQiFCOIWNCq
tSNUXbqvx+7F0iW2doGqorQpg66R+Z2sRJtYbwOV0alTtXIU6CIlzaw0tKCf3AVVnJnkUBqBmvR4
l6E6Rm3ObFgzojT4qlGBMk/HM6zHOSv/QdzHI1PXPuv1vWlH046SsCS74f51GC8rrinnJb6YWgG2
YfhY1Bkw60I2IB+XNT2iVTWfWmEWwQ3/RJpOYB61PbouT5MGHj2zuga93/EnWVT8Z+ksiVWCjxvC
F+coGr+jzgh9IVC0eo8Uow4RcKYMgIJYUxDSZ1JxjNsCqcms+5Z65H9kwo3GpAjemut7gmc140Pe
tyws47vRda4arb2rSSPtZgnjPAGDXGk+L0oSn4aaFqqZKt4kWTQIDZIc0vAeJyp4irGChyBiytih
fLSJFUzy8MGB86SbMm65m6JE7U+sU7cOQ+1UY0g3S2sP23yrMYnVbbaSKkjBwS35zE3KEHw1CvSK
pdIe7BT4z3rjtg06qPJ6MZIB58whp6y/ELBQITDjESeTub4oUq+fMovW6wwRJ4tTmKTpinqMnH2Z
FUKBbTiADkozHzsdSq6zhsLDJFb7yXDQ9CdH0o4S/sWesUhvip5d1mHSz1LevkJb55w0QW+mENJl
mS1nXijuLaX1mKGye0QoAlSTrKAwg2FKiOmUo0tXKmZ9XnQkFE2BTEB5LtUupQLeU6vTa83Now41
77F57YAtejX9ddQdnnS9pXyhbopNOQHdKNKlb6SS0nCrlpD3qlufDqTDGoQ7GF1BMiDLqFrWY9eI
yX5Iuy1OxJplNrrxmdS09jto2MCBeVmYeY97nnZf8EVxYrU9TpCMKVpK91ZtLgVSdyCg1t7eFo+O
XjHJIw8XZb8Nk0tIKhReqc+Lp/atBh+bMEJgZ8oHzAKxZiO4VO8Vsa+rFOJv0eKYNYtTASQEtcGk
2RsWi7SWI7YxnL+ykHZtPg1SEI6FaSv46s4622Q5wbRQTLiyYfesiLl5bkYqu5Vc7atkoyEA+Cwl
TdrEJh9EcZT2MuIQe/JpZcLbLJSArmeR6M3qCpwRQBgJ9UHK2uw6JCiOxQPN9WyjRWK8koCfX5ST
GGa4WY06VbMktNH/D/QJ+pFpDCR9qCHAyxtjzquMmlSYIX+3KoQnSD7nC9TvJXo1tRG8aVbCHauk
9+g9N6DgpwT1qDetGW5ClFMahKRcXRbDh8XINr4A7RO8C19EkbqIrkrSY413CJVqan5qVKwYWpow
5ZHuZdFHHjBAlMLCtdzHm8m8Jv02i5Eg9luhWT9390Gvg1UoO0oO+eStlXQIW5DbloGHbUsZrYy4
WdGMLr3C4HbIPzfiSmKoIfE8mSIwsgVshpCKmleV3buw+REo8mgRs6Rt0C7A0ckiKDkloP57NJZX
+C9d/yDIY3Q2xfQiq5PwTLqrcHZ+r23X2Gp3HHWUPDWTXuMgPFWlEYQliYIx0NUUQ47vvKeLXhoP
JENOmSnfE9q94JpxV0rVoqTtsILf6t/HcH6l7KCRPpnsclqHcnDbQKCw6lM4KEjzy3mAl1d8MOqW
vaVBO5FOv4DfiY+aI5K3qPmbUJp9YS3KXb9Zay6GiIZ+pwCcjOgZDoTOJVYFk6TAPpGmIjCKXnlU
pxFN29wd8UPBSxydWLykmwfmJ9tpqqw4BYnsnWZPuK0LPzLMgqMpJe9zwrEqxqxGZgsLmhAW+hAG
q61UeR2w105iG0XSUN/VkWryC+1HpUyK2y/tXZw0rHCThCVaIy4ar+9SIr7EKa3CdaQtb1pTCPyf
Vn+4LCsN6uYeJ43kKnNEkxKseYfHoRc3dD/ieCTtKrKHOVFugjHhoGD9D3vnsd04kG3Zf+k5asEF
EBj0hKKnSMq7CZaUUsJ7IBDA178NVb963TVoM+8JUy5TTBKIuHHvOftMPnMPMva+xgj59RTXSDUM
r6B4aOENx/fwm19m2NdAq2kAD1VxIYb5eY7LvZFH0WMuXjul/miAxLQoOUrWtDnWPF2Saund2p15
7ADSrycUJBawTMeURyWzc9zeOpb50c4gGQonOEGYnlaB8CTaW/XQBYW6z8zxxxmxkUhAcwAVArHq
/Cx7FEn+5o0vdVWJ79l9LJPsvtBtcxjKmTFQqpehM5OgLqDdmrlnzYZEUEr/V0FZ2/cBszy4NaQX
lnOwg6BEkKeFohF+y6cxM1mwvHGjJrxnBhq+jZW9smCp7ZCGKCVL1vdaJX+SKv+u/aihq9vctVY4
3JZoKRW7qj/L76AzrY23oEGSfn75HKSlL+ZgbIKCFwluBYkTxI409qbNIaxZYCZ9sNV1OfbbkhX8
ZrD0rVKRc7Ajh4I/Ps8FSduB8hld1PNeQ9e40dOE7WAAHJEQbWAvPZfFmDgSKBZMfU1DfGggOc8U
U3Z9xePL6KLh3o0b960Mgh+nMKptOnRfpcc7bidhvZtm70pCMh3plBysJQ/P52xXS6w0roEbcCgb
LPoIxrULCSTAt8W7zu3jxutO+2g9MkGrAKA7CzZWASObwosKyEJnTNn3xV8RjhEKeTyoLQJmVpow
MD+NAjkRmQdgM8m7EwnDOMP1mNK0X6WFCyokH7trqkPrViyvLke5UMWvQ9e9aTXP11zcBQVO42ww
8h3MjxLtIlAlKPicIumlB/wb5O7d94R3buMRFOcvvez/g97+T6A32zTd/x3obfdDsFzy+b9w3v75
d/6T82b+Q7qmBUbNtMHGuQ7cuPGn6//7fzOk+IcHXw1gJPE2nk9iyb9Qb474L7Sb+Q9HwPUJhJC0
LOT/E9mNpZd/tK6WJM1yIdcJN/ADIHGg3TzLdW3h8Zv+Z7JbYMMCDCuZ7wlG+KnSpiBgcmXOzV9W
paM20FYPQfacFM2t6dDuWCLPKTeHYz5b5+k3rihHGivpdBSaoRncHXzZtgkPzUhrSgV/E7aBvbKW
kPVutO7lsAgRu4WJT5O/JpG9nUyGLmS0zzAWTHg9p9RRKGdiFd9UqUsGKKrbzl385ZruoV6C31sS
4J2MKPh8CYUfBfHwczfFG4fE+MJ+G8mP7wV5x12akiNbibvaMADCZgKqrtOdjWKS23aJoudvMl5K
mc+MoXMA22MA8LC/QcdHdIqcdZftYzOhH5fZl7JyP6yW0HuvApJKeNZ2Ss1PN4/vwhxwGJLBYxHQ
cJ9HVDApIpW6knCXqX4zWka+xeh+orVHx8sigokkjzSOHxVLfgOOaSUDlIttIv8EhYn+Rseom0Pc
9J2Ln78hOUGk4iHNGp5u/Tz0aryds1MFHenA/rwuCKNbzcVEVkYNdRZ0G57yaBjXJIXeG0QUurlx
m0Yekk1nlxURWV3zLtF03FImRHFe45fB6rG4Pab8PvOIPJkbzlG0gXit7sxqfpFxkC7ZukdvYMhk
0R7etCCLVqPZkzVD6NnQEh3qe1QvBTGgU6/1Stvym8CbS5sZf20VrnvjWJlMzOHziVn8CTBc5GX5
WkaS68HDcSP+ZH403hh9fSUycx3O7R20lNewcDk2lewsIWaojOlRKjvMAdoj0Gi4n42JTPtCPoy9
+24MzG7bpdt9a/cDGxZHwX54JWTvdrJnbI2+3HudQ4UeoDTr3FvXGJeAJEAGE7qxKfnp82kr/djl
UsgeOPl8hyrYuSDAVVMgbp9m6ubi2JcuCDZN9t5k29FpDCZUVFbAgYewFak6AGpRBBi4exQh9as5
/XHEzzQQlq5jM9g4QAKsyDUxRPOq51mfbH2rZ+dx68PkcsuEY36uZQV0aEBDWpSkN3TCC1aymh7S
OC3wgoXxeTDTg8v84JGpPBUYJwxLFvdjc+pt3Z96HCdakdlhpOCuOurOKRLhQQTh29yT3ignXKOa
ROeGJFaZGu6JWdpZKcw+iYF3J+3wwPokMDoRDgiyo4yVjG1SqBjW4dU4NmHs77phCDbmwOU7cVzp
5BDTHGowCg3jh3XDKbGkWm4kklbiNGKvOneZ+VEaERTJyXpOtbMM1tEhOEQejAiAUiO5rSquXU1+
y85S83usiG2NVXtb9i4ThRC1lzHiHXTda5WxU9PNJZ5cD/swTIxNyCq1HfzuXsnE3FvfxlQHhz6L
8PXb2oOI1KhVFTONmTLvVPbLf7rWd7Qix601oTThB/YRISR7w5M7eujBbrQsY20OnYSyh03CzZr6
BpTu/MSwhMso/kpIdb2pdfOoJ5ldPRMhJbHzx9YX9b1vKfqgmgj5lBCnkeYQJKuw2Xr+W2YE1kXU
+JUIxwKAJ25bEf3pejA4YWW/0IX29tXICxsP6GybCLEldwXEJZdpuSSNFvFZczMVFSJAxRygj6AW
abt+zwdfbF3DHU4om8k6YRyv/7hzkTwJjcjKalMyAhHEa6s3966muyCktWRv+7ej0TInIfaH3m1G
TZGdDP+kmrrYFjMhcW0LE9KD/6iCc9orn7+9cCEYB+1HBhNEo2GPybwXprH+umChUUugE8d7hGpx
i+3aOkQkkG7MGgZPQMt6zV546hrigolHbK5ea+27qHwmszDcMqLaOZ6uTtXUHdwYNwn9jo07hw8J
Z2rb8vW9SRpKPDsQGTzd3o5uh593xipkzGXx0pdkBpn6TO02Xi3JhiKD8E+RGvz+NlsDwIxh0uMh
IzxWdUjSPdGKG2lZz9CDXorWAKJYJieAyUSMJmQuBibyhcKsr5LLwPZUeRhh9QcOSB2RwFKKFQLW
Tshga0/DSeqIHPgw7LcGhDbcve+GtO27KZXHeDLdbaCaYUXAQLGLOk3DaKgulh+9qIkZcrCISlo8
InUqYzTezD9623gQM7S1NjKJCW0e4pFuWOB145trd/PFbf0HVQkoNz1P1YpD5KP+SMtCtvPB6ZL5
uTLMO9kU+qQzDECRbopdzRiqSucYcYfSb3FtndnQOujcTgKK9a6s5hx9KLEcBlA5RPC8IksAZTaT
iiZV2V3j6mCH8BXhtQdwbaoL3cvPwR6SA62WzeD07bsYCZ2GPW2uHboum3Iab4eoi3FXThc7qpGa
CDWg7ay+2Gu819l3nyf7Ke8VlIA2QRtnB4+qpF1ny/Y1m/M/ygHrTHCzv+Za2s9y3nrjOiC4kVlF
IZBC+N9dBUHM9by3lA4w09f0MgZmfSTIpp/VLnaCaTW5BjSVzkVqM82nmkHKaKiHUi2xRDl80bhW
ayfQ6S6wiI6RbMZ5MWQX4iXO5AwFR5Zqm0qEsMAlsmIgoh0lf8CKN6Er9P1s6zJl2xFJ2K9NOTm8
sBGjlllgmsh9vPszFgE/czBt1xDQRI37sfDa+EjSLM7C/jClwj7rdgSmauxCrqpDO7MHKiNPLl6e
7xsFkWteEvLYTmzpeyf4RVQn77/BZllVv5tBPlygsQ2XyWw+JRo/C8FoXSEytbOaSXe7r0kQRdSL
T95m+kBHAnLgJGsCFmHq3lQBQpq5LvJdbqUfmaFYSLxq2ZeAq2qJ8beGNIVTK24BY3sbI+R0OZqm
CQexi1+j9mWI/3Y9zba+WptBR0fPb54i3w4e0v4UxIjBdMugq6ooJOzYAv+aIXcZYabtay/Krm6x
mzz63mWJG8LTzoKunF9Ms7sMKmXsO2njSOrq2XLrGalB356yyv+MOSPSjF3e4wyAa5M+Jm1+CiNC
5hkeaE6YXJq+WXNerfMfyqGAVLGGXJyM9k7W8mLMqbWobu3X1i7VpndEjy5oAeH03Cro3doWCWZf
49CrkqNZNuqv7ZZry99D6ovf3EJbO69IXPqQMzVW5eEDCZVB9aU0UkvOwYlLnW2HaHGRgbTrrOz+
wJCLMPfQzbZJhRyLaU+fedUMAuPieJGWN53IWpX3yyVDRIK41+phbMhVa+YMAKGHstQr5wZM63QM
uNgQzCbeMbDpEk0qfxgcj+kd1e22jaKz9in1bR3uxpqx4WD5Bvpc3OSx9Lc15OK7Fp9vJrt70++7
u8Juq2svYW1YA9ar2XmSzvCUkYu9aiecEGQW0uuKfbAcuUOiKug3NLV9sCFby0GQ5PV0nEkn7wYY
f61ffxHll520R2eA4VGwEY4N4jTGc1Ha9jXwPoq499dhbedYkxumOJ1+I/zvFurhu1hSufsRPEGq
aGtlPagHM4KONLFJq2HGDhOW7oIQRixnFkdL6mtVoLFTk/+hUP1YNSbheU6vUZ+vFaMOVBSQZTFS
aEoXo4DFRbxNVqpPr+qgLoagBafwbNTlD2Gw+6Z5YfL35bfMQMtht/Ses1F+hWP1E/eantV7IIfr
lEz7WXHceGnRRtxUnyoRB4M8Ik2HIxHBmdr0apgwkEIsCCFmNT3uW7rUkU/2YZ8ZZ4ciYnDoUTGd
bKduO8VIpRPJWKKjhddue6Pf9d78IhBaGFVqr00Hc6wZIAaf573riAcHKDQdXP9LDIzkov5Wd/Uj
P2iQLBSjvK/vZeE9sdPirUp+FIU3nuvuNQQl0Q4xbBjyBLJm3Nm99HnFkTWXg3VG6iqal+WHbOIn
JBJIDVizT8eHxg1vZSHQFrrWY2W1p84mbzexaGElDTstDS9Yj/cVGlKu7L+DCDZRhOwU6Xe9BCco
ki6VOWxrYEbN7G5lWz/2VUQr6p4u544r9qmP7gSxbijcQPxGpwYwp+fedQtNe/mFDQpXS3HuCDDF
8n2hMD6lbv4Cena//F4O1AyGuvPos8cbEyHx7mM7GfUN3bDtaMQwGbVHAuYIhchHkGzIcFOMHorP
xlxuENKxsDX4I0SG5OQnyaGCFIQPCMh3neynHqV1Wx2IicPpaNK2nt1gJ2BczDYeaxc9Jb7YREqx
KrPgRUER7kvrXdPXGduOJPKttsAOterZQIqZ4QS07EttYCsS+o8RTIdZfri+/xrGMakgxVM5JA+k
9H10rr4YVNdJMZOyVu9cHe9r4AHOZN4xySPjg4KF9HfpMUOz/emx1PLJI1t6Z0T2mx9lZ0YA+9Ra
1IiP6PU2AyUOBf1GLvOt0ZluassHE5w/CZXv4+svHnwOyV0sgJiiIkRQVh44kSHIM+gPp1WNoLqW
3A1pvyXolsHpXRdypdQ25aFZc3jwRbPqdIDvTFBT+hgmF3D2yY2Yr+H9ESO8tAdVLzekfdcM9tFj
VhKxRAwVfVRavjVNXrOJHsjs4MXo9WMhpyc5F7c+/gIvG7Zpj1dsEJex7Jf8j6vZgHqykf7mFd4q
2Vwan2kkxzCPNrNniFtaA69KoPGFRBIvaPDUdY5Fl7wPmXmP6ZqpGKGAKPxS4T54xvDWZcSIw+xR
qvsxHffkGuU5wD2SzvrC//TWZZfWtAdNq/iYfOdiTPICUv4n00+tVSDKwoLX2cdofu7NxQxPoYdK
1JXyu0a+5jjWXeBFz4bfHRI/xVAToP3mSlPwo3SzTYuFOceemhfFXavlPiLaLSozeRO607uK098l
s8xdmu3de2eYzCNxR+DADIt9KoY/VZQw1HIei6o7TWP1ZZJFOxngDVT3JG0YqPmVqc3WRDxMRtRN
X6DqdBOUwNlyYCQSpvtrifDeG8IPjOaB1B9+37xELHBz5m2q3oMr4333MaCg2ZbPKJyeTav7Dnrj
i9jEYwl7rQrRDwTBbYo91BvJTS12Zsp0cLlYyLx/r9L6s8fpPsYuudLEBhXxmwhJPbMy4FSoXpV7
0E10dquaFvUIXX4MwNcKbvup6O4rR0Jsmv7aI7ec35ivpaY/lYmlAgbC7ltvKB2fi0xgtwsummKi
rMXbuHC/wXZEtboMmbOpcyy06WfJexIG2eNQYZcIzNvJRVYWBvCsDUxboNsKMTyyYESrCKqKUetN
UJdHw9N3Hs6Nooh3ndPszR7XGgcLJyWxIAgf0zQ+pK61i+zpPAgubcI/xHCnYb+UM09xXvkpRyIb
lEeeYCrBeJc19BCM7mS4H/6FRuNV2lQjNMcw/SdjvJoAvDUw0Op8WHrE8TdzfjDT7jXJQjT7Bqib
XIsVCZqnJld7S5aM24bsoWF1LRYthAhszCX6u8jTlzpu010kA0woKbHS4Xg/lcyXmgxqENvmKizq
MxjuY4Mer7L8l7nmqp5qGJeJCZUyXhQ0lz64r9PmPhMOssS6fCeFdOsDj2Z0fDejcrYz3OaTid6e
ppPTIMprXwNd3TdO29D4YtZbIK92csAL5K4CoScwK8KxRxwrJ2IWDroTJoPkFdDzfkem6Afcz3sL
o2VpXcokvxZ9cfCMRaM+XpEnXAtk4JPFYDfjaARjR2TP7lg9MxY4Tb66HRiETKTEpF35FkzzU1pY
j26NyaiZzvWMY3Yk33zlNClyEDQBHXD8SQ8gYSj0mnDeVRwDXW/fs5h4abi2ya2inbNmquPY/m3D
OC92dlqT4andB+GMd61fvsXF1QBPnKIosjn9mYE+TmO2b4lhHJw3lF6Uye6p4xpxUIk2Ai9b3L6Z
Kn2qV3Hr7kBnrpX2z7QeL3Oy3PZV99JTnrdJ9yG9COIeyhpnxLiD0VJ596IN+83yb5XmdBvTpSgn
aAx9Ytzb8N/96ruN8Ns7vxe+P2IbrAveFbK5RuH+mJxoo3D429n+sewAscF7s4PpNbPGe8X/bmCj
sMqTttVGms1PlDH9Q4lKZNH82jYlCcYzqiIcCI7ChckYGgnSRImPA3uRV2oN/9TcNUP1rjz1AuTj
o+jyS9+IXZ3nTORw2NQPdp0y1DTpqXlTey6n79yN/ibIHnpCO0LfYt7bIpsNnOEhzDgKM+RJ1iEx
f0uNeGOlzjou+emJU5TnMoPqnfAaGf5jOYb3lt0DcU1hP6Aup8JCdQDgKbwR/QR52zDYSMlwtHVH
BEaZ761k29HJXnURmFExjPO2rGlPtvAg+EKENmBLQ2UJVx/gxY5Iiku8chzQH1EMEAp35eRKwZRX
VGwT88eDH5SPBI+yXKn5DREmjGWUDGTdoY4qr6bhvZOoluGhUOvJKb6zbjrq4SdqymUBf8mV566d
3IB6hkZsdALuDYu+aTPMwFlTrDEhfYVBIpNoOdWD+cIV59mXAVc5YhniJjp1rriWj7nggJ4xX/QT
JY+ugD0Fi/5M15mqjvHU2HhYCeluV1jNqpT6yJHyb96Xvxmn+y6Y1WYwQpNkB2wiFpWRYETvOnFw
17uwGYKApa6bIcc0HOG3WR2FjERDop8nmLjamg6cAACWqj5Ae5rDpbC67lFXdrshpjveiC5CWhsC
DYijJ04EXzPRBNumY+w3KFrmERNtv/2dz8XJ2Y4n4L+N+4QQ6y60Gns3QgfxRvdKLEe+ChzjpQly
Zq5R9DQbpFSG5UsofEbQfdatHXTL67hvXCQBmd7lOVSp3LaomwkmSYDnWH6ASsJq5U02diB2AGua
k/9qEy+yTUp9aNm3Wtd7E4ZD+cNRD/pxvArbyNi4zYMwzAG4DARre8AhEpEAXhA/c9N2nKekXUKO
qdtopWSwa5qOVyiZtrTZ+8sqrP1gHeAQapd0tir/w5Dhsx0vSHVvyNF9Rv6AhT+R+9LnLSxAFEOl
viFQmBMyrmXh3QY+LANvmeGQFsXPBijEMWzcoJ0fD1GVfsZ1wR28SMAth7ACv3aJRLTETVo0ByfH
kRYZJmkA1XSbToPPuzEwlO2AToRp+CFGytMoIWHV6FqxizGxDKiPVk4Gq7XyFpeR8rOV0ICYlFec
RJU95kP+k6p5j6a62wYeT6/1sFHn3l3c6r+FlGx3r+S5cgKANZA7z0bqvlSxjX9BGI/dciW3LWOR
XjIGnix3wcRKEGeyX+nIo7lR4hlqEQlkXGyIXeHksz2h/EbjeRPrYgk/vktT50lbFdBPeAx37Vyf
/HrBl8pNZnHJCoWBrwvHd2KyGcvvPFnsvTxGN2eEKOXcw1zlPwPIqHxh3lsBr6CI0Nvp8qUmSGBl
iAluinuq++aLLe5sIhSE4cAJ121HXJFde64suHjOH4uYOfdulvVXYWN5k0aDSo+FSUYpie0doqmK
GJueTER/aR3W6LGCmJBCy/nOSVDi9cE7VCPMTygSwC/JelMW/trERuZGGHV5Cwpu4CKwD5qhg2tg
YdP+k3LVe4iEI04qzMnZwfXEwYus5zDBOGAb1oEtG2lBk1xGOVhkTfR7BL2UCfqbYxWjqyH/9DCd
ZahE8X4hdTSz8t0K1EHO43o0rYcxTb7NEYDi1DxGqfNlt9M5DTNqrVL/MbXYZ3J8cZDcDL6/oTv0
bI7sPkH7x6heHeViqGPn7Xqvu3G5k2lJG7iOGwbq5ibuI/qyYmVJThdAwI+CXTENHQ/kFHT5CJVG
Wj+ItryhCbJCF39hyPXq0S1EFKV/4rgFaLXOR/nADAXNfLg1Ddh209w+Rjp/sovhaoUhlUd8Xw35
SSza3rE3D3SYFadEKBH0q0vM5hgDYJRNlWYU4rUHmtPfXh/uMx0RvqnXfkIEZTACTvVspF75Z0R9
f+OG4n7McMIrkrRNvPQQ1LFk/eRe9i7C/s00xbU32mGDEvcxwqDrpd9T+bOonEVJ3ej2tNN9cfIL
62wE3sZ2jBXiZfAkE55dayFIzhPcB/1J7phedaiBVhaob6Kd8PIq+dglZJr49SfByayMJsZa2vXM
Y3DKtuM5GhX5KG13CkxLw76of8i4P07MFJG3XNwqvk96/z1QwXNI+vgs8myFS4Pci5FipIUaZxR3
0nDbVYHkM8JUaaVq1zwTRo3eFilp0MZ7AjVA1+vqJy+bg6XLO1Wih7B6prIuVOCFNUlX0WFKkUCr
87CM/HrJfh+Cf1nLfj/9dZr929f+7dN/+2v/5U0Lk26XTQ6jJ1R6XeE9Jmllbc2Zl7BtlH8T4rQ6
BpUqjyWzAkbM80OZhuieFl69vTz8fvRfD/8XX9MMT+Dg0RbxxyQ79CoivSSeUXsimQZfj/Hr14X2
+/D7aeD7/cGfn1tzUP3p1131T7OX1H6EFRgCKurwHN+vdDiXLE/X1cQkbn4/xI2Eru/3w7m3rqEr
9TZcPBS01HVx/H0wkvA/P+rw33qhh2496Hdm3RykGHi+v0/znx9my2/5/byeALuNtCxQpkEOaER7
1FFFwII1/o+H36/9fvr7DV9Givf9X9/ulo/8nIgn9osRaaiE9/X77bp8cbXqmWhiZ2SCVh97F22V
a2LY+TXUMU79T1fdv/x1v18rjMY4BMOXrNVdaIzfeW5iyCeaKw5ldivJZtv7TvI1M74hqiabKACg
cyYjrnp3nwUTR1GabznaL/Kk6FXZ40/Wy5FTKg+Sc0/eVc2ptvDfBoGxmWaWSUeQf4xqCyt/ZmFK
luVVJfV0JPFob7Umi+ukLlmr640v/IWm4b9rUUM4YBPktAw0S7yauP2OikNAOovq4hcEn9idmjZz
FWS7yCOiO/tr4i50tHSPwTBOZGXODzIds6Pthv0prqKjOTVfbRo3e1WGGWdrRMZjeemaerj0bhOw
ononpgx4Blp/U2H58hsV3ujO4tfYVcXtxptZFUW6jZhcUpP6bFXS6C7VVKy9gkBZN7fNgzGa985o
dRcl2rOFnew4V96hRqt0oA5fPZMvnZ/NCBhW2TsXZTvOZeoj7n5HH0PDu85O/dcvMvB69jxcCoHj
tnQBmib4xMzqLum1BBXnhLeZjUCqBqBl6A+LTNkbWds/nd0X57Kifp8ZviwJZT5/plKHdAsmXtUs
oP0bo8oag+5z1C0uUKcqr0Y3l9c5+VsNQqxUO5OwTXcxVXBIeo93RXTEtTlmP2+yrCgvMY7Ji2k8
MV3SZzGTHxbX2J892m3E4+mtstqRfCzbP+Nh88/0SA9RUj7YUQP7r2qmW28fSPOvQ4tgZsSGbh7i
Z2nPEXyfGn0pGxOlKlrCrOEoQR+g2Fgop7GFTIjTGQiXwXSbLM+E2ZPBdI7yxjJxFoa+HHZ6id6u
BozWQV207ERBfsmU/cZ+Z5KVVz9RgICw5E1kooTShIFKwUyOn4pLrqys8ZzN79f++e3f7xCZi+56
qHhh0Onty9rJidApXp1Afg8efNeioXZNq0e3hQXntpcwxl5phM8aBK2hP73G+TGH9GkqonNWTCgq
mtOoraeEpKNV71ovFfEbKyOoP3x7pH0z05VtCHqc1XAqcgfSvHkreipFNIu3FQOYveFj78jx8Ce3
ZJpVaNS3QwxbLnHalhwB6P+4PG8qX726lb1XWd+tc9Mmayns8GSi3vdC6lTikB+aKNdAdWP3ppS4
0FxLPQXsVaRN3o9JxDxpnO5wTdU0tI4cb1eOBiAhe/EyhiNJFNn7aIBZ9zh4ml53ZxVIZ6z2mO8Z
bVOW6GATIlpHlN8RxerU18I/94xRFYjNwGaWAu6vJkEvH2hbKR/DilMi86P5/WdsKML8wvwY6npX
+EWwGStHrTEMSUmAdTg7fwVnO3TybrEVkX4Ik8Xxu4CpxKKIpXawvLtQwYoKFuqMXenTmM2EaBbq
bfCcB3d+mGMum7iN7gbDzm/TAM1GTgSIjYmhVgRKJzAyauNiFjgZknEJc2tg4CrjNayZvNpxyWw3
w7Eq5s8w5HbKVPsgLRcL7oMQF1b8hQpOd9gvn6eWIEBk501jkZEtvHtpxQdyyf641t2oYOkkkplF
JfuPEsVHVuHCnnyOfoP+KesqOLRMSO4MjZG3HhipmdAMERU7XgQ1MQozGAcxUfR+ep1ngGvFyMuQ
T0Rt27dmSkXZ2YeBQZhGbLnqIGiPFclBlpa8oRxynAQqplORdkxyFDEw47mKTj5VHOGwJrjGIiOY
XWv7ximaHz9yv3xCePEW0bscHHqSafA4dYnex8ImsqhEp99Enyq27NdB0HCBqF74foRtQTvgd4xX
y7g01Gd1hQLFbZvvvAEfV6ljVcd/LYt1H/EsBWJ+F1CcKWioA6Fmq9ZIFq4DutKKA7QBHitv2YHj
bj4upWTnmKdJMLKz/aTaeO1g3bSaTkQydZ+p7OnUEwm+CgXHsoAJefQtO688kWaKVI3DDwkFTnXV
tBNW9iT3vkc+Aqfd8qHt6mcUU1/KTX/S4dtxhdgqewJGNUd71l33ruDFWiLF7NJGrseJn3mAfpZ1
Qqoqwmt6Z32//TRFOWDpjXBsuvNmagJgJ70GdasHzEkMH5sQXSA5luJWfMaGM28FJ0re7mtNjvZ7
uKj/4/nqJYV9KL0W7hIU1JIJ/aqNcT3OI5r0oKdX6NmUzTQ94qnGFYH+EAcXDOzYqQNkQASNjGGn
wRFzdXlRc59z9NwYdsv2GzKfaX0Sjozuj008amTk85MxpwdWpPgYWaSEV32yw//+GAtqZrJeF8wv
8TH+0OBRwD8f5uWPxi1KYsbEcZiVjZaud04FEp0qvCXclzz5GuVbAJVOdK3L7Aztl4jlxrfbj2Ey
g51Xt/e0ZYO9I61rwlCqFfFDnoVE/jGp2ARm9MDMek9nSF4iH+Ze19fAW+MaZOc0FPugpnCR2EAZ
yVbgx0iddZzhr9fML8VYKv5t7yg8+3YIp/QlH66x231HWj01aA8o1EgSGc0QaqW5Qw5+R5dFbht4
KoZLvCurDew/auNVGFlfWLkIYbCW00Lj/VR0gDFf+ODs7B5wcfBt9mgy1WCM1D/mn7DBxub49d4t
XQl1Do1jkdOewBGySrzG3DbAGfif3bR9QCSOtMKTEf2UnY+8TmYOPJHaJpzVrPGsMW/KYkOeY5Ka
zxO8GGt0kfjPobupiiTbm8KfGBU7xt70OzhSmOQBbJvj0S/p1dS8iX53thEmHdNIXei+5DsBDeBo
ji0WrSb7ynFHHN0O+1znIuVSc52X28JLSS/tefaZkaRID6LiOFav2hDJ6Z9fWb48t8spIH4iBHOG
9QK1PUQcdvLahq0qqju9Hdrm9Z+fojnZta417qcQbzqHbIaLS/E3kYqaZTFgfj7yaCLvyazfTCIO
j0keIOH8/XCGCUAmKiGrTmm9lLPfMznkR34ffAUsOS2HNz7r93A40GhAFu8ipBHx8lEiObr0hUO4
s73mFiwPZj2Xp7pbwgWNNliV4czRvvc8Yqt8D/38MEGDE8yFfT1/TEVcsmw15YnF/YQHPt3wBt3W
/O9P7fLQGOG4jYXx+vulLJaEYBWLC7IXbnYYuyI5NAbc7c4O9jIi3MG3u9PvgxqJi9a1SAmCGfbY
44y133qsXmVqkqBMMGtOGwRokE2rSoEMncQu4h1HD2ggwyr5gTQtxnU/R/UpV0MFmocSY2AJ5Lou
vqyoNdi6sv2QyMvQLmGUBXxptyEGKzOzDitrZELgQipQJFw+4j/YO48dx7WsSz8RC3SimVJ0oqSQ
N6GJEJYiRe+pp/8/RlVXoQbdjZ437kVAGZkZKUOes8/ea31LRIkXhUMEXSiPeI7xF8dWrgdUpMue
48k8w5oxjyuoZNJAw0TTGU+pY7Gkt1AsG7FF0VHInqQoOaWE+YROVAC9oLtg0nlsy6U89IaXN+Gq
iamO2jSsltmslon0C6fVJWQQ8vdNPc5sLima4JGZcXLXK8fISF3Qx8fyaaj0dv7+wYiOWzkL8kHJ
l930JoQDA4O2jtZlaLY4oEXyXnnuMe2n5d8jDLC63cYUUfVYbbI7Wb5Vx50mVV9yKL4WJjPfRI4q
L+90oJLi4Iplv3yoOBbLgnpGeLWbJuUJROJwlRnB26VRrYqsNrBgYTNj276VGh2wGi8KihTKuVHW
PnijXUAD4AeeoDIMONLohEIBs6Ju0E3SyEKQ7iH83x5SWcgcPqrEyFV36v7eU+uNZulFD+2mdPU5
ThFCCyJusALJZffKuGprGuZ6HP/+fztE1kTN+H+zQ6icrv5PdojF98cj/y8zxD//xr/MEDjv/yGq
Cv9JKmMmDH7/NkNQ1vyD8540U2VTM3RcCf8r9d78B/IxU9QNnAtshZL5b2uEKv3DNGemJsrKbGbO
dFH5f0m91yVZ/m9vBHuCqIg8L9NQJFVSDPG/vREc0ct2pt+1N2mMgU7gTOwJM6Zfi9XOKqKEc0/y
YEr096WICJjXwgfCAL0OEimqkWNND/++4OKlJR6jIG6n9sffl5fwqLFY8OXvl/kQ9+S7wy1Pejny
lUrgED99aamcSWCW//XLf35PyFCN3lkVnuAPGPImZRBNX/4eyfXAN9XKKAjEuZdUtlVB8oJOM+3v
4b2UUbF0uj5X88ur1CpgYhU6smkr0GfI43M8DSoqXRPAGzwShK+PFOW5wZ5a68zfcADSatHMsHcb
I13j8WPFm1IVTXoCStOyWGYarjhTX9Tj89PMNE5cqOSCB2M2ppqPLhA6ibAzud4KM75VNVkbqILO
1h+WBaG9UFYFnecUxsapHc2FDpQsQlKzUOQXo+galdFsZhDE/TIJ5Px7WFc1D2X6OIFCzCBoj8r/
e55CAfbq71EU5fgvG7dMwlfw94V00Ycn9sSndnXuR9Xoh3TuyMSgX0x3tsTz6E8zzKTQOleCy9F8
xBG5EijPxKbWFzIp2wUyvkUYTjQ0fViooXpI06i0UaYFjVBmAetsRswy4EDqI4MxNvXAf74AEgLK
9e/v4WbMAhzA8W4wpNZ9/vGSpi8QW4rg75f6hKf6eyQbsuYn4APNqQP598z/vuh/Dcnpi/CCXzGk
mMvijsiFv+fTxDH4/acnC/5fGpY05U7pjCWg2JU7ZQUYQ2LUfZJnBwB1wzeMB+brKOdyrHqiCxmw
g8PFQI4INgJa5ngZoaWNH03jl+Q+kqjbtnsemS3czHl6BssLarLGLyNuMK5Yfe3etWWtL5/SuuSS
vz5/JULxqku+hscH/EBBKfhcdAxiOGTVr40yMH3/zmfEFvgVkrLqCbd0BHtjS02Au7Ofl8sBcr3I
pkjYjOSPHVld2EXZJcETokXaM2gEyGmSH0GTQ19icGEWy+ibVGqhsjEo6+qK1h49KjVztJ94S28X
9Rz+RsJu4KwztswOoKJjVzuD7ZQ51EiI1CxYdC94PIMNtzLpvRhrLQwBMkCYdxGPwaEC+FypA1R7
K8gb+U4dVArdpjtGO+0smJYJPX3VHLAd8E6gZ8bFA2ahnMso2uX1OGl5LFI7d1he6z3fL94xUTgf
zwXBRUvhDVg78oninXk4A2LwzBnZjoON5D6Ggsi4BNitpQa1hkXRG6MtWk3o6ONPq1l99QXuHAA5
/6b2XORQ+b9E5pYNo3I4j1Yjw7CwwD6KH3inod+ViVO/EYdYqUSGWaEcIKVp9wrZ2Vv5pFxg5Ukz
1hALjRlwrXoHpBvBQ3G4BwQrVNAxHYVCOXQ17s19YUDNtxi0EPYipgyCnOSgrTiRNpfsUz9lZxM6
OBxRbKl6u5xAh5DvfEQ5Ap8iaUB3j8ZLq9MNB6r5pU9cwJPhResEJsJ2LG0glOipjaOyEq4ALnkx
XLbqh/ozHBkIUUMHxaJhBoXDltMeemg7+SZfKSQc7u7FX6QtilP8l52uZYWVwlfPeDfoSoUWRPn8
0K3K87CVb4z7qusUd2QS0md1K6OgDWdxuEqQnM05ups4ozOU1i6xTVjpS30JWxoMdnirlk60ENFJ
HRGNRHwS8wEVOaYgGnxOAyvHfv2aAVJNIp9co3b0+TPQfs0vDhLL+kf9VoLZR/Rt7lh3xtrRDiGS
Vws7T/o63ZGddfAsbTFfFlsAEvT/pAt9JRJCgJw7TNswEqmbzIfUtiHYpmA7IKmFoMYP+QPAZp74
BtdD6haR8/gmaA3wfWF/d2uUAt0aZZN2UVdYARmzdWvTZraU2hiqgOFy5L1Gd/JskzWIFqSUOJHs
6liSl81ZjTVjYmYavxkM0jMAnIx+SHOtlXfWjvtoGYk1aN8qMzd9D+6RB4Bs4oX8MZJ+FdB+YutJ
+HFDzpN1qnckgegWv5vQI+AMpYSf7wmh5T2vPxDtuNJn/gPRhDGr4YN7pWTsWKIqAg7H02xFiDzL
Yu+RlbHoaVSgkp7PTtH7C9Kbm3uslv2ti93XogCfjKzUqoDPZs4D1uYd6sKiOBJ7eveyxk+2whcC
aD7fXnD46Ln3suNAGi53IrRPJm6r9nx/LRD8iFMP0TYF1+B1gEuEQ4B4clgCGiM6KWOjY92RguSI
TrdDHyQ44QdNnAcehsohAVdh2hL7z7uj7bi9d+k6/nzEc/Mr3DekOW90lQVE+YE74sogQlHuDde8
O8Xl+skA+cDQeABgxnyWYJMWjddKF271mFEWuHm9qr6kQ3O9r00aS+P2SWRNaIfnXoQ1dZ5pdAEh
RpBSorrgpxrpPAJME3f1sNHF30fLy7fDx5zFI0qdu4rzzUmTnzT2SWnB4iXvhitR4ohOeNn64XW4
dzeZHBYWWe5e7GKy7ircQgVwfqgnGRCmdMvPUEPTEgcHPSeLhf6YlowQACcpOByVTD4ZO7nfHnR2
MUHiT8Sl9pss+A+9C3ELYFHA61uiR20WPL5COhbWEa3FLkyuuOQxdfJ0m/lr3S/m92sV4O+L2PqI
j3dxOOSZP4RfnbaiufNMFxkNwJbELFdOIQVBzHOkxzavaIw6OPe63uPpMUuuRztKFxK5t3iREJlb
6GobezpuWidaGgOncJYxW613+nPAmrJ8vpuBEsR7bTn66puyeW3uJyPgioYLtBSueuOULDFPJvo4
Zq88BVrBVY1YzH5AOlTeijqxgfZJdx+rZTah5Wx1Fkwc4X3i9MfcRWfkIrVPFoicoexm6AObt+eA
XWpNk39cMpV2zxzt+QRn39LjSyWMXIa8x7jYynMkzXOjovxCZxuKxAAttb1JKFe95FReIuVHj0dW
ICI0AbXrnA5wHHugGOhhyyXcm+MrB2K/ljq/I3ouWWukSuNYL5ww2WEcCknqFPCMWcWeheg0/Sia
SJsHcmWqW8tc4Esu7eokbNXSk0hiY+vVmGGiPLTiHzAIEEN5iCkpGz0YFDSFZCwkWNpaG6Igakfa
tWWJkG1pPs/A3WSY/JkV4jr8Ui/F2nxPDYsEPySP4JyXj+WAQ5lKY25cysLmKe1lzszWuIKC+Kle
8LGskv1Y23Qzy3nzK+h29YaXEQOj15Dw5gFD9hQnuzU7wet2LyfcClIAm3jTL5X30t9pyOh/qtvw
xgTJ2BT8DIC6S9XP8PnYD7j4/Rp2z5XAq/uxIhcUP8OS94hG7IhEWrCiQ0cON6JCylXoLv0CLUr3
PCtbxgVwc1qZTobd0y/2xE/zXYQacOlA9J9wUdPrcwkbqg/jklqJZ+FRs89Gr9VgDVpJwLGbJM+d
ukx246W/VCfef/6xqF0WmIit6o2Ng277PF/Ux/5IA4YrtgBkjggJRONbFuhn6fT6eQyOEvlptmYW
HXAMgAXUcA/KTvjVbosP1a0IOJ4as1xDtogg/w500X/s20V4EI76NxdO5UknsbkgQpqdJcWjhyyC
5KnBDF+M16GhKOGZfEyD8DM+QlQFZeNX2GHwFece4TnlUide06TP6GLNXlUwzC0RojWC3ewW7xqQ
K0S9t07it6Kbt4743Eea03aehpE7xXxDW9pVPpKQOD5L+nDqcpN/s0+bzFRSVzlXjDu8/JvZude8
tQ18FEKwT5yqyk1zEj+BHZlXw0UB+8xcJF+MDet6jez9/nLTnup22+2rfSWvpWje7ZXcM5+L5/sU
NYQRfFluR3AYplsenl+8+FJx+g3/ACaxMJmbUVBu5Q6IOKgHQmPmnf4mg2yLAhii9Qb9OH80Z5og
+dleJbhBpyuOBBMlkBXfRiJS356b+4Vn1KKchZQBpbTLic6wkepzbDJ/Z5Tnk6tqXqg75CdVdNCL
zyH12+8yc/P+mjC+VuwWo7tLNSFtCDvM0X9Y6qp/0RplljuNITBXWpXyUm2OZfgupmaqAs42KNoF
4gkj+PuiPzIzmBwDhlHd7grIjO5hMiZu2389+vve35dQ5XdNUaXCMNDAJQ2i9QIDmtIQHFMh6bQG
xoZU+xyX8QYWnPimR700/OtRCh6DWer0OwkUKu+ZdMvBFCOMR9MfHGZKk/n/278NhYa+n9ZTR858
PcaG8xSuZUVKqJxRKcJqmchrnDPBmOSBbHA8plX/9jSRjqQgz7IOS5v6Gu36nlWBmZVs+38PlYIj
/pik/VzeEq6dN3aTX8Kf/CeSaShDMueIRmoOvHxwYxXAVo9ML2aviLxaAMn8q9zJJAWrFnGQC1qt
vqIuOj2AYph9apJlrDjxxI3F3I6TBPGF7zN2ijky5BxDeWwz+OQwue5gpkLYJ8NB8/ihqkZweGfp
c/mgHZT1KNGIWwqGS3+ZxqhMyu5Pdhm3gtNQi5oka1HrO8WFMeB9RXzOun0nHEwiMYlX/wZUBgEt
0eUQTnbjw25d9b1dlzdOnQBL6Do/XjawPEL8qMeKzOouJcapd3QKW+mmHZpPYbTDHxKgeKNVUuII
wyQqgs8eCH8ycxhPyj/dd7zlkFok+xkh17Md8j2kg8/HfkYSHIFMmZstKDykZF6smhVi8hd34a+A
5Pf69MefhyvdJsLvu76jCc5bhzDyLf6mKOak1wMZeq9/8hskWnzRwLhxvUtkohJZRnH54K+RI0TS
A7WbfK4OgA4YoD1IrmZ1JZKIMKR2h12WgTP18Bph4UgV+3D5uAuyujEEW5k/2zVBuO6RRL6NEq0i
J9Mt5IioaMXvHu1gbJlgtzZN7A9L/jUmeTifiXwd8S1xTAJDty/t+np3C8LAcszCWLYKmErzeLSg
Aq+4KgvQ2p+ka02on8uDt7PnrRacr2E+sI5Fq/sR7i4Z7NriJVrP9R35vkPkbKD4Vcsk2mq95hPC
m/rNTy2VOeHzmY+Ls56bUGss4dA8HAL1nj7f2At7QhCfaxWKMTkOwp7zM8jLzpGWEgvLAfPdH9uc
LCfSXGMg6XgCLH1PMBbXio506pvowws4LoldDScOJ0cZ14lTnnBQSbYahEvVCXfoabDH9165R0Zb
RC6XkUGmGJrrfq54GCVZbM21CH2TyPD2FG8A3eqXklB6A/nuJicmikGAktvjN9GWu3vn6ESQnRrC
x0BT8Z473SdzRcLYHpcRXvtWixz5G/ADoHro7pzweR0VWiBK6gM0dgI4+TRKj2AbIpZJsIK++Dxh
NE3XnF7aqQj0o5tKCBQHgSdrcO4KykLaU5zvCoJAQpuPvQDGWyMUn6MQRK05mcV8lZxeQqiJokYk
r+5b2k9snCQQcHqQdtNM6TDZUj6mHJZ5avwOBFUI6xlaQ87uXxR/HE81r1hMzTLSeqYpqTPjhILo
n44BPQLkvmfxFy864YKI9IguuL1W9+4DpQ9qiIh9ouZJeBpR8pSlbKW1237MPkmwhpZI04PuJGmA
EOvCw+QTu7jieVgUWE48LMSi5A+E7Yo2tnnSFci57eiDXbJ3AgHC15TgW5CoUjrDJxFJ0pKx0tRv
qef1bbqKbsYPXQTIHQcuDBKfuQ1pAPGBtzu6AsKVw/fsk4vkAdTCGojNuQElI4B33KXoWGKX0N/4
2v6wxD3eCzToxPUm1GrLblvDbqOmIpGtkEnwYpHkedGcWGi7XiPJz423/Q1LN60MsF70scbZBbei
oFtTEuZPUjn1bcTCy5vWr3GIvdi+CbmDkfNb0/9KXHwN6Y0xIkLK1BNo+4RR0K8Jz7B1u/4E84RZ
Rl0rUKzPZGl58UafYrSt1yW9mftx9kZ8Wd+CsJ0nyS55Hu+sTBcC9hj2d5UXAqoapjbLNLgjAo8o
L1KmnXAFpFo+QBFnyLkn1GU6ONB0oE9Q0kNdvS7dNg9IHTyMdsPHibB3R1trPhAeWc6r7+eOmyRU
CDliC12/FObOLlFb6SMwGbWQyWDXJygHO+SiqV+iaD4RLo+zYF30Z7pe7ER38lYJMe0dtpzqk3DJ
NzpoDMsu3LsN4cvrYqNtx21uQjG1iKnOoEwjY7C0AF+UzdU0/bgd/g4+x7JfjCdSEEgTfBz45Lnl
hAvzM2M36e1ZYQ1uxk92DVLWYkJsFQz4pGvBxjk91/1Wv6lTPgiUFvFnUP2WWw6ixSfRVk/FFR/+
+ABZ7Bp0QiN30K2cMgJfAFWMbrF20UfMhZ+/95sPBgTkrmMRMN5tUQS35qUWwEzO2Xev2JAnSPwe
iXMsPqaOVyN45D5pv6TDEbelqcS1jAjvPFpYxg9brdHPyZgWgLrFS3YoVlEuLKQmZJ+SWNUc+738
0/AxH7jdiLdISVPrXHp3JCfBZr3PoJ45/IOEQ0owotlfp4g9i8X+8Ya8jrM/k+qW29rKPiAIw9C7
X2suxut469fcaSzYqN9joAfYOKR1Ep/E2RKnRLKoFozWR2a6XE75ghMq75WApwBwru68fO5a0nxi
T8WdOS30CufbKRV9iZO27n3uCy1fJej0l8ptNjh6BjWB1O9F2c6fhlcOrpFuWq7G78jheOwy/MP1
/0wxTRy10SHLZ0QnWTsVpGsIMIviML1mVhZCf/ns1iicCBPhF/7sE7YJzU8+8Hu3Jug51LdPoBVT
eh2nSrZtsv0QxtznEUjJntgih3H6dKEA9jHdhhRpFhhyHtseHDFCXifinHyfk+pqvrH8Wr2jnQmz
fVBDycspXYr5z49UH0zDrTtOl2/iXwz8lJFHkHq+q8MFueBuNNvyoSgX9RTuwpP6DWpPf+uWHRrY
CyprjL1WSEa2NPV+bekr3obLmgzcfIErnXtUZYMtSMWkL4LYQDwRhDcA1uSSuPQ/1F6AYBqGQ/OG
rs9+ClPbSJ8j4ToheZUDbwXl3K45zrARnZFKg4UM7fuuZiGZ2tFPTouQZgvb7ff1SQvSj+dedLRb
ifvygcjcItuAhj4h59IFBMGvWfkhUHj3MWesky2E4WtKKPUQ+nyw/Kpclic2Saza4oE3lgQx7t36
h1ocFmjDKQ4CWLEWIAxaU/SjGhjr4irhXv0FiDVW7ss4NU1vxQoOfo+OzZPPcH4ny9vP+JY6NVZF
WpZgCn/TN878N11n4ka1R8BbVdglMYgn0gPOKXcABV7PxgcoyceUki4z2dJ+H6zApoWdXMTR49AH
po+JWEoOhpX8y6orojQh82gTLrnKmkP2rTrZ3coqG2QjpuLVuGsAmP3gnGAF1wrw/pC9ghfDDyCN
9hjE23If+lytXzxJmD51s6JZWmCerq0yuC9USjcPra7Msf1mnMs31RmWESG3oBdJc8FHA5gZKfMv
27KZzLEUnCi9ZktyxRknrKTN7LUdUdnTIycfluJ8zxpVKb4suQkDMmA/s6nMuEvL0Fg9Cs49bgPE
I19xtOs+zU9uTsyK3YWLRf6WG5v3z8L8fr6Tsc3dW5+Gy0imJNHVvH3ft+T4WlWH+sSiSP4ow3n5
GFEmONB131+fhDDX3ngiDjO9sS/N1A1gkcf4xUZD+X9fKbc78EVtaXxRncAOz4CfxIvHHo5IdJzt
Cho6hyfOVdQaXG4r+Yi2PLl0fvtDnhaHss1zDc/nOiPNc5G8rHSVLVXdQYDIcQ8yBRkjDUhQiv1F
4ZjrcIvM4eEPDgyojAp85sRnslEd7p0VoU4+iQ5bczn4w76/Sp6xwrNacFhCYTxVDvAWqOIJiXX5
NCrrLlNIOVQXD9xlnzi/uwNrJPxNPETJp1ThuUbbhq+X4xM9ZwMhLqcxVj6qycKpSoAMlgqebDXz
0GsxDjiKQLQHW2wcmvqKQaqka9DhbefILkfQcw6wnNRY5IlrHFrItEsD6FKGe9564lbrEMrZ8uY1
N/xWD0blVLCwggWeug1BS4ks+4nkUCDCvvuSAojjt/7Y1VDRbfkKHMvmQ6diJhWSSMJsw6mPwnSP
q0m6oa9Z5CdOfEsGAgsOFvqpZCVaJ29Y7RNxTp/vxT1CNvy7SKeVRT/0Ib1x7Qgfd7+/Dr8iLy+3
hHV5FRq3/WrOuKdMogZ3wLRbEqsJ4DobS/GTxtWsc9SLEFSS99gP575yZo1L6yL/hnZu8Kzo5gMf
KUS/UQLt5WJyk0lwptFU84E7BayuB9kgOIYnMF0xzOUVmc0o9vThNnvMxRV9n5F8yZXi6J5xKK8h
HSVGUBTjqPZSmjG0Sfbq89bxiqJFf436wwzs0jhHi/egN7+ik/7l1+R17Zr9n3XXmgM4YH7RgvmV
iOkEnW1pPt4t4Rtm769yZuhxD5009GaM2CQ/2iovANl2zWUxD1vw4qe69QgrQSX44Bic4GrBwMbz
YYO2keP42G9FeG8Zys85HcWvwiKO+Yo5BnoWJFdVnt7/CCIM6vu9BFLqTqVhcRdwhn/txw0eWBDu
3DBb46uvfP4w54JkJBbKea5ZtVHUM80Iv0cXLaHLbHFbviHIDC30Wm4RpNw8lMpsJOF65hRu/tGe
Z5/NKiYeL7XDD5FWcjUtv8/ffLTS3+bdGKaNilmf5tVBvQQ5hzj0VznCRTrWQT/vOPCPN/V3gOAT
zYHHc2JmC3n4MwOsu9Utnvu7sAWb05bTjPN1Dypx+3q98RMfbTBc75NJ2GIgSXoUi3Xckt0aGM8A
T99MxUhgMaRTyEghcPIFVsuKpj3rJH0izc0MXzI9hpagKYFBwTwXDO9VX5GTEVwHYJkxUUUKhpeF
njzVEcxEUTy3c7yE5V6lKMcbxozuqnQBU1NoZbB6awFBPGgK2/igOL6/aSPkVovwkICCgHkhBz+7
4wb4yt5TemuCzWqZmbvZzIuSMxDug2S6o0EBY5G9CjSCLcvGV/fR0D0n/F20n0yDkw0Djt6kKc30
0+fgAraHe/EtdlF2ievwJrOOUd07MnJkn0+PCvi5iyZ22/QMXoaV7rCY0/8EVZG6bGdOu35s4tma
jHEd1So1KJCXeeixZE8p1VTG8ZVqOS1WGcCYV+5To5kf+ilV5tn5+R1qDpd6uiJQ2DHe6QSQ9cdi
dKPNlO6GVfjG+LQ5glwyMOGaXnfkDM9A0Xyv8PXRMIkvJTHeNKFyXoEj/PRfxjubnExgKxtS55sU
Gzfs3mzf7HBA6ye48QGD6g8Bp5Q4C30K+iPn+OGOMlCcFapszZtdcSYjPGSH5U56usz6Qa+DBGsq
OxtdLtpprebDp+w92mUFHN5iXoaEWbKaLzZQZY4n7pSTYAyfEkbMOiWE4owidSOwHMlMpl7UNmWP
8deJBZAvxNvZUBNeXNeC9Thh6j48DZx3DipAI/MftwTY5bY45bmvCz7DBSYOUkzPDprbQoq3Y382
YxLcqJ1ZKCg2eCpu+/mkz+NptHdsxoJc66pTr8d1tphZgk/riGuByg4s14m+LHk3k3T3oG9Bh8w2
csD2qJ5h8rj1BW5CQewwuLqTjKA7pm+7imgaP2lLwamiFjuE59dBIpZBuUWG2/AEGUMwyvIN+uSp
owNln+CO+TSp0rVF+HBfGKkRpDxu2pvm1AFg9jaeV9cIsUF8KqfnGn0Myfw+v/O/4o8IfsctA3MG
Rn3rarpNy5JyQ2Xoq64YnoIkmt8dxljXljHlSdoKi3RTHpM9mzpwDqxFNgjQbwZGMedRMAoLBg5A
U/znQVQ3cdBvtAZc1jz5uV/ECwzuhMJ7Ub5nXhwQXUjejaV80OxubvT/iyCHlSPN5WV1y5y7Iyya
U3Tg5aj2XXKYcpBUssDEScuN1/1Yh5thnXno8pmnxNOEDo8jFw21XXKsjtyaw5GLjAVPLt3ZQbka
LNybAVjzwmyAN6y6/F2khXHWaMY0Xj84yD6TgZnsXG8g3VvFT6YsKwKV6QkxK2OL5r2n3En9evRx
miQQoJ7ueHdmLC+9DSUuJ6AeH1OxlrD86KQjodV0WtV7Dcwy8PM46d3Vnlz95DtO84cB6n5LXp9j
Pi8JIYMNeEbhTVqzsVRjwOiLd0//m8eRfAZ65akzj7aU9+onOqSfQzbPfhgI7/jxUyYnH0JAxI+O
q46D0qVeVj8VWUVYejHErOJToVrG3hCnV6d0f5MlWlulxQgQnS0gGuHIp8NrBAD8ogy7yMvW1tfa
BpnQXFwae2aHA3ifb9TK0FyZdxOuSEMJMNBSW3Yf49dT4h604l/mHIvmrRqsprRg7vX9OWzfJMVR
KNJI9N6F1w5XNZ1dfa17aMMP8Pq5/dSZ92ptpbUpN1Jmdg2nWWv8jC4cKogdrnAqMdFheOK0AfRf
frj8aSyLcP7YFSeI+FhhFqwOIjwWUH0rM0d+6mPRkRxug9IuiQU9qtvwR9qPzJu/jGTezJFFnJIf
ge5tTlvCli/8e53La6dnta4voq+cGCkKdn4Q3rX98B7GvrSQiRmfy1+49qNv7OBnGnezkxAucGZ5
zBZP+uixZBDrFjzw117CA4uCJk5CtBkws3Y6pBA83/vMGQqiruE4SXNAKVvJ67+e24bhm7BtRYsr
vjgp7ypDnuiQqHZxMj6xX85o/izbI8OTFzRRkCAesWPjkZ/R7Kqd+Kkunxt8ZzIh7Aw4//Qow/l1
qzyFeFPmSjQa6IseGDLPiNl0UL/JV9lOD48bl114EGk2z40NI59itNPVxwfH6icdBn/wntRgP3pv
NaeSptAcWfKG5xgdVBa8Q3x6HdAGAGhqWcFz+GILnNN4K8tPk79jrn4T3lBzlXghoak24PcHs9FD
SlR6fGRwi27KSX7Gg+Y+dvVyqpAHNl6EABYSkhMNy2Xzlm60N8HmI41vBTfWMnKrfbEzF7Pt0y63
g6d+QrtVegtZyFL2Z1vDdJprdOHWfQSgzHbJW28zXUQYTWAXuhfa8pSdO1taZF7UzWVXQNKh++jw
aLPQmN8rLB7kQKdWe2lu3ZvGq2V8+z21bCFor5hSvuzHUgDAw/vMcf1hZSfVT/Za6KxmvyUif9rX
Pt6AqFzwOX/Ti3mEzhQkOLOQdyB04/JFeEPXgSGiHrx2irzQNpSYz/JoBuIyZflk6ylXXJdFkJxy
cls/tE++14IE/WGJ4EKR3mPkNFT2l2ot2xIVW0RFZJfylpCvmEnNiH8RPR0+bItXqIaewsm2JF7Y
AqTCJSIeqx26T4GRGydqcDrxB9V7oRw7iqSXI8kebFpzZolf5YqfhFjWUAg8nVfn/gA7gJ8TAfKu
mXeqy/vDBhp6TI+4JWi8ZBZJXwKdbYSYh2YtBM9ju0BFpf1N+Tk17uXVY7T7BZV6wdLHU2TH5ID4
8I0LI2ywFdlaeqev+zNQVa3Cc7aaJGKhDaPqPi7MTfnxWHBrveinXtGEMLcBAddayUpgu0c+5xTm
5o4iFj3cuboCv8I9gIaddXu4TlE2dKeC8IyiQ1hpO7oCDQ34Gzvd8fkMjB3Csh0y113zXl7IL6WO
JtzmgxUbaAwGGIXLR9mwg7DTaAGqIXR9XUQjfE6hKZXrEKbvjipb30rjfICCTnlc7cZjfZht+yXp
ps9FpM51Kttz5bHAbFpSeJfmMQkX2puIgISdmfbH60vA12IjilnGYH0Qr7loHmmzUPWODygt3uiZ
NivBtdLt4cysuzrHZxN6CKJeOv6WeQLFYlB+OaHdBlcSILOHrVPX0jHmuyY2JYuR6vgbEcB8jY8c
GBo+SPLYOTQ5RES8xdQcHGtK4oWdXKZSdtLv5oOTatR58Zt5ux8qSm186dWiSQmO9yGPUE/e+2VW
vMWir31pX0/o8bxVvIkrXQfU5DNGj66cqdor1sBhdDQGV+JGp9gljWvb4zLy80PsZ28KN2Y71z+E
LTtdqmzS8H1Kv1S4uFTOU70P9qjpfTPbR8muV/z7A2wM8qR591My/7tQQ0wBErCkaGPZJb2VU/g1
PB35Tptjzu3DSk18Q0p+UuGUZIU8vRZALeAujnoqvAirklDL+lxlVU53mbkrzStmTVhXEUSt82Xj
zZMbPwv63sj3WVo6R9MC/Z0EcSKjPqNsAVgaQfZypoEkmQ7USsYoYVqQX3CkZ7xmJ2WzxqYBduww
+s0PYcVLeBJ5N80WZsf68kSiGvqPfIXhBo7pQ4Vv4gNxxZ2FjIqVD6B+johP59A2l77G4IFPYx69
phKW0w19y3Begx1jryoRysQ0zfvz0Gz0hcHYtPOxbafDin2asbQbsuAA/x/3ZFMqQ1AigiCYq3Wp
SHjCaXKV7khGC0uARR53Cxx9EpsKwwhqa3l6+wkIeW7A0afCsht2Tb6Pnhs5XaeFD1ReGiAA2C/h
LPSLvttmI4SmecoMMmcwEQzdWkk+Ry1QDcRi59GgXZP5lCXUZdRCFAlEGFc0QyjZKbtlx4iICrL4
OF4xWr2VCWYXUd04l3EOdbam2cjukqu6N7fIk1qo/s2ckDQj9wXBojDKClfKP0J1UQ8rYupQF7Ew
E0zSnbTPbvs32G+naf9/5vx/v4SDifglhVb6n994GOHUHanQw/EXcG3D4Umre0+SK9nh0/fGu6a6
eqNvSQUwFwaZtGlLYyyuuRMKgaYcCcVNEIV9SyuFR3qBor4fSb0sqxWcDc6Kf9/6+00ZOrZdN7S2
/74nvTJ+G1pd+8+/ZhKsZ5Sl6WFto2VAhp8jDtG31E9a+7/vVdNvlE+k9n9fxhrrwd+j//zG35/7
518xVPJsyajtGhvbKLPHvx+bGCQp/j38+6MgYTmYxPIzgKlTbcJuMRScxtURoUp79xWerKRFhlf1
de7ew8Yb0QDJcdPA/NNGW8uc6PRsx3UVjrvhXjeY/PjU8lSZbbQs2iTJ48NU0j2pLh+y2DWumqhk
JDDeiJ7jIhJip+J+be+bIRsU75GDzCmS610A2QMAf3AT9HTPsBu8V1OHbkpM3z2ng2AC6ZslyGLJ
zhFtXZA40kzBSFDwsTwo8ZsQPa9pl/eLLqI+xXHC1qexb2ptxOCqbgc/1ZhsR/1HLubyUr0ji4Jo
Rdyvw6eyiDPeo5nYEZZk4DFuaI3227SRpaU5YySPY+LbEJnFG4pb4N4egVQZ1XjDFVJbyYuCowWn
BKXQU4SQwiiJGFlG6DtnqC3+h7LzWm4cS7P1q3TU9eweYMNPTPWFaEAnyqZM3iBkUvDebABPfz6w
qjurauacmRNRxSBFUgmRwDb/v9a3WhIKNlOPrLFVTIRpS7FZaeM+K6OXIZFENTDFYCQJaA/0XlXh
ogRREyegNTP2ERZ2YCTfNcJLD5A5iX3wgc0EMd0wXIc2BAYNObONDR1c43ae6ZdXkdLIqnE+k9x6
AzGVrrPYCqB94th2UCaMLtoXiG37BDUFOX9sMQxdX+tiw4AntAqLrlAFO9YbAMFczrU/FZ/uWCQb
RczGGN+T4tC1qMWagW1AMoWkWs9qbdXL2xfTZRw9xc1Q3AclTCLQ4HegEqBuGtZERGpZ+EVOKpjW
Zvmhtd7HaWcV4kC6BINECTmOj3zTgpu80uNs3sR5/xJoUUWQ85eWoHzA886macwUkYDWgdzJesD0
EOvUHBqcyOeEmJK+W8aarHiLa9wW+jmpgCWo0kW0MHfsyFPnO0SJzpeB/e5F8/UkM4pSro7ymFiy
idRC2OskPprUNiWsSLAYQEyzMtjhGWbRy6W2d4x+Uw7juOumGTU3FCiR01M07PKp5kzc6EqnDglQ
R0rEkSmDWeJmX+BHm2PlTljmqYm48cQAXXB9BCrS4JKaNHky1q7Od4bA6svMw88EV7lfZMxtKdz6
K8kpS2jnVtZiOM3uRPa6wVWSsBowkxb2PXNBRQWNUExW20SFYSC1GQxk9mYBpd/IJnlxYslCLkDr
7FQPWsqWYBAFdeWBrqpG3TBMmNoSw3voTZDPRpVa64ahLKlyCxQTSn51G3AirYOBYgSY73VdATnV
wQ5viy8l0v6kp4zcJsnFXl+zIo/z2Ldhnx16ljRJEI5+MJfpqkZ0W0oTnSEI97HLNH9eBRYTajlk
JaZa+2jzAQxL4n2OGx8/MFXwEErpzpVI/OcmWTJgwyvihwH9VemdCt/idjzoJrovDZEBQ2y4My2X
yGHaEHGqgG0OtEjj8CUqaSmXpJhflTL1J6PtVzFYdF/2pB+2oGWogdH8HwqK/81sxmyA0+dmnp9M
soMrWlMdPcQxnRA/95zB0eJCFRSxShqfsSfWxNZrd46ZdzelZAuTjh+ao72OI991SabkRkzpBln2
e1uytz8EEWAKORk3rknJUZjkyerM1RcJ0ETDJdEQ2+bk+AZWcz/mwnxNKTdKg16lQy04JEUsM8VB
sYiQwACunNbtDukQfwdyQdB4ZhwBUDuoIme61gMN0jHElhCgEomn+s7TuysXG+qxNGgTkyCChko3
YHnXZbMtxHQjoRVLG74R6Ha2PY2xYOMKxO/UDJ2xdFgyxPOWxBrsN050U+ihPGuyf2lk/62EnVX2
cCu7UWMb71CfiMglOOcVG1CLpv1sYQLWUort7OYcVVX8XsY3KYJ7EYT0KWqRHtAi4mA+Rhbri8Sj
Se6dSBjflu6LllKmDHIQlTYOBT2Zuh3m+42ws2/euNgV7P5750bBXnNYDiv7PbPzH1Nnez75nSSj
a9TgyT2xHRJEA6QlUubRGvubDpsZqbmnl2RYmOyXekVJS4a2P4f9XVy1EVQT78ksF3RgRp2Cywyl
XDsiFHHndchZjtJv1Yb4e+g4qyKx95m7HUL0hoXWQriI1ZPW308gDNvyfjnEQ+BEnFSRLXxjIi0u
IfSW0J2n2DNIGANxcZAxPZqGbAfaOGg8gH6jLey4FLOSVGWvZzFd0PgY4CYjgdZWwITEao7CYDsM
1g00A8TNllkSwjzvez0ii6PNQBPk066gzaPc1ndMOcOrmxE2zArkTA50Is4zaozOZG3ztMUgwi8Z
2eH0yVrPsS2T7sDs3ULIXMrUJHwgiOA79bQux5aAdkVU+pXdUFyuZpBjYqL2JQONJkRnPWcaRYPc
Pc2dmKEzop4oVUtQu4shvxoS3NTVIbDCbFNiyoeShbUvCanyV1bQXw0BaIuAXRgcgJgOGlsYhCcK
yULoUjU0pibdOs2doVdiE1kaTUIA8KvEpOrR2uz9BmbYK4fGU+R4Ew7EjB6mQIuNcqSehuGqttvK
DyEYXBG/e55GasblwZvA3BQ9/f3YMcFRlHw3DUaZlExg3NJWsotptOtjto0DBPJAMZ91l+qy4Pze
dBTUymSK2SSKb17WuuuAoEn68xblDzN/kEXyJGoosCMDcti3ijo8mxGtkOs+xPRStAm+JSaTvHGe
29SST7l5ngwCVWDI7URPAXPSUhxbHWDZhqZr5cLacy31MvUuAdD5A5iI+Zz3Q3tUIVRe+gHSjtXR
kiFKc49N/ZBThWo89+QV+ZsVBAsuni5+mdyO5BYcjLn/NnEGcrKyrGF1V6nWx9lK6ZVOYwLebZWz
9kLHRbg55A7aEOYLFCvfE4jYEidg4xtTwyJxNUONpn8aqfVUNrW+HittMyo4S8RjrAf2L2trIDyg
0k2/SJEuRO397Dh7qBVrPUbUIPXad2uwfzlG+7UR4khvFSTjjuzZeKSIJYpzBXrFbmYMYzQPqlxu
PaGLm57jX3dW2MDSgpwkotdpdKOdrRYa9ISn/c4ksiecqCbl0pv92hk2Q4P+R2vpbJtaBla4TfZB
PEOrULd1VsZ+YUR+FFO90iNU/IS8YUOKe8yKyxZIEHgJN1RvB6bp2DuHSp/2DsGCV01Sron88LZa
RZM+ixLYJNc2+QgrO6S9atkYGTX9y1Ldh6t1vCy8RQY9HVnf8YFV34J8dvf1yRs782GWNr5b/arK
saTNLE78+SlKYnOLA3zeefqhimnmmAFnrT5bJxVZNFNAJukOWiFIKEQmUKUfW1mzz7mtwhzD7YSV
tLUAA0DUdquc0I7ZQXelrkePWULR+2lrW195E2pI1T8ZhpHsCUG9RYgwSrBfNYL6WuerBiRmbGAv
kKJOiX1wamc/OfXRHM3wvkoIygFa3zZIFV3DtLdm3X13vEqdcs87Th7bFc+q/GH8XljXksz1Fqvw
RjgkMRVTzD7aeY5066HLIBv3HCsfU4KakBBdFpDp4xS676SCWDtjMrxtW3T30HfDU24ylBXwpKxU
wJXjA7Wok5IksY+s6hXoIDm1efuSy5i+hlae46C2EAGPBAcRBEaMDHTvjk8BEiqbkgxLk/GgESxX
xQSwV9T2dL8OXW3rlsPK61g51cQrKyv6dFRO6kH4HpAIexWkE9nmhO4VXTVBwdPPeQTfSkAVN7aQ
JZAcVxTVena9DP5efad5dFS6uGz9alH2JnW/95xarEDCQ3LGLTsPFDFC1p4tDpHamqD35ZgV3RjK
VdLqG8+qj7WWb8rWfS0l87DKhJ/q1I6gzqMUaim+TZO4bbAWPGo0zVTcvuZj0q4iQ6GbVKnjWwjz
06M9SLbQcoCWwvzRRSDinCLn3oR2TgsNwC0x+jSLCJo4RqrRELO5Gj40gkGInyv4S++6Gg+0wlIW
6VO4sS3MoWqIkSlOYbINgAcjIk8foJvFELvo1fJtEDJopZshAz6k53SM2EVTzydsKWbbsYfXc6s7
NfWudptq00Ggmxgh2FKWHFieF5RPiXDYMGnBGVB7rmTvvq1OTbaNpn6puKEV5OJB41QRbx+R2VeC
6Q8a2spT1N1RU/gmCOIjAVDsjIAvUOgNNZCx/572RUrMj7thNS9WbaedgolurWblqCApN06IpS37
zmY3dNCtO6XREEumpyTsd16aUDqI9GxL7jwfGBe7hLakni1dmCtSppDVeotftn3C3D0e5RLfcWMW
hQfFd97VmdmjiLWiJcnrbhh0dt4Ni5nASCiF1u7ZsKm9hiK8JlKKxbLOycm6FEFOe815nq/d0KO/
6727DRnbU5ccdTHcQre85g+HvbbEOAvV4mEfamD4pBQZaeqDVs7XPbxRUOyoBB1y/EbU44PRIS2Z
+Hy15XsP0JMaYIVk4GXPmg3EKxKQM7vFp5hDPMwmqEx5Lfyss+j1afRdRqBRgGD2JiFtKyttsutx
qfO1cNGa6B2m8aGZuvTouS1nh2vS1mlCXD5IWl22FeFk0LSecdsqw9lHyX2ZIWMIo+6DkIQvo6E4
UHdsejz66iTprjUHb3+h+HQrijPbsEewQ1BX6IuSzQWMJLzc09jsmAUwQDcGOl1F86C21XVUEuTj
WWopZeDxlojiYhn0JPSSsh7Mstj3Dfq63pwLdtvmShmoyeGDun6PxqVB+GiVIOybofmaGHotL5pO
eQ89NJkaGxEj6iPlWcHaDAJ1btNoNwzz9azJ9Fi46P7GuTp6fdeuqyZAOxjEGysJ7tIG8TWxSkdj
ae9YAFGvzLx9sjOHFpy2ttXzHELlBQjyNJgGYq6hBYQfoATi+4x2pphRxYy03AsrPxpFj1GqQzs9
TZzXudgaFr6G6cnI4NQCqQHGVaGsapkOQs56NZdEohdRsGYX/Iw0o9Ia+THXD5GM9c0y6sMyYlnC
yjg+SyiTmAdIu0DYUUkUhtVU79oUjo0uggetwSEy0xfmD8v07Dmzje2wpKzhrRBGfGRZeEfFZEZs
ofxCk18MlJ/RXENRL9jdEY2ocwXksOhNcdV0Bu01SUp44ZYbO/bY0LreIxQjLkKbE9WhWajYw99I
BhvMWc7HHMdoQhC+9xDpttJWrzioOr7EpjnBdxIkJkGwqIpxS2Y6fQ7RRXeT/e6G91gcKmpSUN96
b+Mo+V3raKaopXs0vTiKnQs53d8JtSUAkKhF8yUo8ZZiwTpoHTqPrI/eOo2iUAIzICmTdSwVyyoS
UTZtXb9wyVFgCsDqGZr52hi9utINhKeaXUhk7tq7YauHuaGn0dmQTkukAC0kag/iVabSzwgS8u2M
VF+WtMrKZR9rsYXTWcNVKjwJjBOuogQyZvopmGP3wWpoiCiaVxPFr9CI9bNT6usSLtu6HZBqptVY
PMyG9u5WevTO3ubTIiIt1+3HwrOoahrtJ/Pba25Te7G6kFXWTVn3zY5ypjWG4zas41dTM9Fl7XvF
hBqbmHnbnrIaQ8MpR+EyFfj2yf2JgQH6VsgixoHV0Bhqy9RFa8IsD47KIELpw3sgycSVKMXLgNXJ
FDQBrusBlnGmb0lTWzQt+lsWeN9I3Ma/kl0GK5pPwXiOx+zV1Vvlz/BVT/UIc4wAT31tx1qJIKd+
G5QJi4mrvIS/uJmA6h09jzDLhHVLOTfFdtCDawY6stmlZ16FxM0hhtIfK7Lcr7J8FEg9McVZ/QuT
V3yXjh3IW9d7cEkG2ARzgOq/br+5RbG2J6LSxrLGlloaD2bH+FfoZrPOQjKahCZ8NKqywv4UuFnO
PEeNZ2TsK0atgToy2Nu8MQ9NWdg7B+WBkTm9HwgWoS5OTiMoGIVyDT8CqyQtLvHJs9UbIkYUtzP3
RFqCkA+rVVok3s5gbXEIS/MjzoV3EyfV7axh6lTSGLcgU0FruThe8oKFvGlv7MTaBmDlyFekZ+kV
cH3fFcKTnIF/xY6wRtsLYtZp6ToEz0ZBXu9sINIf6GdEyVtTlc6tSzmaXcN0ZQ/Ok4f4Lsfqh+fF
nDZWJb4Ks/eV7drs3MSN0zefIYW3TdmglVCVMfseSgwo6uGqDlh2L1X7UsvLbehAmFVR6OxUsPB6
R3B6Dj1Si0RaTBssDhyBojgQaBAmyYihU78K50YiZR1BY/X9axiKp6R0LKJE2SVHVfEipznfSSs9
BkGrrSaF/dDoF5Fl15Hpi49fKAbSEqLYzmhvG+GCYghz6hxhZG3b7z3ktKad6CbNClOH3cAraPuW
yUqAv9Px8mjF3JJ5X9DbnylHjMxwq0T3sl0iNWdTSz5VMWofdr8kkeXWqwd8PnGT6ntij8QQibNs
7BNz7a3im32qAuswaka2iiD8HZKWazBfaO3Fy8iueBc0cGQEaobiRJDHR5ggfc8Vg3+HLYuJhKgp
e2B+tuuPLCQ3ItZd5MXlQt757+9GU3OnusVQZVn5YfSsMrm5vDysHXeiUb1sIgY1rdn4E6l5edFy
8/NhXtswES6Pf7t7eft/+/zPt89Dw3H9fOy4dBiVrwv1xT8Z4ZGAmn0BdF/uXW4uUO5mAYD/fHi5
d/nZ5dmfL/7Lz/7y8PK6ANpMNXzooA2JNLM3F7Z3kFb8NdPyJ/529/LTy+PZGHlK5NA+pEcMynIk
lxvOLhy3Px+LOfjnY9JZqB226/jFyWeIq7NYecDY5MqklHkg7njmrxTd3gzyq6yCMBqMBAVeWLb5
AKou0iLrMMPiXnsuS5rLw66ef38iXV7i2JBdOal2P99wednloaAo5NsqOl5+FFumeSCMGidbr6XE
1Bpwey6vuzxzuSnzhtYtm877JDYwbsMg5eFyGJenO2lZ+1J+TKa0EAx7A+5WG61ADEXsyMIBytZC
K3JqmvlBxlxcV3R/zaR76BIaNEMzNSu7JDzsciPHDkFEVDYz+sYZhQjUGafsPkeB1qJwLaqfiQ5E
kgncbOiYRW1Lu5DIjhTY2C5eqFLJAooqLif48vDyszxXSLd7BxxoA6621AfsDZdnhrDQ501AhmGm
qMr/fF9G0C7fe28fAoLjyQZffsPld1ehWMgjYiCFFczpz3/vt3/l8mt/e83lqbGjk6KrAlfovw4q
/deRXV59eeIPv/v/+vTP31C5Set7fbv/+do//JsliSZx2hwznQUwzCyGPzcHpEAA5ToKvQdlIlyU
Oj47Z+pOKaVncFLQMwaXlJxcxJQu3wi3JTW7DugKlNEe0nuxJyavOYle0VVK6eOTIjFEwybpMhIc
0a3UJSgvECukgYm3odG+bDPKD0NNI77JWOo3rFzYcVrssiEVCNumJkbPUgbsPL3CGCHAwCAavNYP
6H0Im1JA2zUU3rxHFmDlOVUMaV6tIZ3VyInt0mBdhUONWYlm/VA0CD9d9iLmCNSgheFR5D+GkODr
pkIDxVpg3afTbU+Jbo1dHnWRXT52Ng2EmihclD5gXaiSrVl00+/u8CuSFRXu61F/kE5xw/K2XY2Z
hhAhTnYZU/BuINAGWioMHp19mUbGNjBH/Fxlf5vpJZNZHPTnUaex1NPB1A3adP2iBs/IVR3KcVqT
5jFiXENLbM0VET8YJAmrsq7hfkwIJd1KNLclvcUguYmCOVvls4eERu8+rTAl6DGpnbX09GMZqR75
KTHyRJ8fQhcDiOZ4zymyyo4+CPFakF7DHkUPAUNEWL/1BPBsm6J915xtmmUdjUaLjn6a3hI4jSba
qtBQR/h1gwvmOA6OpvXdsYw3mfaYZ1uKaeak7ywb7XhUIgwob4YUuaGT1c+4DHIy7+CcNF0YXtUu
dVI9Jc0y0dsZIAfjgzDLcV877B1CerAkvDdHR4kzfYJm6B5rjXWxzs60K2CYAIxe0Qw+q1Q/KcO1
0I/1yaZzy2vREYimrOBGSPO9qJe6LYcjOIUpjkhSEpMeZGCBMSYNii8ni49ZoDCOh7W4jgpqaExn
MIWIKN/amTyHUEYMbYCq21IOqJHAwEWWqyLVX7TO+GGnxKqFmCt46zXlAC6YaL7Nhf0w2M14S+1R
gkHepBYKMNtyvJ0Dj6amGHIQpjbhmkrTve6yCyo8cXSCh9QcrLsuk1+WxMUfZ99IDEBBZhfods3X
odXApXTzc7QTIXFt2iyTnZkuul67+6AZuGz8lNi4pFrddiUmPqPPNlXCqGbk+kxzhTWrUdDSRgLb
Fo62po0lN2XqfIRDEz2VlLeCwKvWRGVvawW4LaCuuw3y4KClMYlw+Te5EPlrPiFB9hOlztL6ppfd
Kcs9NHCEpq7NXGGrM63dYETurquC6zYi6MQ0C8aRkjyMEYM5JqyxHV7rrPmuVRxBXiGCzYO7qtRv
22hk68fnPYjNYLEUNPrpU09tQZQBPgHZUsITkY6aBh1WSnLfOrGClyhGVD0XGkwdUP8rqMqrLgqu
y9mm1sv1AT1CfLBdQ1Gh7QsoyFdhfzRR2CmMPW0DUonhfGsoaHyVyEM0tXn9ntuUDVoIiWvDBr5n
om/TKe0hfknbrTOb6iHvGlSGCUIZPlsEzF0kzqzpAfjpiG6n4tg5cXjr9MzJIW0h04zD7Wjo310S
EVHDFOgvZfptMuPeb9MlLiZyrPMQBR8dJbSeuMgzYQ3qOPYcV90nt3FXgQ8k6WFL14SrexwGZDHT
lTdQmYJj72yA/26tGRR35XTqsS8VbUv1WLethrY0+iENsntrigXbzkLzO+pSZw3PL6VLjMaFmGg0
O563ahZAept38E4SuRHDDYco17IlAq/pKX2YY1v7BYxK2vgoYcl/PBah6kDnoSZFyOHPAjixSjBV
QAPKU5TGdmvle2kAFrJEdFNmrEQjkPLgvNSwDYCs7zuS2usZXRjNqm8kr2FqGu5U284r6VL7mCpi
VQMtNA+EJ30kkFIptBWfYwKSUDUkHFeD9iS0uuVTh6cvLEiZdTcdNcvF2NY72yHpKeGXBgUew1kw
oAVmi3p8GDuJHtyMqRaL9Syr+dghrsmsML9eRGacuU45xKe0mvNNk+cn6qSEEV8E6DHE7ATC81Q7
jd936P/VOKeHqeGL9uYWXHkMnKYaAsoI46uTogHJxvEmpW5/UBWNFRJlgGYQrScMQP3aSCYCgld4
+a+ZTTNds5PrfhbooyesFrbEwqQ1xiq0kMJPw3TqmyQ71NtJ5XfkVjGmFt4b2GCK+R0WX7t5Sl0t
RjNTPdg0tYo5hiJqMzPnwvm0l0vVlrRw0vzUKC4ganas9ubxPdDqs9KmCmgOf32C413XsGS7ORbk
OnokmcvSkeqSP4kuJ68RIkAB5dcB9LaB29Fmxga1/OzyBJHz+bZ2zMey7UJyzK2XOINsmBC9c+gX
go1abnSVYqYIi2+RiKJDlDfeYTLHl0gAqmgLYzrorPaQl3DTCCvcWDlyggQdFKnLhb6vPRKXluoh
gYX+uMT1aA6bg5p9pNuWuk+qLD9abuS/7l0e/naIyxvaOKYxt7n8YOgky7lxOXJX6Y8izYD8OEpb
u3jL0UU+52O38MULn+XjTMFpSruDK13u0kgnfMYujLXuCQAkjecXMBHz5tUI0f7rHjrPy5L+cmO6
nApyubk8BMtOBZ0N29rsmv6QBt9DswexfTkoo20V8YJTexctZ3hqMh90STpf2UtOobVsImoJuqRc
bi73/vIzsvCYN20MRo1MKE5eoo1ExZI2NHrUlynBE33Phq5YvsufN+2yRu1jK1xpdJxXZk2zc6cv
FNYLIjVMQ/YsheaPbQcrYblJHAsp0+VxvPBY55pqjJcZO1sMKbp6Z6hQvEBmzZv7oXP1ve1ALHKX
mzlDyCu6OlspcrwgVQGLPfQVrrOmtK4jp2SAsKU8TH1pHC73Gk3IQ6XskmIGpdhwYcTW0MJZi1ls
OXh0OYbLPZut7to2kXBF8Ylsbv3Qta5+QMc+RHawt2poJjJF9BsSsi0pV5rTPjLuaYuUh0J3az9K
XKBs7eusWOex18tXtA1qvsJSWwehwLLjtMahkrpxaA2I9z1zKBh41AeOZKhc0MmwLj0HXP/CE8sC
aAoVgtKKbt3UmuRkDOxl6GPeVkEQ+zrRopS42fJuyBr9Uss+5nLTL/d0FSCmnw0KQ//E5DoEFxKk
SUHkwpEvBh37kmBCg+pVeQhxkxiFMzfUV/dlN+v+SH/0MC83l8//8tCgpJjlFHP4uEMAest3wMrt
9xtvhKHiohVYzR5RbU7GhkhGBqJS5Zc9ipeaBa+3gIR/noCXh1OCp7yc5mDdt+6DYajXqsJTN8yL
VjKZk3YbaeO7gT2ecd/Zq7E6/ltuDm1kdmI8S2CEs7enuAN8M2TmpWYNfDL1CaFINw7uMO37/Bmx
gUgoE26QV8Nz3HiP9bt4LI+0pjREqii1l7UgzOWEBfEKR5Nzir7Nr+DFPscbOhbBt+gxR+vhOxOE
01X+BURxuShHn7InHcQKXxKtABJ2TQJqWLjTLKfGuu1eigU4BoJky6A+P8CTbhSg122v+VAdo2Gn
3c833UfJwwnZIIFnGwKXanqAr5LLVydWdN298E/Z9OKQfzVX2j1mNJqEOW5whDf2KX7X2cVgT/V4
04ycAb+xOOKd6pINK+dm9HGESJPggA/EMMBqKkCjj/rrHQCrTXxLyKR9hc0YocWjoFIqttjOkwU0
5Z6mj/BWnlCnAS7Y4I+FSJDRev2smM5IuHuwP62zfBDfjUPwQD2etV6LHcuAvUvu2ok1A8OKfE2e
p5vgc8Qb/qxgYHd+eNLjvYmBv18pBm2bjeTWrAl8XoHrVyfgs3PFpvuqfOE8wAE/052ga3TKjsk7
jsuKYJGNbm4J1jDhKGXoLTD2AnjoxRUxig4KFCpqxKTcshJj3EAS792dUFv443tYX1n3P7xu201I
5U8TPm+3ZjLcmfXOcx5E5v8B137LiiQsi78VfX5bxkXX/vqLdOG5sy5cfr7//PUXhCeapbGcsBwX
aapuWTbPf7zdx0hnfv1F/7eqHlWSGTpGTe1QCSQrm/RLHMtd+t4fwnsopxm6ha0W3MbOesp9yorO
yb2ePzhDWNei0csWtstkr4kFDFg2kU+2cFKT0I/cfVDcwuxUFQzVtSF84RFQ67Ju8CWSvxeIJigD
n+Yv6H7bfJu/QuG4xgO6q56Gu+Q+f6yeOioOK7lufiRkLLkv2ZuJwcUfztmBuR8dpsYJi7F+Z/gT
HQnfuWMwQ2tA+gXzLEPAFb59A2PT5BMJbK65OlZg3lCWzibuqO7JuQbDPFLNPtnDxuu3P5rh037M
T+B4oy+MCRganC8cUAR72Ed2aWuAaa/JO2JIjUA5pMVX6oHGwmPNl47VBlYxz3BVw2sQyPqRku0x
zAYn645TtqP9eI/YrH5GYuGey+0ZowReXWrDGZ/fAUnUqxOzyN5l72j1t+LOeIKCufU24Y/5nWC1
jeHHj9nCaZQvLkGfp36v7SLfPOMLJWO4WmGf2mC97+7AACJ4zp9LyCK4XlA2bZA7Y47kOnVwA7wn
m1W8LyxwrVdcYdPNggB4NLTVD8BksbNhdbDuVvF6B8wS2Ccd7AgD4bFfjBdHfArg1Dc6yZ6AfFjp
nCiRQxdf6A2ctsj4ztOaVcZa1DuIDHv+xHBr3Oqf5MvXu/GNLTiHygTuW4f6dTp6r+wrfVZuW9bm
O4FjaL2AFs6v1neUhChEN4fEdzf/w5m/wP3/y4lvS003bcf2PGn++cQHZN+i6JLqLN3hjGeJ8GjG
GE6vb473IheFKQkg6+I7thmUTRiNvuFIahfi96JV/h8OhiCE/3IwummieNZMsg/+ehVaSTfajTeo
cyypFfI/IaNRsZn4iEC04bBh/ljjsyPLmn1VeFN1NyENXGyW3/CPxDeXw/n3j/E/AAv+Piy0//hP
Hn+U1bKyj7q/PPzHY5nz338u7/nXa/78jn9cxx9N2ZZf3f/zVf6P8vyW/2j/+qI//Wb+9d+Pbv3W
vf3pweaSVHHX/2im+x9tn3WXo+DvWF75v33ybz/+d3kXrktGxL//8V/4/Z3Ln/DrL/viM34r3v6c
eHF5z++JF675d1IrDIt1EaF+pu26v/xN/Wi7X39B/fz3JdbCNDWE/NZvT/0z80L/u2N5jqY5jsXp
aLqci23Zd9GvvxjO3x2e8DybdD1PMkz//2ReGJ65nNZ/OO1Zmxu6y69Dyi5tV0oO8I/jfS8pbsw0
lQgB2sx0s2hsM14lcX4TTBHuRk9bZVHvnNtkxA2ZjM2VOblc1zrbNXrYyBhN38wKhZmLDjVCGhtg
SebnvU1bvXnr2pxaQirfScSZ1mah3zW2NA9DGr/VThRtFQkbKwJ0umNZ9iHoqJ7CYU6NUdmRdmoh
Lc8lhOC6aNt9N750qG1OGqXNqjeG46RCmgoSdkZeM9c4dGeNHE9vVqCDnIbTgFprq5Ws1zJXuyZJ
BPa/RBdT18k7QoJ6JSgCkI+F5CJocb93/b1g0mo8XJdOTGhNkFu4gqkVdYYBmV+yYoqQE0yW870k
jG475fo6rAjRqFFJ8ZLaL0PlixC0Qz8AhNbhGDQLh9GkD21br0kG9j3XKjj91dfwTJDu1kIgfuzL
hDHOTL21jKyNl+SOPwnkMrbALECzkY94BGZEt3enGn2Tecpg3QaUoqzyvQazr/d+UBu5qqVzyrMU
SIB+o4WZ9Gvk91R56ierJi2oIvAo6yLi6IkQx5dzanok6HEc3dKhzTayNN9DM+oIBMOr6KR2vStD
7UE85JEebuMW4I2BoOoS3eFGOvyIwjt7wajd1f1X0t14SJKfFZaOdc5GeG048qM3HYcNdQ+gd8lU
8OL5bOa9n8/O/RRXEJgJqrips7sUA7ozwFWw00xt2tkJb9usc/Z5J+4F2Varukw/7RpZxDD3DS5T
j7QloUI/dvL7ciCVPdL1eRfFiUFHhzaU7hh3rYs8i6hL1ONV9hGUHqB2p/LtgkWhrhQJFY5oUciK
bzErNK9ojLsoggLfDznMiSksjoPNQRegRdqnEnnqXmbTfcfmZm2gDN4HDsEZ0q5OOo53rw0ocRj4
YsYWVps1qeOkqfBcIHDakLTWo7e1H1RaVs8YfacWJXeGQafKSmK/NGa/ISRAoOiybj3T/J4d2Nw0
n7GJ9GrXifgprcoHBM3FOhiRism23YrMaVdSs+yd7QEQ1tMCf3iExgu/YGGIngqEmW2TaD7bTLG0
Rh77Ad1yAHhvDuW0T9B8Eo+nrScp/BaRHs7G+sZxzWE1FktNPwedLx3nhO58S3GcpnmeLRneeXSK
tfYtnm1g05MGvxsagtd/l8lwk0yAtNwF1Zd21b1wQ+uU1Xe0OdxzmkR4SRPQN9aA/n5wgKnGyV7l
A1XagXQsExyH6MJ3QSZO2k6R7835h0jTc2QI3PLonv4Pe+ex3Dq2Zdtfqag+KuBNlyAIeieJkthB
yMJ7j69/A8y8N/NlVEXUB1RHh5KOaGC2WWvOMWXONy6SgJGGvpmisWIG8BKCrY7jAq4lyhEEXpHu
DKNKsamnqKe1oAczyH+5mtOEQYey6kO7bwz0PGXzFo3lLmpR3BLfu2jN6SvDUgP2XT+w14SIh7AV
JFJzabX2JxZ92jtyo7J7GpeGJgzE7aDdblSDFZuhXsuDwuFSkRPQtiEQdlLo2DR7Wa6PviQuM388
NiWM/SzWMGuCqzXodwb5xM6vYABSNd90JOTmXRMdBAUVqqIXgYNPZEtjiNgPCfaFkLLla/u9xNWx
wbu2jnzka4Kv98soKy/ksI12hxBjJsgOraYc1IShHd0+eaSo8ztJuYqF8U71FT5Nmu564TWRW4yR
mEoEFXypFgZY8nt0LlOsXgQL+1OjjP5bDIfIGgoSuJuMMYImUyBab0E/aA5aF7Dgcme6Q1V++KV8
7MIA6Gyc38yxMNZ1R1kyiLM1qvwfKc/7i2Vl0Hgm8zntBG+lCo35lOON98O0d9m4n72pvQ5oI+mk
iGD3q6Yn5JK1fJuRs4NAgJwXcDbmry+FHsWi9qUgfOyihT9mMzQudcFF0Wsw4IVBcyO1fZsQOtST
/mYV0QGbxBWhwrURy2/VZLkbdmmzMnpz7yVMeeHYNsSan6gXrkwJx6NfDHhZhKJzTHOADdm6/iTG
qwhNRiEe+zoE/yYRYRJI0wHJDqjhIsA2AcBEVClUSMJeidkzxfn0MZRR4U5S8KNM+bCPjF9pIsI5
sTZYW8qlqSsbSsROFkntxVAAbZRk4XjRdMUlOOdFeE5LIZ2jEI3rasKQjfggd8NeO0UWGEXNoGiJ
lp0+QsWOpdYWCqU3exiMJ78fNzKSO1ArGKIHDapC0rIYbwWqSOJU7muTEFc1mxVU8U03xP5oFdrG
L1KAtMVQXNMhXMexmbiqymigkwRghr6GYjO79PjS7LRmj4WGAid6Rb+oFoufwsrEfRUDQVNQIqLt
bz/0SsfZCtrTTOXoUHpQjT1TbsleZI+YIOOIiOhd6ZqCR9+z8p0i9p+Toh1F2vQ3Ra+cVrU+O8Mf
nKY0NdeIZPoImAQWWZ6dBU3fkuxHqcyavuOu/YwwBbg1XjREltm4Y1Ai7RFMCLYaRIva0xhZw1KY
Y0dRGaHknaQewWn5LMYscYSULaCmEA0o0bwlebZcytnEzi4WMPUl5yJlLhRGDH9yLnrQ1p8DGkGo
zxnOmmKIDhUEpUgXdFJAMAQGUTDaRTyv3bEFLgfpVx6qAh27fjBmgX9r6MsRjE8woTqLKc0e2eFP
0riOFcjEWQGHWFdEw8WpQnkwiAPIMgA4BOyi0vhWV366pOcL7tyPaWQGSMID8mANHHQjMC156tgV
dglK/07+8Eq2pbrRGge/Q1Gq1oLkUo5HH6Y235KvDfsy7cnbSkjH0PgkOP1Li7zcvPoeDAjGuZS/
6Gp5b6hokq3LNOKriu40lLvzJnkKmwqKk3o1pd5c0ot6DcISK3MH6GpMCphOGbhf+gQLxHp4AoXp
M6wDvN5RdqQ8iqZHAyElhepNbiR5hcSe9duqs6pbcRY9wc1NSlthg91Wwo+xMhsao2RdOa0/82by
6SvoIxnPFhujJG93GIx9MlhRkyYFdcciLt0CXwqxOQAjEKyyiKsY2GK0gEjP2OLLPiWwEaoOQWoe
eOJJoieSU+3J2048JQNJIbliwvjQ202nhT0AUZmRVoSSJrAGyafoZiqleIrISROspzBuhI1CWNxS
J05dLXEyTfUujcxp24xht5wIHE8HyArWeJsY6AdQnoOV9wjhsGhJEgBlIZJXVR6RIZOzCjQGwDlV
KW8aD9FvWhwpot8fAPyRVT5GX1SikaqHI5QNrXQHAaiMkT3JBiypITPR9ioV5W1jpHRtySJOF7TG
tTOkwXcqSPlWx+AJM817DtXgOfQQo41dBaGQEjnVJ7WiipfDeTO9EOf5/EWbVS4rQaTY//j+8YU1
tgRx46o8POR/c4nnQeRgTaKjnYf4wTUUGw4OKTrqMWNtFjbiSmvporVqsWUWwWY+P/rvvv3vfjZ0
FF2sGOXB428TfEd2QfPI/h+f5fH/vFIir0kf4PexIsIq8u/X1EhaJ8bp3983rOGXSBfnJLB//+Zv
D/96U74O54gQTBTE//5rQaCB7/s5qgqTxdQfz/u//ZSSD62S9rhucwvcx1IHCTk/898+weNhXEA+
SxXB+uOFHz/Lq0xHYxibdq3STLC0OYYVLIT2uBSqOcHh8Yt8vgIej3D4wwf0mM7++kVVMdxQPQFA
iI6LVjJmfF2auKSCh2ugmrs2jy9elO1yFvOuNMfzzUPd3748fmYpkNH8jKIaZtLJbdpkLc8dgHaW
EMXJAIaCljhrdBkNupiVaB7S5EWeTyidNcKj54bOQ7Mmzhq2x6N//ExVzbUYda07GqxbdnKpZS46
0K06ogLttWL8Q8qmz42RP6RtdCYNIuNkWECgnLsQkA/KZLT26fDnS/ylksvnBtNfv8h1wlmMSXO9
uTn3EOn5E0Rxr4/3D33fXz/vugFkYI4Me44ebI2CHXfKaz7+yAr0K0nz+crSVJRZvl/S23r8RjEA
X8ldtX684WI+1o9H//hWHsd2Nak7rui9ZgEEmt9BUqPoEsq62sZyVG0fj0xu2T++DQrMYCb+rKVe
E9lRMdltK7Uot49v//gZ190Sn6Mbb87jatpSYV6cI4ALaYMSZPUqWgs36VlkBVfwcqt4j5vx8Dps
qU5txhVJBUsNjJxTI3ltwY2tztP2tV+5+OOo5wN1gWoxRnuLSvm08Z6ImN6me1TULsQYR7tQWl3t
qfvbyB/sZly405ZsmEXlvM8vtmdwRht0jqvla2Ta+4FMg9fMWL6awko/jV/8oF3yghicnoBZTfk3
mWtCDLd+4ab7Vw+zFuUD4EytHZg2QsUNq+AL701yWQJcXJ4bd9wv3ecFfr/tZFMMRYwPY2qZV8vC
egIiYAcci1Gx+XRwR8uDmp04LFPqAlnItS8OzxiTUk6QrvYGemO4D+Mps3pnChtAKKhMncZz8nEl
Civ6DF3qWCNKgrNOfKXvDNNGlHUWOUde2zskje8krNT7c7/ilODm6pFERPskXnfVovvNcJlbAEIR
Y0DiJ/HjlfcR71vT5W3QyKjGmcTar3QmhU3U87EQNtNxx3Jk+g4P+NZSV0C8iXyARwQaCJKBegro
5vc7cKoAVzkJLAl062CyYf7CYiLTiQFHq6+lO1oBfoqZoejpJy6r+KlvyFXE9IBlF0JzdmTxP7/Y
cASlylnI30BK4zqKW5tXz2ss00vUOj5AVtqCS/E0Ma8dWt+B6splgfLFzuAAlYxP+Mhqx3wyTyWM
lFNCX4IQMP4huMmRXcY7+UKzViuXHhbPxo1v42iHN+UEhxNEOsTDhXrNDjKUzUOwxbq7ACaz6J/Z
YUrEg5if4pfYrims9qaLn+AMRJMD1hFFb2d3jk463rwro+LCkskd+WidaRU8E9YS2+Pnun4WV87A
yLrPN2F1aASUtz+EPcgAEm3lij7lMyPQrUchH99w3ZGKDNLrIF6JcFiGS3zLv+ho0qXG+ZrsY3EI
ZPhm2UtS7IXNr8qNU/bv3WaAbC6vDULaNhojBnkgUA25ojuQtyVyl1RRlixxtGSr/A6/Cu+c5lT0
MfcrNFo5xkZFWRU57VN3TL8LvEA3KSL31KWbVYDRA5Nw04uLBcggLp4lYmjLS5298+cU+CHwcjzU
ExFu9Lc46/ieuXiH4S5glx1PXI+cstZ+nbbilzubot+oldyB5HZ2x+YdvnbtcCEl0zr7tZIluVL1
VQIjnp147Wjkglwmv5z+Av3ejKzBV3FRiwMXF3y4AHcxFxpn1nzKpkNw48PxlNwQASfWqK/AAkqM
KtBtsV8IKy78aTpkKhguvIPYcqpV3e9UYcVgMMq/Qsdevv3gSq6rDbIiS9jD9OWiTIylUtighPlh
O2IZml1G2+RxlLIYlfZLWTxbxVerfAel7VqAxKpNXm1E0MUUtqoVTxlGe6H6RMeo8gQaneNqlYKX
ZHHf4YPIJFfqx7XUfijeucMWxi2flpd4BKk23MvsXSQPK8nPcnEwnyYJVRCyI85ITxOW+1siNiaK
Nh178UByeYog/37FoZnf6trxKxZioJAYuPjMFfdkvAJxCnqStrWtfpkAFFdxtWmns3U3T5xhRDoc
187+ANt8ahbHkFgdd/ziDtaJqplLhmyIYKuvG6qu69Q69arzoVxo2ixotDKUx3uERpLLI06H4XZb
TMuMwYyx71xKvIZLRNoX4+rApmh0+KNpm/1qfOPwVvbZjTrTuMIhhV+MT+ojCQqIJhJ+kLBz9XDa
wsX4Ja4K8N84B9SYNfkRAvITWLwDgleuEwRpgEMZ6JUtFyHvZNiObw1pCRwD6m5UMdxJfWtx1PiO
dxpXPTyPZ0bOcM+Jg1vA0TLaF94CTEV21ja0VS5ec1iNK+jL4xejD0PpwL1G7JzJtOitpS3YFmYO
FT6IE9r4CWhg3xgs2yWbewh37M8CZi1vxleHe/1kxsykXPXCi9q42a9wz5nchVW35WRRxpFPOsk3
0Kcx1bIuRRNwf1efhMPP4DniF4euXfIuRvDELMgwf/L00SuVFIZdLdxMHne+zW8Zqh8vr5BIYtj5
nm7bh3F3OPrCi3FpFv0beJK7cWH64zwaLgco+Oi/eOACnqnmWYSWNcpacJfMw0zsIid6ngnnqA36
q8ILIjlQPTTLsnMhc0WeImPJZDZdJs4olxbvNVuEdrpnY8/lgBaA06FwuFhKkj/ER7bFrw+uPKYL
EgEWzbbcM3+ZJ86ShbHOnpiJgWzb5PZeUp6P+cB9Ne5sw/aYtOyATiz6g4IMIPEkHIQXEjUZNMfF
a3Qb7C8Ogv402JwXDpN24IjzkM/Px+Lin+kN2/k+1XaFg+QH7+aF6YVGv5bfkpv8xGnM90zP3pNx
aIBF2wpjFN4ehiyOlXFg9tMu3GXpnqeNPoKMQMItnWEgjuOaV5xcpjITQyFvGknBvDzhc+JzPzBU
UmddMYrWb+/8MWsUwjNgS+wYKv1NNq3DPSeewSe5MQxKW+48+iV7PhljwBuTu3Z451MoJDpQPFsw
h3JkQdU6tbDipYz7e1XvQybUO1+oeI42A6r/zGWfbhBoGhcQmyO3EeclQw2yCj4ybVczT24ah5AZ
1goQEBEJFZw2jnAK3ODC+M9fDfNFqg8rLrPkl7fF5M9LsBWf1vjpCu9cf3Fbe9izGbOnDVM23hPe
GC9tHQDRwmdfNsKevxx1DOFP81WqIlYCewP5TxEJxNhQNB5YLKir/pz8Uos3We35V/w0kztOwxP1
g4DCa/vCvNkwppZ3ZEzg0fszh4BUgHM02mi22s5ON4RN+E6281rE/gs4c4vGosHLmZz9n6mBZKE9
CFcCfMP1wCEGcFJY9Z7iR0etBDcG/68ix6zTCW8J15PCFn7T4LjFL0RIJ34qEjr054L2QTK7pWHh
Hz7MJzbp4EEWDA3DPMjJWPrtfjj6xguZxW9Eus9BTPeeEy9SDcAVrcAPIYCRVM2m2QCo2c8HX8oe
S7QVOPvXJKWyuGLZVMCDs81uR/yntNfTE0OUQVmi/xq2iEiscC4CFDYdkXem056n6cMI12m3qJjV
BvDjMAAPBTmvB93aFpxEGiKS63noaY4kwavdfBkgRy8wKvBKLz6W68k8BtVqHM+szMXelcnv5nJl
Razu1KWoECPMZhtOMfoWaPNEVKe7IP1BUyDcmFqNl4gdJRew7yjcp/6S1g9rmvkC25eMI6z1v7hm
mc5ZZ3PtpuvBWqKKUVf1e4fUh5U/AhnoG9qqhCGyETceZi6yx9eRuhrUFXNglu0C89jwLWnqR0kk
AAXfxVJXHNd1GeSa6iq8VNWKKy1/Y7ziChiAXVHTHlatdUDYw9sKiwPmAoQgLgL0iVGAYWW00fhI
8oamIDsMViuDLX6boauIGJmf+27HG2bHwbWF/xrnJPvWDVkJpJMTffMMLYm6I4t0Zoy6XUtHaCis
DUDZBCyEeyYoWzlAH5P9Zbqvv4b6NwViKFzo7qHJmK6NtpWfpXu55KY0XKCSMba5ageWwWRpzICs
wr+eiGESlok4nEsq0o2nro1Pq5LY8AfvpayTFTabVdnKhNZTEm215haD2Nn6bFFXYXqdqh2Hwtyk
9yLfDMZW1ZYRCcRYkaCaYBnZTRCGL4LD2tLRuLjWLGwrhwuwAemZhnuRBYlyqN8JoeO6ZiJl1dpc
dcRd9ODsVrABFR8hC39xy+WRw00cGYB5eG4Nfe4MncTgSozmMstmOBHq21fqTSP1eDz7VIe+ml+m
KWNnAYNnrjswmHByA5UI2AO2ZB8NIkToQ3+g+Eizs76IhBOkd5q75ZZOC92TYCVSQGTpkgIiQpeD
ikx3yDKoHJ2WWE+5Vt/AwMfCLMCwplF7NJWz+I6jgkto4FZG/99+m7A3zyACAnWVCpRjv80AlwQU
nltPp1vbRsJbzGUDBls5COWOn4zsvG859vcj2X34alVGfjipw9ugyTbKJ2w7rVNbP7rOKPTearZU
uFG+nb1LdI8iQjZWIqrL9tIEJ0v8oKHOR9FDt8jWPqtnfWlgIsfAZpvPV8Sxq+D4WJgA52VzdLeO
3DjG1dLc9Md/Gc9MeNBjzHCniruIyi6J92hfOwoBzLpYpIje2EcKyxAXs863T5H+2kKN22VMg4vs
VWhx2i68Z4Q5WHTbVRsQppeDAxIjo6T/39PsuWhXXM44qaLSJZcdvjKc6vJO0h5F4w5+Q+OzcwqW
LO9R91iVrV09YBYL5ZtAqvTm3VWBIQPJJoClJ/9AfVe7WrB3C1zdNNY2BSnDNCOfyDlTuiXDmHT3
9ta1AcmaNybRTk5HJHHPrMhpVrtN6Jry3msYX4Yt4w+XgoEHac47QM1bGnsNDjmN9mo3dhfSnPz+
eYIC2jl5MLpB8K7wBqjogmdepGoJtwPRwV6CLHpKviaCUS/Ze38vE7byS2ZgRskd+kckSyP44IW1
rUmTRqVDjMOi+uTf4JSc5JfmTCOmJrA2XVCM1ruT1R2RPXiopvs5AMqPHOGQYjMnDJpKG8KDD0aM
Gh0bisYeS5qNdCGTndrW9sTXuSOpATZa44V3n4iH0PYBo5vT7H2JkbAD7TrnJLgHfz09ozQFpGKh
J/I5It2mNpYzsMiEfk4mlrFdRwVrZfZ74Lo+asE8iwb3VLFR7fxuraQVYyaTuVPewO0hJH6hyOLI
lIbFg6qxw9iSvdi8NjgiCKum007hjj4quCDwl+yv1jBkWaN4Sx0QAlBaxG6reOezoLdOwm43phva
GPrF35Wu/yK3a6JBYzeOlhqFuROjKby5A/HpcxA8oUTKWlmmVwtwZbAPGM6gyy6EnXaSllS8GRVi
/tuwzwl58j/wWIpcPkQdZJuM5s/Sey9dkcw8jPTYBLaFq6Kgw4tUnp+8o7YM9sZJoKSwME65k+8I
cByewnULv4tVqLxPfwe2d6dyWA7PQCFWem/70xsxpvf2pcEtTabSsnyB+sfoc+BkRdNeRI+AURTu
3qF4la4ELuWHMT5ioiOxoqqfONHQfxk9FuCpwAoTv4eRXFhXOUoMFltufsCHM4+JuW0x5h+LBkWh
4dRv0SujqPhOh8x3iRFvlE0YMX4T0oYOY1F2Tlvei/AZcg13sXQt1fNYAFuC34nv7neGjVXI/Bdi
tUEvmLHqTlHkUg0VF+9snZj+WCEI3byJSXNEHxVAOVrC87+zj09gUbSM9qaTbcm/Tu16g90sZsxE
G0gCyFbgvfibVFfYzuOiBanf7vs3AwkCa1rzNd2HbgoasSUgr3pFo5D7RJ3A+pozZoUdzSx2VbR0
aLWZCIOIoly0F9VcjgfZsmEDYMxTiU4DBt9ssnYtgwM1XAS+NAZfWG6yQx/fCKKadbntonAM6zxJ
F0r9+KjmPTtKEifkRUA7EgDZL4XDuPrgKiCsi2Vv6tK2GaM7QWdgv53gGKxhN0Koe2NYiA36Jgv/
hXAu9clwCLDW4QNai/CGWQeuoXogJ/R9Hr3JGKU1tFBWw1v8G76SEEIVhvL7UvrSqJ4srXU8gm21
oZWL9T4e7/VvUpBuiGKCcdw6CHwcWFgXotQQROL5pUS3yPZSiXFoQQNKrgFR0edbZ4ED32FDmwl9
EOUDFECsEBjlUXQU4DfeiiecUbXb08FYmxsW+URfbWs7vYZcGXCOio/8UpEQUSDG2aF/ojhkHYOT
CtkjWyevJnNVb2NYtIyF9x1lJKVsUrPd14oGPIFgsXY5bMP3Fl6V6yvz7iW4dZLbyktEs9GVnLCO
7bNVvhc3SqpfTXRhpSW4qXpuQfiqRyvfSnAKh4I207Rm6Ii3Fine8Au7TX+UXs13dNNu6bK933NL
gmF5al7194BRlJb4Kvc1pLKtNqz96By3qNcIjGDn/sMRYBdIrpyc/2gQKxt1r5CutrNeDPAV3SH+
kNn3+s7EJUKE5gpaHM4whyZBTnv5lcjJz/zLOsD7YWdPXeOEXAC1gFI+JdzQ5EwSVeOwVPmJrLk+
0odn66jsuDrCNcFEpqudhuKCPjrcNph4fgm8+QxfitfCmVdlJ+85U9Y+Kk5SAAkgH+Kl7v2UgKFm
+x++h/6ZvMpMfjEBZ/0QrYuOd+3vKA0YqIwdcCUMbgtWAAzA69DtPkm0WXTcPjxrUGwbctEacoTZ
lszHcc1I4l9Y3h6sIzCQZ/gkx9h4myijrUSVTL+OLMTu6Qoc7k6/KjDoq76LT9TYbh80gPR5tL0F
ryyhSHrG6GobOSOdeSYzEWwryYQM+92rcSRWlLr4SWEkj0nWZd0QEQfm1G560F6Hb2wH+V255i/e
pgXb+Bpuh2euxJ8yOncZ2VHRTfW3xvVZJUxv8VXa4Qs00SPOywk18zHeCseWGZlLwTsny4bkUBcQ
ZG779xTJ4uI0I4pkRxbfpp1u61sWZ1Q3YvnS9MTs9psG83Uu7BvBP/tzA8hPB/b+j4egkcAaVJiU
kGiSA9njERAb0qv7udM0tgL2ZK2j9dHPdrFH96kMdwU6HkLGaWEFs68FiQQFGRmMHCN/P2Lk/9dv
0vnRX9+qfofuQXxuRFAozdyde/z948vjvzZqxDONMfG9yoAT5x9/H8uVtMHWEoo0dhpBL//44s/f
Pn7mFT1L9MDUPiw0Q47Odthog7/913/85eM5tJxe0V/Plldevkri+knTzC3G1cChUbv2SrpFjy9+
Ob/G46FGw15yHg9BcsB4M0QsGvUQ7P76792/3+ZfP7N8ofzzKR4/fPyfNKnCNVMNIJd/vdTj5399
+8ejAPOq/Y/fxGqAuL5mavrrF6aCK2vx+D7H6LCQCoxLj6f428s/PjaKUAIShJHbqvZZQHJPp4XV
OSijKH7NNdyQRKquwDZclekm6sq1phkBpHCQm7JSHvx0pqVE1K4m/CuxwHq0f6ola90WbP9iUtuF
rtHIOGEfpWszeBOSV2BeQ1/4NOPmUKvy3YIMPWboKBs49ZVAhmCrvAZKBSyIloWFhZkdEPWfUQBm
h5YXPKcVTdSaTbdLpTlJqVPhrUprsUJWEHv4txUNmWxAlFBPSASO1k0zVmjwxGdsTGh94g6fkDq8
KNBmyUqLnjBz7lKP5ZlY4sYZl4TgyZHlQCvb+2V8jtI3bPgrlSpHz+YNgtBGqAeWiri1gj6pVhbQ
sSIIT0GdghA0GLsU/zx9iKa6NVq8LlokbNW0eilC4UPUpwvGdmjvn32HAxTcqI9GQLfIRqxIJ0Cj
ArQ112RHb5uD0UoUQCeKOp5xH5CLggzKzkjNoOxUhcbmCHUkOwC6r8wimgUzB7FeoVLQyfsOszxJ
L54BgHeAt1vI3yhJDqJvvPkxEla5nQhu+pKkrd8nX1lfgSbMJhYBAXl/afsbZOYnbeRs14pK5+bi
NCM3wzmsayqRJmoa2+lGRqbbZK/GCPm7kbYVicCISSAU0WeZvP0Qyte66kj8JBulr1BHZdsxpiNU
kW0tNquUPOCq11mLMdx7FapGVX5pLbczn8E9EYZM/HarTa6kg2ai5tlodw7TZ43oDyzPSZKjT5XV
VjKTnidwyjLUt4KqR8oxUyLpp4jaz9oXsX5NKqs95vgKkQtHbNSNfWNgDhQqDaLKhOukkXDIIJ2F
+qjoy2K4lH6hfk0EjFSedk2b8S0tKuqgVks1VUnQGWU/ko/1NmiFHQT/5aDm2TouDXdIKYNp8CNB
l9OnZmEZRQIOxTL6zrFly5j6/bR/KUxm17HRANV39bAB7rUf0AMta22O7KsK4raS4hjW4vtUgOYo
ZZP4F4X9ZCrfhlbKN3U63WN9YkiRJbQyNTBBYxCWaAPf2evTffJtKUF5GVbkrCrqD1eSI0nEW/bm
RzPqJ4+u9GQg1ZjE4WUYul2HnbvSS5S7XUqSr4i12n/Cv71NJXJXS8g0B+z3V0JaUgo6idXJANNq
p5Ab2fZD9UVpTcBKmvxRfomK9VvGKVmJOYdrAEweGIBUNclb9SVPbo0jk1fn7RotJFu1xD4Llwac
63ESvRUKX++I+HVnRc2P1Fvy0mPzAIb0BTV5hRAT9e1YAljstA89Q74w5Kyj6YhNgPsdoRLpWoyE
cgIBHj2lPcVibmKaPiJ+PkkljiSpGq2V6nu/ntJH+7590ySGuVIctlqi646k0N0ORslEjU7gXZL+
VoZnN1bPLG6alwpo7pydLmbdr1pPT6idQ3QMbAtxg+J3zIkC0+vXsGV3kco9wG8UvXSsaXYkZhk7
xS2RUtKztOlYCMIt4N7k6GK51i0COAQqMqG4Mf2RXiVgkbaN7mMvvcIcwIcOm8MVBXbMYaBhTgBz
2cRk33g17MxaP2imtNNDGY/VKEL8TFip9v45/+mq4ttr6PNoNCDTrRJM4rJUQ8MODN82ZM9uscQS
Hwge0tDkeUlIxwWi5tYy23s+0f3UBMqeAmPPuko8KmZDeA6S8q4V9UuZ9UeO+RF+F3RMbzm0EV1T
QXz1TYpeQGBgM5/TaXKFojiHKvw2EPhw7g04QV4a/qrDk5IPINwAapLFE5xlVYmRBidU5MUYNJEE
OBmFqS1oHYounUBhleQSsUu+hNzEuTQ1v6pOeatMyo2vxp8xg7fdKAGITWJLkQYPkDvY8jN+JyVW
3QJ6GqJwUq6ap7oNf5tQHs9Sw9U/+ajVVaunBMEsiOwhX6VmF1IeBF4S1eVbPBQ9zv3spJwVKiEC
AVl++qOlsmx/6yrtgjJ4T5pPPZi41UWMj/koEioBBBWh/lZOL4JXHf2hrI+oq2dVKQV1KR/Z2XjV
2uth5HtNehOC9lOTlQI/8tzqmmt18Oi6NMFwnWfYKsf+JdShlQn0JpF9ykRrB2xhY+r1CNjBQSTF
VhgMwxVzlTZwLBDJQMW8aCiCmGh7hyI/Kxm9L6S4GZji/lUc4JSGqrmpcm9m2xGRElraq1iJrNjF
jKu2bSiEVPEzTJOvvAucvG63AL4Gn2JtQbIfgSQm4ZAxCoJR1/YYq1djw+4zoCLm5ASM2J2XdJtM
zSW7r21F2Qrt3lA82k0ibQbfs9CaDMlaijXv4FNytFJEn4YyfmFKLxdiTckoTSnRdhT0YxOwdk5u
UddavFv6JFk2AOYpJQrtRXZta3KrO5VIeL2mBGDKW9GbGBDDYViGnrDQK/JQQsRhTt0WX8BL1v9n
KfvfWMpkQ9exYP3PlrIrnfmf/9jUyUf2/Xdf2Z9/+KevzJD+S5JFWdIVHdeSaYnYdP/0lfErE5uX
aEmGpQNO/c//+JerTP4v/kJSTd2UdFXUZX71p6tM5elUTYTRr0j8+F9+t//PGfiXU/DvBmKU4P80
lJmmqYjqbDXjfSkGBrq/G8rKym8rSNlkJhk1dQc/uBMwpYvPo9nIrujl56omJRtOPFNwRjGqtwZ9
lWfRprIkklMTMnHt1k/PZtk9m/m0C2XtzfRprCi0QusI7y0ShDj+AKh9MAC89livzIhGFDN+zqwY
XsrMOPYRTWOtH9yOVQxcTObn3MQP703XcNDNrVSwD6SCPwXES+U9kayev/bT5AgIi3hTM6ewpuDW
KglfgYEq3trpYFSzMwSlr43daxsrCYwHxryFqNAYkLRfwJi7jB5+/Ch6AXKJ9CPUSUSgFCCyBlBM
RLUzx/tG4Tb6jcYByXFtHIuEvaQ8SGeQVWu8JN/daCwrK8VwWvcya3R1bSnpQQYvHxPgogi9W1bt
c6Py2lG9tIz0px/HK14xh3yFn1FjUGgyukH0QmlmGKHwZMyyf2+ucng5tVaO5rwUyjLgNCI12CY5
5Jm6bjO27xpq+FLcCP14DiuDOCNxF4rTLrfEs+WJt0AAXZ6NZw+nU48sOZVuFaQpQLpOXY9uqCcI
38NfiRqKJYSQicZraLbP+NreWjqw5OwQDWfk5tFQBjcd4oMeRx+SNmHm42PG2aGXumsgehvZ31gx
7GhwU6ocH2BFnNVo3EU6EI4qhnsebquI1swUHQg54KoIDwWplQkxC11LDm6zDHMDSWnvak28lVLr
2AMIzw39rRxhHwnjWZz0QzO+igkdCUsNfhVsa/hN8h1q7I2nS+xXic3JiEyK4CmBu2LvYkrrllfO
axYbySBRni+WUqO8xV3y4WvJ3u8dy5TORaCti4YKcFbD7vS3YhUf5jMsef2trfEVT/GnGie/mh/8
ls1wnQ9jIUy30uSiVqdn4gSqWPwaRaJ+pcSmqcc2kI0mGeVJRtg1miRf6a941qDP5f1u0gsq3Ljp
a8XaQmY7D5O+blmfpDSUJe2YT5AP4HqpxbCTAnXt+9ghguQX3lVD7xNFzwAXXI2RMky3+ZqcSm0t
ioSvayGZF8OXWcgH03SGeHjWg/HaF+pboMRbCCJzKA82kOjj8Roj0uNhVM41zRK/n73/pf/r1RBS
k4yi05B8GOKw09XaAai9DYxsCVabMLJD3pAxDO6O2II3rY1+Kzpbo8IeyIi22AYObHC3Cvd5OoZr
wpwQXo63gaDBtDOXQzSdwyk+xH2zKiOuVaF6inOniwYXovhVTdrnSkgPwMrZOn0OwQTJtb32xLz4
wxU61a3Skw9oXtbYwBGYbv+PvTNbjhu5ou0XwYEhMb2y5omiSiRF6QVBUiLmGZkYvv6urLbdbXXf
7rjv1xEuF+kQWawCMk+es/fafrs8609QmvPJKPILtL9X/cbo69GKx6uf0iSul+d+Ro7KaEahHdJ/
ErU03H4G9r7YuzYfjYGCc+zNh8EGKkJQ0lQeYqfj53XrkL8nD30NSL0bR/eln9DBAc6kxHgLCftL
WBMiIb9Ig4RFru08n076tRUxa9kITi4lGy9b7F2WVZcsZSmQCY0uF5RBxL0uS7mlePqYBGnO6cuo
4NOn06MNjV1fTCG7f5vaz9FAdmn5PPBOOcp/mZqW68Vcnk0y7vAuxE2/7dyM/n0HJ4OMm2p58KHC
Je70WJrueqg2TTk9GHJ+9rNxB2SRVaZOX4PY+KrC+PO5n9x70ZnvCYTwFM2LsuOUcsYjW2B6hyb+
VLkjKQfZh/bn2FL7PMeTQYLTMB/r2Lu3NnFjPERjfXZqDBSjRVj4sG/hUxWBdy9c9bi05kMj7mDm
8tTdY9g5OW9eln826+yIEWXf2sWlbHntE7fHDAKl4532CnPVfe+d7pOUcJOb4RFG13YpfEAo02nh
RtD/RQ5KQ/NoOFxek+dv3dg6ta5876PpYeLa7IR8bG1uMZQWTOWXTee7e71YpT231YJZjUlncYRV
+agXbEE0SAx1NmRnG7IFlSUh8TpyIHqW5fToRFZChTm928lPItsO8eTd61tSrwlm6N8nGZ8dN1Fv
c49ZVpquVBy8SEl6rFWx04TipZUutBssPcpk9C6451mo7nL1kAzZ68DvKCpWt5Dk+MnXtHOPW618
zcKR+yM5d8m9/l2l7d/f7jgLeS48Khgr4js5L/dWRUKqCflMcWS+8zJGDMnsPC023fS4sbPjBLpQ
R0ftiymOVoTHfQ2y9nUOicR0M+s9iz2wkyi+/CFqzmDcJsgn3jFjiT3nyVxs0nk24dUDwPCB8cTD
U5Eu8z5TBFwkbb8qZP5STtNDCJnxNNflabD67w6QNCjSwIwJNmPTqzAuss8OxqpyIeEIMGWHwnyc
xkQdrYywxNQDqnZ7dvvevDB0GsvhgAHrc5rgtFkyzzmWUSqOt2e3B0OAsL49AzzHy+ZsW/b68Ncf
pznsjqEff1VintYEDpxproIbDKmiC6NAjOsmqUOqLuqt28M4Q2wqMzFso8Ulj6dFlSUJXAqqLeF7
mKU4WhArNAJ0ahia0XaWhQKQZqbPlm8lhxl8V5AsLCGS/FTsrFYAU6hSZJLByRcG9J7+jj0Az9JL
0H9gudvmeGzmClTlPKxpQfiIBsHjzIDgDRL6NoSWaTif0Z8aDFy/PUiItSde3LJf/P7eT7oJ9xFc
kYFRakJoUGEkDxWW2g31F1SSsHBfFzckJ2xxN20SvHaQprCnqOCYVvJ7OgFEN7JkY4UhxlQflYGH
2qQuxLM3+QPW9LFaAZ3MWW4YGQ/MFOOKC3vJ7HeyzI6qcu8DwbQzUWh6uoBU7PkFoFZyt3CbZx2L
B7dANctrGaI96mbwfh3NDQod4QbfCpPwMzPbcHClrYkQjuVvsmEGzIw9fMO7xzT1aHfzYy7q+8JD
MhIFyCDT11TsjbE7CS8//qGo/3fd/Mc62fpzmRzafhgAdyCtzPWtXzg7acZlmGEH30s/pxV0GK3i
sfLHxwhRPLh8MghPLXXU5Lf/ADqxfmGLiABuRMjpwXEB2YPm1K/sD4SfUIyy8sDn76PYepg1qGou
8KDSGGN9odBJYWJp+bgReve6VPqHP/xPwIkgdBw38HkFpq0hF//760ffn5wM9PDeHijiWWuqZNga
bbMLzWtujVfiW177GtgDUozy1AlWNQrbJJv/AXVkabLF/5Av9Ashnc+jaAv1//7vC4mdKkwColb3
+sN3J3V1qUwK4wQY6dPcUBgUw9UnZSBomSgSUFgV8lrNNMEtdp+CgjUU+7Qiq93/+vdvkT6j/fmV
hZ4L/8NyLV/8wuSAFz8u2RxUezjIuo12chLns9Gn5WoaaZcR3LIRuXy7Xd5NT31ezO9UYo9xj9Uk
ezXD6Z30VK51XR4G7vIQ72zP+NoUy/PA1uUgi/RmyhBqO6+cd3477XQJ4oUjQgt3D0QO2Gi/MQfu
lGK6wlw9BqX5gBF3j04GCWZAyFu7ShJ1zWQH2+oFvgZ4RHcfBQRESqb4QX+lCbMnR2WVC/LjQA4l
Cm2h16Gw6zctIRdTGT8b8fyeL+ZXb2Lwi3vGdzoESvIaEbHZhpIfD4e/BtZLlWgLHy4+Vw1QL5oi
Bee/sp6YhI/qMSFe4O7vP4W/ujyEZdJz9SzTte1frlMbmVxJIqSOKe63ROs9SPgRZfF2q6ynZ2vo
Dn//Cy3nrz534Hn61B4AjdGwmP+5M0cr4GzKnRl786kvsi9ZSSyCA+d/vPZsfNtA5K8zJBAaaxEC
QvXIcffYChqW1PWFIkNr+ZL0qFvqy1Kqaxhi/rbpxfn6YiDC5K5Q84NDJHYX2J96+5QOYN48YqfI
qttUY3VeWA9JJDvpnzsGzRZogKugjVGA6lMBmWC0tMqjZU+ncCRkwF+elY5dcjF1ZPRwy+8eMCRI
2jvO9zuRFZcqVaBD3oKE6ZaVy3UICAb3c762CYlLZ3SJ0xi4h8xCuyhgSxKhGdvNRnaF5CqKLlGA
ZoOz/rs1SDwL6tFutfI1/lTl0/Po41JFtq44glGBOy92oVVW9aZwHYTP864u0lddtA4N6WducV/O
/ddOzu/Kphyr6Gy2yRWrBrM9V8YHIlQfYje75CbW3UC82DW8FXUsxXyejOzDsBsUmi4BRXI7N8Wr
VURHH3yl8zA1jNlndz+zaqshePGU9aCPe1QsJ/I1uV1R597OSbW3Z7LEspsccc5PNpsWf4cxUr95
8T2kdgjR8KYtdRoD8z0KxL1v0Sb4+yst/Iv1BbRU6Ftm4Ntu8MulvfhG3QqwKnt9fNNHuomP3Xr2
o+ar/pMrr9lX/7Da/tWq75qUnEHg+6H7K12rs+fUL8TMYptzIOs5mNb/vKX+xS3re5YthH4MbY1N
+uP9kyZtTnIrEeAiYPwwuoQ3Yh597ODxtpA79EDrc26212WhNgCQMFnmqU/yD11lE6lHEJS3SR2E
Cqhe6LTsQ8O+zzn2KFu8+CyEfgVBBlt9X3dIM7O3wOPXtCq/QAU/CoT+eiHGu/8sY/tZZSzVXZcT
pgpDYC4vvYf035dXQjkeZITcJJxPGGhPdcXL5FzmO8tzEor7vBH7yaEk76uL619J42CwrB71i3Sp
Q1rPI2XRe6xpWmBdUUHz1NBhCMK7JZ0ecie7hKN8tHz3BUXDKYC+C9gG5xhmhH4+6WMTvtqLSWZf
7nbo2NzTEn8K8Ije9fQL7I5TEt29u0nVXy3p09xGJygnSi/TTj9ctgviYi9tml/UlB9tO8Rknx8J
ldzrvoL+dSYu4TuVuS+VJx/LHoBg67+YFeN5DiUhfH6D10KI1KNewQXntb+/uC3zLwocLrFQBJyK
TCHcXzqQld0MEwGXFXhXts+qVKtaZyKlA+emzkcpZuTmqS4IpLcSPiNjSndj3xyAYH1BT4Y3ZAEA
xzFPcTSUwruXIjj2wzPhZvA43L0+uin10JfTNTFiwBn2uQ2ybyHjo6YaaMmZ95mTfp2D/DXT0y3f
5i0dK3kQKZp7Gn+VK++kzZrX0gJQ3PlUo7qokN10lREqYVbVdlHvdUReqdmfyO5891n5CfN+xcR/
EejCSNDAdutSfEwYx3a6excZ0zUM1NWSco3+aVvW3/Uh1ScVqTOmnbsM24bmSO8wv3apdui/eM30
3CbmAwe8aRQEEJFdRTUW5Wodc5gDUHpfDdvYkkfR9ddSje+znHa6CHJ73bJwXsIMrSsJBx5GD1mP
z57LXyxhUDBz/9zQohuCt9w1rtTuw/rvP+i/WMUo3PR/LCeks/3LxzzGrV8Mo6r2Y4DcG42YaAg/
8Mdxpy9yZ5gehM64iP/h+rLdXxCZuoAOKJ/ZoS3LDv60fMIenx2bhPv9kLjPJRpWvc8FPRGuRBFh
i6iL8hKNhLnRP8sz4EaO2HcUPA3hOrrDaXOjOMBZ5GKjlqNlRZGd09bsTGulazHLe/NopAjYmrpe
CmiU+tOD7m5UefBCjAQzYmZlLBljepEG7Cbl7Ug39UfOQ0VIFVZCQo28+wRCjaC5l6FWaZvi4pYm
brT8mHHRZRUtRKJ8utJFG7rpoVXMIUEF+XiNKXqoJ+p2ebf1ZlTxaWbi7AFuVkN+qRzO4zBppmI+
lT7rhr6HYyd/1X+zs5jPi2U+Z4t5aSWfS/5m+MVlFhz7+Lc5cuYEpqjtsfp2xVEXOv5kngYu+56T
64KjrC3uiVEOQOLTD+SOVcGL7lDEyEGHJGG7FfdgzD90OyRQ06eKyvxH3aKKKKeLNdRra/zoimw7
jOUFSDJy2WV5L82Ng5iPFgG0jpWRMowduCt1WYd/4nUxmSmMMwzFCB2pGJFftEwv0bP1HHezvDjO
JhmCKJybgk5s5t/LKX8lg+xed60t+nW628TIfWvMYqObcJy9SI4J70KHiiW3MAyk0LzppmXyqnf4
lHtjVLCqIyarfN3YUN4lXofi2Mn0UtFOVpN3SXqdE7XgSMr7VR0lEAsKAQk2v+jOWs15UQzqE0kc
t0PsLB+DeXzXqp2F5owlgbcd9aoraZKbUXaxGR1YS/Yq0uxiVZLDZvIqBK/KcFmh6b6W+GzmCHt+
Hp9c133RnbaScI2Ou5c8+he28FNWsH1QXTbJl6z1zrpgIm/9WRTiJYsZe0b2xsqXd5Ww1VFNqKo8
Gio7JiF9xBArLILU2EdCDz6dXtswFLQXW3ihe6rbY9PMp9sFz9BDl5Ep2/A08n6yegm6AoKULn0a
Lxr/PoSVRg+R3OPxoDefSgycIEkfIP+5it9Ng76+vuB09zVjU20IEsSHQLdmKhlB0F7offVcLEx4
koWdtGXxX9ROtXSdWY51n3Bpop9/v2pZjv/n6ovTpuuGpuuxiJi/VPnF7GStLdxy3/vze9XzRi6I
E6In+lw0PKTQzB11DWR5po3JjGbUmP+17j3rC6tPUGIEA2eAIaRFXI/Ftcjd27J9+wG+/dZmFLhd
+lGH83sWaEfcRAR6+iWEL2h6KLBJ3iM1kNbrpv+cG7aCmpOuphQCuVDsOQCcBC5H+FqTnPdO22BW
l/Kh9Dmkx7BITbehZA4wUtfpi6W7SEhnEBF5gKItu31tuhCyR9aQzU1To6vphQ41vU3Taca7+4oz
+spLsM7a9W6ESBbS5c6G+Tkk9UmpD0TnKLq5wfX6kizOoQaEODYIeVnVPTGcNjaLk15zvsSGeW+2
0Lg7zBEBVYganx1zusIH2w8oDxKLOBrNjPLuC1AikdNvQdWsWxRtegkMZXEJuSL1/df74RfL+aKY
axQZNiF+mi6TYlsfjdNj/snofPwgHIC5KnJf3OsfEtLv72gv686AwTght6ejPmmIXiH48/ZuPb9D
F9pI+vbljIE9tLb7rqEKquXVPKctUidrHoFdoHGrUAK3iL4H+YjO40Hf0IP/n9L//6NcH+cGIOvr
jzKt8JmSnvQ+/HF8bokw4Eb8v8/dD/X4C8f19g/+PW8PzX9ZLt0Ywblct2v+PWsPvX95wvYsz/at
0Lc9zen9z7Td+RfnHUj8wglCunwavPqfabv5L8ejQiWzKQg4q/Cv/h8m7oz19bnmD50sUzfUAGzZ
DqxgME6OLlj+0NGby2FQlZ8GJAbkXxHJAWYAI9pXBtO3sCbAKXsOOICdAwOTQAp9KmlcPGGz/WpQ
qW6Mdi52dOQgHi7q3ATfE1o3B4ekzjx9SjWovCk+gMqk+3kOIYDhogRoLQqc77My9n6ealT0spma
wDk1ZndOFeoqOT5FnYk3oMrhx4/FI/1A5/Psw67o0RrR8CXSgCGGV7EpeVWEZmUMvoiGaIFuAASZ
gyGIu+Acd/gMOjUdXPpiW0cD69yI5nncORuj9stVY/mgq3O/x9ztfWWbMQmMKW28XTo5KF7u6b6u
Mw/deNQIB3WA99P3CoxyifqZugO+rc49p+EwHUSAWGta4q1f9JiuCcShQnCMkxDzXo7DtzF1jPtU
ojQCeYe6INpFlTU95WjqG0dcqAnLNyf0TuQC7uN6mT9PUWUeLDkcAqcgCbbMSTDiBEC8MQqEQZnb
WOE47lz/EFCfrQtYdKhzPlFoVanIVm04pWuFfdaZ3fTUNf4Cy8W2ob7Oy6nLnb0oDjMTPETh/W5y
92GCSM1JExy4TboOkvnNMwr7PMvQ3FCoafBfdS+UJC/BK7A4Vt8p659mO5UQSiHlFQlml8j90VYY
fvvC6ymfMyRV9uyTz4MTZh5z71DnDwN5Q0fpOSSALVdZWqj2AYp7SMYsN8h2RerTstzYNs36kPbO
xicyEOGt+HAcmpnUiegkunM2GeEZteXWe86HKt4t4XQpJhAFS5G8UbkpFleTLSm3yW1gjujW5bZy
02mf1j9hX2AqjZFq5dg5d2Ymv9E9x4K+IGpUw0iMTOQebNs6ja1ZYXGLi03mdBU4G01YdXtnmyK6
Vsr/UdEz3fgCLZoZRz8sLx33jub05XGQEs80Y5my0mHVGP5nt0Kqr7TLzo1da8v5/ztk0WlfiOGS
xwsBDaQpwIYdSKepDy5JqqeFDtcMxqQmYrSePzVxH3/2sr2DpdSiawnPHBB+awlcxsGLy6jxNHcB
gnU7OpR287nrlHNRyJXPmfUhuqmAKSejjVshd++MCKsxCoPGF93JI4rvxB03YfsyT6Vo5KEJu2o9
DLiNwIiuRE40TuKXHja0d2Pqux2ZS9/iGXK+D89sra0KRxyJNO0BLtrRuUMyil+7jbjqZlyQZUAu
tjUiMzQ+jaXwubXRbmpuU2JiATLXUgmYSqK6lBZzhMDzxj0R5lsPyTXEaMDLIsAybzEbDHMUDKTA
MLAd2u3kA8LxlNgVsiCdbixi4Ar5C6UuyDKFHNDFb/g9pSNLPU7bA5F8R1Tzxppn744B8B2ZrCeX
fCwd7KbAoH63GN7sxwwuQFJiELTtYmPW/efCXj5ERAJOXp7iFFNcOOlAR/NnwGTSqw13ZUdAXyOS
n6esfOd1B1gI/UNTE5pRtfQygsoBBlLX+HqXVT0y8atln3D6+jbhbssjDjG9liSoBbGEmTyVLNrk
xw+4nAsswIWOGu96TEXXrsZLukQyX7velN8b15i606+q9ECg+ifREyklXY8ymiixwspomXhttXUl
Qvs5l/aBiBqiOAtOMV720PU6r6DIm40AilwNYEG0oW70jABz/CcvJJ8yywF5gEo2V3Sfss1sJNuw
XdDtli/N0iGb8VzkFBl5hibMP9Eu594G6lDUywLHgmg+orynHMqxHcdbeqL477zuuzdx/YiJv7Id
AIuAbv5a/pxCEOB51S2HDnwRXD+Saur5HKbOuJZp9V5P4dmERndP7B4ucWsw1qbC1g6dIU14ybUa
Me52NVxUJkQ48dxmK42fC+LWbTol7V09mZAoxp+5D+xwnsL+rk+d+Jk9dzugvF26EHzSYHVYjOdz
lhEaV1Tlm/CMJ8OMTtYIOzJ2aX3HNlABQ31tJ4mPn9AwK4uORUdKVxViXiz6+As6rGvL/HG7TJzh
HeHmGyVbfHyJwkU8+V/mSINiazyOPul2n6A6qefZCaKjzLAk9LY/rcfZg1PTWPOO/O/y3vSJYXHs
xt0IUs04DYFfrMXyEOXdQOpEeyYBisvHxTe4ZP78kFslDFyC5VcpJtIBUjxQcD88BgLLXt6hKJ0a
11nbIWw8EpJRQYWtvUtQSoil2depPOCgKddmGGCS6qGvVImGaPfZcFT4pjyF0hrScLtWHo7jBmgm
LSf2hGBqCPsonoI5oGun2ifThKQSxH2y8RGt0zCc1FqaNle4zUCCIB4fiTDpCKDJi3tRzyy+EV0K
r7uksjmXXixOTgcpI8at6PXcJu6EHmIsIPbGzv3ShOPRJm0YJD1+87TEsZDuVeSDiDMGazOF2A/Y
2VsyegD5NfhVqVqgYoJtnaBosSMv8Ajr5HNqIiyCV77OjbY9+UO5D1vowlOKSjno/HBnSTz5hZGu
wgpfA1De4UDY07pIof5NoeBCCOhjJXZwkY2w990XI8XZkTgOrvE0fox80q7Z4dudFzVqNSZTve8k
9lgsC4XrWWdXB0wmGZGXolGCj37bkp52Ll3Q43pOI/Pa3XgjWE1eZfmpTykDwtwlIWMXx4XxJUiT
+GAOAWBAw4PVSjjWGdT2jhZDDJcV5nY7tbB8tAHtBhEEXZrJLwPYAR8pxj5efGsBLNVB6IoRBEaN
16+jBC1ip7F+sgt+2MOMYcI+xHnS/gb7uz0TGgDow+xFp1Vtil59mRBNHgMJWril4cBVRlxSY3v2
yk1QY5ZcZvQRne9ZTpcpq7APOY1z17GI7c3B3LumnI+3h6WQ1gam4SuRsygcXPX+h/hgs9SfNumj
8FAw45XuIvcaZ+FNEFhFEkORSjm2M6eqILoGzY7IK/yDrdCxurnPPpC76NANrXuPjXkDmvJtoAa/
i3MAFLcXOWHi4Xb0SAXV4o5JuoizVY6RvH/qSg/TUW9Cw+ieonyA7iyJhKf51xyJijtnNdEbt6/i
JjhD08Uo7HAhzqlsj7dnNuiZ357dvrw9lEw+nSbF8WWN3fH20P/32Ww7xgEUSqeiFGiJzjwLr05k
ZifSNfODYj2pZABHpsqzVZXR6q9dGLMD9evWEs3D7eWOIF92CfwGTweRFTqm7PbgjHBK737/2osT
H7e/93XS1kShDYiqiQs0APq2n9IOLAxnGfbWTh2wH3W7XmM4hdLh1benveDtzc1iWt2uN9P6aikL
5p6GXSoCugAL6aeFS8eqXdpgfUuJznU8W8BsDS7R7fH2DUvUD4sHR6myp29xS8YW1ycOTP3s9wdH
sytvMFFhlmtSzsHWayOl7RO85ijAp65+uH3ZzflPs+npS//3W3kDkFGEkjqrqprf3haa07wtt/eq
t92za9ORtx+rjnDqxEXhEy1MB4Ilq9il7OR0e+j1sz74oJuZ3SVjPbOfCRDNZLiva+Ijj5OaVgHF
zj5iPHn8/QGV6ng0C588qnB5Ko3GODZJYhzpvnDNpdyfLW6lhaB3IgF5CBSNUdPrfxbmwmx1Gdtl
l8DLvLE6I83qvD3cqJ2/PasE1GzsBmJDs/7bkEDtvD34VsVyGXjtlsKRtQ+xP6s61I+s5S/1Unkf
dV1M1u2CHw5j1DX0x3l7+z+VvtmdFrrb0JJuLeIFV7nUNFazBmx9Wz28/zJCb8+sOcAP3enfrob4
OQ1GlI76M7p9FrcPSuUOk+zK/0KcHNTbKGPJaeGl+qnl7W5X6S/Xbz8SKdCQOYJ9/T8Xto8/g7L5
YMsWE/LtQp5YNSAozW2/7ygIgtsbwj7+77fq9i6BrFcAajKZHDhO/PYW3P7K298rUns5/v6Xs2xX
26BLDuWs1o3qSJU2nR91EWDQmpix+IP12eJEjGYDLKPdUXs7TB7MRXzr43gV2AoM9pCBSKqfjEqm
5BMi+7YXOrhhMPw0+VSCHnVWMc4vXZ6zwAYxNv4KeUTehWAaZ5rkvz9Mmt/jk6XXA9MJ0bFuvAWb
ETgI06+RoaXuVSU4fEAXtUZ7b8fRQ+dxdjMSNnpkbjGZ4neG7R1EL671UH9poXrWBg53sdgkfFC8
WyUMurC6TOqSVdU7CrNnM7YU0jVsK7S+vjIzyBLYBEXQvMSqerH9yFtlDreAVWZIlaqCZIXpswnF
hTHbdpygOZAlgT2P6YOnnK+y5+TZUb3fUe1spc+kwlwwecaF3I/RTOnDVD9r7OYUd8NlcMZgHxfJ
U2uhgteFKoNP+usgnQ+Wyf4am2j1Ar/aWQ6ZFzNywDJ4zJySIKs8PQVvBn2CzVyW+1kG49WVAdVX
oI69EJeie5/sz8FybQrc9FGCXrAt8zNq1jcOJHjGEDkaDK/ubEEGLHkc6yjAEJSXJc7cyI/pORh8
Yt2XLHY/VcUDI74fmMAWpnEJC2gRv/aSYsWYMdiZMj8HLrK3ydfqx+YadAcyGHatHeF3Cryat2t4
yP2SOmECFC3KYhMxspA1wvolUxdzeo58X3ORvMtMkTF0HbeEhR8Zi19Czbz2m+YpKNjrCGHGik9d
FZBxvAw1eHltJH/tXfXYe8F3xZuwJDj95WhyIXrul66gW1qa17ZgYMk4a9N0y3tuc6ZWGdmC2dh/
FhFiWI8+c1eEoBELkBaTs56U/TRHETSZkNlq6f7smGytpUOMqp34kDnoEzdqk9Q4O2nuh9mOG/6j
T/EjhANtYeIj6JK65zYjI8CtV7VMxMpqiRjLXDADjcmYsTFAfGAyxo+E5eZtsfMr8QZE/ebepZhh
GwV5dcawpn0Ix6GcTzlG0lwxaVeoZytp3QOIflo6/0tuhd9CZmkrm/toQZp4MB24UU0Lq6ABUmXi
AM5HhmBdt+s8+VLX5ZVXeWcpzF6xhYu6gggRMdon87ha1jNeWTolGoLCyd1Pl7XBxxAjty8EhWO+
MfeWWujXKNTCOHrvHMFAxb2pP8oQEXH/ssyIRtwInFnfv3QMnIiJBLbHQIzAxEACjor9u2HKAbul
bbqrFuNbV9G4jyzcDAbIzvGnX/f+NgoQyiatejVh5JAeKjeujc13WFgOPGkRYFQMD7IPiC3S0Rsa
ABBTKxvEhXuV9dgHlVoFwOgJJijXmd0FKxQ7Hb+ekf9EWw4P63iSWDrWmBT3M5m5d70YJvzIZrsL
FLFIWfVRtC4qZK95CYQN7VeFm9qyfg6wg0g1UfcNJdYdhlXCYosQK0ADxjJWEEsEg6w8vc6ofk+y
VMiH1c7JYcA3ZRLuzdzDZukbKINb42za8TkxSUCPRzN7AG0O3K5zdj3SiDDpilWNTxbDC7SjYvK3
2ex9UFlAmJOqXXGP+nZsHafyGQ/qZ87Fy9kSED7Dksrakx+ODAGstjQkOud1cjtzt3TmtyrNalDN
4iR921oRPUGKLnED0vkhCsYAS7ZMmyAe12TOrCYB2NIJANKWQI0ILMFxbW9F1t6FGT+7MbEj+lH1
lKbzQ1/RjS1z/OLmICyydotndg1gNhGNwLk6k8HDUc0fz7U0r/j43zzTYVzsuiV5QHoeULifzBC1
dWFgnE9LYK5Iq4meRyac0BYYkKJHUfBBxg6MNs9yVwRoyTVy2wKJloWFuHnp6VifWdYwMvFpunH3
Qdtj3nYTEeEib/ZmFH1pWYOOVdh+JMWITzRi+yy7nwldFIDDH0E212uDkD9GRJtYFKimVY6NwwOt
WZpnMn8/ibb4wRZz7lnItmWsOeXDC1rgn2zpauVMOHJDV2DKMQ9Z9iN3vZnRL5k2Hjn2U0ZNJgk2
t/ugp3u1zXpBKcuWxo3Ue3C7JxpeGQy8WmOqlREj1l7XQfhgKUlohcEqQ1ULE9PEPDWIIKUeNd58
2bkAiQNIHjpKpUuvXe6W9141gn0rPRy+cvSxDyFV9B8KDtarIWgISBGjs1Zi08lLHU0rS4jv3eRX
1JkMJ+sSk8zyswu45Usr3IY1uTMO6uVVwEurBzXf2fTPcXPKY1sn32qzJVSHoSWK0kSNCPOWfv4c
uQyd4zJdNs4UgwhHK81I/ZOQS3qnWuAuOXCt2rTIwLC9a58BLxuDPNujB3CcdjwbXvCWhO7F4BS2
9gRooko8VvmCyyzLfZqlLGixVA8RRAXZNfsxjTJmptP9HCtxQYb/I13G3ZKN81k4o8v2ZcttcsxB
b6wnwslSVomV4QEvsgqM6ksdf03dTTn0QB8laJpG3gnXusZc+oW1dQp8Ev74njv5Yy0vPTkriIGI
uypkEq6UtDkzaVliiWYg9ey7CtA0htP0YVa7yVrMI20y5EMm9j24/mCwO2T5qf2QlJhtCvE1p799
1yuuqduDrzw8ehWAzapB0Wc9Yu/F247FALBeRnOokXG9oRec7jJQpnOas/nHH+UUNadoFCaOQOaf
vfT0YjjtDae4sM2t8kSG9/h7sS1N1ZdMvaXDKbJbdzNQEt35TeSuIsd56gYc7w10h8HPX8MI4BKz
iG4/F+rbYk1v1E0bKy6+m4AKR4Avn6OsXjuKuqVLPzsFr6f3xx9TIg50Ks9GGQh4PhpYIF5ddwbb
Q+wLB+XDYnK8wqT3kzi1a92C5xn6Ye062Vtji7eFjse6GZAzTYKjpuSqCwLjYqcqA6FEiMkkAcvx
mejMbhAzfsx535AeH2cioPXUqxEr/x0t06tDascKmsnGLZ3NYIW44AgisYus3S6LbiWN5XNn2fVG
+n1DM9M5eE5Z0vKQpD2T/Jd44hMWBYLEAqx5dRl6awKKgFHiyjNzZGGcBhBEKSI0pi5vzwmSOMSW
zZqGSr9N3ddKqQrdzHvbDBEQBIhcTWJvpQc+tTHD17GpgEUAgyxXdJ0WnEQkDgS6YS6t+eyT+L7Q
tAi7+rEs/I7z1QzR33L64zAXZnHXxM1wvH1ttvFAq4lT13PRk17S3foIZZrJ4+3r3x/SJmG5cFnp
jcrH7GE1O6TVWMdo/K9n/RMMk1+ARZIzW8D1BnH12OlfVE0VKa/ztKXg4Tfob/3+oMCqAMcNslWt
f2k2uUW/V4IIFZO8naX8FtDK2DQFqfKBThSfdLY1HlK84VWw4ORIFfvKLdj6lmktmTockY+OnDHT
M7CPanf7vul9y2wxH9LSG4+OnHCVSArBZXat9RjX3RGrvWTgxmTk/7B3ZstxI+kVfhW/ADqwL7e1
V3GnSIrSDYKSKCwJIBNLYsmn94fqnp7xOBwO3ztiBk0WRYmsKgD/cs53rp9iFCXiTCoAXOtoo1iH
HLnd1uoERGiTteS1se6CXtkYkMvreAQgEE34NeXj70M12MXOuAYk6NrY+2snP6feszNUVGpF9RJM
bncIZkwu10OrmvlicLqURWid0rVxLksiv9D4/PXRPx+T9vSIdZe1WYT1rlk7cEQ0gA9CmCd/fv7P
B5uOiIaggn+zWn8qM+w7gbrVCmiOzKxy7u4py6IuKDUqgmG4VOs4q21iiAFtCXSwKoHNaLZbmHkV
UMyov6jW9JfrR/766fWj9U+0bjycvAQGYT/4HVqlx9jDvBgMGpWop8v4YrsOv2LY+dtr3HsdumS+
28guxrLNzhGbz7GPnUsqJr/eBBOZYVEnHq6PlRlXzutHDhAYtN8hA85GfzrYkfZNgP40tpA7+OlI
6k774/rJ9WF/aIaz4BUDL2Vfrofu74/+7VMKXsQNCtrq9eez5Ozxlt05Pb+wvUbVXw/Xh5dhSM+z
fNK9ATxImyCAvZf3jp/zKcGGLklbHARFwhYHhgMBYdXILpigwvVw/fR6CNsBTmL3LBR3YvIF9QXP
xfXf/5cfYn2SQkKrAcKuP8f1K8QrEvZAyZxPItin8YvfdlA0F7XVucrouTaytb/WGc2KiYA+FTkh
CCUBbsGC+c2evfSEFsbrlH8PFwUqjmSkbY1Ms/t0uMUnX8ITKj/wTv2gBtpW3jIRDlWTzCwLCHLN
qxx4lwhy8nJJVoQR6LfCRdvEnfJ0zTjtKPPpJSyWh2PR1/gklvbgLf7NQEczzE1wFCN/Hda73W97
N9NvHk3qFxQn2Q1D345Hzl3hvEpn/LQqfoNwRGWYlRbPAsw6NqW8c8fokg2h4KKK2MuCftmGAOqu
Soj/F438b6IRdBto4/9n0cgNMcL6p1j+i9Lkz2/6SzgSO38kEW4r4nzReazIhb+kI3HyRxBhOnIC
7DqIlD1UzH9JR7wEGgMWLfShXhi6jo3y9S/piBf+gZAl8VCg+05oO/836Yi3SmT/RTiC98xGuxIH
CEi4PP43j4sXejnFa5pdpnlfNutbTLSKiIuQPGCpMF8k2YW2vLtUkf9SKyRhJm7yk403y0IKb03z
uRmYHScdRbsdpQPyUzmD4WTWyHYD+YRX+7tBMZyp2LTmovwirCHYMyQi1QUpVpXakJeTIj1P7fTZ
uYfC0Qadzt8vyeOfv86/Wu1cuDH/7ffkmQqI1GItsXp6/k1yNzM+C4Qbh+eU9dRKLD3MhajB18G4
S9dxIYgwRutJFpH5waA1c3gsk7HPOq3fIc+qTg2i1ib1Liaw1RHSVc1pXhY3ZZds8EvtGd7pi06c
13CI+q2j5ZfGsn9gHPcfr4eqJvghTGZ7nybkXZIHMLvTubDqQxWpdjs0ZbMncLCWh8UILNCVPC9M
hU+0D+0ebhVo1tQle6dHAzMX/ofwmNt3YklYW3Yv18t9uN4AkoE1RI1M9O9rfD9MNlQxGZ2N9fTP
h5MID6+pMwqqwUM+DTnUW2eh10NeDNh+nYRCeF2DXA/jWg94afo0F9I5pMHAotgJ6/IgU++bPKnI
/RwlZNHFZ4B2vZdmS/su7SLZl+tNNdc8Z00SEZUY2vZFWRmL6pAqWwrcp7OOA+oTGiMoCuan49cL
xetTJTAZmCmPD0VdPYfVmF6UrMlQCT21D4Tkhr9+agY7+ZfD9TFLRSzXluik6iY/Fl7/OK9/quft
t/bZUGJzaKgVNaasPMavLhzwyOEPb7AXZySmkEOhgey27Osu148QEjuX/is7xfEwOBA/w4DtZtZU
aGVIts/MqoVYfcZpQj3SczrsJotVelwU4RbBYgK7qP1wBWuwa/15rUQXz3myBx4ytnuouXPe4pDq
Nm4+qv31oEK2Pl4mi5vRQgWkZU9FqfTb9aHrIctmvlgbi8gw78nY61yz0ppNw3pQ8W9nHd1XDVvy
zP+uBJAhSa8d8KZq7TlCMwO0OUcDAHo6cNhsEObUAV7xEo0o1rvpZLfmh8kt5KzvcfjNZqK7n5nJ
gB38R/2rCsw1SFnepMUwUk1heR6w5WNZIA5ENWyxDGUxrqZ1/5RFNKdyXJdbffKWhNjc0qa0Lz29
z1Cb8MxmmoTOJQsPLIFesrLzwLhWdI2PiI0wFaB/rnRdHNsk25FlEJ/cBI4A58YpKpm3WNVMX2An
/NPUkwmBsQO2laG6rWyrA0VPjo3VIXFr0u/a187BpDFsJ4ieR5rF7uKtq7zZzsDhtvC6SX5+upax
imDxTW6F8z6UX/n+6HwtdEw4l2i49LzP2wrO6gK6LGe6AYEGFcYIh9uWgP/c9hBrggr8hNTgsL8R
rSx2rhreumL4AFNnsZE8zSZ2zliAt42Oxhs95RVUwRYOwzLesOFnl6wO1tS8trWJd0qBb7rWmiFF
p1/H+yCbkk1YqW/elHsHl31c1AY9oSo5oXkW5jIyHE+8ixMAlQ5XPKdt3hiK1YdZVOY8Zj/lEkaX
dj1U8NQnezmLwKhtUsl+e71QcsNsT349wvckW9LM9VMf6WhX091tfJ+Errp56SqEzH2O5W2Qy7gV
sSIbY56DbeCwN/VQt1i9B98hdr1zkr3mijJzZq8bDuJ3kgHPX0gBFKkFrHX8LFfEj8nKQ+yWt2xP
c0aYyXse+dvGgRdEyvkbXY8855Oiq0nBd8WRt1kCLPhxYUGEK0NC6D0cjiyPLnlruQz0xMuUkcvQ
eq+NW13MElvHQbf3UkMZqOP0c4m++FnzHdRYu1ekkK1v86Viu1l0/TEkfLGx7XDfVpm5ZAlpUh3a
M+bA7I/7Lny3QsNPCei2jPyB94MGD9TDfdM561ngky7D3kPWQ98orA4VePoceW+9Q6U9VqB0Esk6
jTfE8yjQ2qAkR0O2EEVKCo2i6UTOztbPQtSWdCRf5MLeweWJdgb4w72DLMwH/IkGypa7hTwtXpwp
EHBFaFu2OtD7yvLCbZMYhhALPLqoG84+Os6bxnuuZn/eNaF9V+feNx8NFtM70o0/wyW/92OLrPu+
pF4lfzRxmuAuDBSOT93CeyNKWMQjjGm+w1uG6N7xrBwpIlq7VBhDSdulzLBQJ7qOOqCaQdMpXOjr
S/JjLuWhsET6ZLIOiyc8SlT944OKMuJ/Yd2AtjuUYbUP1k0gYoXmhC7p1JHYNCjoEDXcbidJ4bRX
UGGK9qvr5KCtE5K3PVLwuoLyJR+7H1FHkIWXeWQOzBYWUqsc9kU1GvrZcM3QRt0xLfvYlqDScu2c
ZGru5o4JkmhJzyJAroeQgomzn/fGwikQGESzQ7FuQshMq5J22iYa2Koh7Fcu1muE4mljGst6Cvv1
68CgZO1eXGW2MdloVvgzTTP+q5Ah9mCdgpA/7wwqo5QvlhNi+70WqwQjcPttREiCRqUH4b/5VthU
ZtMzYDmUIdLDiB2nj1Potl9CTD5+RNQ883YkLH637zySeriUHbxBPmA3rV/x/fSu+BomdMu4joBM
ufjJx657NJIMauxBucFq0wj4kej/pohUJjPrJ9vuqqOllbzR4/dgCN6KirVV5osIEi5vS8cXqLgG
aEUqMdBuSBQs9LSXAy+/KkoPYHCoDy2DfNhlaEmWXuCbs92vlXwI8ucU/u0DzvJvbcN+qze13qMn
EYyfUF6/VyBatj6iUXpxzz+6C71yFEfvpZuwn9GTg84vhGbQV+5jnaPAl+l7XiBYBCzx0k508kye
fleIGeRSgFfHrl4StLmhptG7RQIHrJxgwQXQhOdSAeDsfzN/YQHQZBsiqY9DHMBY1t6+adgFmsKX
H7InXgyQaMk9pkxOs2TnEogUAU/VI4uxKIF1ioAhyyCCJC23kBffrd1TqOpbZ27vYrbC6LkwnZj+
HE8OEUEJ6EQ7m74vJClM8fIWk+gXz5oYB23turDnfRoYRFoquokQyTDv+NXHZOX1pnmHhYMaijSJ
0Jd3Q4WqqbH6hmlyTJKI8JZ9EuXhRwSrmPQRk52wtl8al100czjiMVHnqSgVR8o/YOaIJOqAg6W6
+o7YjnZgN9bVPzDGEfRF7V72v3jRv0hvfAJLnYP/qB/X0I6qqptD75aYPRN/lWa/9tc6LyvJwXJ2
89KQYpcsP8yaAuKI/NgE3qFl/4I07CkyYH6byDnVDU44vFrYd+bkIQPRII2H6m4uaRhiiCrNGG9R
lnwCiXfaLHwycxzudOPeWfF0F4cIzuXARmvIk4ObatjAMbWUeCd9emNF5Uc4QLDPfQ+RzXAY+JF3
SGMZktf9oyNToHUTLu8q1iiCla2PqUWqQIrosHBRGHU5A2CM3ehl5ddh+bU0ml0x9JGlTbrj2CDI
LDVQH3d+m+fovVHpF+mSKw0F58fAsOgQmbo7JfObaojUmomo9Zb0iOyRcT0YVLYa26g7E4cLRt5r
FNbgeudBh4KK05rNhMN6Q6FfcDoNh2Bxy/3kzEwP+uEeRc8p41U+NHHVHAT4y6xNVmU3JLygv/FM
9da2CvCav08zl/BFJzN7ZD23fpMhhWrc5sZhqJon8afUH1PvvnK/OXoJMwqcR7+VO55bM/N+LaZw
02OiPlNz/o50NR2yGl33xPbDIhE0kdmNJZ4MZfYzJgTKwi7cNYV5dtziuezqdBPa2bDLg5+m+aY0
CtEipQxiu8H7cMJQpp5z0i+syn7F+I9gLm7OtluBm1fl19Ym2iscIZBmsTk3JR6oJYVHP2A+0mhh
Nkw3lzzjtXVWr6tQT6m4d4JzmwEQZkPyY3LEcxd69rGuPDq5oLhDjb8AsAsf3cGf9tPUch1uPZdL
SnNhrMv+KDvPZdOeTJjowxRZNE6tmI+t0uR1BhB8UwePEvJzhn7IdwVZUEtFGE0ae+3Osx25K7Jx
H444nNwMTMJsU0hmcfnaVvLJC6bp3DmPk6Ae7/idAzKIjz4Mw6Qj/SOUwY0FnNq04zbNmFAinNMX
+KQgTQsST3oQ4BktNxoCzJels1d5/x7J7GGGtZ9KUDaoF/Zdzi891/4Bn2K5G2xToRZOvvseWLc+
g1AOwYxgD4OF4qGZ2ze3ztimBxb73gygGf1NxR3zU1unxUvETmHXOOpx3DSKqPbE9mc6O+s5T+3u
MLdLfMToVx9MVKlt1/kvol2fUq6FYVxs+1ShZZnZmzc903+xylWa8EFaHh60ippY9919rJGyzhp0
uFu4Hxmqwr3nuA+N4eoVCyhcVvBahd6d3cU/02x6itiKbcOKq4RfofUW4meJA343FsG3wCeQwM6R
uSSShDUHoR2gJYFepQhMc9KI4DIv27aKfJrKD+WB3oytiD/ec3E0GZVj5pBzUwz3VeNRCjJftObf
sPWwg7DXyVznLUGlj/ThovPppxoqhdwWYqNfHJMpAL/VZNv9UBa4A6a1KGGHSHJV9RPd+G1SJ9i8
EQxoWkRZyWwn9Vmv4qcE2RdPU/LgOt5NpMuzI39PVb+8WBY1B5NkXFBnLyMJuK5D1AuV/BmkOPpE
uDxa7I2ZAAR7p0dhlgdrYJwJj+Fsgk3M9X3RbrFTKb5HvKY+EX9oBoqyOHsuEXG5jYQzTVDxMrRC
2SYo4aOaeEEvEMUecOFxGPLhCCsDUUzSPaFPfW28IoZDDCxWsF9r1KcXErhBLwLY3d3bBz9avo9z
TwpUGXHST98rHX8pOgcQv7h3SxSyxHozJJdJyqbxe0QFb09Iyps5wkGSWu9Vb06sgR+sKmq2ftd+
4S+mbMLds+9j8W73014JvAvO3M07O6bIG8BwHoZhxo0zfCuqqTnXGfT1xXL3nMYNrS41dHYbigit
d7qsQu3sXtPLsTVko9lUcqdwhZKoGW4XmxAH2Q54KLi6WyPNZVgtBA1lUKtsKuwgUSPxNHG5k7Mu
kCmqFztrygNy6n3ulPCDcrRgVWru1//X54p4PiJDBBbFRonDEHxjgsjbdS62w4K7X1OQLNqcczt/
lxZhFoklQTe0MSHdm0pVxGzPUlAxcDpQFmiS09jzqzri9F+fSIjZX+PbURmejChE4VPRgbtpj4yK
tMOgn7kEeHAQEve7b4hHTgXqrEmqC1CXdt06/a5y8UWBs8+rT4tZQDszTkfTClDYDx4DO5FQ2Yd4
EwYG9jRrfGp7MDURGtn0NfHY588JsXcUkVuvS5H/y/QJKjf5FcCTA9qiLWc4+dbxL1a/aB2fkzFB
UcLuY5GUG1MTbu2S6Xwj4NcVFno/7MXJZjjZ7ihRNUwzN8efhVOw+XcJOPIjVFO9cOnluU9k8zyj
bOV5Syd82wK6edqnKXtOf2HuhrXbVjgr5zZE1a890gtKL9pOQZ6hz0/2CjEZKin1I3H5ha28eE7X
MzIbmeEnqrzJU+0dlzRnfOJyQyrfVOa/VaMjjnPS3qrJ+jlNPffY4XuBDq9Q0QkpwF0XYClacM/v
Rm19AaiOkbaoX5bsQYUIOGvYaumY8McmCDHpfTenDOzI90Yx+10I6teDEcv0m9Iit9pnFlY4bIKZ
JWJrvG0625tWxAlkfI8+5KabzGHxeAKp8l9np0H+hkYh5kbJXc/flCGvXZcRrT1wETVIkcgfQPPX
gqaNJRr/Kf1NXTXeN8ny3A6gcSuR4gRPkl1roWTu+lOfyFvoSLwd5TifEse8ohr9Qk7EwxD79i4P
808MX8dQogeeluA5qNo3P/efgIt5gX6Tgf/Q2yGcSmQz1BTRXN34kfgyeJwtI1V/XrvPpI0SWcH6
vk4RQGVk9SBJ7Qzh0GQiuVX6LaW7sXTBqGq+CbA7Fjk8/G6ia7ER63r1WUsNxQX223quefKz7Zqv
MqKXMDMd1zj8NNICy+sgFqArfxx0r/ZjMrx0jfuaOl+s0MeHIq3f/bDcxfjBeC9qf8u7Z95VNWqb
rJvhV6lTZODEjw7qkc76mC2bJXdvzZwZ3g8Ktu1UoA7SffbehsUZI2VEE82iaBiLx54IizL87Y7i
nnUuszIn+8i95BF6LwBb9RA2/m/Lqr/I9Xe2puE1JOyw1lzIY8TyyDWJjuWV2kYl2hW3kuvyklgs
IoTy6cC2/Zfjz+eKZ/Fe2XdzVrhnr1RnQZm6beArHboGUzJa/2xLH3yoVDEd5o7BGfN9OpBqRsG1
GGwKS8EIsYzNZaGSRBGyCYjFcothZKo/WOcMWmhBr+C1Nnfp8s1KHcKbKDk2BVvgriWDENSYPs8d
YRIKPwTWPfsBxt8WX2GI4kHuggGtQlyQOO/C3K8omWNAaJu5Zm2X6qE/VMb5Bi5ebEYl2qNQzQX7
Z34qXME0HU5Kig19Q4nNCNNMP2vEXuQ1in0syb9SE715WMcdI4KS6tWmp7uf/PZNHBzyami8Hfdg
F/5bHFDRWKMdbmdV3beCfAPPMj8qNVt7dJ1Er42Nv3FoJaBPED1cIKlNjPjal6gQrP65TStUOEQL
fJlxE8xziIeChJd1+nSCrf9dDvUrAgV5yElg8Kl1t9ZTFeZ3jkLStDRdgbZznG/jvPs15Fmy9Qvf
OcoFgDvm3ugupcin1jIfc53M57Ss/Hvf8EZo44UIAR9POmGyVu2WdwoD/NBh+3EX7iFcQeshfshz
QYuhBzgpnh0d2fOTXOdl0zY1znLqTlU9D/eFGZilOUTL6ChE/mef7Al3qxbq6FS/vRx9aTI0/rZa
GFRiNRb83h5DWxIGtJpL6mnGzYnxXWD8uH51ujN+hWkBD82mHsvHxUrIUs7mlwnN+E46RcCeyOxT
9h97rnHxpm34PjURPt0gljXhqPD3JPOujoMviVvnNwVpqrhrLmrFxlIlc/laNAbWqPtR1PMvxViG
LXJwiVT1WDUsRUczqoNK7eAY4Urcp2X0owugnkRx+tbE3n2U6R8zs5+bFtsu0QqQAubJ2iQ9usnU
HTWXe6/cxF1fgj4qt6E7cxWU/Qeml3QzurPe0jiid4vrz3IJUPJ6TKXcmI7AT8nkslT11FuOD+ya
+Rzj64MonerIr3Ia5ko9Tx0nNwbCczG2071t5W9pAzAkVvPHULbtbdcQVxln6NH8OYD5D+DXs2z7
IZ+W84IFzc98vYVh4g2wQ203x2iIY3rjlSOqwMV7gDTQHGGOE1PhRPMJrBPlfp5gFsToU5b+8rzI
B2vMJTlUSj8Vjb23O/fMbaLdBfY5b/zg3HS/u8xCbpakv+DPrBGlhmUGIoXCsW4jeyxuovjdYydy
7AUlfgT8+E73wevkevIhUfeN5+6QsFOH10fbZp1QZ2LcT5JVE+pKBCJjxxn60MbVcEmrlOt3EN4y
mu0PXqwlp2z7K9LLc7aUz+it7wYTvuMa2iD+fRfWHBzbiVc0ogfFyo2hrPhsh9p/Uq5+pV1e+aq/
RzjsFXAIGOcFjgha+hlpFp4fLVGGod20jH72ZfbI6Gg6cikk1YM49Wa00kNg4pc0aUihl3J66qfi
sxAQgOiR0Clxiwfl+TYVwFRhmt5jGfpoBNacdVu4K6Y52Bd28l6E8sVBj0G0DDroauD255GimKV0
HLbwnwzsWpYs+cgSDBlCWhRfFVuCQ7Z8zYy4GTKGqEZF37TjoQPMdzmCcmq7JQX5SuYPFYSOqQ2z
JkIu1rRPJfooeiBinRxE6PDSlvM43WLGjhhfltZWxSS25ClZ5ULkexhtOWaD/G6eFohjWbyPcdRs
C2LN9lWUxjtSOk5SBAc1tNmuqyaA6oZzsr0PLhYSH9DJsDiYM6YbN4pu1Z1gLfHc+3jHI0bg4dpN
5mLemUz5BNVFMbas/tO3+Dnzkgi6sSQT1PbvEJj5uzEG2tMTWaXj/OQBrUeO+o4Wk4BrgDwau5a0
RMA1sc9Pvg4fg2mRLJeQ7LtOGbLIcywMr1TlOYZhRJ8mk3CHuwVbAqk20gEAw87O0f7CvE7cp6b+
SXOVH8sC93+YfMwK94KrpMsoEQVthu4p6j6raSTxroDib7sJIE7Lj+4DPBe159+i7XwWggZPLB6n
Zzk+xIn+nhHlOvb49RYr/trW44fMp/xWsO3eJSXbTleKg8ezNdZtx96DjEZrsGFddvJB0Dbv2z49
xnlo7zxCj0dvWM5EicjNiJ+eF29+iYLvIjf3Re1XELotyMYB2iFuJa5o2kOULEScw6E5ZTVraQ//
hTVnZN8Z1ewqJb9oq3hTejol/uJvGCxWu1FxEagZz5R6ndubGEdjn/sHkbKuD+dG7L5JRtVf89Hn
u3u972xk34Wus/vaVhM8H2J/uzVibAq5008EjQt5W6+WW1PI/owNwdm5xfQ8iSw8ixekgWZfoi4P
J9LCsfzNh8GGDhM4lvu0EDQWLsmrqPz+hEvN3bV2bqNQlUfXtdnc2MVPygazG2ISUd3IexJt2u8K
xs2bwqECUfidN2VUPxO/RnEfoMhGaLy6ZAMsS1L8ytCM4jKwngfyw3heouwxEhWA5dFh2EjKT1c9
mdoPH0yhXHLso+eg5m6QFObepyHkog190o+Iy45cUsIo1OeZ9LDUdbOvYnjo9O+U2vzJuE0C4Aqu
g5cO/Ngkcwpyb7Srebs9yYiEnxHT+ZAylpsyr3/QtvOjXlYmtrAeej3qLRX/reVwex6rIb9rlTjh
B98Bq2rfOpBK6Ezd49Q4+FLEsXOj22qEJq6TT5F/TBEYDpuzSfmtB1EdGoQkA2CFWGhn8o+L25A8
HWOHjcs6OjrAQ0iVS3aDLOOd76MBjm2iOb6WRv1uOk2JPMBf7bxvSSCbX15YX4J6r5dO3pV5BM4e
wlxk1ggDojly1REdXjs7/K/5wQQRTVFK6T2RpjvjTnC5XNQoaLaWscPdKFE4dQXk7Gl6hn+HMoIA
7ywgPnfp0Ulg8v4RLdhOh9HBqVyaO2H1jOGXRByKZbwNMDoeSixIWgt8IjQOrDfAri+Zda6UHm8g
Ux21DsStnt+7pu/PNrURFvBiD1bVvhU1Utm6Zq6HCzrbKT8eboiKy2lJsf9Ei/WdkbF/mWrzFE5i
2Y2T+UG1QZJx91HpECEwxnci30iBtQvEZRUGenf2j8IvufktTv3krfVNOKDn6LtiryZYYiHj8hTq
1qYkOO1hTg3ehHE4klHvAhFit/azXIN4IszpyBUtRmK0H84a1wOn7hL1/hkhM9uGsOwPqqmei948
IqYcHzDXl7TGvJxla36wrryLEDR+msg+0+NxMyPaAmvXjgKnf16W/BYL5U4FQfSj7BEB6FicQ1tm
96gluffhYaNldPalICqCUdEddw3Snc3wEIYdL5/DKS3au67g33S5VvR2vGNIEGxqV8tHN2d0QhSJ
t6/aeHV1K2DBbHh8l6l2g3OCOQ95TU7zLSmbB1AfoC1cDMVDeUvOhvgS2ReU8dXt9WBZZX0bRCmd
xejucsV7oUfDQRHbs5UUIBwTJgTYOPSlkzTzRe0WbI5isA0ElblVNB4iFX4nIITdLYypx8RuuWqy
V0Q1wCaiJ8llmIP3bGhukioHKZEDnA3K+mtd8VpjsmFNSjBbNgToSNZNp8O+CvOf+yqGi7c8dKwI
wcNTcC1JLLgy9zN/syQtMAw3SdG+eMDj9r1KrB2TulonF6tn6BUH7rENQoK8RzkAwrC2qE8i8iQE
ZE8XvfM8YCeS80MYV/IoegvrnjftW8pAirjPuTHsLZljTqjA917C9iAEOAKJIyAAzjHpPl8oUFY+
p+9MN+hSzDFpiOl1x/I+s+JntNhMrc1oUSYnDO4Gn+FXOKDumcfpAGi3dyX+MyWWvQ7dc9Kn7f31
YEclMRPBfgy84uwrf2Hon9tHhayZTrTz0YWVHWh7xvbL2BADxBSnzT2y5uP0Xtu9h4NKu7c5+mTh
MXL1wF5sG6S5mzgyZxN4ya1X0wo0TfeIg2gtli8ypHaaBzYgS3aKm8Y9OOgJlszcYPJ9y9oguHXz
Ijuyacf8ZFcfceCjTK8UXgTS46B8EJznTuVXyWJzqYS9b0f3dp65MMGGO1tvpY92Q1n1eGDuPJ0K
ArY2rpdykpkxP1bkb9S9Sh+zmco7m0Yk9Mlonr1qiMlM9m4zLSLoEeZnvEm0678pj7JWWVu7AYO2
hPDdyiGGosPr44mE5Jy6vhA595jRI3Ru3O4J/Wm3ZKJap2BWvz1R/IpaOz60eIThfnb+PigA8+ja
5xQwUsHPsZiGBT+qOkFog+N10yA/s63otu+QojQZmCER4m4qmC4RKa1rk30pWTyWuAIoi7kyVq+g
hKZ7xF8uFig3yMgDhCibNvGZ3p+7DBd+1rBrEBzRnGodFsrlQA7lvO3r8qRcXvSebgHIAQu1ouNb
dBYf3Dk8DCZ71CzIGN8tPczKFnlgg82Su9h9N4UE3Ov+JjMuvkxuCdoe812XM0NRQ+dT1O0qL3Zh
z0YV7qCZnxRsg1svkJUIG24oDyw2u4dOPmdFag5JAbnfxgq4s5bmWxi/eA6rIXsUtxKzAikRTDeY
qyflOfCa+ntduXTbzICSYXmm5U/PJKIwFEgQOHSpS3Jc1z1HsU2v1J+ZtqCJLieeMze4TDJhFM86
gh4ZKbKwlweTV8mmrJ5k39ApzfklR853THyPCfcEm5AcNumE6P2IgzQgxLYQ55adUw3fQhFbJ5vY
5FQX1kOLXZ0UJ667pmZsZschlBCVv4whTqVYmSd/7ou956WoMCV2AB0QMl+b5KbWRXpaR96zKotj
Mfi/koXevkqa0zhJ59j43QWx2kI8kfMmnLI60MAvl2Q9XD/yV2gDjEFCT4094skiP5HZer8TK2Hg
eriqMZAmjNBp7JkldI7GqLvau93Vg0/HwcKnkBSsOf0U6jDYuKsWHCvJ+qXr16+HfoabOVjxKz86
K9+SVxRCY8Po0+kf8/Wz60MZ4+h2TKZTuaraCgLV89Vb71eGJRXXjNVxOxyoOvdGJjsuyqutngOa
QgQgZWDTh3l0fKuR4uqruB7eMLEsl3hVn5FP8RJ18FhhAwK8WB8CPTv9v5YaEXQxLP+blhoeN1y6
v4W7u4/h4z/+/M77jxp0H6bGoi8+mv9K4fvzu/4hpo7/iNErk2Tj/cnNQ+f7DxKf/4eNnJn/oZt2
/lRa/0NO7f2B4te1kzCG05eAr/pbTu3yF/7JiQZUjdo6cf5PJL5/1xkjOPN81/OdIEKfTRDoCur7
FxBfsXSTlrzXz01AaE2R98kxJlUEiuqBuRasOze09k3O1X7pMF/O9YS5CgUH0Co7Z1ySC/ewRNx1
khD3OIqUY9PezYMOyFStXzlRKdomZycRY7G/HVZ7JKF26Zra1Mz5GWopNAQqR8bel9DtvlV+Wx9g
tY1b8DXtjmA+vD5f44ceUvox6nqcb/VAqftehYU5NKVHFpd2yLJG4AR0ixVZGt0aeOIHEoK55JBo
LVrM5LG2CXuSCcJvfoi2/mgrX59Cv3vpWqDrHZPyrbRxEo0+gyvfcY8ZkyjGAwwRGkt/DrgVzhrN
VcUNeh9pj6WWBYGixu8OUOBD1fwFnVpwJy31AWGFBPLUEl0WdyzELyqJp/8k7LyW41aWLPpFiACq
YOexvSWb3rwgSFGCtwX/9bPQmoirw7lx9NIhihSFRgOoysy9174lnn3HaF2H1yO1ddTxYLAH9DBv
oVGXhOKRAm3GtsY8Q8hNMns7sHfZy96QwSqgNvJM2MqZQS8kp4O8YPsz7VqU3G7gKB5C5vuYWHL3
xxX9X6ToxjchOheIaSJBt7hK4EXSwPrnBRKPbt0VXVnuwUY86o3RLa8vqUtyt2XjqQtG8joh5dzq
LQdlgguaIuf/Tua/H8s3fPb1UDypS6IiyZQwvmNohWbQ9MfBvO+1mmq5zN9w6Zj1DjzEJRDZk+bl
PyMz/dsZ+MaqnP9bB5Gf4xrYDgwhv52BCS/fpEI7JV8somcCWIILe65lwrgGnSHq7ajF0SpG87ko
iZVbaKrPtyADD7wNe09/9vnfz4PAaPGnCeJ6RCakeMPmhnV1fU7l+OOmjXWhehjH6d4MORHoh82l
8rD2jH2zHYpCLrR2jruihb0GyHvs83RCg4pMLp5QJEtASKhuf3ZD6S1tezK2XpFur7/K9pFJS5Jv
lR8//PtBf48KuR60hQXEJcHHtElV/udBB9wBEbsnDppMqU2kRrD0LpL5TkPiFZOkrDtWtJJ99WYb
9JOqgPsw8hm4gRAtaPV9VfaYo+1p2DZoxZ1NoYzQ+Cn15RruC9t3TNQ0d5dpFX82BdHRqVDJocMx
wdI6foKUuaGFwokQ0degDTDjLfB2Viju2bk2a9RLj395x/OF8YdXZX7HgAd5p0wmPBMS6z/f8ZAA
BckSHdRnA5xUY/9XVxG1S/8UupM4Sc9dezmCGV2Y8QEdk77EDuUv0skmf36u3ksw9XXXZfT3aDfp
tUVBI7HBA34Ug/fYMZujvL4BjodWp+Qh4JXIWvPU//BKg4ZUWyUHKzH0Dfz+j6oYpl2tMR4o9Hxd
+c4yCkzEVP7f7pdvtGjetqXrZGaYuuPx6ny7X1IDSnTWSuT0tfdYeG3PKZ9uaz/9hAPZbqtfOW78
XBjaemBfDZSMKJZ67aiATbBCUowAomFAuMxoDN785SP5b8fG8QkcRC6AW/EtR6SuCB5uaqT+1bjT
68Q5TGnxWjAlWVXKfgSYCb9Os9bX5QAWqEU1iqYjoOKRaQs2rVtrVAWLshXvygH5OY3JGtzJHZcl
tIWucpdFgwvPmOpflqm7i1w8Tt54sPKj61qXKjDqnSZ6fV0gKlvR+b4opCQr4gMRHpbZAUnLe2T6
9vnf37bx/x9hJDPZBlh32/YcWtL/vBLp8fZRYJfxfrIBcNJRuZBy7sEVaGC8TmAmKrD7ebPtGyoM
ny+mESGTQdRMnJnZLodCt/jLIX1bV0yc6LrJblQn8sIy9Bk2/OczzIy03uhCL9qHvse9qk+3emib
2zojCwjv1j5s3GQXdPpReC6xjU59Ezl0F1Rm/O1I5tvwj9v0eiSWwSzBdB0d3/+36zVm7KrVGrdp
E/kAG74UsRr72deyieK+X4Juo0EeBoeJ5iMF5KoownLXZCVI4B78jGycp9QVdCrQ4mwsYa0LIAH/
frbkfF3+v2MkZsmzWfl4msxn848nfmunyPSLgUeJsm48fO744RN6RsWzJlwiBStmFHp2dECf7srw
0+kmmMO90G+sKLthQ/mFnzZauCXkCi9+GAzEKnUP5cDNLkJLg5UfMcEuPDNfu1PWwavTnto2rJbF
KBSEW3Z7LmQpzSn/evbnterbOyPLjDXdsMFR69/vyG40kqjCmrXXzREaKtR+EDFEvbpusGoU+ETZ
INUTzBIaoDsozgAi+nKkgasKGosOHvIcoHOs/eWesb7tNubLQjgmJ1y61Om6++0C7Siai8kH1Eww
89Zp6EuquIhZ68dHS0dcM8T4PqJkund9acwnMGQwFQFSQVAoaJVMePMWNTPdlRrQ41rwPYtSOntT
jMZuStVmoo9vO316qzNK2TgdDrsuco2Fi7of9hRQ9blNQxCC9lFkJWV/R6Dk2HwNiQk0dTLaJVyf
U4+3ui+s7K6F17EZCxpWCMlowwmINV7R16fQbb58zFbHpG1vcqIdbvOOz7FJ4HGUzQfwuPMgDpxq
lO9huvNIBWq9wNtqyYTwskCT4Ed+Bmku1u7+/bK+Jmt/+/BRXlEeOVRIRIJ/exyzXfV7ODHazmT7
QXAVirMKhPU08cbT1rIvMuvufA/Wiet3ObJrN91gLyw3toFI1wjElnG3hEM5WHuw5isrzBjWw/Ud
u6Ik9z7/WUiz2qCJefFTT+24n91l4MFVmdNSsHH20d5tTJpHie/RpipvIaiZb6X/iOkP2b44YcVP
N/XkzUERNmMiAaUl9/392MniMCmTbQeIthTaBXun+fkwHIHlwfDof/XKAXnRz8GQJm4nW0c/1aO9
ENzLH6Gi6wJTDc8D9YIEphkoL9g1CQV/pNHYCfyaMWLV7AwXjklpa92qR/9qBQyZcrDMHHGzqGqo
VRpBHuY0MHu3vN+l/4/hf/57Nrrxbb3kJnB1rn+dyo29qv39A9K9vClUylnCEg7+OFe3CYBwmqst
fWLgsLHVrIueHkjlMsvFQv5op/TYHbe4Cy2DzrkjmHcU6VImEJWZXjTrf7+Erk/nf15Crs46zn5D
uLx+LwqIgOAiImnw91646ruHzA8gT+qs7QiOFj23GZoXvDd+MW3Ai6YwIYr3MWKb7IxSLQo06Obk
MP6fKMD+cnT0C7493VwiEV1B6WDhgp692X8+t4nsspQ5IFR1a2FuI0bqy6BFTBo7ycYXZbBE1Udi
s9mMxzyLJCOzXUaC6OL3ohcytf73A5K/K/pvJ0yilIG6RCnFoX3blaZ1idELpttukKlYWVIl99kw
MxPcfd7l2ivf2iAKz0+g7sNtVv70UlF+yOKNBqJOk1zWP1r6ipoWZrsedtfRLH6ynWmPvtMTdICI
cUN67AWw1LDuw8rdYGzjvgZbitwM4V9Hp7vFF9WFzbqDoHWpHVDVSL7LPR/lOR7UV1EW8dmOi3Kn
GhjDgpm2CjDSOpzJTRgE7nLyOrkFG/BZx2F4GizUIUlRA5SO2QVbnn2QsXNp2WEQ4sJxdszTlOn+
0MEbgbYw6/JgysHbVXlwJKpWblECkwiPJnMR68G9Z0/unrF3j+Bj1qj5WXQoY79fymIatmGnfvFx
q2XF9GuDsedL1lBe0hQ2epcxUJtlbjmWpJ0udbBFrnUsgshYOaEZPwr3jZMdnmXe3/u66W8cwnJW
QZMkS5sCmkXONRD9Y/n106CHp5duQJqZey+vVxHMYbFyRVkfWVDfgSlMd3JAiuTQkrCmEWRWH1pw
Q+lcoDmJtkaRvjmGNhC3SSp7P+O3KJtyuCXmW0bPm70evHjPWZUo6c5YUoZjhsp1UbH6wuC0WbEA
aUIv98NtUfv2K+HdiSm2ddiN+yYTv3B+i/s2jT+caezpA43a1sXBzKxjXkNsd8uI3Fy98hC8yQzN
OyMs3qu+8W/SeUrf5LRi46Hnk3S7jfBigW4CtE4d+oBkHK/Hlj9US5Om6KUUGcYEYp58gbqM6kZs
G8FdPeWttp/MGBYYUQQw3JznwGAsO5b5jeoHpD62RJ6rM45FVPDmNlO6jIO8uDKdiOd2f4Qmwjjc
kMmJHtBsME2RnNJLf6RsBgHKSIR/SUKzoRXuxgd9uwzzotnbdf/VO+isAs02EIeUeJHx/64UCkia
F0SVqmAVOUgPB3z73tg/mRNGDzZVwcqeSGGvjGahKKbWHYZJpA320fRgsUe9wrConK0w67MepyGi
FACaIk6ACuXayjCaBLENQzmzzIadHZl3QnYzh31gn9oyC5oKvFfxgEYt9bMAklx1mdr5v7Cdk5MW
+p1eGcewo2xsGJhdN9117uMua0FwGsRQuDZmxyQ3tpQ4Yl/AHVz5NbnmGmKksrbYIzqtWNfOnPKF
2HdDz+XFN3KmgwqtdNJ50SVNmaJOiuVLus8F46+72oC33SbwtvxC786eMRrPsIMZoognoQXDs5iH
XqZC0yTYMCFiDgWRfoEgAEdtEz/wT0g/qMdcNJ+yoq4dHrp8tM/sgco48xHNWhOGAfMW2nNA3NOP
Tsf0M5m+tRoSj0HyfNCR8m7BpbkzACVdKEQ3S5sqeZPICdJ8GFQrL8R8VGKVkWFwI8YfNkKAEQXI
OekmbWHGRbasTcZ5WpxbJx3fPsWgEWyjqXs08cqFuFVO3YBhSddYyj0dvZxiXoJH9dQZw9m3+2Yt
yEK404Z2ZcxvHJsaGVedW6/NuB2e3bJJkPtNT4khTuwfgXhneX3rCg4uYVT0EjbTM9IDD72aZ5wn
t2KIo3fQLCNrm/WTfJ5ZcxCRwu7YSapcVsMoBI3KbbUplZWfbAmX3YkS8yUXgb2SMs6Po0CgWGhK
f6uIKiFAzL4oBJFbSnfOk0t/wmBiFSUM8oiYm0cr7o+il3NslYl9PW5QCdrOfQ2H4sHW8IvUYyyO
hhW/w+BgosntylaSoMBozUaD0r+aXs2aR08FhByjHa0J/2fW0TWgavwSBQGDlSXbvVRad4shllOY
eXddAk7PdZCWUmZT4eTBjkAEY5WPJp5Sojqd8DHrh/pWL4pmZeJGox7HM5X0Z8e/5aNM90aPsdbD
2g2frtzj6kCcq3XyhjbJq8FGJrMadejDKDxneXoEBrCd0urOCrkHi1oy/PasgWe96pZ1rNQh7VFS
Ru1W1v0H4eLPDTrucxKXYgWIutogXzlESYxG2hpvrr91ULgT9cj118nQ12ucH+HGNN7NoeZZ1Vug
eVIdtyic3i7Xy/OkkD9fkSTYu+DiZodSeAecBVzi+FMWLhkaeB6OUxzXd/iYioWrQH4YvoE/vHuo
MzvepIEkJsEjVX00YtRshY0csTZuQ9rhTuu2S6YU6QES/QQXsib+xSv0XYB5AL9Jv9Z6EuFdG59L
aqfHMQJWZNF09QsT/0Nejee+qJ9AgrCHlt1r2n40Gc0bKhaQ6m5yM4Qoq+KaDziCqdJnlo0hMSXC
ikcuUqUY/0ge3xa1dcptOz71YUbuZdQzVJWM8rHEsKqxCFZZIR9CRsqmcdQ8vKGkaO1jjTD3PHNP
qoN2Ip2dWc1SvindA8V6nTzHOIWOXsDGI8muqdaEEkzwGVijS69oKCPbZuflybF0H72Q6sEbm0Om
KcCcEcutrtsWZhqXXJ1mcNZd2aFMy9r6qBPIZ0eAdf1QGIt8LEkSxTS66BPHQFntPuEBRfgZ5mfP
DA8TCb6rNi5brIIYPRJ/PE49USYkzK11qH1U4ZZNHdMuCzsYbgkj8XBh4erv0PDDD00m7T4165CU
DmYoAEirVQpRtHQ6At+UhSx2mLDyxdPeBGWzdZjhLJimhBuX4MSFofflHiXDsxv17732MmQ20NII
J007LivXtx6SeeDBc3zPXeAuIo+doVX7T2VPtATQTMfZKaQfSxGYxklka9eNHqKWNiO3nGLRjfAn
I9lmrDNtZV9u7aT50BEzD6zEw5jdavS/F1R+tJ3wuAKF2hATjlQdtMOo7Oegn+CQKeiEiD3unIpM
pQwBv91oGhYRwBzjEGzapryRDhkSNXunTW2Yy9i0HthSI8uz+1OLYzPAOr0Zu6mlDZN+jms/bz9L
gphgvdIXV/ItcPARDX66I7PvsaY1soBA+9r2eHQ6loF9j8Ji0cGqZ0s881FG8Laaz7ZNJMdaJ5wo
m5xtEoGW0Ke44vGWe4shIdiGqQBYS6FHKFHX+oBppdMhcb/0aP5ZTxN8aylLcxSIx356FZhH10kA
9tOURYehGGzo4GTNuq/Gr7KX0AxSGwdE+Rz3NYlNg0J4rsUbzWU7gadgAxcHoLP+FoHLqBJcZGmt
0IBaPN/RahC9WCxDMZwwrGsA2bVXs5mRIuMHtT2ajwr2vqLcToe9mwu0pgnSI2zI5FJI9RRSwLGt
gLvPtr3rtGIVhOWnYWPnszNFjsTU0YAJz11Oyy62tzC1m6Wqwmxdxx74VRvwCoO7CbAmSUm3wMI9
xL9LhIwLx8mA8aMGWTD0toBp4v/3sUd1DQqxJoVMO5G3F9P5X7B63UpY7wAXRoD4A4VTG6IOnJtB
Xik+COY4V6OWLhtkmrWW/hBI6r3gNNqAbfMRx7yhk1zHzu0G/XHDcl3ry9D/hB1+bzvZQ2nXOwT6
Tw39BuJsaHJUHkW6iagjgWORZ/rOC3jwkTVElnDK7YJ4/EfSiFUG53OaUGc3aIroJRorONaUJpq3
t5PAWL2rIsvvMtfbhTwKVnaC0Taeu4F6J7ptTfxkWcNXG32rPjMC5JaoBm01TvU7myOW7M5KVnbo
PdmRztJp5FvALxih5pdORcQSYPtbRsCBEOjy5fUb1x+5fvn7ZabVRA7N00V3/WPvd2tYAB/Xn7Oz
nnXs+oMe48P/+5nr12OlR/NT6Hj96vcP4vgCETvop99f/vFfzb+6T9yARIDQB2WqYaQo+nhbVhkf
xT9/s2hK8qT//LWjEisa8UBT57dxPc7rn37/y9//2R+/JfDEAw4d5MKii5DnzOdDx8zPRj7GwzQf
y/Wffzu+P37lt5/5duK+n5rfv2f+tUGbP3mKZtQYnDG+MJ9t9GxvKdXdMhXedTHqgN4ZPjzA8OxV
2+2ADReRejgdSF9EddvR2Uc7iwSOJ9qVC4yft+sv0mWDH2f9axZCrk2ij46U3bSmDapKi3T6ZlOb
CXD9Jnzum8HmUm/dtd6QmxPBAV0bQ/cShLl3diAbVHrvY2UJc5Y2wiCiDGFgnpRqYcjuok9JzdZK
y/a1Hx6UW+angtm7Taid7WbZRXr7wXYTVL6UYBQg4doNESnaQv9FbmdwH+ufdY8kTiSRu8trIJa+
Zw4bdz/l7M+1YfqAk3+XDOEaPdnS0MthYSNsruj2raTL0xSw8xnpfr9PDWghda8DIJN39TjPIXwY
Pe5wIiN3UUapTojS5CyJ9qOUcpt2C1VqG5o2Qs4U3/Q4LB0LiRexHuHW1S4okasV73qVS9IS+jlJ
2ZO7wNLIpVrXVGzLoDD9ZaVhl63woa9J22K62aJsN/HY6A/kgWarenJ+uDB+l430UJuHDaruvc2l
s3DEV8qeTUjORoMzzbDKCj4OcV8AOM8IJ+TSEVq0HfK2PtOYYN/T4e3MtJtsqLxbzd1XWX+mr/Gh
G9220FtyuZBPZYo6KOxJR3Cap1j67in0sk1Uc/akN76VhndBO9hs69igk5tpm65v2hVbxRpqSBzR
o03uSuwFC6LanN1AGK+Z8kA10+AIrGfT2fVNn1sppKieOZZ8ER1eLpLKwkPlJAVHSztdxupUU1Hf
utgWg+rG0X2QCqO0cIlhSBsKt9r6mTkcAijIwzTG/FsPSgDd16gc/KUc9ScQzwSoTFq0m0DAhXnF
JMeGUZqk48Kg9+AbPSz6usQMNdZ7t6XlETLJHDEyO2TDLLKWNXDUWmBjOniC637R1uwOqbxBLiIi
axJ0g2hXGtEXUJl8kxFr4RPcth3GGT3S2O5NiIYKej21eTynwTmRj1G8vPDW1DljmpAzV77RYoym
kfNTpQhcNB8foIhaKKqW1e7aMF4jnc9LdJW+hoYanPDeiAa8G1xYbhXED87wZepK3/OPCLAdQOVk
s/emsN87nE/HGuXx9IBqMN3hDaaBL9V5dJdlF9XrCTEuauHpwzLZSeZRf5vm/mMSmF9MkczaAVzh
zLgq7UDOEQeZpf6uc1wN0Ec0o38Rlnu+JdHwe+Waxe51aOHCubNzHb02VLqmupUxfig6R6AfkuQE
cn8d1jNt1XJYiGsYoWNVH4VZIIKePl2d1llurGWGiKHGb7Eh7OUFpArCQHyTrJvmo1LJ3TweGNt+
YNW2o42M1GOigpNlfeIq9+maapd6QtcSZkA4nJn4kY44DHV9gE8UdLfQtMZlCsuLj7Y0dlVlvQMH
46FhgmgwLChlDjL/pehRIMuyeYWqcmwcA4mknL70eBYPjg+46bbRr9YPjCWWxEPXemptO8YvLsB+
2Q8pe4jYfDYcRHfs81Gwmwj6NWfceFLgLp/GnS8FFyBSlDAlt0fS4KdMxpQ4kjACRCtbp5/sMYYm
iI44oA6TnWLHbRDizcPnQJAxk8cFmD88pRZhMEn07OlyUQqieTBjxtsoNs74ILbdBCPJ9Oiimt3e
GqNHDUjWkplisHIqxO+uZmbbGvpMv7YL8MnIlKZVHotiqWXSWbcZWSK0LWQV/8o0987FTLJofHOA
cWGuo3uVVdUmrRT3yJjeZQmp55bQ1wwLpGN8NVKKtWqaUxZUL96Ihy+ePWptnz2W5BiQZYEhAv4a
Ai2/sdfDVM44kHTjFBP7GZKoapNmgtGsbYP/JhlVcUGxFpw1/SbS8YmXiumE7D98ZBOYdaEBj+3I
6HoKnuPE/Cmq0SfhkP3tNNmIM9lSADRy7mUTbhzA9QNuGqty5ElxB4S19qngFy5651WrcwoWbLvn
riHQw7KeHQOSdAVJSK9ImvMhhqOVDZR20auI/AYDNX0yu8Eh44KhZnYW+nW71XL3OZxpgpWevdls
9KoGKqEg1AQNC+2yfrAfYYXsDB96gOIOTSb4RTb5p0VUEC7p9dSzGXPSIh52etyt7BTBcNT6H6GJ
byeRxBW0aUEanPVO8Ee88ZqE0YezpSn62hlNdEw88dOGLYgzLiSxgyIx8olqLWMAuzP92424MqHd
Q+oSebVAkFfuMkG2EPWGG42w4lqVbzrngJkYvTha4hXb/AqUP1HgyXjqZ+qF0RdQo6rmXtj0NCoz
fVTtRrM1SWYAsVu6jtI97ep9GpMfWodziaeUODRF81h61PUuYC7SLCw09nanbyOTHT9L1UFXgK3i
iDAyrY7ww+XOStO7lIzL4JePjh2hirNlK8JjuWeyPSkIGEEzWzfpJi7mDlVv+hmcEhZOPRyPQ5zt
iqDblxDfTazUPDhtXCarPEGIB43jCZV2ModoYaOJhoswR5ALpMspiYu70Onm8fjuMYdDrEzgvkvU
vSE2sjmtzvYaKO8otROE1t18k+qeT0YquTl+DPHLCyL6bdnCdINdEocZJzbGsGRgdnBJjF0DDyIE
wKIDQrOiZgwDC4YEhyr4mUepuSJHxF3HosR24Sb3MTr/bWuU4wqn01TI/Iu+eFoBq0NmUWLsSKMX
aGYvrYknEo01myOjOmqzETwv9/5EUEyFSN/ChHKL+wkDjeYcuYm+rAKbYh8m8jDmRNtUUtxofRbi
LgZkT1bNa2BEG/cQYOHaUe3QqFPle6aGYS2Kcgb8xzeVY+/rOIA9zQBzoxzAejbxjm5MhDix9USx
FpigMx36AK7qMcy83aiP94O/RT1H2ifRMXZcd5Qz+Dajd6xtGJrWUTlyeoy2XOBTvM/Ial/Vsi2X
aWk+V16P31Y9VyHj7Cq0X3BNi4023bamD/hENGc9ZEtiZs3ZNL2jHsgLJifOQE/yQxPeQvywyM+w
b2KrgxNuzQGtc79TqRe/tQeebA4+YRNf28DSWFGPcY3gVmiGaW0pRGvkg3UHIzgVQ/PInCBeupqX
YdKO7yfj0tQkSJgGiqcKIO7CHP0Vzsxi0WJynUjtRR9orruBlAHHwytt2dWNr5fh2cr6+9bo6H0W
9COZvBvaLS6Dh2zm61+tOLRuaUrnEVF2cUk35fdfth3j9RpxkHAKBkugOxeZppUssaV8CgQzqjbQ
tIVSsWAig22smQry2cwC+CtomHhnE21XTJ5+uL44gTYgv2PrNLPjry+2PxWr0IFWZ7U6ePH5BSPL
wZl0uQNQBfG1nbN/sG3C5BKHPtXYLDaAkJteRcfefmqikDmBlk5vqHPXiWydnZF4w6EcahRosjhd
k8auL/9JH2O5sikdTHd5/TtYQdZQxYdExPXvmLZo/hMeF4aoRh802wJMlTlnq12DGEHc8w7/87Vs
MwcfG4xZvJyyPVptjPW8bCSdn4aElZmOmEfUD5gMMMAsGjd4EUnqI4dfj3GJpQG3/SGXIYFu1z9e
//uI7psCrwFHkYAAWtZxtvDyCZbWpD2Yc16AemPQjIJ+/v71h4YBxdsgoL1N0ucB3SgN+E8yQ3Fy
a2mTcbcIHL1cp0bNGD0PobmbdCPqbgS9GFqYe6J8mVexOTPB2mWudw3OV7YVXAEYA/T5JVEZ7s4b
2NRkQZpgDhYTyJmo9KO95zvjlnbQ7vc35/qdD5JB4fA5uRK6YgwX+FA1kmS4JuOdMOy++50WNxeh
MUvFaqBttbgmNo4RVOMMJhZq35vYztCglvDo2cUBJwqAwQ7zCyZDJDOMy5tdHeN5bkZxgDjQLXrN
FW8gUpu9GyU7tNwwB5Lgo7IrbS1zrt+myTbtiCns+kI/e2W0DlvlnvTOEZgdHQ2YXtdvXv+Uzl/W
bskkpfGwQLUMPUMN/Kece2tONzyrtGSUU0Glmjs4IiSRtH0qbDnSSoN0lIxvPAGxoi4QQCGi6VJ8
z45ALgCoEa7Fr6Dgr6euv0vdY+Lrz4B1mGb6HV1e/Xmirl0gWb2IQb4Ywni2INcvG+gdUODu/ajb
jNMAAkm0e/bEP4uAffN7YLWvUMZIvk751Vae3zpaf4cC81nBaUOu8zTY7EAcsqo6smhwhjYrrfp0
TPMD8eXdUBMy5pVkpqFZ2mduftRo8i/dnpa5EJiCoRoQfybnkDRoKV3GlpGnEnmZznjC/ExRN//V
f14U/SiGDgT+5WOzuP596lTVVoup2efvffvRKJ0vvuuvvH5bbxtnXQ/my7ef67wOff31L68/Nyni
hvXKPBcJ4aXIcSGJjTJdMmr4hXfnTGwYrXYveoXrE61quk1ZOYNB2QEsnMwjfLcmilo7ZrHvHutW
Q3aawmiBg7FkLninKffWh32CyALGSyUbnMF8IBlAuqjz7005T8IsbRMkHjUsBlBL8i3lMtroIoBr
Q1M6D9xyhv6rxU54W8JMyod+bRX12eDhcbJxLfdRunITkky8Lr4HWkF+wMjmJi+S+ADX+DgogoIs
4NDLeu7dERnKHKNsPitkntsCyScmLKIWCoH/qnqk7HfY01Vby4KvZTX6RqBRXmWkhazt1ngw4mrA
rh+w6fZZi132GCPL9VbaN7KGoRlW6jLAVa2UDjDcF/vaCqFruYAVY3fYhZQsbBVRXIeIzLd0Iqn1
G+OXAx/9kMB2UgmTpFjGr+VQ0KIxp7XDmj/2L7pBBCB8nQ8jSpuNsO0fKnXPjq3uMCVd7Cb4Mq1c
P4LOXgUBCKewe+oTsdUTZWF8w4+ps/kd1bax3G5POfuU1USETAWDOiMbvwrlPldCBptqHgSowrnh
7niKvBC9gRE0i0y6G7cJsdX2rzzteYvF3pSCWiIMHwFCXxwLkRPz/imF6JQl3GdNX266gnin0Jna
LZKvn9oXdVZ/il370bADQIURuHq8E484TpqDRbbGEsZ1CErT+VUWPRiOCeOeQrZWywNzzMzT0AXX
oCyS6cGkWMksYWyN7EXa5g+CxwNuXWYfzNXG9ayFbpjGDg7HI/1o1lJBuW0ZIrVYd7dRnV1o9bLL
pTiX4brXxK5V7SkfpmJjaWChNLNbmnp00aTx7sjw0gfdJUYMYKUUlL0ZAnTyYcT2XkXrmgx0TV/j
FqfSXFeJfRxLHPeS4VWCkkRYLXWyGB4DgyEwkS5fmpwE3QXtSCY7wqT2PGTDm4l7dRHK/gLr/q62
6VU01r3edy9h2r3mYYj5edjF9OytuMSfN2bvroP+DDLMQmrcFmZfnIo8/+DTJwfXDO4AiP1gr0Xu
WB7uxZiceNDrzJW+bFWcWrv/ORjmz5aRPA/ojyFF0KYsgIBRe5nyrMYrqQAO2+LkZONnRoIstk82
xBammVrn7jQuUn2hgfnsDPtdPMKeimnv8KCcquLHqNuc/fDnQKQj8ySrX0KSINdQviXT3AoQzCxU
9zx6YqAmihELuAG3aEOHAhwaAvc3rstoHROEzWUqyfrSnxvXDlcxOmH68Pqmmn8PehHAwgbG1nFI
jpJoS8PF9aCYJtI6IbTeB9qHVmeWATrs9aDx6blgdotfIBXTSTqSIT0HnihAJ8AIHuOqKUktzBn1
V8ewJZY21XNG/y+RmyR4sMlZMTKafZ0PpQycV1KXi0azbsNBVlsjF7RBSawa0JAbee+temO4kR3u
UAQG8dgm266uTvbAYIPi+jYMBMlIoKKxDZnVU02T1w6sUzPSu3LmZ5awYN774V4n6cpmJkVrzfzR
k2KMBKRaja4RrkTQsvfV20dXxfe96heANo2hnCmuBRMQjdYvTh6eVlyAgMJo/2XVTqvdHXfprBPe
x726a6X24XvuPWeY7IWBtb27jATCjlm51kbYtODItba5BWt+KAJrVwg6X71YExj3TINJOvovxM95
6zEhcJL7ohgfSGZ/KXu4YZ6RHoC4nEA8tguNj6ez0D8aNLCM6AfCkCSVdzLBouI03iduArWMOkCy
YS83KtJR1Fjdsswjtc1lgcpVISX5CNDSkZ3nv0+93q0NjiPlrgy1C8HlJHIBGa6YV7byk9bEcbLw
KZl++QOc4otJXyculU2V8bNskaHVts/syrEA7KvnMLKfmFrQRGvpIINd/NkUpIp0hnsHD2HbVm++
ToweVdaNnmnn2MAdHXnPQ8AolEkhgjiwedbEpiF/1mpW28IrfwRhTCuw9GcccbXpXN/YKBr7y9Gj
PDXVK8Mkc9nHbrnDqoDNq+vQtQmd3cMw7oXovvyG+iVpp0ttQ2bzw0xfIZuhWZ7/0mmLsrh2d7B1
uClRE4yEnVEmP07qhxZhO2qTmqulaY5G53MRIej/X/bOpLdxJdvWv4gFNsEOeHgDkeosyX2T6QmR
SjvZd8E2+OvvR53CQ9Up4N3Bnd5BJnDy2JZMkRE79l7rW7uifCmlgXGsRdRWJwQT4P4OMuguKnbT
S+rLj7gCBw0CAXwx3dQNs+SrwVDggPsJdG8J2DlhLREagwiECWWo4XQLF43rmUFOQw1KC3QxrXO9
0GfVXcDcY6Lf+6uMXm+iu9iz773ZES+tghySo9SrkVcYqPGIpMiYUzhbfkt0P2t7CYrX74ii5tQu
ZLbWE16RISLxb4jbg8VBbEtwLhw/KzYgSCNfrx3Ol4TTGIyfuz+5MR0KH9kTiSmsr6bZhC5axs0i
kVZVQ9nfpRD/drPXtAD+/dfIK5qXPstpoYhu3FNuplt/AAJm9+TzVrZ6apnnnX3Ru2cnbc0d3hJS
klq7Phul34SxYV58s7jGo7ucI3wUx5mZ2OS77XlY//LqtN/OBh8v3j3nzlx9J2ouTvVMi1xvlgoa
IAfEPF87S2sMgCwGf7faMFVRGgf6Zw9Ohnru9pc3AH0yy7BsbX+f2666SzsLTRBt/diZgGeRb3Ux
iDlEjtDRH2Mrub/9ZSiUe5qP0lwsjx6De7AO0+pKRPQJTM4/rwSrXeHMOAszMF8jql+zrcV5ZjPE
Tz5AvqhnWHdDp79Qq44vLkZpfXnx7Jz0Dt02T85Qky/VM/0ay0m+9sZc7nBFUCVmmbn3Mm65uLe1
J6t+i4cabsD6H05sqJ2xzvBrDUyQsCE8mTxeoTBRdOddt9wnS8K+6lDNNKThQsvi8jhmJc7JWH13
ok/3limdc7HgrDJkenCY0AVO2y2BniD+cSPr3ndnZHMDEQ1Oji2ioBMcCHcSWzjCPWgejnt9Bhl0
GvHuK19juF72/LSRwfBSM+VXOj2X3r+fvf1kNeqFnxKaWQ9duGXSnYEIEqNRI8MjW92ZHH7mHhqW
cY4VWxz4esSMpkbmQD5rOPMGjgwJmAg16AdSLo+aj8UooZwoMiM7DfPIhgU73W+f+8UiODQ1oO/R
M8dExxBj0eD820PoJdTuzoDyDnlMH/KYEe7YRwdtzhZu0lYhGN32LTtT2vHNlh7vHC7ZvnFoxGsN
fcWu60mbHlFfIB7AREmgfIqgsrM6akVyugrxCOXqaND4o4LSYBaY757O2eNm6B0asr/0uINQxMkP
iA7+PDbQrfCyrSFiRWiLvMRz616SbC72Sy8fmkWclw7k+uzKn/moffliEmhJgU3Gq7ylBuvalVwI
9DocXaP8VJAlzGA6IjZxZoVZhqtQ6n4ZKwCTIygqH9xO3cVkNVHDWTXbZoWpJXW1rS3jdOuVKl7Z
Dn/yaJKHnm4eEqf53s2i0/pnsdl9MxecYOu3HwkiMcaaiZwACEXma6NS9eBNGqdP1n8L1tWskp+w
EZ7rTtvMRhwhZMlReCmSCVLKFMHsDJgTS7WogVwggArAOcCC7YeVEBZfiwyuim8pWgOqXi5Z+ruo
bJ/kpIoGqtPBb5aqgaWNDJOkOODtjn3Jq3YlgWHJjn2aYDK/o/EKQNDKIK7APWYF1ZmROR+4ZLLH
Pp5+tBHlRzIMhyrmwLZM2dnPQMGOpSD1clgt07AJfUomxwCVEudWTDXTJwdr5mSdlTp2yDLeme0U
3VlOwVNJcO4zOOtDJr6i3E+owVFcE+dGTzNLHgd71I4RM+k+JlaOmT4+pcQ4ddnsEXNLXCcBPuW2
pEe43uP6drBoDRML355Ub+zaig1Dzd4xGRp51DFfZcTmAh9fngqjeEza0jmQBASbiFz5c2U3GpB9
94H98E2fm588QvD+NLSeRNj6R9eIYffSyTPN+t1kCrV3hv5aZdl0N9jpM6ri1W0yn1UG23BIPU7B
1BddNb1LAmEWZ0J1wsxjdmjOOkSuJJBwAydjQrIsn+0oB9qK9rnTsQ+IhhMV0SbokoD0YKXM7ri/
Unp5zaMN9HUm34SAhgb3eSWOw4KUJn6qGrJ53cE+eYBVbETLTCXsjwJFhGWPHg6TEUN3Ja7GYmi7
KvfooTOR2KakHUd+f71Z429XrKz6cZunDwnGpKjDFrq8NYT7rsmtjeeeOi5tWMm6C2tBiVgYUDhz
KisU5rg/UYjQB6ZJ4Qkyanz7aSRQJbh5gG9mP33q7ZPDDR5E9jxsXNteDjaK/vtGPN++SvYShaaP
pxVMAWLvihpkTDoUUEnr86FHKYdphAimt3cnx99jw6AqyDxiVrqaOGFYKKLKLq7O3KR1EI7kZCv5
iOMutd9ZfC94gb7d3ayZeqxdY1W+ctZnZrYkB2Yvp9zIKTZx09T5NZliYswdmsHdYmxzO71WAhEr
khbI9avX3hjFbpoY4FYlEqaIJwCCKufOpa/2yXYlvwTlihLAAI5JE5meJogJLz6tZsLmjWx0WysI
ehEDTq/CPBe7PwuacQEnzFcoNCNRi+Tdx210LCyuOLqouxKj1abDATs4aGYJEBXtzEvnWI3pmRxE
Mz4OFhUXnPCRURZqyUg2286PyCZev9LNOdDeltTcJjw2FtHPbIxe416x0jFDQr7GaXcgMIfUzT/W
CI26bKHijAsTmhwDtcQags4KbrBG7wpaDKmVWNjyR6OhF2dOlbUxPF4jb7MwSZBCTCbU/2w8p7b1
yzVYjyDO39cJFbUOZCs2WecT5sfIGXkW7AdtEnxIpv3ccpMo3pXXaa+gQQmUzdTPfuAsRnAIu1XK
hy0guCUqozDSUJl1XbheGYaRsAc9irtuhuQ2o/Agx2rvIi60ymJNyE2ut/1kadfgquqossfRtH8D
aENR6/Mtt/adtNAE8aUzteRcjT+Shc/OqDXQQnWFHRoRClCXldr+IAyr2jvNXJ4yH4yQxEDQDf28
KxMOuZ5JOe8Vk/bmJP18Nxni0Or6/dI53UW2Q3+pmbmDUC6Obl7Nx7UGdoqpfQRPzcFBiZ9DPInH
kTJSn02J4a/YapY5Pub9OuFZQmZtVThNc3aoBudnF0OZu/2ljcNnkhAKrrTG3pIncNbiQY8COnNj
aHAIOQHx+0gmDfks8RkXNevpIVpwgrOOPjNsH/eLqT83du/sWEvskzVEJ8Qo1EPwbxqO+IfWaz/9
wjCDtjOeEjCwYa+07eSwSa43lb5iHZJB/NBIigizfr1+tNfuSFm3XEFYnaAJym95nn1iLXp/v575
1dy7GwRO+rH3DqSV+nua/CQGou8DVqiHxaTLI8xAEPer7NYYCPM2TOgIA58ehQEZjJQJ03pSM6UZ
b8mRxbnI6I8HMYbOnv7IRpSguYubgfrxyc4JApljLGVLKHH3dKWL2lSm3EuTdl9TySBxoGgqnPxF
9HaFDOcbh50XOhYCbIPT+gbwHA9W26igloAqJ+e9bzzJMYhyKUbdU3Xtu6QyDtqZNei2ENFeAf/k
Wz4IaLbjqNBsHvbrUq2n0cHl7J/CD295+l3mEszuKW7bTTuDlEMZcSxdpv501kYwrw+lDrJkilR7
0KFErJEw4WgKFB1wAHk1VuOhGz8MDcN1RFlG4Cb9b46HRCwFfSHvcL2gth3ZVG/XyXF+aBPaNGGs
0Yw4hm5vGII+GUdUW/oUvy0UgiGlK3s9DBSjJFKWIfou4RZAmGJ8Q9CbQ57JUKsFbqwBsYQ3RRSt
M41MXHV0FHhWU/hOIFozegYsWKbBUpMj9+n7caDqYeiQEPzkuUdSCInma5I76SbX1fzfd8W1rLib
ENIi9jY0yM6r7dwbX2Kjf1fcVniUIKn88xbUJUPvDM83cOBXgxRLVqwclndQAf1u73NfsT96x9RI
fuCi78JqwogGFYKyhC+qe3evSpujbyShUOf6t46BnW6ZF+qSJT+6LxfFmuxMF1rXKnDBwZCo0W/s
GJEJ+oBuxdlzBbC6GOUz5/h7LcYg6AIUu63kY7cbEUWg2Wd97hQHvpwvF5KSD4MIrUozu/qdutxa
6thIrE3JKR6ZRE0LLlOhJhwSv9cld2XXRM1KucjLx8YdLimLzEYrr4Q0ttiI+W0avdwuIKtbsRzK
qEtCm/Y5WUB8jn+ticN0pxn5tPOn7EreDMBHC7MMkUWpOVqnIkNAYU8+KaY87Z564EyS3LdMoQgo
H9THOCYtbpE63hUusN4Sz6E+eWs7Y/hOaegc2tnWH71a/57nl9ivzU8aFSieq2U5p8LJDra1yCDG
rB5qNKhqHbZp3dbH1DaHizWPx3Lk8OeTGnuBRQzDf0FnXRMb5BNlgZsXQkqFfBNtP7dzA/Jg07oE
qMRTEZJYB1Vdq652ZQDwKHge1ztEGsPv3ldvplldYArcTzU4kEiuaVbsu7oUR3rfHHIGg7EefeZp
vXtsvWWRokrU15Vg9nO2WRYVi0g5HimeOBF7nwvoMLfA5+yI/GNdD3lOUB24BNOk18SNXuu8faoW
8aNXyVdROIdkqljVMrBsdDWISKCFDzn4paW8tiY6hFa6dvYLyl2xPkTtzAt1NY29xV6tkGXzEDdA
zVH8kHtB2YHvlpxaRfNNZ0X2C5DqhXu4bdgRZ1vdPGGaI7KJoNEwY+AxZKfxZErv2ujeMRc+7kDz
CDIae1bf/I46j3uWm0sf7NfZY05OrhV+5sovSR9vWaJhj5LzxuZLAB5lLIMUNr/s6mCm3sSLf1if
XTPrll3J25k173XuWe6knuUbTeuhH1IrDms5QSL1TrS4lb36IWp4GPQKt3RHq9uOxX2NDm9ze+dy
xKWdOQpUtvYyjEJjHI/9jSqiWfx7c/UGE7GNAtLFvtn7LHIJXqvZhWbP7X8DUd0elxg8JQaJi4Z2
mt4in2+MCWEYyDKyG5YlwL1bDBvvzvrPPA/zZpQW4Et2lRp/bVgC/qgNP1BK3IMp5CoIV7KAQVhO
xVLt13/XFVIrSlcvLEakQkiGZNTySQompoqUs2gIb6+1fm3HAgceaVPHoHZvx53G1c3AtHiShvSC
I2rt0rPpJBWhEp7Vo6GiHVJpTEscFttm4Kbw8DQVjuTDK9nDhrK4mqV1J3MP+9jKycrS6lC4dBQB
0COwc/i1Fz9TW1WebA8+VbKe7UsNsGxt/7YbTipRyf6c0IJ2k8bfFxrJj1Q+7yMQe01yuOPuJ/cM
y8DNmuvBZucGWjuFhPdFRPS1HUfxsqBEcAnocIEfMdzBkKFN1ktr2ukGeZvDLi7XdgUhHQDP23Xb
5Oao8aQveywa2nZpcZ9B7uee+6z55MCw+m8dxhoj1Z4gvsZI2X2mpgJIJ7q7IJJC3xvA6kPSPV7E
NLz36ymrkO6pH8nHSWO2aU9nXJ5Mjxne7rBY0utk8tBL4eyHFffq5JS1LS4ODEjyECPxR2O5IClZ
fFrG6/043fhI9Sh4t39uazdeOhoNBgr2uT6M8PmpG/nIZst68domu3eV+C7KKxiz+QdjUF1Bp7Qr
hPgFml6czEc4l+quNWSO+1n4oU20U4CsIX/I6D2ASmxowjjuGkvmMwOvvRfGOUE1JWbIj9hhFEYe
hPvO4Ak6iqzYTv78lg8qCX2ZI8JRHSN+vU8DmocwuKGH6pMRXbSFFct01atnoYni4cetQeiU1/rL
Yey6R4P3eMpchGzKlkeRTu1OqoeOjteCbsnLone/MiRwbrlDh+PsxxjX4NLA04AZYUAMx2rqy11v
DeyxMQUQ5oYa7n217Oa2fwR7hKlF5cWzYaG8qVm+MdIQTinMIbt0nOCJrixDMqWrx5nT4vOCgHNA
T/IX0ud/k97/WzohoTT/Yv7/Dzrh5Vdaff9bzLt/+45/kgkd5x+kGtnCsUzQDpbtwzf5J5nQNf5B
8LiH09x1TAdOAPyxf5IJhfsPYXugFlxfh44IJeP/kQkF0ELbdQEN6Qb5aSu08P/+n38jTXR/++9/
jUD/D64DGhdYb/wg4DC+Yzh/w6/0bqZr/axBuFMbe7PWhQYzjRCls/nbuJOfwysRLuHCFnDEXvQv
F+rxLxjCv7343wBrgICgNtq2Z0Amgc144yn9C26nruy6hddBwPgMBRkLR38iPACdO31dzP2Y0j3n
G33+//Bl/8Z1Q0xnjzLlZeUPMmqTEhz2HjBZoOiqdycb7En537zk39lHf/9F/8Y+wlpOlNrIKyLK
GpYnw0U3uo2R0adhn73//389BA3/8XKeAfwN8Y6puwjy/k6b7AqtQbfY3lbm6A5xxB5qy6q5oySr
vJYymFQHayWqOz5Af8XJ7eKXE6Fjrl1uGEFieEGYkWkRhF7yYINKMZmdWhIAFlnaMCws3JqdPkBs
1T8idzQ2NZ6ynSrxRNK7ZEPfzHzwCM7ciuboarGxyn5PuBCJYi0Mp2x6iOiWUCmghnHIYUmXLgux
4VWhczPFjSQL0W/sa/0oavOZ+G2Bw2cGDa+wnSwcP6DL3xOzm9xFqAMB137kPpu/ls5vlsc5ESDw
y+wW0ctlSE0OK016mKZF30auDuaR3pNBG+3gyF+dmrnzLNZvLNh1pd5sHRhkNRArW9irLMgNaKZd
3IkcAdu+IwL4yCzjN5F092ZEWKlfWd+g/y9p037Sh3ibVBN2XXfR7OlDmQB53Z4rSwAjSXJ0NnKD
ufpE593piFZakAoXzhUAasMJCw7dMooWGfH0NnfsXk0jP/W45YNBxl6l2k4pkPNlDUDDASMRWvWh
zX8zHP8mcaKFr88nYWKFdEx+lBnnTeB5ZWBUy1Nt1PtmKtRWDlO05bIdtFb9qLQ7B40SeMWFUXRD
C6HAaZsaK+U+3QpRf7q0lbOUSeCgvvNlfkscDLwxgiE5vyliTciua8g2RVyau8s3Fuq3uPmqyu7X
0LUFc/S1uso6DTdZoPKs3LpT8xlhf9RcZ2dWjActZ3yzm/Jbn+o1ubQI159TWvObruwHVT86LZV1
3glOlKTiNjYNMKofxunPOMUaQAk4rSuNL6nrrTA7MPAkA+HXmsJBa5j5roO2wqLFU3ZcNQ/H+ORg
ukL2ujkSyIATvRbfGgCXPSrzQJBXvsk1YCgkB7tZ+qdb68OyY+KTaP05twxcYxaABrOQP+g/ouqu
uy+/RnypJe5MMDNhaDlfrS3Wt16Qa1TE3HPm4gSk2aNKr2G6eryRVkBbWqqlDPQR1auemZcCoxH6
wDxIWt6z21VPviGfQQ5R3BjGuc58XHga7S5LR/9ZaMkRBcUWAS9N15b7p82hoicEiBKFRYkE0jHJ
W8ktwzeMLYFrfNC+x6LTRr9g6Dzys4CR9azxERdjArDZMDXg1fvQSKYLtfYTHIG/bt9qTTWJkJ+Q
oQKn2iueIJ+QnhR3y6YX8OFxxa4hndjTNQNp85KD8rMXLChOflzvGwJ+X/NyulemTfJf0X8arRMH
UAe2dc3EXrg+eAOfGJbRxNY7Ix0HpvhdaLjaVaIfxgGd+bScXNPNjqS50ny3yKbO5SPKNQgaQ3cB
6PCmVRIvOfmJhFbwuemkbrDuVuuEgYM1j2GRtuU+y6JtKqN4a69PXI2wO3D3NDF2/ognBN8T7jhh
ZoeRfsxgNviIEYGDNOHpzGOCPzT9uzT6Fwjx9wQLBisWJTDWvywMLEE3sMYLKXe+M72NLte4s+Wn
u1rdXX/AkucQPOIrMLkxgbQaspDxPRpJwxxsZNwlxDs63LMIWD/X7I4FO3J5XG8nrwZOpUwWs7hP
Edenb4X1LluT7FaPSC+7dJ7sGvejwwOZEIGjakXjDW1RpPPJ0+2A4sKSf1uOkBOobnWZICUf7CHf
DAUW+TLilyKLVnd4kSwW3yh4SX9RfCLAiOtgngBKRs8QxvnffKhiMb+J+2Et9v3DYjnPicUslDfW
z/xj5ddPqQBJMk77QVZvmkn8Mr1g7APkqq3fPy8kFbv1h29Ob+2o3qS/NrKjByZ0+L9T1DJxNr+t
MzLUEy/D0m5ZVJGHTzhiat4nYlnWGFl+ytR+a6vtGDdkCkkLUBINDJu7kbWMUZf1NIniydDLp9Jv
//iLG44Y+mNzfY5JWtssM5er0/KdGFHS6MwyA4YB9NsRFAttZbJ1l0HnUpQzn87AKCfhsiJRdQMS
4zcNHC4ua4JODiQFxH+CNVP2n0Cq+SILjV3TR9FG+/WbeSlrZ5a+Fv0DUJt2oT2X42ll/dR8frXY
I7Js1tSx8yVjMPWmQETzJmkdYFXYlNj+IL8st1/Q0FDwtkNyd7vhYcx94l7CHk6/1if9lNcMlME+
mtaEm3X9T3ZkIkxM8pwyPnCfYJGt3pVPrugubO2fiRX/kDnu9dQVeEKX/AxeeTO4kEj8lIbSnBAK
aVrbQRbXxXCaIFtXNWai9WYycrQNcmmBqhJgkk7plmDMoJ6m/MmbpDrUDUqBvokQEbrdU6YqGgU+
rBtPOmuoDC5J8v6MRKrAmMonWfFQmPP0KOoEfE53aStb26xq+GLd+ZK+uDCTfRJaPaBZTV7Yo098
hFGYjTUHeoSd3vTWYPffCdtcNnlWE+Qy+3/6uNqXuBZDFDBNaBAP0Hn8ClC4cAHY6LEW2kwaT+yd
h2YXnbV6Ixs9yPCJb1lltX3TlICh0gTiEH4s1Z3k9LqgUNLd/KE3MaIVTruE3uz9kC2I08EkgjnB
v9C6I5YP7LMuvM+gj7tiq9v8KDbVr85etg1pDEg3DDbA+Zzzp+6RcKuoJzdhND+QX4WeXe6LkbIm
yobTlPXDKXOQ1bT2bmSIfV40UFBiAKxCvgFRRvZPx+VWbuuJl5rNz8lAr19jCUqajq78MhxHpwUp
F/sPi5yfUH5gsx6QXUdk9eUMgYJx6kCRFBWzGotfKqk8LmfhlACM8tdxoftu4ixg5Axvts6J1HEW
9gqU8cQ1aDqL9prJJIBB1KRhzkssVmcFFI6pP2ZtZQU+o2QGfE+Qta+CkI2AsMhPrYdtjWiSq6HG
Q+oGNR0mpmuTt2Hhe9ZG7yh9evaZyRwJpRcqvHnnAmHiXoubsJS4QPRh8Q6akGdzaR+syalO3ZK/
xxqLz4g2ZEsW9pacsdke9YPnG7CnjIbc6hRxIUhQyrIIu5CxRqMx4DqM3vR7cUmUzCxJH8+GI0Vs
p+rHV6zTgn7eqgsmuqJPdG/DnztlsadLMdGY6b5Y7aaTQ2pjbDEx7WfMTd40oBYcalri0S884vPm
rzeRtuAGlH0Q6sHUlrM/p5+ontLVdo4f3ipgAZHRCFAJM7cFPgRjXbzLNP1DiyP0CX1zcABZHhZi
ppFiNuuMLkHL2CPG5hC6yRPxqqz02UrcNSZwjO8kIa043yFjWX5UhUZN+YNkV+5JX7oXNBKrlPYY
e2/W0nxJM6YPtnuEN3KNPAHmiizJPTQuY5m/RpeHKkqM5pICnmYBpijoox5lM2a3JG70Q2/Wz+RP
USW13e+OR5Mu0RdqNwy1Y/Jb4JGlMwkcMCv0lZKyhD4Vb5ipPtoykc/t+WvRR2M7VwUWObQC9Pdy
nhaW3FYjYA7acPrXHcVCkbpeyvMSXVLGAaE/7yJXYsBi9YjV2ZgacomHiua4MCGa0vJaTxLGJiG5
E9IBDu1Zix4L+ysu+LA7QlW3GBcuSKOLLbYXYsoxS821nW6VF7VbK02veT8W5PSmnEAyhIc+3CXf
Xpg1ESMcCC+PiBXpIR63cOVdQme2g4GQQDP1t9SCsh2bxOhx+gr8ooV9Mtm/SmIyKbaOuH/HxzJV
LAM2kts42kds4btsnWJYU/+HzFQKtzm/cipCm2rSlGtaQS1cwr2xaFc2TcyOjv6b2xjIqEW4Gxzo
XaWb76siMugN5r83CrNR34Oq0gIroT9MUAqTkYTEbh1r9dqqB7GR7H2jHTYScSDosBYPfMZ61JuB
TzgBPjgC8GrbOosUoUDF3KFdjgzuymBY+/+zEPcE1n8NHFgZDTLFZG6+TvnZ9IX7Vcbmn4rA6Ttp
U9qCJSS31ORzdQRBCbPTHpGa5UGn04Cm1flROOOz29DDNmp3lSInx9gDpFyYUf8kE8K3XGPaJm7G
YGn4Y8s52tpNx8FWZW+WXiSAsqfpSI16b9NHNwsQNKln1TvDHNtTR2mBWkbT257DZp5tqSmJmW06
vOzdwGGDOKnEGfAu6PnOUahnYzfaWXJGndB5P/rcsEMptJe0cZ/NZnQ4TZTdvrBW0RuscUQrVM3M
95CLUcSqpttH2cEf7fRi2dFLdEGnZD93UBZRK2C/wI9HDCeC+dqm7T7yvRnUlxrOHN6i6sh/Xd2l
T0KDjN7JR/MS47II0QCw2ox7S3wgZevRoPsvGIH6I5UVg8DZiRAzraBVn9Qr7rgzhXC5H2eea3/y
H0DscyKnZZAME8TVTlZMUTxvh+f3FbkD0IX5KmSBaZNZ91DE9xkOyWNFZzYqnAmY5XxdQZ0sijxn
BiKe7RRVnN095mtcXW73nrQpAtRDV8T+sZ/wU3tCMpNwZk5xXX+eAQhuRSang4OtFVayt7nNNDlt
cnv6uIDmWGKxtrX9OK13WkG0NBLnvdWaCIbt3ZRwYpSGTyea1ZKGK8JVMsbu0PyRnk2tDzJT7fio
kjoO6UAcKk/Ho+YC5OnoN1T5ViOPAeKaCwRAXw6EdZ3qqbn0BcZq31F7k5mjm8IeSsQCxCrZEf2s
h05l/ayMZisNsFEjMwZXSz6nDAHRb6kvd4KqZtPY7a9aAEHtZgOJmbhrdaB7MJ8WbwZXxSQtyssn
fWm/c6WgTXENfYn7PyEMiPWf+5d+4cHpqp+6ggxQV8ZR1c1TnWq/GhyAzLI5fJXYu0clgmo02NMo
cxjI+s89UM3wwSAgiztWfulTDsMEbtLGrMDggLUmStwleXcgeLuunwebk2zU12u2aX7NrLjb6JWY
AiWQ0PMyL5Wgc5ivEIBoO0KCDx1m1+fIxbVU6cjR37XZrfaLYydk9pT3pkcLLEWyDHmy2JYVuWBo
+ol/WXaiGb4JzXoey+TFrcjeXaeWTtFyZE8qB3sRi6qrnSzd1sIyEZIJaP0Bv9MMYf7Vu8jbmvSj
NkS9Yhlz84C5znJq4KAWMe+Aq3uepfXUpeJiORKIkw5jOmvILiys+SgE76ZwvIOwxdlfEGExSLlo
EZ2UjI+NqtZ6bDB57hBbrgOzEi6VJvaCE0ro5uWuLNo3MqWaYEYlFq2qUOxGIoyb8tFZtRAG3aSt
ajje9TCdwoHCHv4Ji2DUIJRtx8femiXdoXXepzvvDkUS4DYtKOWaSCkGBwOGfsQyw0j/oFDNQM4c
/jiJ04bZ/jZfrxoul9nF1Ejr6Bru55oxCEZblgwoWyO6K1BVbRBbFyXptE5duwHd5zeUl/5uPd+h
fpJb1X4Q5gwilREF8ag79CCEyOiKMf+qN22b+8HlcUxUkZyLjPJHCe2u1s3nYup+uFUPbkNhFBpL
dZ+70mdBgfhipc5eufmyS3AnDIZRBVPXqVClLGErsjYno4tZe85QaR7JtJkxmaUJZgNaggdVrsBT
o54PmiUDBJ3Y14vG+hgy9zwgst9hPK72Au3wqc5nBNDMvy290Y6jnT3j+C2PtWk/Wa1lnSqKoGhd
6nOYxXpU75DvdjxzwCcYPhsoDej8WnFcBq2GEcPSUfWoxbomHYzSrnkwXRxn1qp58JVCUj/Jnem6
gsfZv6A7ksdhKo6jaT4UbW2fZrgPIm6n/S2xpoSGI8eEhhPWF2wef+3VzuAXwcQxLUs4Nfk+G7bd
JZS6kevTTtOTcFraj3op9+UA6tFDqQcmhiO8seosTMejknOjR9+qsYx0VnATvjRmgSGETiZAmYd5
mj4i4pg3jqnjCVTJ3U3PVbuWPLbTbV3M3mCWyyN5VtGdQwZZJ+t4j+uzD0azLLZS0Gpt7Q+oztbW
BEojHfnVlNrPAlQStroZN27OrlDYPiIjLqDJFMzAQ0dB6e0aBo9xrgTiudTfV24mg5G110giG5yF
/+7Z6HvBHNJhRoG+tUlEXJPY4XTcFUqeHHjrCYmO6PXYMae5pmLJw4xOG1em2t2EVdw1G0PlTCJX
QaPQNYfAGLVT49CFYr2/+sFK90REIdUtW6Z+3DmFxihVdb+dSNCus8137BOXtKi2XZwmYS5jjkY/
HWlM5zjkxD3vZymPdQkbo59oPmKG41kh8fw28c6TbNjZNmU53Djkngb3PDf3fKLj+0U2CE3Bgncm
NXEpLO1hzAiznudzVRmraNDMH0WjXUnPTePcDU29+eVLTEwTujXmi7VxF3862h9zYcIMFAnTEopT
1LKJj1sNxIs1MlRwsWtB0CzQGV0MCRpi1VDxq1BlDdMTeM6zJjhA+IthB62ff1Uz67vy22xfvYFa
3iLxioLR1uWmdVuICquQIseCPDNIDKxViNS5xGr6Ce05m/sPdD4+xnVmblba601hlVqTHYBUSbZL
BL3KJWBiIx06QT6oOr2NJ7q0iFHXn6z33mvnKbwaMHpzM/89TTN4ZFU+perX0vnZni7KxdGwKiSI
CNZdNAVDEJBwtdFQnsI0sn1GsmsTcKE3Xk/tw2QyJuWw10MCqN+mHlhqLBkHQOr5QM+11tamA9LQ
eZg0GtC9fsR4E5Rj+ap92RH69KV3A9QzbqASG8BnuusbCy2VJnb2mOxagpkG0f5q7aOSOVrVliN5
Z0dXJ0p3EXJbiqudL2AR+ahV3NRgAu14H9ZsnYiUYGCriDLtjTMM400Hc7Ukmtaf+C28Wv7KJZkG
YIHR+NrxsOm2tRy/iD9DRWYU9w64ezuPKdyzTm3r59k5W45Cq2fO2ra3S0pElz2vx77ZON05biKm
x4PxqjVAsT1ohrCSuJAawT928hRjWLRlbdAZgGCo59ZHhGpPtO0vz1QMbQbtiQr1V4OAEADNRxZ7
Z+YET53BYjdpd03K+Hkx5a85V00wNfXBSfnV5Fz/ojH4kc7W66KJ1ymHYNVPF42Z4ya3fOQuDeho
7vhfuCZfhFb9FJJ/yDV58ruBHAEbsp0GfsnRmueiAUbasVnmi41VAQULfawfN5lOk/rnknsB/VT9
m6B7pIwSQcRNTKjeS8P4hM3KZREmATLsdzfJi1uzkhNpGbTEDNqgiv7SY8iUM3BB4DnnKx070V60
GRKuElxBPCeXVcVhcKwFsjSHJeqtwBbPtSP8F4Ka8XJyCERuRxQprMW584hWbqi5bcYsTiad/+Ls
THYbR7ct/SqFOyeKfTOoiUSRVGvJlizbE8IO2+z7nk9/P/oUCufGCUQCNciAMzIj1PBv917rW+u+
lXF2byemJPm1fk+wfW2uBjMz0O3GwwVYs4c7+U0m25yL9kNDfWkTqyZYO51IVwDr1M8RKGbUmmT9
mDS4GKbGuM8a4fZ6H9lyxtEpDIthA1ExXBQYP4LxPubmLgYdh04giz86jXCRsvxc8tKAKoLac6QT
YycUwLon03hqNJb9CGv9Kgti3gN3v3lC2NMaRgmGrniSesVEF0pFb8Jris5ngiEvlwQ++K11GTJX
zL6G3vrITXgk+IUgw1evY89q0eLh7M2rUI+8XoyUJbUI+NACpD8cjEi8EFNzjV2ZbmI8UVNeLrat
4mk++ZIS0ypVJOSk2cVcIu26mAVyDIsdWaXc9juOJYZkXHspeEQ3TAG1H7Crl7ufA0uFgAZ4Rp/u
8T41eVwjzjbOY5wXB6Qp5UUXt70iPmcDGJimFvWdNkb3uKsC1H6EhhDV7giFGO4LenVEQuk3rRpU
D58OZYHIBdLu7zPOLiotpqoqZa/Okkd0GdVJN7ttgYzUnUmFdYGoE48qoBlSruE0fjYCKm2Y/tOe
w16917B8CWNmod+gBeNzm+/Gmd2kKdh0Ax6E7OusVHxnplEgMerJ0dNumRAFW9QogSfcK8gomEu2
c23uULeDN1vOqT97ISBxVL7yIwoAdoNRPwUaWzaIohNx8DxsiqqbVDtWiokdUAN+IZTG9Uf+WI8h
uAYsp5Hf0BsdaSOKPLyfhR7FQr5qBv/SaijbKqR7P0MX0hNXfDHVgDktQYBEcilAML5TpIm2Skqv
mJlnEbm7nSX9CXYpxi9kWAY6L2Dj/duiQjN71HQ/85z7yrdS89yRy9WRRF25Kr+7INyYPn8t+ERo
pmWhkNSLrHcZDT2xYtbyHoslILBKZrs1KV1UBVcLFq11FReFXeQFPbGJQigyKL2k3Ytwg/R41E8/
CrAQ+yqmghlrvqmvI/KtdnJsvVsDbVIkR5syNScvTjgBxAbxKaKE+6+A6m37KvWOtPcvnfqkUFgE
KDBToEs3KO6QkqV4CakOhyhyN9bMrjw3Ha1vAEwO31DcD9NOAjdi5/lsw4RnDirZzPmENylz35Dh
y3otMBpr0Rxx94IrKQobcxS/IwkcjhVaxq43dlKrf5KgZ+2UJhBXqAIU2DbtePr5CcmzZDNQJRr6
Y+SQSACQlqRGhKuoc0W2iDYgKVEljGU1cDpel4jryMgtb7gzk62UeMZ4kQXmbNxm5B6ETUmy5ATg
32S1DqS7HPl7+pXpTuoFZjIZeItlRXrASojMfOjJJEccGcYk3vjsj14tjGdSUYDgWln00IrpV6qy
y4x6DcGZ46Puy+lLFStuLVqukqqvMKrHy6xNXCWjc0hlxgnm+DMXDdqksknXRiJcq/PfMEkZtPsV
6IDZ2zQEHaXslFOjccxDG1+btRL0Nj5Zi5+mmns8H1F1z4l52ZhcpmB1gfTC+hG/TLxz5iQqUK3m
blcGlo3TFeStCQ5Ao7IgVwpCwqqMXKPQfw004DU5Zc6WkDk1LOX5EBMMUVTnYdnQUGEqZS2y4cVY
p5SYFI2IvG0pmr67liyoFgMiuohzzz1ipUXQdfLKpfT/6ZfRUWjzJehYpPQWIgzMLPoaUYA02Aj8
ewDF+W1JLlcIV4/na1GhGB+N5suiL28LwD9V6r1liwaTBj2S9LjngExr1VbjCM2hoQGnkuedmBQz
b4rrPrHWD1JUHUqS4OkR9s22KpNTVlag/mRA+FrSEF1OA0vy+3ewd/l17CjFWgmEjrq5weoutkOE
QpMT62LdA1FnLckairjzG6j+FMZORjIt8uZgcjndLFXwsT+opRoC1YMUqfo3mesZLi6NrNHwKqm1
b7PxmRwDJ3Xr809R5ye64ztfF2EHG6CRg9w8YpBu92UmvactmsgR5r07MBpBXXKWQ3U5b8h2r91M
oPmp5slBSaZvmYaI3UGv3cnUllw1yV9yEscRAY4Uh+jyO+Ho9GQK7BFnb5ug8F1dazkdybI7xgKD
b55JWNYJ4JGCnvaugN90GCIA6MGinZBQpxoUSqd8eCpFYvl0jS2Ugw2SSnp9pjFXj4YKUrtCX1lY
50Gm0KkTX0zXBVOeoCROG/cPiTpIu3LOiFVI5E0OU9mLuA8RaG46pC1AOwgkrh1W2Ox+finYxXeK
BEEWifv8/36URQaYhJ9XpD6s6k6VN6d//VH6h/ynn/+3autZefn5GyLxGvvyKkWswM0CknCrQnSu
eY7U4/lrSXaLHCX2b2JQagBrj9c8MuuHdCBPVcoDxeVmk60BQlkoUGbrYjED1kopTWAsSsuTLCcR
8gDOZPBgwS58f9TnosYya/nkGDBYcvkjb42v5DIFgrSNWuJCysl/KJthn4TWfOYzRDuxxNAVayhp
o26F5N96EOWyxMgbbKZAJnovontMPEuCAOZL01jHMlE1ELYl9Pd5vSeJDX1GNu3DR0pS64Dvaptr
beHEZfmahElLJWF4jTNpnY1+fxRx+LqDCXOQsAg88pZyDGoVbnjKM1QwCY7l0Dn09XOk8lGyz7LR
tSK+kQzcykrOtP5YFXDz4Gx6JTnznsyRKYtzJ7KUfR35CSdr8HBZUTtCUtxGGWFGTDzYjO6LtXnk
CWbdvS2A9STl0wSHaiPJ7VmvYRcPOtGHflPvqUlB5puxxbRpr+2EBc0VSom6JUwPKTceUP61YEFo
YYYX35QWOaRr6d0qML5HhjNofsnj3UHxo1JaEQUW78VsmekAXLDXjtEj6IhTPxjGKqRyuJFI19rR
xd9WIt1lnG4OGneuPkNgxxle20DUkfSBQQxRQpOUM5iOYSjNqZs5QQVNe1JEGcTgbAFKH8mDa2ir
UX3QuhsqnZiL90TokVxuKQDiyBQtbwBPzo0UPtn0NYHFvCOoWOEd3BEyQvh5g/YjCuk2Vzmut0mj
lpf3+Dl1S+6cJGewo9ZaVSlEkq4JaX2VSbABWyGvOoH5n5Tl5xwqhlOG5mNZDlQmSrq41URrOl5k
SH2oxXt11AA/1PpuIjcCC/jwLccDKQTYGyx6d8ZcfMeK9qwN0y9iaZAVRepBM7Q9vTebwhDFSOg1
S2XpjiwPwHOXXxnE2kmdSClt6xQ7dTirT/rZFKLu0kVwV+SAgqUoxTZ0p5wsHF+H+zEY2xxClGBk
MFfpbkELUzSmSm8cgUkPrmakFM24kHt1m5l7/MewhBvB2vUgV7YVVObdoPExGP7ZNrDA0Rdi0XAH
seSD3vmzOyaycoz90iTHpddOhU+HPQ6PTaX6J/RQZNXIsXg2JD/fkHSZezPdHhQuaOdbnOOPEnVI
W5O0/pEKbGcPgiY8KthFeoEDnBlk41Or0lqvhTa6Viphu0JdidfOqiZsmUZ2Q7ID69AoOAATE4yL
tR23ks+FSmWGrfXcr58HrjFYTJP6GZQOI1yLyucAFOB6FLv8ua1oIpWEJj1LJo5xQlySZ7Eu0zXl
y/gZ+X26JhEkfP5xgkpSEjz7E/2llkPqbcwREaSxZd5YmCjIN6VxQ15VrPG81mfM2huM5jIVbuRR
Zo0i8edf43CWT/C3xc0YvXQpaULlQG/dtwRai5VwJn1e20Z6M5z8QO1PbRsNYKVL5dCF9DGX32+r
gZAmK+vpUxnasZHaPa48T+p087lNzFs7oIvM5w/oiJENfZSaCHalTWYGr/HcYqILa9rHQWPY+gj4
Uc/j0SkGqMlNB3bf7HkQwliQmoVFnn7l5ER1jXm519VNVdAbrUVpOsqcSyiMJMomabN3YZoPMECK
c6zHwELK0zAohZtWiXGeecdCrB/yIN5ZcZU+ZhrLMR3gjNqrxXrW5+iieP9+gt0gGWSfjYiOoFqi
lFDxnC8ixxZySk0BXNjUUaijCzD6o6b2dE8G39wh2sFqUnePbRDv27qY3aoZ6NZoyRnolNfVQ7wb
F82XP7PI9z39ZBLYDn5hDut23vmVoWO+iDjZcZxiE2jfcrGYPZpszSab6k/Tjym4YWNdVu2A9HGw
Pl1NeAMolrLW6I0u91q6JGtIrRqLO4sIzvpDVbM16GFF10935wAhFkKwEoGATJUnVLBlkOoDOAHv
tpX2IqPKhJKk6fox5rDJpQkUiTJ1ewlQwyqnBPxgFPGBztcekCiAO98snNKMMAym9egx/JaQsQeh
HytErPgd+4jiuQGEIZ/gOKqwwdZaGmpep+vc6cfcxlAhbXBBcHOIaSyq8a3RpeocTCOYIYpiLNtE
ixQVHgsF7Wj0PM/9/BhQRsBNh7YlV0T/2IRDuFbwdHdkFuyQxAGEI3rMD1OWkqBeJ10Fi3KkJsCH
nCEHEixnzJJMpe5oilJyasiVmoZOPaQEs2+IPTF3ak8QcxeFGXSTCX+EsNzL5Ae6gghVFeUuxOXX
lNa3ECEzIwuPXUmzfNQkZTFnZBhzeuLqWbW8NNAoWhbUajG/HkS/oSgQT8CnreEBocVosBxb8LN2
7P3+ZtLDfI3H6l6M9Ecm0cJr0uXgV0Z12IOWVFzZeADCW9hNSMOmK+VsJ4S9yKrfHUbkZRiVwBjG
ZlEdOJmdgtnvnY7xRms9gQISFleudRJqIwI7RmvctaNaU7vv4auoILmntnO4maQ7zRDqzTChxCuC
V0G0kL1TMnanrjpP45LHhs/HYw99kWWuQaFiLsUfrzbqkyXjVlabNHbyykxdooGqjeUvHk092HVm
xuZZ1pdG4QbccyCAqT5QQ80J4ZnHkV6sLx442QCmMvqDYbQOwO8asp/+8HNx5Jtc1ZkuuGE1e0YK
yjDVUBD0mosmVb8Ieo3TudPSTcfnceBRHzUDOW6a9/omEblHV6KMMlwITnMml4dm5nohKBOICl2l
rEPeAKcdSq5Dhm68j+NnJfDTXTLD2RVlfW/pLfgIrfXUOD5rxUSVJA0IAq7Ubovfl7tQG6TSPig6
aT/39AdhKFIIXX7v55d++cmfLWRpWj1RrM4azc50wGS13pBgYJD+Qc6ZsMZj5ah+lW2VcRL30fIf
fn6Sc9r8ubUwhscWlO7RxMNz6VtXk9czNCTG6S6aV6hEzUv/MiB3vwZ2tY1s6Zy/mG/9L+tAfqoa
4jV2BAq/wLRs9ZnrgnqpGAjqZrhgdfPfFYxww6WpXAstobBayiqwAlUntFbSa9A7pRt7ope6+Ub/
xW88FE86fxQZvcR9o1hlzzI+r9P8asTAiNaI7LQzqTkED9c34xA581EQHcF7rjHQ4QTlgP9ANJN1
pUUofhhb+RQra+Up+dANRy3sGeSBO9pVYuef5TWh0FYdjfIBFrR+CZ5JqW6qj748siAsqBD2EVqZ
+V5qNrBZFNnucLrinDyijM6gQuYU7GzLdKOSG0PqxNCPXKQw8mP1UYCk8LL0aBpXQfjFR0ec5yi3
pF0j7aHGNHxWW4QlLa3Idxir40lFplWvy13pVsk1e+LUrcIqAIWBXJG144KHpNvmz/Gz8IaUgFIS
todN4XbaRnlWP1J5L4srBdx7+NUelZu1g1Cdel2G9tgLaCau+j0AuQwG/Cp+69+zfqVcQts88+Gm
tfprdIc7WdRwD67ds+QQS4HU9kikQgmU64ldDQmRy41T2iAX6U+qsYJ+naLCWOU3UplQkwjXGJgN
bs5+07e2357mh2awYcbk9HNo+FCuXMHbH+I16MKnwcP+Ujg0e4R4Q3drDzaNZzPt8kP2LD1o13xY
q/qlk70Uhe9R3QGg6zugd471JF6MqzzZMgNH2JKkwvHypdvhDZipDcdr4ZDtzSOFYy6S13ibjssI
CLhxTF5wp2HXO/lXfaxehctIBJqjuNl23qj7G8LJDXltfJg77FcENVSTfzUced9JEjmJJ+lzpNy/
Al2NzeEBSHz7hh3izgKcKdui3EiRO6guSoyWTfVkbUPE183a2E7ZSlS28c0U1x032XFnUGRmqtrd
tXLyE/dwtAQTsORd+EykmaXbPJGGFkttNwd5Fe+Cp/EmuPFJc6OtcavzsxZtiXn2A/suXeSzv+Vs
mgCIvLfQNr7qfbZmGWwollBbdQJoUChBXyG4vNR7H8XmvXMIi39cOO3o2FatFy7ZcavwNL6nu/po
nEv3fQzXzUFxyw2q3MrG83xP3jCEPBkXNC7FyxJYDJN5oyYOoaEhSRLf8TcEG8QTTbVChHgSlXPr
SXuKPsMbS5nyQZ9vEdSjAHepfqfI8k4KXwxKTS9/sj60ZI2/8yasaZlALrq2e3NA7uBJH82buHDe
1tZGOFZbsVujArXW49p8qbbmkwQx6hdQPrt2u4fsaXH0IMUlK8xLntLBE67UiuKWR0o5SLwCevnV
vMTv4HKqjeFql9lY1fcSFOwT98T5G9him3rZQXxSLtYljLeUwfztTAH5xDfEZR2MtblqPgTVbl2O
G/mGNpG+C3fFg/4yOMabf6j3gZt75XfjhP46/sCcPXUri1B1uif85atSXXXiyi88+nT7znhML2Dy
IqcXVumNuv2LqKyxfKq2tri67cbDbY0YGWnd8B2IRxAzcceWuDI+0XFOZKeYpwFpDT50VqArnoWK
vYZBA6tygm6CNI8kMpDqJHNt+eZX5XP4Lhh4jdbNL26s46adCOlc0YxNV4TDedKZiBW0I0RI7btD
VPOwGUzkJCxb06J9WJkP5QWjuVlAEqK3sxcGF4orAmjkdfqm2fk3oi9VqMz1I4LIcT4LTzJ9x8f4
hp5boBS8SjMXA6l0nDyMd6pHz7Rds+r+Ck7msQR5aIub9iA8jWfrMD8INFE5MRytQ6Ad/a8B3uCB
jEMqwHREr+yIcCvyF+1qnI3X4Ikt4dXYKp/CofGYfzGXegoGGX60dejVz/UOMVCEUnQtPlgbzAzr
8FX/DvbIxAOaryuZeOI1BF86ErAUGcCQB1eRSyPX2jUBOgXSgJjMtmVtzKea3J9vMdgIu/gNAJH/
KG2lh6p7jw/ZHc4YVTuC55Yg9TW3NmQycHEG3s5DylI2+V7FeigOrrptKjvYZpMTf1stKRor09YG
tkyVOKA1jV7BsgPNZmaRIQzN5jXbNqVHSwlNhcE43wpHWrCorCdbQSxDA8SbL2HuivIq3wSQ3Nfh
xkCafVGmley0z9ZREt1yjwlSM1aVOx5012KaSA/CS7JpPY7u8jn6Co5xYZufYr/VWVPPAC/QLnS2
kbnohDkEqb9yr93T48z4iNUNvt00rOV8Pe6XANRNccpfrRfO6NKhEsBwA3e0hXfq/Mhx/U/tlECE
PSfEe/ozepZV+2GJ6PQQGB9rn2XBhuf3FPQXfdzN+9Ru3GYdYAByqyPheh/5Xb5OLxlNow9KP+HO
3ENpUTfNa/hcTpvmF1MOele7Vz6ER75dRyIYx+YLM4YHvoi5WgN7ia5J6FnWJR5WnbSVaaORVirw
lJjTK+UuRjvd3IxbLTmAQ/ckd0ak8dJ6LcpdcwUjVf/0YbWNNoBAcU9isHHsv1sgfNS+ZGpBbv7c
IBhc9zfhdeab7jeEXhOUBKKRftMmnx6hVuZ74ma5+6+qQ+ipH6p16YBmomyZ1gCFfvlbRVhbpAA8
xponkNBwIxwS/2IL0wfPFl/eHoPitCFRJSi94UHrDnro4sYAvPtNvizhUxrAtyM9ee0Csl0RnibO
G9Fae64vAzL5D6j1WPlxepyBaSOpQVlroEwG0LhhYgL4c00vA59H9gQEhnNWbqXcDsU1DSvkD90+
bUFor6Z8Jz/y/xskJeE26DdkRPR7kskXbWUCunxFH0kPHSV3oMRzZ4/0CyeFuLjp6rFt7ca8cpEU
uiMHtvKrfmwtKJqezzH0Lc620oUFCvmTHN0oCuaPzUP0kOOp3A3VJnjq7knlQmZkxtCuWRGVsyV1
wCl/Ae0N2fSftYdRwaficCtGGaB7QQEMYkdxjuMcKqToFLybb/KRRSL9ii/9m0HtziPe5K04VNtw
1+3bV/WxTN2JjjCa0ifIgETUEdKyDmcSde1yUxme9dZmromiKNsXpBLkD+SfYAEMAZQ8BPNT8Vm+
LTgb3JtoHkyO5l9EiGD3yL/xdmXqF96y6QXvIjasVAeGhHYeC+OaMyOBzA81TJUdZdJr7kbdvnmi
2+nfBWCCx/m7OOhPxUtsrn3PvAYcv3b5Mx7UtdKuR7x5x1KzSx4W1hF9XTFZeUoMtkslrWsUKOv0
xjmuzd8DknApjR5H6np33ifmUMwDbF87SCcYdMxHOm5+edf6i3DOnnDKjKAVmWbcOpCKfiD2nL/Y
2CqMEXtoqtQo/b14R7fy1HDr2AGK0Oi1n0yPjCi+PgK7tYt2REcfP0+Ozxn1g4EvQGnZcW7F8EMe
8Dp/iyq7/uoOEJGZMmxPqOoQ5D8D7CbryuPcYmcX4M21rTnFLnVA+hzNQ4kXzOQUvAYX+cDJIXhj
zqT7vtiVWGBUl4is8kmfSWJ3Fr9tgoJ9A6iE6FDUdJK2004GAOo9dXXqFCpYTaT8DkAQOp7lE+3f
4E1iweJEFdsYS/J9Yrrpsy+Rh/v5KryV45tYXHri9F6oOgfwDB1OUJGLRAEhNcczEsFHlSCix64k
rIVjfQtXjLOPuLI+eRjsqgnHeC40W6BQx+w63sxo1b8RcVzvAIRRZf+ctJV2xdBCd1IicOZc0/Jz
qjthuwCuH0kN4tYeNfuQg59MhpFjkid9Y4IWKMcdkHKXwEVka7J+7oi4PRTvvbkK9uk1OJVcoSzO
Sh2CnS8KAY/qB/0ZLqIcWM0NNhnrgGIZAiBi8V10zh9529JZfANXdaWYwcvijuKO8IrXBxooZ3Fx
X9g8XGGfvlG746KQfjX+HgHJ0mW/Bp+sxuQHoahqT+Ydw+5H/F17MS29bblRf/kHE7Omz52PM/Kq
OFqPeBmp65WHYZc1a7CIm/Azi+lhcR/ySDVkHtW7eMMexXjpyB9Y9uvuhdJHW61Jf+bSYAcP6qPw
mjniL3FywBmCBhbOCeshwk++8vad0A31Vw1cH0u43c5ryEfDNuxtEM2//H1zD+p9jJh3Kx8E29hl
2NxCu4L7YW6Bi79aZJ+MzFC+7G8k9ALY8x0+EAOthO2PjuZal/rS3hBz3k0YIfgfEX4yV1GEOtMh
hKS8ib9Z/aTU1gH4fEwU+ILVV1+uOSJwbEKfzS7f3rtLqBzST+2F0fkYvfsu8fC+PUa2tTdOEv7C
T3oLiC6s+RkidrExFKTwK/VNOIhehVF+Y8FCsVn99T2tEzskmgChzybeNrsQC/xZeloWm0Ukxh3O
2ErncrnEmnQYXOp5wWm6SS8vlURb3qbsQ9MWzzkbY/WWomVfj456YuDwkMKLvA+/sL+ajyBAo+/4
2v9iExCeJCd/za9T5pJrqV98d9waT6xRTArjk67bQTlMO1BBxispc0BmZgJ11uNrG9gddBAyRxVO
aetwy4nY/0I5znUd7W38pXLF4GSkQuhdhUfsVeIjq3ywGrFbHGM8MNfiVLwjR7eIolsjDCDUzn8M
nkLm08q/p1+M4f6FI/QEiWotXqIHliOZJQfL2Yp2V3Nv7tprc2d5DB+JoVxF58oZ7txd1WN+kBxj
v00u4sZ4qZltFYLSwmHxZLHUXjlb3/q3waMbcy9vCNRIbUVHuus5SjvTCxd2eJfNoUQnWdmNI9Ly
o9n3bO0YTR/1pSKKN1jDg2TJGK7myzTuLbs/+b+G8R43jpC5mugWpMuw669bzziR1s7Vb3H4cIkb
sDGuxNdlAo0QvPblN4EIsjerTsYJoCPPwwtc/sfC1fbTqXxgFURzaO0m3mzt1o/abnT5BsSDsmlo
CN7wGIcrookpSZD5V1AXYqOkuXVajs94CT9yjmXhZtyIn0QPJM2GBfwusJAvwoVV6RnH8r15wU4h
c/GULsIt0taB1vZMpU51DUTQg5UCj6c1s/v5CTRtjwO1tOyG2BvbqJnSiPcxNL0tcdgFfU1SoOm6
SdC2N1DDk3308/sJIqwsaSuGipXsG6knoKtmH8fz5IOqxDClzOmLkCqNY7Qan1tvBJlo2JwfAxMu
r0rtrIpxl0ScvVApoxAdunMixpWbEvpoh2WP1XliMgzLLzGym3VHZwOP96wgg2sOqjRyXBqL//vL
aNbHTi11N9HDdDeSB6y2KgfKtE6rnfVlfRWN1R8sIOnA6YuCIiz6hE1WCtxUfn7RZ7LShcCluUAR
E4ExyY51xPEhNO+ILGsvLDmYo3vEgkjhWcV7ipKDEu1ENKIWX4XkHFCxGMrARDQgYX2uT4Mqf8oJ
ePE8XrjX5sXn8+4iCG5omTq7qLhzkfTUrS3c3VUwfSmlf4QwL3OEDTrMYy+xLjdMFRH/MQ+iU2UP
vXJG5tvM9jhejIYYgxmrBZUZGmd++aw290lFvbr8HJkjjMKo+RTi+GqBUq/H5rEV5oQ1Ul0XY/o+
6CUl1Ok+lYLitir00153pMk4J1PglYJ8Urh4wvZ/zCX1ySB3bmXIpAQQHEqUjEJIkX/xae5shtZ8
LrtZc5IANZA/zrdhlh94HBxgyHqlTlR+mgI4JaPvbCjPv0yZcE3LD3H0heRB1ocmH5tth8uKdSZN
t0S+sWiN3iBO4akWMJ1gxphcv+rcXgyi9QIFg5lhHM3UGvd9ziGTVGhHgQ5GG2hWXcuSf5E7rZDt
Z/irCHEGNHgf/+h97rRvdagVRCLMuqRLHS3luLAkeWFgP8VVyG1YMtf/9b/+99+wOSCAyn8Bbbaf
/+e/NNU0ES8Zmm6puDN50d+ALvqYynkvmLU3qHAGCgtMQc9+IRND1WTEumSVW6vxrlTgShJGffv7
y/8n32V5dUtSRFOnQ6T+Bu0xRm1stcKo4X4N3/6o2mITUDqIqWIIi0CJcCCqXSJe6b+/rgR26D8+
tiQrhmVqNLdUeXlj/wbsERugrvIo1XRayPmocYrVuhsZw3nS8cLPImr6rD5iwzvqFnpO2sncbAtl
q1rD7h/eyvIZf38CkkzABkl3Fu/otycgJZo4IQ+tPV8EixBXAlgI4SuEg+0JDyHkP/qTCxCG4TvS
PetvBFjMhOM5RR9M/zAcjD+8Fxn+lqKYqiZbv78XLfIlWSgieuWggVke2OAXrEA6le8hXjRfMNV/
eBLKnwagjMXDwGIi6qr+25NI6NjNZSkQsZ5T7jOG7GYoGjpJTlrdDGtz+foNqX0rSxLPs9xtcKJW
I0d75AC4TNKdQgwBEuOYWEEuMGD2+ZY0/pCfONhucVzV9bOJBqScUKa2GY+3JPYEaSVl3Zy0pGoT
me3l7w/1T89UVhQDi6y5UK9+G9dToJJ0kASNZ2ZshOSxQcmphn+YPD+D9PeRo8jMHU2Ev2UY8v8c
xCNO56m15Nrra+0Km+bSZ8Z+MCh+t8yYkhKsMeSXuezBMVj8MJjbMdaO+D/gHA7pRQ8ZUWlTngdS
KEzCgPFBm+qX1S7MkvItrerjPAHQKPXKFRv/LHbhd1FntfP3L0v+D3oWa5Ai65osWqYE4nMZIv82
GS1NBRwuK1wHLI6mgVFAKwBx2NFqmTKe6VxHmQcseDtCexKXsrLp5HX6HEgwXcMEwog+fhH6/mUm
NcBAmAtKAK1gHoKzn8Hr/fvb/ePaoag07ti8DFn/+e//9naVxtILI+LtMrLWnQTVBsPVel6wU1LW
3xJa6oun/23U9rFC7TJAAEdNZpWaYvtP7+VPs0dh4RZVFPUIQ38bAgHCEkkwp9pLNLonRpVM9kIb
mUJqQpVcuYHGfGp7WuwBbYwhzD7//mX8cfoqliarIpw3nYH427PDb/KvMTgiKLJrSabI3EeIRKeb
CWZzJSvFqllmHr6sBCDI8nB6+Sk2qSstOJkRmxw29vGLACieNGL/dRtLX62RUHANjmVawu5JuWUT
5kre+bUP/Q84EXtslBRM4363UJbaBUP19w8m/fmbNXWD3VhWzf9Yl9CgMoDE2muKvdZRYtcVXIGo
1pwR1AzpL8l2lqxtSuE8hvzy91f/077ICFuIZyLAPeW3PUEdfbVTM/aEaeH0CJQmhoV93g+xKwXG
LdZyCiRD+w+f+U+rlipCTFLh+0Cy+w0nlxAX3k/pUHvzyLNEcPOmm8Xb3z/ZP73Gb58MfLKMT5QB
i8jvOOu1q5rZPyy+fxyTTAZJsZgXNLl/H5NWDKtFbpkUleQoAy2AiVXEGhlgWpFfyNOm8KVGG63q
jvhlLpiaaMajH07TQ+pX+6juj72IP9SUJTLxUrpUBhWDcArfojJw2oVJSiTcBAtsusEhoTK6AKMC
47GM/I8FOGb6qDT+/sVJy1T+n6u9IoqaqYDnFC0k+7/tKapWdooALMgLEKevWrbxlUoouYwICiI5
08xo0hvubloO4G4CoaJrUnL0LaHI//2tWH96J5BcOaxqsmT8vuhUuiGaU6lUXpV/CwHN9lCmfm20
En3cibDL1t8rACtCZf/31/3P0wmqSRNhnaHD1jd/vqF/W3itQGrnOkkrQl1C25CZkw1f9rooe/xo
LLpL/uTfX3EZ8b9953w+UzMwzmuK+vvp2GqiaCaqAHeYCqE3RpnNUfalrOPn/4/XUWVR4gGzmqvL
J/+3T0buAeay2ig8k9rN7JO7BIkbTPU/nDVN5U+f599e57fDlqCkOtmbvA5IilawVBvNN7d8fSWM
yAKkQqWv+JhGxZbAu5F1u3xV461RxVc+PrWGvusdwVo0V0q2UdBjSUooOjEnodVMajThm8Q6qJSg
CN2MvEoFcNMF1IzIf8R+X4pkKcjIWyCFo+iF7tNZJqIKP3gKYC3Lss81P1a2WtUEztw7RRZmxIXT
oSMGq1hbgYoAvmg3YTH/wmcubAculHgmB+SR9PLL7ldvisgLkpBM5yrHtTMm74Nhcz2l1bawkK3U
fJWM/ybtvHrjSLYt/VcO+j3PpDfAnPtQ3tAVWaJ7SZREKn2ki7S/fr5k972QSgVyBgM0CFFssVxk
5I691/oWSgmwjwXmpk4u8i0yJO2Ij3HnBuFLl9kqwlXoOlZvHqBu/1Rh4i0Snwm2Y7n0MEfNWVWW
9UzwZzzecWgu1z4d1txjAN7a2G3iBPGA24eP0Tgeg+j285WiXbgxUVA6FpuBijLMOq+W0nRUDI5p
OXnGAAH0sHtoU3EwOv3BrbzvdCPamTokB+w8T14W39VeaAJp6rD6X+WRtRuE+YB5/dnSyqUWFt9G
JX3VbLIydUOS8Z7q63EIaeyUNhz/4LFqbeIVQ7+ZY0pc9wQHVTX+aic5YGtjSmWGj3nL6FQBCGp4
39Oue7BIvRpl86BDhq5bgN+xYCCSeTdVGS5NbITS5B/EKXEcfbMIO7yc8SHTzSu8JAddtg9Y5oLq
LR7E1jC0tyHQ1r4C2tuk0WFU+qkR2rroGT1GvO0+ab5mFKW0mpaQpBFX4FmYT89TN7tkUTvNQ2hr
bx//rrWv6rw+oL5d1C2ECh05n0y9HVTyjcVYsKnUUx23G79nT9PMZ0MXW3wWuzQS12Oo3wWWeRsk
sCHC6psy5te4XWDuhOG3sEteKhJkr2QIk8cPlHsp6muzcd7IMKeb71ZPOXbEu6Ql6kbANx6b/J4z
KGtqAtt/sUIu3Ch0D1oqzScLVaZztpn4GdRSvRpQR4Mhy4Nq2EnIpXPbow+ZVdYKivZbhIAdSUaF
nEXlY0/qniGob3SbL57LdDs/20AN3THBTXiwPLzzIwpdlrbtiizfgANBnk7MtBJNRjXCENHLNbbW
ktdN+pVSdKfekT+0XH2oK5Q1Yeiay7wtmCa6SrDtZP/FTUz789RhcEJTbVvXXKiY53t7FQytEjY2
icZYBuh3FS5SWQYviMuDvd9XL342Qid09HRTO3C2QqXbNuSsfHFTm+DI528RfFvuZ65LDiAVy+97
vxwSIjSGBrys+w0iQLbG/5cpyw9uCKaOWR/3w16kiBMNEn8nmoacPOdm6yErTuGhq/YPK9un2Alo
y/d38P7G69xXkD9hLNHNZK57KGf9Si5GW7kz2pTXEkkd4hxsLZOoFb+xZ1g20i9unpd2Ks5H5L+q
Fr0NXT+rw+pEFmmCpwpCa3MjdY/Re3WCQTVr0+pYduKYNgPSH2MEFpOfPl95f1bQ5nQ31RyQ0I5n
WWd1ZtIWuJu0GDuKy7gJv9KiH4Yj3bpVZJdXnZ7djwrioc8f9MKaomoHd+04FEaGap+94qLO8yZo
m3STJ0g+0RIWSX0a7QboR3xr+eikBR65/pTFzgEV9dvnD/9RAv5+tZmqwcvWNVOzbeu8MAuitBBm
WpJ6Z0mT2WLL6rB1pHdk+o7mbZzahxZzAONti5m0AtqioztRtuasV92nqjGOzfRjgt5vhxovf9G7
dEzy0zDcG801GL9dnGPRd6qvPq0/twmeOIcOinbL4ulPW9ov9U9p0be2m4wnjuk+NHADj+5bjAkf
BOUXp4NLC8Og6WfzNlEJWWcPFSIV9l3pJZskgWvg4PAInHVmNdcOOm8sY5wopff0+QfzZ8HMy4OY
bgA5nzab87LLLABrKi4hKex3iVec8kE7gmRYqIX27eMtT/xsaerOF+vxz/LVVDmSG+pUrPPAZxeB
VdPEkL6TbJSm2Q1pS5BdchvZ6tXnL0+79J5aKu0ug/wW3tazLYyyq48ifvcmENbBbjnDE8g9Ndy4
VeYvpWJcJaa+ilVr5cIWMGt22crAadUM2whRIJAqYi0MQqsU/6uVdWET4j3QVOp3V1dtToS/L61e
0XvC/LD9VviAxih8MKyePcC/kpHcN+2LRiDhzI5hRGlfLTVrutOeX4/T1udYQMK405w9NjcQAmhC
mWw8C7iEidGPDgisBdXJ2dfzbithus0waIJrgEQiyGDmFaAqzshXnCLeutYfCYmKrj+At66GEdDl
ojY0vMd9lkCs4U5AxDyXPQ0zTa8WOOMQhRSNWPm1uE9NTOT9RJD5gI7JKX8zwE2CTyydHG3HD5aB
UrpLqwNe9PG/A8TzYCcBfcJETqsVHFzXvcra2n2ksoy5OpniyZl2jXIO+xgkR/Sdvh7Ktx64n5K3
G0Bc3lzXyhOA51UxHQO+WHDTRfrHG+t6U2tGcz3zfMGNMQzX0GSjGzrl1Y/Ry4XW0h52WYUarQSI
4lvNLheQSDBNveHOWRpFfff5k7h4cRE5wPjC0+H/n20kmVlSPAR5usHTiaSKl60m2tF15BeHtgv9
RlawZ3PuZVO36fX9voJxuxmiKEW66QyGTmgT3QZkB/t0XbY7SqgjzAP04OAypGGR1qZfVX571bnj
V0/kz0pl6tBrjIlcmp+8+78/kTFWsRGDZt1oNdyLhi+LvlrXwSnJhmdrsnJ+5NuU1s1khM/c7//v
bzjvgskN3XRV9bwjx2Vgt0nIbjYk/tv0flfoy7LK/2Kz1v88JNMEY2dkzkD7Xj+/avs6EdqYs2PY
CSMGD87/LC1S1FnOIRmILrHZs2JDbqLW9madZJUDJCfydFjpRBlRS6M0h8g5epS80/guMr2nDGaO
7hM20CMPrDUETl9vw5d2G2IoTI2xw4W2jGtXLgi/NkHZ2ewUcr2VojjxVs6JnL8a1C93/Yvvk27A
ugN74f4xuUl5kxyb7tdm6G8VrQGJnBSnhrYpSEgXZU0afW/S7ybgl04BV9VRkdrlLhIIYD5fGM50
BZxvB3xQDHlNzSCc5Ow+5zU6gKegTDaYjHHpAPp3AT9AoCS8KonQfmGSymV9F1JNUBIcPLdeq+6L
45rHDG1N/t4HWFeirN3UlEsxN0hQ02Q0jnxpPRKLut66tjz/epD60e1pZhQsBtUoTqZMHj1DPmRF
fvJ69aoAVE8WGF6m6qVyrWUZkDyFjfJEq5oWpHcctfLegNZE+NUEHn6PcobtoZsZy1y3r/AY37cG
CJjCqfZhY4C3IPCH4EjfcQCe2k8i4pjLsldRnPYqWEv9KmQ5zMgwhbXz+vFnx84IqeVdLko6KmH+
PVa/uquaFz97hw4r+x/evvPSvvLrqaWQcWcrq50AtuQm7a5jyLmYLoiq69AHhcPG0kgB70kK452O
Pe0YV+IUB9WPJqy3o2oelYgqU3Zs2GVVPsDiuBvNqqMs9eZJFf6Iv2seyJEmRJRgD3c4vDY5LLJk
4kw5qY0yWrHfWhaXW1j1vDXQPU57seHwIxUCPnipArdOi5MgD+5lzTzLUb64DVwqMDTV5BiJwdub
jnG/74qp0/RxBEBko0htpvXiPuj9Hal/WlB+y6vhpBZodfz04OXDF2cc/cItSGMznIpmhrXGeb2v
a1zVJvbtzehrb+DanoH9PzpauCw98RAXr41mbIzN8G5PxjIL4U74rObOVe4bJ7eVD6IEqOcWTP2K
qVO1rnsEFLovVvR7sFR58iGs0u3n1+ql3ZWelmZT71OP/XHsbqGt9lWQ55suRtHmiG3Z0N/Juocq
EduxSHZq56yMEIcWKs1B8OTQkcw6tXlIJeoIJ8Q6E94S6vkj7s3nzFXfRlhwsftNy4ZTUqtfnKku
fryaxliSWQxnuvO7r6l4cVS5db7BTndT2l2FaOgxkMVeVaNDQLEl0n45xMF6cK0vc4UuFNY89tR5
1jXLY6/+fW2x5XWyNkvWFuEpc/LgWWDmFVfN2soXlhI/4KzfhaP6VqTqG33qFcS2tej8G0tvHrDm
zxLpImMGPm2o4vrzT/LSYZcnx3HGoAbj5Ha262bkrwGc55McZf4Mbmw1jNZzbLFdBqEz43x6pQp6
S4Fl3diBtzP74PGLZ3DhXMUno3qGa3PAcs/LwMIxI5kJukvl0D5Mn09ne5ugBmIun02vfSDc+jHP
7Ks+cW+I7vXQeeSx8UxS4Zt0ggNBlM8CyL5CZC2e4i+uzgu3Y81AVeMZJvekP6bzLXxLMiBLgRK6
4Vydv1tWeUxrFlAUlAe3EV8Ngy8tFoOYLd3SdJ3j3tliYWX4uV6PYkN3YFUREFfBM5lBXl0UdvgQ
hwN/2X9xOU+f8dmdl3m9ahkGE2hT96Yd6peDezF2faX6NK9wLD+N6Bh7vOGOvA5y8VXj27n0af/6
WGfrzVPiJDbNqVHmwceqIx+DqQapixOOFp3KPgfA5iJrNI11qJY3Y5E7mHDcvTt4XLT2Asv6cSL6
ZqazCpjnVcWwVXPzCVB9xiSfdBJwS+m4LqbY3M5Rt7VSHLHEhiD0DUmzForE3tkXTXX8IB8j0cwY
P8LmK95NoW2IX97EVgt2JR63dahtS+EsRd7eDtFboDtLrxYo6ZydiweblotOeqDMh7Vaevuiam+8
DOiLMqyrsSb/uTwmAHwaBaspBtC0vc7aYWs0uNTK5mccy2Nb8ywDcdMLCCaZPz5YKZMS3SPSKMek
PY8cEDYp2b7Fd3cbTsGzuenBfPHVZ6JsXpLaJsSwmSmDMcwBaXv9olUJyTEg0qxK/GgfhEuPl7Iy
UUnixjN3NpogJw7KVdajlFazU4E0i85iTQ6W3I/BkMJCFdxH7JIkn5wVCF5gbRrEe7peEO24gnGC
MmpZx0GHcFN2sOkARXVDTEBEk9w3GUWi4ZmAQVI15VdM1H1kibASrJuwd8I1ZCEk43SwZ4QwPJOz
2RPjYKwFsUCuUhzA6OHRYdWPrjiAOl8YBfWYo/bbWnArtKDGJfiFW7KDvOTdwx7kRPXR9d0pGfO9
jfJDUImDUku0FD6aJxNLe/6jdrUnPcW3KJL8Me63sAxnjg3ulsHBkwMcyS8weQMp9sJNaPG7Ev9a
JdSqARxghNZKKttpSfR2efAGZ+/aAyZSnuS0DwBJX6NvXRsJ3EM/vOqi5jl3gn4hmmH9+XZ58frR
HEdjczCQrZwdWO2yLuVgsyHptb+obHZkcjGHgsQLVELmYC+b0dvzEr/YBy8VKfQ/OL0ipkCrdPaw
VjjAUAkIXZaMfzTVuxFJRj9ffLETXbwdWVSYBhNbxoje2eOYiIOA13ti0w3epukaPFGQ4DPcunRT
cuR0syIKD16lX0fE4pTa15XCpR2fm6pj8x7ThT0/OHpFVmZFZzFRwMORlihOG/TvnWJf8dc3CAU4
9LkzPxjv2fyXIdHaC5CIV2oFINml+Ugu7ZWU1V2iE6nl2ns/05lgWcCSfYJoOsiZs0wTXIK1vwlS
8ZYH8r4Jgx1c8b03tMAUSJtqrQqHgqCbHxAUEmAgzrpmMeT20WjAwCVsl80wzQhTZa5X0ErDYXI6
qcPJEOOGuGZE385cIzA5C1WE/G96nSDMaTHgk+tFSHl0XxaHys3RsJuYBlQ5nqZPM4cMhv+rTxZu
bD9ylEoyMpqLAXxWfKjgLUHupRJ59QmF/XtiF7JvGHD0FloQ0ahp42uXIpWsghicAl2oOnPkQo9b
0sorMI4aCOGUeGMiP0ghQKAu0+IdIxVgUhU2d9+C5UcY0QUmkQbSPBY9CaYDmn+nkAF4Bw+HtgaH
gtmj09q7WsVEmVbBrOnx2Lbx45gU0DeySSSO5zPyeYAJK/j5NXjpfmkbHNE99G4s1eka/eV+Gam1
lYmkFdAPmTHp3zI73Q+duk404mr+vx7q/IjWFvCGc5CPm9CBpCjgCwt67GAS551UvnhZF6tkm3MV
uhTkaBznfn9daqkXeWlWvK5kU4ek6QViGfb5aqrbY2140UhMH3Gygxv+4mVeqnro0tCSotTiHHZW
9dgVsgKRsr30jH0hoGcZlhcpb5zQ22sFny/ff/7GXn5Ei07+FGz6R7cBODXqFjiGmyquMIBVR6gy
J80fnvK0epfcQ6A6LT9/yI+t47zOmvSx9DpRKzvn4p+xLqD6k6Cwifs0nJuEHLZoHDFbegSNqtVs
lPZDDZuJLLgufXDdI0HYCGIGaoSqm0Z9OR5zeVC4UdWYXfGZZpKKNBrX3oC0wVJyqBMkjziZtU8Q
vdHo8jHFjVu7cOz5SERz4Bdy7rhcbx2uNLIG6G3vWzi6C66VfRTBl2J4W5NK/FClGOMkTLjMMzZ5
pn/rvfJOKGKY+XRiETQvQhlCE/aUZKGTn0BvtsN1PLnPyxpoEgJAQsLyOadPMYfj/xK7UCcs4Hif
v6sXVy1r1mAUxGgaDervq7brfbLSQi/bdGXxng4EHNNJ8cct+Lob3VzKZhHjdxy/amReWkDwgGhk
0tA1/zgZ1K0yhIVuZxsI1e/xyMfnjfVpSOUpmzQYfVUc4P4cP3+xl+7+TJ5QvKvTl4/q+pedR/Wq
BEEy5MOEW0gOrmbuodOabv1Vbu1iV7tN8/I41SefP+6lHe+Xxz0/P8ejmba5pWYYm/u1S1Q9nKH6
ptO1pypv/852/i0U+F+iye7ySMj6P395FzrUpBDbiMQ4lrIrnLXKZecS6EEo08YQ8X3ft90iQrYe
0I3Vq1QS41L8tAhzY/o0rgc1xMvuwsygb6jxQft+7cysemMEb2kO/ci2+9s4MA6wKvvMB3BqpIj8
FO0tsPFi1SawPN96idFILnUdWV5P7F4NYzCMAedY4zfZgDQZkwf2Rti9kKdWodhS02KLxm1S49Ym
ue3pw1xiu7FK7BO2O+8myXEjlQrnDQ389YyTFw3jnFpfEUdiNmosIfSdfW0dtBYZd7ImTY9gSKRU
S2F1L+1odoTAcezRpLVG7nXj2wEk5w74JZkm3IIljIlkHugwhBOjP5hpuJvq5rIynlwq4r5mbRCp
sAzC/skMRmKw5DHOmxviHoqlkyj7PrGWHfjZSAl/KmM1LK1Q7siYlTdWFZIWhfmVhN4vbjGXLhpv
CqBm8MDVei7qTNOiRndZ0FcvOF3lxlMLjkKq5pNVWHsGvk+SiLIvdnr90uL10GTghnAYFZ+vJ86X
AbmFbBB26tzoAO+R3fr6QqvnJSTcaEqH0qYRXB15G9uPiTTM/Js+iuNNEGcPVcNYs9AZ+2akdujx
T+EXz+jtCbdqxwktkexh8cJLaACqg81api0WYM2CBvH5NXjBKWDisUDnobPd0Ks8uy4CZUjRVKYw
j/xshX4Kh7tKx7uvtBsz41WRv0U4O6Y+ZYC/nighYXuehzB7yOmQBxgRFU+u24ZdWIoHUvXQb2F1
WpNagBMXfjuRHulja6x82wAeX0C8lAoBFKk6RUOr5L5Gbbj5/EX9mfgN+hHRgDYVUy7tn2nF/LKj
efbgZlI30k1PxH1JUx2UmnuUud3OK71faZ5fLPIMdHima8cQvgJneIG9NyAbRIpkHSUcA6BWuqH7
xT50SYiBaJvR0VQlOH80ZoPeGgu/ZbMt3PCqidKTkpaHMMcYbZkYkSUZJxUc79rqj8Afb8NeXluM
vmatz8lT1s5jt8pC8S4TPigo9cjcsveBtAKn41c0wt0TWoPax1R+fvGeqhd2ULQRSAUQuDHYOZ9q
qrEf2LSNMvTZFUFKCX6/ZmDb8NUdyc9oRHh3+zGPtl248zrQA3mcjNeeCruhC9/UodRvGaAx3U4h
Bhn+lM/ZlKjetOEUjFwuQ/qdfEix7IS8hY4K94RkRa+gxyFsrhYrapVFDFeV3E4utgHquOVG92xW
ACpF7mzSxDNJ2xWcpVxjl+sk5BghfeFp8gU3JdwBUAPSl9KgaNuJa+q/41O8f6pLI0Rr6ClLtSxQ
nirGvWtFTwIZ0sxoTG3WFdRKruJeJd4Pp2MLtuPmLbDUhW9RzYh2g5BtUdqvEEvfAz/Y9QHspyC2
FoGRH6b7Set8IwbzdSoKZWo81VV11JrmTWfW1/J9G+ka039+saHKY0jN33Xt1iskA/JwD7W+XQRR
9/PaV40bj7tBYMbJmm4hlvSqJDLFcw7EIXN8hAjIFtvC/CrkZkwn7uigvop8+PHFWri0FBCkGSqi
FQ6151O1gWFCWksj2/RxnoKFNGbgfe+zoO7XnOd4fyLv0JoKIZ7T/oXPJsm0L5QlF4oWDIIuOnNr
uqOfN3iJuy7LbCrQvJyPr0uLR9sBMdx6Je8NctKNN5TLER/pLIK1/NVVfGH3p1XCTIc2LhXiefdd
MGNvuiwSm6QhRLIQ8cbMYZg5gO4XRom9KseMdOVaDxbXwCrzQ+Ch9cYvcnKfQ+mudRHf+E2pb41h
igBsPSCE5HKp1rZtev8aWuaCwKRj5BIcSm2xpqqhJqyqv+9i/+u3sqj+MH3+yAuCV4NQnn37X8c8
47//Pf2b//l/fv8X/3VNclte5z/lp//X+j2/OWXv9fn/9Ntv5tH/eXaLkzz99s1SoKsZDs17Ndy/
100q/9usOv2f/7c//Nf7x285DsX7f/46vfERQCPG9vxD/vXPjyZzK5XRNDH7Hzvs9Aj//Hh6Cf/5
6/guxHtdv79f+Ffvp1r+5y/F1f5tW46jMn8xDYyiNiu0e//4kaf+22A041BtTh4Bvv71L5FXMuSR
7X/bLg0gblCqSStoUh/WefPxI/PfKHhs3DVYT0mN4aT83+/A3d8Hvr8/uuA9/+f7XwtenWXIXe63
k+Fk09ToidLT4558fhckiNdQQppO21BzwAZweNhp05fONORWqo9NaVW73NBJ0RlV0LFKCdy9nv7y
4ycfX5RsAAomte6fv8SmVf/y448ffPydaFqApU3qz4BsslkX+a4mKXeHVSucWP98//cfXXK59JSa
QQChJm2Ew2SnZdSZmdh9/OnjCwhoBytOQ8yVUhq3sWuIHdoSfKAff+z8nPznjz9yteW7xIwJv9GM
AuSZpZA+VUbNLuyULRn0wRxtyuQ3Tx4t5v4zOnE9R0amy+O+M5JlTwTdjmEqsasjkc5kXgs6QwAf
Iyby0CtKFBkEccdIK1YYCE5aT+rG0BffKo0mF33sH8otxpyXDNgq2e/xzgp7ZZWYo78JFdzoWWPW
qwKZiFTbu84Ez54OXT7nGE3uuwJFmUF42tASp/5Ql+zhYLuCaENk2C4K+mgvpbPyOmLtVBFiMDH2
Qx8A82T2BqRpvHaCFP6a0Rx6eKqRSVvRXPflOK707ltC8uwqA7vTdCgT1K5Y6Zn5pNrpse7kCAWc
Sj1KdcyzOAO1LDsMNcby2rFpJCg4hFzvwQ20dhWPejMfNfdZ0LAviqpfWtgxFvBkr4YW7JmWucoG
6H+8JFgCiV/jaauuoheulNR8ch3n6vhNCe87Gb+kPcJKDBCoQJhY+Kq2gLStrbyx6QiPNwmKA2ba
ucBEG6e70gPrIXNgw6pRNdPd6DbxG3PlaCnhV5FcpFqKgM0FLxmH7rVZQ5o3Te0nuVo2WDrd25Vp
cWckVXnQk53VVg4IT+DLg433UnXMFbNJxpCDDjBD05p5oYz3jldXq7AWS4WYpTWdzT2eWZ+COMpm
jdG/6Bi95kkeaatec8uF8O3v3fRb7OE6iftnwpKYWETgeg13fI18PVpp7jj/uFDGhzoFsIVx9k7l
pjGLrMBchFFnkGtk/ggk5VxrOLR+HZaNHxdbETHlHki6rRv4UPjjgP2QwpSlHqTI7t5T0Qj2pV+v
uhJOB9zgZVYbK+4w3sJOEJUGLTgBic9AhWRnVd12tLt5Udn9VaSQrOcfPD3ZWtQX1BgtZz/rQY/a
72mjxMQC5gcpIYVoWFSVRuf60dRVUekDtphxoSXqUvMplwxFJxM7qu9FNTWTCQ/O+6SaKZaFg6jm
QpQbYYt6FjfgHskUnidFqe2VIDlWqiGWkaLtiR4tTfMt0htMNElmEd2oXmkkmc9qE6lGHzEVI7v2
O6tDzIKGhrca2ZBfAviTomS0pUBc40YKc8dZRFH13FpNsDfTNT0t8EgZ1KlEmHtNpUCWpCtqstFQ
5ZHHYUGnEzqaU91NljUsjWj0Ninpt0rOKMpWQWeygA5oNWbFMDzXnYdXBuUhXCieWClyGB9GgHo+
DOpthmRIs18hkRUrbRVRH3Zl9mqT6zcXGr4ZoMXuzFh113gP3hvLkRs8QSMfB3hGUwdLWyX1E12Q
bOMYLbC7joTpkTRtRUCX88JuWTNtLED3mZBPhgx8BOBVzxJrRDzFOiRygrzlnlFT1cE167S3ctgG
WfVMoU4YY2EA2BXhOjW5NEJ4IGUobu3pQfISYkvbgUB2bJit6jW+4QwDTmXdNar5llrsqUGzaqL+
rm8jeTOkgB3bqgq2tffg0zR/rB2LiesQ9ZtRE9uKNaY2g70agQPMMADCRYmIQGljB7+2wLefeIuu
VX/oCd9lanAKIH5GJkMzwkh98DpulhIOHd4PSDSxMbFztoQqFJYTLegJBnXBagxBGZYIZj3TfjT6
ieIVER/UB0E6710B4YmGvxs0qE4FkcSOcKB3dYQsSx0ClJ8yYis7fx/qs1YQw0Zwgb1sO/fd7Nle
WntAP+pxnROJN7TJa2qLbeFzp3Kr7NkyfypZKeeaYgGtTKOtT0w5VsOfbi70XeK3G6XSmk3QpUea
Qxyllapa09lPF3Ea2ndWmM1jDil1okAV1dg3m7eCIKyNPxqPNNmoEBNNQSvYCRxBHiEoPbk3OttU
YWrLIB22jnMfuyGxKlivEF/U886C3qm7uFDEQGJDhtf8aoy/jwXW8sSQ1h5ecmbrr21bvhpVzJBF
Q/dbNsx31YS2uxeL7/DDT4B1iyyCzqb0t1lbNEQvgGILy3pvkDXiwGEeRJJuHd1/qXK127phw12G
cbafhWuESEDupSBtDpTORkkHf12l4abDp4ZDb8zulGKKkbHw+6k0ezMnr7fhQMOLZNAdTBRaWZjh
yW0msDg+DH3czuvHKmuDlUINsihG5iAdSBUG0gTiWGWGS9zbGDFpP0CaktGobgWHpxkhSscy4140
6p2/TlWQUcRgMCVLflpBK5ZZZ8DaqwewHWqjb+un1ixIpx6ui6ZgoxmGtT2mT5N/eF6UDcpndGNW
JH4KQs+Ba1TVUhCsDJ+/PBBUeTsk47Gya7lK7Hi4ahV/RtkAXxIFyH2gRctYGWmch+OeffomsnEJ
W0b5CK2HyFjVJkpg1dYplrNavY1iqPOyLcelkXNN1KKO1nAx7hXFQic+jWlyHQ4PiOZ88Bd2kJG/
qd44wnrgynlW3RSufVFwBks4gVPP/P0loZBI6thdOvp9wZxbMZOSWNqO8qGdgk9DDsQxI8ms7PJt
NnrqLp++GKH+mnFLX6iue43/21laCZv6mKSHsChYeaH32jJTwciSb/rAMtZ+oPbsdWbpIpi0jmqL
nyf0hxcSfeNlZ3oLxQ1xlxRqpi8DV5yKKG52jUn11Sb4T/GTZPdqErfEgkFoju1gGxXWpnTlbCRh
auV7b/4AstfS/HoWeRrijs6lSdsz11WU7+z59cpTyttAtjR2S7Z+WzGNud3RcExsk3uWBzetKt18
jnOUZYpLW4+GdWzVROeQ650p6VaSBmGBJlSn/TvuEOPTMMp3kHDKVVlX94YXUUAnnH9nWQvx1I8c
hI0GVXVi3NuxFSzwGxMpYRblTkUrt2UANatVoe6YqnSwa7jy1rbV3TLvWzhGqm2SqbRlUHU0Ys2e
s/9fd17U7/BWt+u+BvxsoxPo+hCIZd7tOHpXc20AexXGqb7JS6AIoVPuzCYtic9w70UtkRZED0P4
GFS0m9WmzecfT8f2AEImUbh1SCNbEeUGaqnsF2HvJ7sYzL2wdX0nhpB0EYXMc/K30pUiC9SZCa92
oJJeNb1yPXqJtc3oTbPvgYCeanfMsETFDVmy1AA0lJYil4x4w21pA1PBI7ywSWeepb4H/DhqywXx
Yw752PSphqgpdyEEoV3mv5q1/42hQA3hDmUwFwmdvftMgtPoQvURTEi9krBfQz3fdXXqL5qhIXPD
MeUm1prl2MoQ44L97Aa1uquFQ6/bIwiySvFp5ojGl46bvWZRVa/HVOxGpal3DnWUzFhSgXgtcZfG
7nsXTbw6FXhtrCnrXIdGWRrf+qAgviI5RqWiz9vCQF1PGgNyHvvkReB6kQP7O0YrMAgHv4TxCwku
53LSgvRx9BqNJ27Og8x7pg4MV54eX+XCjkBKqmQKtO9t4ivkV+38IOnmTB9+yj7da01u7Ar1WOB4
3wbSGHbmdIig0bAKbVg3qQsqHvwEXdkc1KnwcoBIgnTDJlgKlRpMLaDIiT45KKVVgnVraZhBeCN9
odr5tMEwjEAULEQ9bDPvvhpsZ1dMX7rgR+q4A8jrMVvppXhkWs0kUAVqsQ6TYEPGPNi6IKzmbmnV
a4ODm9mFxspJixcqCg9ALZuNAx5bmsTtFiQSVeROLYJefMNRVqxsUvuA9DAaLB8ItEzXeeO0e8Ul
vmh0SXpvNs6YKrs6kieqh0fCpoEU2vXe8noyMWNodclK7cJhh9aDLEaCDRdNaJm7ZoCOXqZEh1gN
kDkH4GaRpfqOdClnC4kjUuyefIeI2N7poja77KCXAIu9nvjWeFqFyB7KnW3mybpPHYaSGAVXDkTY
uGS5F9mUP61U86CBBtFLtg4bMDNtonxGtA9XtxsT6Ct5i3ypU/ANgF4rjzysJkP6FCXXEWqN3XCX
WWnDqJ1f5xjBMR8CABOxDPcEuNpbSWajImJS5Ow4W3mh8xg4hjYPnZENb2CRWOXeJp55VwoEphGP
TTTFTDZDvA0wdIGb9x7LSKNe0Awg+9MyRwbBjKqpQajbL06kv4ZJkc/bobii4bq3DYOkjgrIcsD4
tpsmR8UIumQc8fWoU/y71cMM767KJG23ofmaiSkYMM/A9Lk/s6ZR4F/yBVk1FZhvMRbLRtbodHY1
g/yfL2nRPLZ53a/IRPrnr0pbpeUZtgVaD774NPBAdgYNyTv6R5EO0lw7cCOtd1oZSEKbGm2pICK3
jNGbeVFkz3sFcYeKp3GRCSwvkW02u3QM8RgkNjpiWhJ2RmJZmJb9PFXKdiWfMHkCg0ZiDtYus/7+
U9LBWUtKdmvuQwLJfF0tg0k9JxRItUZPErIMuub/sHdey21raZu+InQhh1MCzJREywoWT1CWbCEs
5IV89fMA3j3q2d1/9cz5VKlYYgJJYIUvvAFfCFq/Q0NaadZXr4jivWqj/TvDiHdqzzv1y3NfN+tj
WYpTeaSM1Rb6Ee8sc0jyaCkUGmYUgMPFyUi+6WaO9G8RTh8mZRd/6lBJTkvBBlra3j1m7dE+tlV2
5sVgsq11FLials5a47ro7yPPromWvcHDHaOMha8l6u/qUIXGW9VRK8iFi6J11sQMZtf9RipWnyhB
VX9uwmWXhO+PR3uNe9B6o6Z4bhc4eBpQ0Vk2SsJYJ5xP640yf6sNxT6u29rXw3pLiM4cmnJLPanL
zdxVT0VrelvhdnUwJebPUIpop4X6cJ4dBlU6s/jOjNFDlJfHeRbDubD7vKQRlSKrP2Y1qXq284r+
GCmKH+rejjVAZXeBTW/EuXldb3JFfVe7EnkBB91/T3uuPaNj40SeEl3cSaTJuWyQtez1tto3Ukdt
0TL3Ms32jlLPdzEjzzc1jDwMoVGETR25ydIXMRnRG6B9/C+KrkVJtCgj3EYBlJp9R+c1syTWKyH6
v43zvaoIDfCfr2KsMmURWtfQS1hX4+wX9s370OvdU1J1o1+bM96IYzqhTSqAIxNFAAE2zhYulxth
khiMehmdG/0242oBJrF7K1Ae2JT8VSnNgyrVNyZUVSyfkhJERs3JgsM/pBLhZhc8I9z/322XPcVq
7h0s4Fu70XD28UB6Rh16fJyTBAfD4meY59oHQP8TRYHXSc+NxyYDh2OlhYmAo45TGpAOkqfxvkrq
Xwh0zUEyk1qWLfZ8FHb681B6R1R70D1XMRH0cqTVcnfwLkn1rg2Zca4exiw3H8lA9KApgYE3iYdh
PStiOc3VMYVQAJdw8YiPun4bRcQTk13ou2ZwUE2E19/URX0QYdNchnAMLzQ+Hq3h5zTG4qabSLap
LfR1uMC2Z/90X7NI8+7ZFfFXay36epaC0YSnH8cKvcAqLqZLm81yNyuetXcm6V3iEvn5VKJO0+Q0
XaPc2ffxeKoqSwv6Skx7x/hs4gKoi7W4gBGOkIDgvZ3J8KlE/2wbqQQYqWOOaMziXA4UuA9id3jP
lEQ+WIV8RasPSr22bLiKSgnVA/9H1ZI4cNmEFSLK04Th6iFS5Q4OmIZtmjZg/8nyL3oEqt2ma+Et
pU/rQ8RC0+laZ15HXYubaer6UzoYsND0WQ26pUrbL/XbdrlRUCfxpMXk8+TOQOfILzUGYKbBvEzN
6Fksi3bTe8MhMmKcoPvihJF9gcVfcyWrH/48pK9FVzApzy1e9jvd6avTeqMu/7l2vStbPMeTZcep
46tMSmTSl6cMdvqTJD2DTx4TK+QqHsu2Lgmu7TlEq5vO3Z8bHe/yKWT4qmqPUDwaGsCOqCCc1qAn
lPzo9b8M0j6OhtrLmumUpDVYFKM8MmpAvBgotgbVpXbjfZXkxxwK3kGxK++sR+g6l3hrRB5lFaTs
KLdMdGwq7Og2/ZjZRLled+DnURTp9kwYMBNhzPqhXEcNX1dar2iXUi/ANsv+3U+jdp5MUBRuqlH+
m/EgH7ptVj7GOMLF2tCfODqGI6F4smda6bND9TjR0V03Qk0EoOEeUnpXm76mt8jlukZ6FG6xXkXM
ehrCO0ZrFWRTyRJZLnY0iki2jTvHDy4ueUPR70ujPkduVvouRXXKR5jHgFenGX/tDOea9qbYdiIK
gJnqRyd1HkWEL4uRLJjxkxhHnB7VZptBePanClG6ND+Qs6F1jm02EANqBg2XYINrq8Dwr9C3rtQg
CGDdkRi/u6nAUCwRi5lP/JM8/qGLxj2AdCo9Mmx3DSYtOsVFlsd+N8JH8x054oCHsSKMI09RYYdC
eNsaVogYYzcOJ5yNWcvdqQiqhJONT2weOFJ4UFaTbmdYG3Og8woADs1n570Q3rH1skuOQSUtDX6+
N79ag4NK9LbWR/FQexk1OtCIQSXjeoPaeEWRN+CTCW6EzbsXN7tyns/dpIm9083fsUZDXjKDf54m
VK8lWNisNqqLLrA/d5RUe4CUH+QoWSG2mFxoKm9szWQpt/UBQzsiLYGBlE2tNFPS36NKTXfw6stI
PwAfufyWDJ510PNwAlmbBXM732tSOU/IeW3qVvlOof/7tg7pv1Taj15S9l3C2GL4qZJdY+Kiykfk
Rn5EREWPsuJnyxrjabPNKTgTDiZZ9J1EIDXu2gkVZ5xav8u5wsYiZMebkbcuqvzJ1qM72GjbHrfR
u3G50PVk1hccUscysjemrX84tTvvnPal8PAfyHLnmdbPi2Xi5Rd3JmLMbXaHByp+n3aI4rNb3deR
G9JYUHK2DPqVcegs1AYdM03tLkvZzVDtDIEk7dxmfO3SxDkq2vTkutlOszE6q1iz2NWaS91bKHB0
wwHIEaheqOy7DkefWEnDQ2bZj7pOQyDpvXCrRsN21uw7m1KclIDjsrxqEIEHHZgj7Au2vpuUbjPr
DY5ZdE3UcOiDyTaRxAOIYg+DtcVDsfdVrcUvklYPKEQv0I3fQFh+GWhQ68Ui1qbQ0071tyi+xl0U
HieQxFQNob0RHmwonFDAslDpt+zJ57MvWm7oviaHrZMP0EGaueZkId7fhidXaW5WY36OHwVdwg3o
mDtlUq1LHsWvRfpBpopzkdXiuSIY3W0WLLS4oKiuU7IIZ3lUrUxlN+ayepImA8SZv9eW6pIv4QMe
mcW5S240F5lpA7jw2f6RagOGVZOBEt3iBiewj8KS81QJG0GJctohE5iwA4OyiFQDLXrKLHjeuhb6
+Y3+o0xTZGaF8Wy2+nsCtXxbDziIx3P5UuSLkQt+kZtEi88wh7C9HUdCZaqJxaQ9zZTDsdiIQuZc
1ZlPYeIhW4vlXl6KJ2F2pu+lCCDbyJzbuefu4nSKWSiwnVgURyvLpiLVoLVH58SHB+tQGBmIegAZ
DDu7WETj2bBM2kNJdZhhzgSuozyqaggR0dRfMc57K0Q1UnWLwRexpMvYvkep+DNKzdTHId2AzQhH
xU1xydYwZcljIqg0wkZSutigORmxh5zik0RdttjqAqndgbqxN6Xa1jZA5iml1aCeDkScjS3dZIny
LhW5t8IwqDRUydIEawlnxPHObUzQsv2e+OODyR7EjcplLEabsoJOch0rvqM/GPm515hpdfpck59t
QCuXe1AD1UZG2ouTtcmenPk4u9UF6YyjmSDD5OgCJ4WyAYgyt/shAzU4PUgd74pscVMwYslh0KMS
FScCdGFlfGL7faCzxvd3hrfBaZ1NGHvdEZGHu/gJ9D6r4dm2CjpANcrqjsch+riq78DibyT6X6qA
wK4k7StNBMiUhv6QUhw8pqVyri2IKmBrXN8AUJxl7cMYY/LGBp+D9yid3bytrKQEi6QrAbO+aWKs
YZzCwFIbLesaHH+feR9tWHJm5sq+i2DC9MuEktSIQqUB8ghDp65IB4AXgniyN9Km1AsxL9xYOtgz
OZKDTp0kB4JuBOwzGIqw25KWMwqxhc6cG9XNj7rEktVMgB4NRwfW4FNSOrSDMoccgiAxMj6SqT2L
qVSPrDXIlOe4M9Ij8pxo6/5y9lqRq36GkSeyokvJCPRQPqQ4Fan4OKU/6bDVu6QF50T1HpcmyJdN
CdnNcsRjvziVqiMNu4IpjZPEVGyR4kGNuBBdYMvxyXTKRVE63bn1OIIOoQMZV2qQg2pgdsUsqijE
7KwJPCeWJvSNTlHj7DInRDxvIq5UCdfrMYdmp/2oM8SOMx2TtbrX7hIanENW/DQ/Uisz7vWqf1M6
ULaNVZpHq479eUBMF0gCfjeFLNG1c+1N58pP1hgH/JuDPgAuPm1Ed2FkzdhrGGyyGnRbN/feUWM/
OzOt4HRoqPa49/RykWJfSodlb5aZCx3DjBFAJ8b9unGWMDjV03977OslyqxhkUY6BjWjkBpGOKI8
Fa0RYZyz/JuoJYgCqghojAxh5U95zlPsbCWCzy4b4tfrQWTS/84xVVvfvr7mX/79c7jl5dDJbIJT
poe2HAIRwAdt1ma6eMsHLjfre7/u/vkSX5/3L4f+28v/fN40VKgHamgXjmE6+Osbh6WaEy0HH6wU
ZMP60Zoda4d84Uvmkf6szkaydyK12JlR+0FRbDp0bSX2dYnyZEF0va1S+8OGWtH3rzBj2A2NxEeO
tLx3HIzO6gKL5GG6xUiAFLHjXFy9w0hKR5qfZIm2y+ARDf3936LO5al2SXDarruFS6pC/PTXTera
IELW+6AOPKx+l6di3asXnDL/StVJTznS4GFvHsv8/Pfn1+M5BRXrP0fJlk9bX7Te2Hr6zyP9edAE
gBrbJZEze/DX676+1p9jfd3/T6/5T4+ZSuseHYl1CwV0S071aaDUuHHMyQjWu/EyTuE8/fXs+t/6
2Prsene9WQ/wdfc/vfc/HSrvyoG4jWvRLM0RGm3UlegbRPxaBvhy/z8+aFQYev/L8+XyJmyk//mm
9f76Trsm+8GTBu+X4dR0DGn61fwbls7017/rU+uNhdOMgsb819u/vsLXY4Y6GP8fhfZ/hUIDAeZC
FPyfUWh3P5sp+1mgS/DneAt07a83/QVCc6x/qOC2FwEp+M9UmICT/QVCc7x/QCNBrRnZtEWDCLzb
PzFo3j8gQwKOJuYEb6aZwNP+iUFz/gERBJ4k0DYTbJtq/L9g0LS/0x69RYtnUaCHiQ+t7e8gzULt
0iaPxXyoFnQPpFcQGCb1aAenvwmQQTlCYxRwJfy69ix0S4bwlAnH3bg17n2T/ctD59Vk7Ue4I/0v
xCnt7yBWvpxjOC7gfX6ma/6dHoa8Z4y1CIawiuwoaZjI4vW4B1nt8ICYCyo1efMymbCU836v5Q6a
d7Yh/xuNgKvwf2D0+BIuBCMcHixw1f9GI2gRYqMEEI8HWnrJXgWvS8OEJXmqOClOCJ2cRmNk3GN3
8fs9LQnJrZ6agvKqCr5iFlKT8LTvJRVLPW1Nn/w09ys1u2XtDQRX6HuS76xQEP9vvAHL+vevrtmA
DhGddnVG2t9ZtV03uSBzgLGAhMQGtHvtyaG3QGYPWRiBcRhtCyRHcnbiVA2QS7cCPGApar0lKr+y
VbIrkPXeX8/1LPAcV1MgXnYL7F43Ua2nfGXg+dBr6tOox4DhPNAyffjGSTIOad6enYKPaePkW+v1
w6HqrQQwlNhHagdsr9MnX6/d5JBA1dzMB81pzE0+AmSC3kCkhtoDWHDAuW71qAPp8UNTEzt7Xoze
02E7OcDEvCgDAoE9GeYzbiHuxqTZhupSTQgVbKl7vLhcPcVaMAShDc7S7KrvUaRcFdqF27nkNVlu
c2UKjI+E5QKT0g+i4cdnIY3rMatuDm5r7WjVgdPn+zQn2WpnSwQWXiJ2F2OLbi1ncnl1A+vHTq+V
hxQBsKAE2+MINk3VYLtqom6tiehcOcZWo7KIXTzOlUb2IyqcBGdfOkVZSCuu16NPLyrT45D3gNlc
K97rYXeLBvNH6c76pl4GeKjTPUHXVgVWZfSkbdVtSMiOcnFG0+kjU00RGKkryKkjD3G1B96OAroJ
GKbWazB8UKjHOSl824DclKQv9CPpiDoKxpgYLpqlQdlBFxuKFNcaliKWqxlegam9LzxaX6EH6l/e
NAj6sftgmsqmruW0b4mfNh7Gr1aFP69oI9Aflf7bdig1tUrIcV0NXA/wj3WWKr36iSgEyR0fwnSI
XOupNhUkG5zhVdrpzSri+6oADOGJWwPFwKgNxw9z7wkiFLDEGOyHY0o2ZjAvkXqYOMhmaqLzgN1Q
IlPgRkb6Olritj6Ta1ymfhh2o2V+Rx9ZQm0ARjPDCpNixpgZD6c+7qkU2Qo9rkE+myq+2FNqvoCE
29Z2mO0WIgH1fzShROG3NefOqZjW9Rx/OlV0gfr8jBnBxlYsaiMde73t0rUsG7rIrgfWRYerjK/s
oIBxcFg8GjhYGxHX96HGQCwGateajZedCdI0K1R0BzDLHEqNZblyg/UXRAkOuGUxfTcHtP0ij5Ga
NhYTs0dCarnuc29+DjZikc1wMdLhaZjzzFdAyQ4Rl46cx58laULFstQoUjwOwBRCkhqFNKYYwAeG
eBgXBt0T16iuEiGJJXMIPCu86xOOMLnUaoCnbLtyGRg9+Zc3U+h3opwud1NmgTXMb2m/+Myqi9Ns
3D/MCW6scuT1EXwUii+6Y1W7sEZlwVOmh37OXlCeQShiMN6RF8X8YprEjn7Tc0PSzMrxO+qaaltl
Cv7cw/BSTJYECGrRcp2xuwdbh46Fw68zGL2Jh1wsSlvPuMVQ9M54Y15Mh0ahdlNLj0vq1uR7yzJe
qhaGqfD0dyq2Xn47lBc05UCu9AwlLrMTR2hpLxtNDUPfV0L9IVJe0J/76Cz48AguXpq6h+mq+dTe
6Ht1L53GyuamQGXWa1N1jI/Sy27TrEIVoyyEaXMtdeg/HZNkSFKPkhMfEIM62miVBrLPfG8WhJfI
CO6htGy6aakdjkzn9KFHUshPW7ZfUzC11ytCcUmFgRZv51H5bY3xYzOyRky4xrom33rM0txPDtTs
oI9H/Drq4eTnAGPGjKOjfr3PcR6NC65RCc2trNZhajOOW05KVWJh6zTBWD7PcITMafH5EDfNqKvt
+kFEKczo8WR1gC5JbxLwXMmLdOsHoBcW6AcuO3sDnZghepx1mfjFzNTopbXRvJ8pTKSyjn6sQ2Qe
WM0yNfqUJVZwGSWXZI52rtbjh5o8UrF1N05V3LyswbVWE5+6ygZUSTaPLsWIRKMa7FOxebAsqP89
7qwyohw4LhfQsNGSaAJReg+hAEhrgi4A2Big1jwElFGDVtM/IkNVNxTdF4l5MMkhBoUo8pb8Bk4o
fTuepBizGcxXmVETa8fwuA7McGLzTiLxqYSxGijYjU8GfNJylu9tElIjQdqz7rvv6ygyPJYVmJk/
jRh3+oaSUcguAZ7cQ2KbAS4xg4Ejnl8mXev9ro7Fxi4BvXUzA7ZhbDcpK5lilzcg+iApI7Frevtt
YSh6OotKvizRZTMHeQ5JlU7Jqagtl+/Ac1UOCCqqP8gzPWS3MsT5EwTh8eh1c5biGXmJVTGfwigH
6jGhKJIXe/nkqazA+ouH3ChuFdsqZLdpk/bhU0/XETSJApcMzA17A0uyilQ2izwXHhVFjDlAkkcR
+04KzkhT5gfNLCh/pekvNFMYxFX9LDm3IXV63+kEJU2Lu60eoXXW3ey4ChqTtoM6StVPcFhdd2wN
xdqg8+LfaQwayeIqZkjK+1Zu7CirP/f8+qAHTbTGAcrIuB9VtkmuyWbOddb74h50cueHDhwsY3xt
azYVCqtMeCk+RdW9VaYDDETxrRI16LL3UULAljoVn8X4BKOt9oF135SRwTU51RI6X/pyLEHRsbJ4
9j5HSQ7cBwuZPufHAuvLmKglWM6ZAaC2T7AvW0IPpdqKWploTLALzSqBNAKMH1j9JR6A/mXlnAfO
aaLre4fVZlNJTu6fEESj1tvTiyk81jEkswm13CaYKtuD5vRQGSGODcYujpnm0QCOp51fPPs0MqGx
1Ls3BNhuNNw2JoYFvjNSPISadTDtOJAS1demYSB1oJ5QRkCSVdw1xv1UK79ISmBlZkyVLmzFPnP1
c2V6zEFzfI2yhhm5LKtIQktiH85OU1Y33D9YRNG09vV7WyIJZ8TopyznQnYqZYM8ZPFBzHepgQLU
Ib4yLL5COp4QDur9dcoCFd1A2avRJWIuKxEHM53pV+RSiLFNFlJoy7lPIGb5raX89kzKoqIbD2IG
CkrvjvXQV2fqULqG6FtkKi/lkH06Llur5TF+yoQ+ieJ9km/srMqLg4YteCr0H3jRYDIDugrVMRlL
2NdqM+3nJY4fgcLlbfZUKdlMA5cfCQLhECONLHVWZcVybIyCKcRP5sHLOZ8iZgHtAVsvlf+Hko4U
esEMmELmH7LrHvUaJmRNaykwHM5rar0uEpS9MSNv/yaXhT1NtXPilsAhRkSGuuEFfhs16v4zzJg6
aJZR/sbFkimY+bHePrQEepswiz/d5fPznradQOBNHYZtZufXrsluaVpcK+U9G6nX6eEis7buo+W1
jWL14GCeYtogrLsMSG3JPqQ07SlPKZJDGtG3kGfOU+L4qjmqu0hjrEojB3xREiKK8rYOP49yYyCV
IC/7rT3XP/M52jIp75xlUV3juXLMr2sYlOhv2YCZ8LoYp5r7tMYg6yKeSjZXLVW/hUbL24RG3CMa
SJ0IhHIpu04+e03ODof4x8Yo3Ceg0texkLe0IqvRIXmO92P8bFRaEM2EGbT6JZvAYlUoxcca+4Kv
17chtWnXUM4AP7BAXRT8WA8w1U2yT/Qgmd0E3JkUbx7pzUbrCSFtNTwlXfJJTf8Whw3rpZ1/q0Nz
wXwg3XXSpubqzuGu7Cb2P5dMO00lxW6B0vsSos7L8j8L6CALIHNhdPnYOgLo0d7CniWgafpDLK2b
yNlIzcn+nnniW5Fyrvskuzl0nmgr+DSkyN01Xx3cpy7xnijis0a29rmdrNu6O84Kiatud/f0wU41
ITgJBRyd1LqaZnZLJFFN6cy/CFACZ4niszx8goFLMMhvH4f44kX9tV/iBi83iT/BOAI8+iRKJA1h
37NMEW8mfhCC3rxGlBcqHwQB9aWRNh4VBP9RYv3Ui99dwiIxlzbmCPpV7CtF/F7HvmMPyT6hN7VZ
X5HRCyNW9vuOKKbo5PccXzunWPYXQd+mSH4s8QIGFk+ZS9LdJ8TDhi2wUOfcuMN8l0C42Fhj/162
N0HnGfjGsozH3wT8B65kNO8aK75GmntA4+gyxKw9dVfcdMl3bfR0n6D6BjLQQwtbfsCI16ZEW7rI
n0uKhAzAsqB9H2ZWu3UcL/swVBmoVnytvCNsF/kV2sJl0L5NKu7GbkqINOndb0LNG2z/bieh3oM3
/GwNpM36ftpOzZLnDjE06Qh/U1K+U6KMj0MsTLS3LpWaJ3dVJc4rWt8s3V1tz8pBUeo3I7GeW9X9
CdXknobZNbOZXyWdTxzrs1+FRc8LWrDYPQiVJabun5IZnpWIh35vHpXlzKBQyGZT6qpPu3seAt1q
t+MMA1anhgtBxocdKYI1qFxqAJokXS8t5HtAZ/1JOstoZ0P7JcwjINSq5EVY4Q+nnC6dUdEUVAgt
kMh6ttkgad8oI/kXm+SMRkeZl8m+BupW1voERES7dJXXBWoI/afWFO8QR8ZDkXmffQjyUwzQNYQl
dt67XtbtPuyZNXSDd2OvgsPsCggW4hK5RGJyzo76olrnNTOT3bJpVhYjzHyI7WrDRVrGueP0x3ph
wKhAUjaoE3xfEerWAidvnQqI4JiVYVCC9dmoRY5z+Qj8A6wQ8PEVyi8MatHDtcjiUt32uQtjDl14
e+FVft1UC6xVLZBA3wz6rG0q4JcBSwMPDpFv5o51QD8l3pl1/7wi2dcvEeoEK4cVErs+2NE1YabC
XdAXumjWJw+QLO2dusCNVvCzY7UtbTOnC8Q8AZ7olLo4rTeqpm+TzI0PXw/9eQkgDE8gokh3ZX1K
kTFvVPWEDBgkuqjHfz3M+pKvF38drF96JisMdn1svbv+9/WYtx7568Gv1/yPj/3tqAlg0k1Ppeav
n5evP7JfmzRfn7N+PeksgMxWgI/8398sVLMT/e2SqqHSyPN6cNF6Zv6vJ8X7VQLzPxplPUE+RZ3K
sBUM6NXcRB+4QXDNbxZiq9EPoTyvHIH1fuTY37rKhQ2x8GW9UOr0gcd93RYdfINb1zoQUWpgNWEX
Vf4oQwBfMQiADpNoYE20Kk98b+u0Prje1DUtbyNKlY0VGcqJKlhEFicQe5MjvcYsdU/rfyynDhBG
FTZtqx0sTV7bKjR3oJf1E71a/RRTkDmFU/9NnzzMwGwyTNnUH4LQtwpJOI5R7/ly7Mi+nHxra0A/
tQzyzqCme+ZtAdiYVCRXwFGHeO+UHnZLUA33diEE9snwJSEAPmeK7f3qpm06GSdcjOogQjTIj0Jg
AzpGT5ad21szTe76klT+6Fmzig1OSMdMR58qRPVax89n58GBauN7S+IcGwP6ZY/WaZC4BpM+IYCQ
ZJ299ZSK/lvVl3QFZXGvuJn0i8a7D9Vy6yTPkRrRMEIwDS0LhB4HCJVSg/QLQnA3KfGdsIdLAuob
Oqf9IUNxrQzT3iBS1MHxmUlpMsqdIqJNbc3E4WH0MKIbbHTRdVYQBFTKjs69/r1zhTgPGRSzrnaL
Hf68v/XJ/HALxwSFqTjUnfJfnuwAS9TtB1y+fuzH7VhnJhFitS+T9mql3b2sNKLgfLygb0q6YrPw
1taANZrpHmkT3BXtEPQSI/HCGMZg6H5l2tQ/SimNrWFiGVTlzhZlG6BPDAg3cw5lqGXH0YK8ip4X
LAujfBhzp2apJgKcIueQNwnqMBVq+fki+mJLqH+uAzatdIpAb+LHMbdtghZhnlWrcXFKhN8YmV0H
kgyFsMEFz4vKCbDSH3qMhEvRGxV9gmiTuKC0ZgRIfRT9qPnm030PZeXgpBOSGBg71tiLQkWD1udG
b3WNHZIp+7PntSWtaWM6oswWyAqBQqq3m9Dob5rZhFRg+mDwYMBShkav/KwPvUbddrjQwXVRrnHh
OYMyrAyUZHObJLMK2198A/IVLfT2wqiQ94yCosd/oU5CSCFD7KKiuocrirUL3hhR3LR8jXSbJ1iE
wl+GW6OX92J2Ln0LlJCu3iKyST1O9VPT3QKrtY5e7QRGj+l8J6sPUsNDVOk3k61xL4jEUCmBMx6C
+AgFNUQIZCdRJ1vKqTEIfO0cw96676ldM4AQSmxUmuZ1stPV/mDZc+AMpbmzZIsdgaXdXCuLNk1k
PqhDuCuk0jLutRwg3vBit/GVMsKzHbr7zmCxsOP6Cjb9LtecpzCkJNK4KINryYNUhukJNts7iSsl
FTs9d0r5qsUdsm5Od62gAFgLyDUzq94vk949Fl6NO1x6QNs93swTVgiUUO+dFiihGHpmSzOgpTIe
yVTeKQ29x3N612vGWQGuzFZ7b9+bcdrtmog+iTYkbMYIZsjwokC23tqI/Bej8k3m4qfW4ZIiZcSw
DSnaaPfFuGC7bMpVkQ0TtoAhDBqoPzS18zqNTvagWy4YoEWBZpbHuqx/516+7Zecd9aniyioIuTz
uAXrjUAACgvBHNrXhgbtAXblbtLjp7bK77x0TDcTZDNKfdrD0Pd3Uzp0JzR498AyG6g7MxMV6QQr
dY+ujLZziJBBN8zJtqtiX/amP1NbOMawbUKBXUORpfGdPkzHdFSSY5uL69CKirUTHlQJePP8DZCS
9V1JyM5Su9+FMRbNLVr6XYRbWDvZAPus5xGmLSxzGCP9VukgkunDyzR5VyK5wOtBhaCQNsF53c+J
/BnOd6DEnrBt27PUPSXgzBagT1Kic0tzz8f26hXqoh/X1qG1jZPXA2vRRyx9FQhBBCSijHCOMerv
FSjFilZQOB2QRNwh4UGHgxxx8XSME90Hp4KppB3MunNVQ1IcwSbmWuO3TMYfhtlvk7C8n9BudDsQ
lUD1Qb/4tZYFAkpg7Wb7AcNW1ew+0nikNlGXOih77wKv4t1cahkKFUZK63RKYHWILV2y+1nqd1VZ
PbW2dsNC+IHeFlij9hj2+btHhxB68JOiwaS49K4SX9rS2Coo5Q5RyC6dX9qqZLd808JsOzrKNama
B4x072IIY5PCsuGV5R3IOrPX32OdMFivm0Ohai9DpH9zwA5FLZceIVzKWlYNOZewHKXM+1HWZ5FC
Xq66g9m3p+Wc5w1y87P+Qxurq5ZFFz0ZHnSb+oHlUGifS/1Umm2QZPk3R80uTdSfHBjBw8KnxKwE
enZKQE6ZykznQGYOpAVmQM+8zOZxk8SgeZrmRVGNc049ojDNl+XSLIdKnOFQs7K5VMb05i51f4C5
8snYUQdr+rfQtT/G2nnCF8hDLWkcneeMy9GN1dvEHBoQj3U1/Onjdwt5ac+NgjCz6HjFqJplzjGa
ASkqOWDgDmmBTKfmMtxRg9+g5gB+FKzC2B6V8TZOAAgNSqeZW28R4wiQjv9JPeVxepyijJxRTc2A
iqcZmoB4kYONZ+9RyelQsCy1+yyrSVXPs1LMwcCJx9L4xU6cb9LNfxZzdGrLq0tRJ5MNQpj1TUmx
mDBi5adkJWvh49Blys1g1tA4onN/ZygoNN+1o34ZFDBSTYo0oFaLx9GaflMTeyVUCSDkfjTJ2U0Z
hgXbFVoA7hHtWQRJ8vOYI6GE7KrqyfM81+HO1kRPZut+myhwOIMVk2EPh64xjW0h0hrwvnMFvK76
8N2gelX5JYRfSXXEOtuU1xZIj8JkHsxzm7pIjGf3xNVRMNlyDqwkvNVj/bsapW+30vMbLQIWqm3r
XLHO46Qe0qpgNSjapctUBa07vktRv9uSXb8wGYSqoMVqUVSuLhjFbzWq3C4aVjHGEaMcPiFx5XsU
5Hxp6eEmLGBTCyt6GxTG2jCDNgVJ48Mz3w4Kyr056guwU1s4jE4sN1yOo+Kkz8ZEflTn+j4fTdKL
uKgCZSSlypvsxRwM52xrVI5T5ZEK9zdbMQw/Bcdn2SM1Wl1w5afhBAv1cSJIWiovIgD/QEGZdBDx
4nLBGaeKek5HYe5Z/T40LXyxIiXZt8DjOny2dtSXxk0zdreSBmo8ckmTa1nOb+pYIPdSsKfDXbz8
L8bObKmRZEvXr9LW1x3bYh4u+lxoFhIgEgEJN2FkAjHPsz99f+5ZtU9V7W3VbVZpxSCkkCLCfa31
T4gH947Gjg03Wquql9HkGpnS4mUIGJxm2BXuygQ+sMu4jc311kRNhFnz8LrE8W7Qc0CtSlLwID5A
DdSeotzmM8mbJ21cbt0kfir0niRjb14tAt+nfhpOqensJxdl7mJig8LcxNOjGggv2QKDKCrmF1lv
+WrjgHWtKh8ZvBNcpsJ/spnJWdkPW1BfU+u5HlOppaAXhuH+kM7Nfgrtg23WryO8t37t+MaPRoC8
8m+BF0G9vh4mEwQOMq4zPuqg7/BppZOGswLjZSoGU2+FgxVjWOkzk2GQYa989m7zt98ls7m2Ke9b
YinZ5QCfizVkdrR7lBI8vXy2BLfppjbQ4Ly3eL39/qdmXLMaQRaRDwnArmZ0GrxchfpfPsVQgnOG
4Xrxhu3C01HJy29NCz1X8iRI4uV5o2ZBsoibNQ8OeY0h9qHCGhkrIUc1WyUmz8M6ya4+PhwVgzlm
Z0GZ7Qw2pDp2N1A2dxYOX+pr+Tv+1dBTA64cMtWQF/EYilSjGbZtysBC/zEd2kpbWVas/l8D79JV
QMfZtxoXowaXjb+XD6nJDZZfy9sx4HnSMrhtR9xGK1xDiem8Zx1aG0zsxl7/kgdWkgwKRMmYN5ke
0IMxm0PZyF/gpR3w7VgEjHBKbpx9bTtkIZgw8zA5j+ubuEJnwWs4XZNvBaJrC39K+eJ1O2zVGwC4
trL5CJY8N+VGPp08Lvmymnw7kKjVe+c5Gmcf0W3Jv459/b4FyTZQ5spft1O4lh+PfHvyI/z9rQYc
lTlTzTE3awTNBFoL9E8QgWysLcZdk3K18bMOBGzxio38Wj6mAu/X3R86bYtdMc3goV326+Hk1e71
JFyHPF0WhCsfHaLBHIsJBby8nfxRxK+rzsdhg/fZJxsx0KEgH7CN/Kd8Kl1jdo1+yWXovrTtj6kq
L/Ip5WOC6i4X9/IR8pjK6jO++/2gIn4oDziqnKN8KV7idsLqoKR5TjtDvZx8OhflKE9jtahM0uVb
INCzQ0Uf0q1bVmccWnTkKCtfpv+aDBZb9Oq9BapHOCHKw7bZjCZIR2QlX5ixXi3uqnTSjJVA3bSP
I11ju18uCsCv+/SL7faqzVyuhdMQ11Nco5R8Vb3QDwOIuTmZwMGpzrXELFovuRT9uL9Nw3DeQ0f4
qoPuMM+g2aLSk12ZhSt3cpqD02IM2qTnJnpPGeix2ZgPdAs/inEuANy9e0WDsBsu1LG4Y5NkWCZB
Ebu52oh+gSG8DmPbpaKR78ojdvKxWcRHKyofkZxdQ+HD1ukN+qZpYtyQ33TV+CD/FUFjbmtJE5NU
MBjpF5OMlt24M7wOBItNZD3FRHGHY7VLcOIKcEZoneWlD1vMWRxG1IiVsoOgYnMs6AZW6z1ZIn21
StjNbtOucxoGLEwACt8Wp3/MIuoh4TBkd03QJguXEIKKaeP0ozfDw1/khtWmMsmmYWjs1tSefqRf
1bgbX2ceWSXeRtu0RXEmRh2sSiIwDOxyXBjAYxLrsGh2cgjaKkbxw+pnMRReiuXSDxkq9Ly6jQi/
XbkSMtN7GBRdmf2026TbYup/CsyJ4y8/4f8C1lr5K/yJra71VEyA+8epNQ56AYBkJnq21sNt09cv
ZW2UpKVn6SasYX9b9k4YAC29P+CEMeiPGIiDkpn5W1jByRVNiZUkIEUVhckBoa+/UuAktfOhRDYJ
j5hBtwmvb9WH1l6EPUhszjZM3A0O4MvecqtyZ0Ic1+vcPtatfmoDhhHLlFjrSYKZjlmd1Qg/PxYV
h6mYVxVUsZVeT/D/xl0y47esh8yyDQlDTwa8t7x6jEKKVHWh+15MiEbpblsjcLb2HA67gk4G/n2y
LztAv7KoUQVI3HmQl3yteS79uJPunObsLo51XDTO6oB4YULVDh7iH0rUd7fYmm6AVRzsblBDas8i
nH8mvjC2SYCOWtJ8mhn+hZtpyRajuHg92lF51KmvnVImmNiQSDDquPugFZR9pQePkZsVmpukg5Xl
bSqSadNFZM0kXBeT7j7ns9+u64nB6ZA7uzGgbhHJfVgRAJMs/KWXOmuScbkTh/hqSWbGxBqdJghw
NFJbYDLsS6e5FiWj5njytJW5hDeWbeaYLB3zgXObvDhh5a8aphsufr477KjK/TT/pOKsCKhayIwq
q1NPQiHBA991A3AinvIzfSBS9Flku2EqUVpXP8G78cqCFLiNEXcOYXMZuvhsuOmXn98GAaVRk7c2
tr9MneW9EA5c21oxP8F1wV3NZQ0wEEaYSBQ3ht6fAwOHDOaEcwx7qyidFbGZsCwUnCoBRcWSKiqO
hyJv3YnkzZ2sW4N638uhiPQT5VGfUg12XEqMbeIgxg9Cose2OwF1jRR6eXIz+BjJAhcp0KDNweUo
P95w6AP8lcwF+Z1uVxdHON8KGISAPQA33MBDbd71g/XspDRwpbbXgRyzsTqPbrNlO9jpqQvmMw3Z
LvRABKqhXCGEzsLLrA8McDFWw0SB6YFFVSZfZAKJRh73ktfVG/rxxyyGByRZXmwdVI+AZaLHoCjh
Bi5cLrMc2UxY6J8SP1PEHDGyDvOiJywQ9BWz4tsImyV5ejyMBfHbP9N7MEWSfe4cMX+zRv/UpNmb
aRQXq+ZaKIP4VZuwA+gAtc0hRUoyedzP8zbuB32Drx/tMpYl566nA9XnlzjqXmM5BnJGmDxJjAwK
r3aqoTm7GoIZUck7bGfEV8jYM+z7IrbsCGIluT4fEMQsQFV85SNGZFqERTAVuL9x2+kwDSg1bYTM
50Lzd1gHnO1s/IanfsLokAvEHXkTiTxJdoithlG026qpuq1fWY91FzQ3gGybpBpm1JgwPSpELsfA
te+tynlLETTWQ/dDT8GQcYtAjKj362TkFAQ2/UW0Jg3nF8yIi+xNHOKqEw+Yt8Lp6WU8Cj4zvuRp
SZhpaOke7MHfeWBSBeBcG3XP2RzgHMQn13pg2l7/Vab+9Rd5aurey/pLmx6S6ojM4ZThUL5VkF+e
uLfCNG50SevsJNOT1NJNnxjMTeoRQk3XQhrBjEYidq4E2WfAm+2yJF8SFHT9+rkzp8fMCBjW0G+M
C1cvg2CM42v3gesGFz5tpePwtFPYGV6yq7oKvreT+D7NLEBVCvbZYCa3cQx08iPJRH8gqP8b21Fl
/ftH01GZXIBzhQm1mvg3eOcQnn++f0vKCFd+479akxsNDmyP2S0cimVQoCjIL2rpcsMO+igghx6K
jjGijVcWarK14i5gSlFvSw3UXdKj9J6Fb2Zjl1ylJuFqqNrqokkmoxdRFoWBVJPyHTJiebnnb3wm
OAlFLn5xvXu7WHQ4en2T5gP9GxZvDLQY4zW4DdGAfhMRn9vfv3HnX+nkv9625TkG7z2QlsF/eOPQ
uKqixjzjQJt2yFk4ZmHcoiDTUaHrVGvtbVZ/Vcvsbwj0c1aNb1grngnORZVyQ9DJwQqgXKng3y2S
5hPDBED1ln5RhLw3nSzARPDDb0YIJz6SOD49tYsyYFtnEArGnG3NjIvHsQ25EaAgh1ryJcumWF6n
ODKxJlicj19ce0lwKEtGQWGzXKiyXvEuwZ6NFQ6rOFqieDziFpQcsvhUfzaJuG+13P5fPjTrrxa1
8mrhjZqW65Ooi13tnz80jJ0zb9Ss7qAlFgS4OrwKMEpyRVnLJJY7t4+9CSymyJSKHgHqgkKFcZzc
WmhYzl4VuKxB2tNYandRY+4UOUbRmoRg8fDcpaKNy09Z3/HJuVw0sR4/MCZ9/cVms62nEeX4TtAi
SXJDNCUHkbUPGGmzqcZHpK5RzFBa3oF/f814/3rNWA6LBioMHybjv0gQoqHJzCCJuoOud+YuyTda
6EdrL2abKLQIfGtMYG6zVugmUeSdL31MuJY1i1OZFJIELtnk4RLeO7U4W42HcZxzEC5LXTEeuxqK
pSoY5mZ5mGEaVHJTiezibfH5ZEpCZ8u84AUNxi1wIFh/NKKlJjCiQPyiDjlpDGWOtiKvdQJzpm47
oVecIx8mVTrD8MBtydMJnxGL4iGlky3VUvXR9fGrc+Xehtw42DuJ1ILxvvwIzykjBwayGB8ltOAY
VsL+zN70EO5RtGBa222E17noAdhdgatqCvIM/ba8Ksw0QGBZMQCzjw1MrM3fnxFT9+Ql9+cFDGs1
RCsWwgyyovS/ZAc4+L/XGPS2h7TChWykWN33fjpvTPzMi3K6c4VLnHaPTWvZDDeu2+BtMsZf7Mn1
ALHZ7KOnRXLqasmzKpvyFAfFLQGgLhJi/khLypfWpPkvwa9+LUqdcbSJpUX1mm6RT77rk/jwkugN
7tlu6pKrGeRffsbCUWiPDD7YUFsTDAVWWda6+rqrvNvUHt5EgQJ5aULOh/vaSB4nqY/JVhvjZBsv
OYaL2lPYxySF1cN0H3jzthf9SWvQqmejSRRx6ZxKY3JODnTXLLOKQwtMEvPU57HAcTEYW35S4vY4
mZukaO47ZnUHsr2xGqNACCliMPMd4M5u6olxI86LW5Y2xBvVm+Tge43LsJMFTzLDFJ3N6mGgO9aH
XPFbrHwVp8dt8688iHa9z9rk2FSBikmlfm9SyFmt9qCP0ReSfzRwyBrN7kMVlFFRX1wNBLMtB9LM
5J0hiVut51xF2J5lXxzVyXcvbY9BFT6xUr7J1pQu2lovcjYU5/13rBq+h3q9yZwBSu8YIh0J2j1j
yDOWykzyNWoEgRcPIUSvkhhExb+2CcXYwWH8ssf5oSmKk6nHLk0iHPrEogoXwcdSRtjx5QfFVO3j
dwxVf2imfK6YHgJZu1ciiXCKgohGW9uOGVcKprK46g0VBiB0oklTnlvXu2YaDF7J6pIVZ5d3piSD
5GtI5Wc/j48+Hl4hEQEWNfAg+45y5KbTC6x1AeMPCRxSPMuvXsyoQxLo7BjYKcPpCoE6/MmuEDuw
J7j3dn0d8CMUTTeufdkKU8luscjVd91gPRCi/T2Uq5AneHG9b56TBv8AeYPHbR1vnHJ+iNMRBkAd
IYBpzEudkn2MRzqibQYPEYhe4rcvfjRdcBxhsaHvwXws3Tv05NgmUMoVlH8G7iBbw9O/zU31rU6q
yyJ1Ez1Qck97HHRs/nqYk+Vjh1eN4fkmNDDzsZrgV9vdawxORoNRgKC8NyT9sdL4Q5IasV0+D9E7
k35NU5dtHJ8Mo2X3ADPKLf9UuzD8U0xITi0fMiJUSBJl+R1vsy1OGRMMIYBrkPGnIauM0wA9zdHI
GZ2y5JKa03FZ/OlQmRgG+x5xd5MYwx2CNEYWpFlW5ch+ouNDZIv44tBbHrXMxeM01AEA/emMNPiH
ky3mY0ZqPAGQZy1GCyYQsfTekx9j20gDriMMYOKUwPfEKmTTenXPeKtkINsn9q6MO3M9mda4pUP3
NxnCimHI926vOcD/Q7GpgllOSXs6VRvgrq9xNYSkWR48TIMUMahH1rOQysSZ2M7K4dD1cWGrm12m
4aAoEnfTzrqFw624NZma72NcdmKrLI9Fv5g3IsBbq8SNBgnMRRsMZLxkMK0Lke2FjV+RlX6vlwbT
QgdjocnpvmbpYuRozBgq07BuoKRZN57X/fYVsKGRhcWNZuoPuICYO+hrh1q38MhxpQVUJW6C/nnC
c4b5ElSUaWlwQFFfYhuZDzgq4I02w1dstJNJijqUh/nQhEI7Jdjk3LTiS33TyZ+or1DUAYK2NjTb
ckm37OMOBED/VkBeP9i2F5zCQaR7v7TQXgfZeY5mEuZEsQmMAh8AIJVT1FW3A/3PoZrEXeR56QE/
ODTt+QDdHOXzKcerfF2NCb4jleOc4tG8QKJz9uoo1VFYHjlOpdV9VSEclhAvA8gPCZCKj4Y3pA1d
V5Pl7At/3JvREh/dPAffabJzHqbB2kl4OR0XvlLXMSbPGZwbgIdby4DH28EQPPnFczNArzOd6Jh5
rXuqZRESGtJkYybRA7HZA+rz/jA5/t4zGKlk1J0ALfMzaSQ7kSxYlpkf1oQFTzqY7clu+vaEYcDP
BnL6rpir4RTX84CpexHtKnfZZvNoHD27BMxhSniaTAzF0gjYkLX4MYz85ywZE0R2OnSWENFR4a5J
JiKNxUpP0/Lg9Mtd2XG7xIFxMTVaCyYm8Ae1Lj3Mj1EpjBs/uREcwCCiksEQiViQnMZ9Z+Q30bD0
e73A4RlhmehuHM0j0CC0VqMARFmni3EpYTjdQLBPsbnA33WNcoEZoXTYoy3MEJncYJjCKTFTb6Oe
I4LKS7aoNa9ND0+MPInvEhjiFCuMQGnG8BGkNMPL4EYxgLMOJUpV9TCztHLddhFjdS8+KAlX1fdM
gLPxK3Lh60BYO6tVq5RlH/TqDxykn+xCPKnqohiXagNOtp9M4Lyo776PEWxHH7gPJnf+5hN7lQlM
dXSpZ3AqBu2p3TPl2SpqdD7PCb5wAoSWOMY2+7FE0UnRs0szl8ZN8G5nhviViWhtcrU7+FE7dZSK
MC1HRCIsLnOMbQ3RErFxZ9gNJBPqdTEEwF/dVdVJ7cL2MUXFPk6hW2ED265x6VHVvMHAe+2U4kFu
n4pDjvgFVn/L2s+7IMs5/SZCpr9Fl71NkhqsQzunTG+v+ES9ST6sZJ+7Fgx0hE1AifOmQxKQIIIM
K+lywNR8ipYNuz6ltMsz1RPUHBx+upDqskeEaGXgcDUO0k1+kzJXXOGLBtwL9TlrIJ1pQ0NrxU+U
SEZEtb56U9z+MaZz9xJsT5kRFNm0N4bpKjC4PZYFziqJFd+2+VTtsHZTmi1FECavtFi3Or3oCM9+
6zUoyyBSfll1BKekY85ZWPS3zSwwUXaLG6NH+ZpWUoMamIdZa+5aPbhGjgCrNC90t2hD3OnqwNwt
8uRLNDn3KhDUoF2zmbmZ66IdaJc34sOaVa83W3NpLo1nH8rFRWjiHFQD7Um28dB597Al7ieZITB2
sLh6rz3mapom9YCBdmzD9qLLXKEiwm5feiIOxHwE9Ubk1mMuB5q1VNfgGxCs9CY4TfFA0WKdHRPe
FJ3+2KF84f/JxKxy8coQR6wZG+4m2zUEQjE1vrFCKwOQQUUVhZ9jTFivuiJEbDGLpIzEEKu+o4ie
VmrYMof0J96Yv3gkiqR4/yNNO0bgK+iKs2mjpxNKIg66w7IYuoo9Uz2VEXURydUbaxACiW7x1mna
rsu1F/UCkRNC6GF9sMq5X+EOfZWiHZv1gdW2eZG1p5ofhKTp9Q2Oz7I+75r2MQO6RiRD7VswtElT
2vpYq85Jq9Vrf/K+5YuFlWePLwss6LCF6dy1wVWPEki1MgUIZ8tVoNcIZ9I7x3Txi+LQ9MG5Tg7J
ntH8ohvwoU3CL4CDOT0k+JrwEHigwfR5rS/eB8Mt+PyTFIEVlTxD7qc/BtV2dJPg3EspaiKlSCRJ
cWg2OJ1qETWeIvDiW3+MPrTotkJzzrT6SbfCr1oTGbzJbF8h39nMeLZTpYnLVHKs4ZJGoEceZlpj
dZ+Dt7L6IHWZ822iRT+Mks9QVqls2Ft38d7E1LwdpFWTXhRfholYQN63vRE/uH5xGPv6MwuzoyEH
IAWTX3S9+jFb2o+RySl+oyimqX9rXH03Kf5HHGIAc6ik+yhEFd6Itj4WFjklvWvrNBqYgnPrBKHt
bDQNL+jRQtw4NPbeiWHrWnP6pSYiPkyHSAtJAGYQuLEB3dWPtRj339F49DP/3Z+xYE3srayX4nHY
6iPGZ3Ct+ASk2q+K3krHRiE5YC3WiVMmG/Zfa1nEiZ6q9C2Ys3c/ij+J2W2YRtcoqYdyE3phuZuN
3RLTyUMSh1+I7QpqrWq2MEPsrX2N0RfTLXqgjiSr9dh4Oylakf24bEmchfYapj8vksXrBv7MUi20
ClJfn1rvpNghGJQKD9Uf1TG7dhRjMFXhr+ONwVUJp5QCw5AXVbNoT6UJNQk5tRrAqbm1Katmr0OU
0k+obzBUgFcaIfml8CvknNmeymxtcaNixZ0chtlAZp8RWy0vRaXPwaGICwH2l+GNUGll12GTwpAQ
W6KTFuFQ91LZj4Zmo31+wO8WK7R9UZl4FsM9OSadIY2ffFCcJL9Jlrhka3kabFyjRueEk+XRsE1n
bXVevktdl34M4j8iXe1uFO63vi7DNRGOYDz9yNTb+rnIVTajB536NlxpLcRz+jX0ZC6WUYwybOmQ
CKWVkBFva1sbs+csKkWsnizsRGWwRU475wQvGCWNfjHR7alDsFNW3ClsXm28V1fy5tZm+76bS3ZX
VqS0oFlsbFT7HgNavaM4yCYb67/lYixE3NioLghaL49WrXsr6TkYIda4UQLRKTrYzkBr1G+Qemrl
vQI4VZNrkjVTW9550DJwdqbvbVG9Wr22iypx103cqEp1G3rglU4z46n4Ywjma6B186a3Eaglc2kf
U50w4Mz9qJBB7PrCO9clBNrFY5BfL7p1rEgiq2JmD7qJ0hdnPmnTsQzacmvazzhH6+sCu+WdmvgQ
a4Pmr/PLM7PpGy9AezCzhLbL9FVlGvxPL+Omq9J1nl/SBJaQT9VUSYmh0iwr5QkpQEdWtGtgN68K
clsW9jq/X15FYJxTXTyMhcDf26fi6IJMshTKTROkr0rxhlKUfTUefmBafD/D254q79o38zNByVsv
c69TON62lbP3Zf86MKqANYZmS/o6hBgAbgup8pJws9sgluXgFYyr6fg1TFqE91eVMfJJMM1ymxWK
g+DXzpfW7aUbQI9BM3dSgajursxadjYpGuSSQF3KnuyIt1KlzTEY4NCF/SqX5R3my4R9SKiokIiM
AjUkUDSMP0gqrpiA682eKOLcpnfvubis9EJKwUc5cF9qWrwbXU5JUOB2ICfHvgfXVcevTm3Jfhb9
0NIKqjKf8i9I2minFZQoV2qiBqGdQ815VEivOodQLcDqU4bOLWB+W7fHwQOb6LwrQBM7i6yRSHWS
uBZyOfjXx3nG4lSC8ZqufY72+L0PpwfGYQAOOJBu4kPicnvUDDDU1aC1Sb1V94WaIWgALEA+PCHz
SZIxvG+yZoa0mW0UcqEArN55D/3+UWmJcMImXwpSoyNSTJN9EmYQ4DyTvQWlIYx3JfUws0eO1WZo
iD+dswZq5OkzRlCN9PsjnwH1APcHg0RsDOQ4YxbnSF6Q9UDvLGvpwcJPgR70qLXlJfCltpeF18hZ
fDtqpiTSYDzA9qYQmg+W3PF8KJ9IufOLrMesat4UWNdIvSDeEHL2JSstg9JTfcppbL9M1J3+zMBH
SbyMJ0/g3xZlOrhkp7GLZauIaoe0MFxnoy+J9SUx/BTR3NVjulfPhUG72IkaJBU7xyuN/1epIYkm
U/LG58yvlbBY5p3KVZ+xHWGE2IrJGdAM60TNm+fIgHAKJiFRF/hn+AlS7YHg1rsU7WFDXthOQphQ
zcC8fE5L0V6QN3/vaG5FEzwhfWBBYJYBo968zfL4u7qHGsOYdnh9I1ghgieqlq2PQT4E4PxNSuLc
mUzg3I8uSkiLR+MvNa+nfeQMKVAxBXu0JZQZ8s70x/yNwZEu6IPVSjEAaBvLjB948TanpvwwnhXE
IQpMCWqXFIyn4dNZyDOebfae0LtDl/NW0lLjLciZ7wB5mzL/srzyLSmmSxIsyC0jQ+HftrdrLLjH
Sj+p+WyqZs3OWXTleZFmAoWXlbt63tvoASqbvkFerEtCbd/L6ZQsW8DIks1COIxSFcp6LpFWCFaB
/FVqFBVtxLGKXW6njIwbQG3oU6g1tYPlVWsXVRBhaRiuMunkJufGAva5cWb7gbDRGuIHcVY2Yuep
tgmnrr4UYQCKPZhp2W8mi2yqt7bVDBjlxSURAwVK5L6hhTnIj4yV7rseLDvZziRSW2t3xSX2qI4l
+C1XvbQmGiClS8Uc31pNc/4hZ5DTQA2pFNzsH88RXjo4OXBd+xnSYB2tj6zTa0a/AzpRETrHyfVx
oJRvIR6JMA5KsWoqLNyd+FEhGLiL0mr64VX5WmTIrNkjYf/20aHCEyCr9WGdOeYb8UiA4txXCa61
8G7Et1kDOGtMPm5lGEQbUpvoVaNOcyEDo2mxUZvTQjSY3DXfltxt6Hhp/gZOS0Buwjw4q1FDSMxl
oYoVlFCXssT50I+/5CcqXy22WjoyqejoTP3XTLqwzQ3oWb1ynOxcMkEWTpnv1JhfpzHFGLotPoY8
uZWVk8go0ahtd3maoCouuXaAVZ51gzFMiEa0wLV1ZYqXZkCA6zHocGUh4Zi2gX8HuQxyzeikLj1N
ITRl6CcxzrVOYTvvGItvOVwaPcD0X7J4Kpt58Gid8fMNsaNety5j0moWy5pqI0NSQbcbFRvpfMGY
CHhHKhyKtv/UATzwJA/W5shCUnxBHWW4i6/vYATMU+jAbCm4dfpxA5eMnFesvWBjjD/JM9jLy12t
idjt83JDulN4iKuj+s89ICVKMFVm6rEPld/56VdIIIbinNpxvPb9MrwB01xPjeZu5AxcWRb4ibOj
j7pTVgWGFMXHuDZvKgexVEENqe6f2PIQcDDmXRV5YW1bEZ1l7WV74KF1JO7mCR/iLmlh8XlPS9OR
zeI/qWGCmmNo3RLBBDIflTlGmy+wbTMc06UeaMxYRv0gpoe2vJs4rx6smCtHsNkQ/hntuquw2bqz
DGVW4ROIXH8tRDmQk430tHGcxxgEHCNkcZh7roGyZGPXA+IOq+wwSJsXUrButQFDWWDKd3/6VCr1
sCGNziAsQgzManyaVKdOzjFKXd8f2QoEuq5gMglHgBjQ0xExhq/X+chNVIWMIWPWISts2K4TojgL
TMkHcLRyI9F3YrzgQcitbqqfe5ZkOVkpKuYxRn1o6Iy8ANIf5OEv1UD3onskH+R5JEBybXJ+sixP
9spjKQQu0UBtJ8yIZwKKaM8h3040GJ6bfZIwclxynRLQxazak1RfOaiHXfa6JMW7GbNEgM6N60no
rHVQtkwPcoaGSCdptnYNkWvK3VMS6guUOvuhkIyPfBrvmtYU4DXJne3DwWoFPLhCkqfIr9BLggZI
aqq3I1tLhPPzKhdM30jeMjY6ceqKctETd75ynejsUqSsyeSApyQ+PQpbuDmoXkqP2I1fqKsovhcN
agynxQWo9Xi+mVhn7lCIXZm7VeSh2IVLR4QLqwwB2QRN599nB7thMK3OGN/TvlsPCYfstW+WCSDr
QMldy51cYmLKeSdxAUAahyfViO3WbH2rBiic6oaq5EWZqyRZc4tF/6PcNxs46AzuhxMOVcjIZQuf
gg55Brd5F+U/q+FFLaFqPSvTt8SlKbBquJT2Sx4k+zBhPuCOc7Oa2/bWA3vd0ea/abGzJSzxIW4+
R394rxtwdT/lnOUmJVsCq249ewgwrezc2ZKcxEKjrEIoxusVbn7MX99kd1dGwcFPptUIUcci5XWl
R/tGnM0xlvYAHfMa+Ms7uw5OmhbuCyP7oUw5Co0VrpCjaTQEKwIBkQuF/jXoqcBCiwrMZzmX0y8P
UwDF6ZhETEhF8h3GIcO9eaXGnDVQzxo94T4YveSgjKEU02tqVljINszzuDsk+Je5kGj9KPuE8kRl
FA7hym6yT2Us5LjsKCRLb9iB8S63P9Muf5IGRnLb1CucqYOq/fCr7hYS5YeC62D77ZeufhE+dRCu
OzXeLtK3ASBOcobGHrZlB7Iby5uv7asrEs2jAoAND8SOAc3KDgLiAef7ELrfFlEGSy0xDEkfPsr2
aZ4p76XbN5Akw7zRkw5WVIeFpPgNdnHrZoG5FqX2qYbDpivlxBgkm1i9gJBAZHU47wZ5toTHYKVK
cwCDKIInAz6HqGjYjZDf1uoiBRgd187oYnBO6h9A/Lchhj0rP30ubng9AJBFX58ZE54lVwn1wkHV
fqp3q7S7pAi3wgfTzN0E433I9lnVQnyEmG1h0ARFN9nPZJn2qftimCzJsE1/xJJSGxvtNuhMIFLq
EKv1v/n0tDfJWL/0Mm9VRgoEbn8H1wwivLQSk13aLC2R0PvZKzt5lTPfkdynLUMssZPj9aq7djac
a9Xe9NJpTMGow2B+OHZZbgaHmMsZRaG0k5CdjZyOJuyAJPAZRGESXCm7z5xfe1I+K6kgNtSQdPTv
l0G/jSsBVcCiP7Od5ga3TpbR0nuXN0RaQE0z0dXIKloR4LKOSos0p1dyIFoaikK+0VhWAP1wrx3c
tii34ezjEmJ0D8q/KxNs14m/gzfv0wGS/sMaaW5dqOGdTD93x1DblQvCaRPIal0PCDdN9yqn46Ly
PkqtfZeOVrJnBPh4QtNyaPLmIj1FqsQ5C4YeDJGpGWcb9DR4xLb0OypCdJis5Cx3rCsXLImvyvsw
l4cfaOdZ1/Rtk6Eh7qQbHU4ixT60oOl2J4aY72rKYsysHHEnaETbp4o5P8LTBBpgYmE1C1VdZDWH
PH7z5T1ZVaEFgAIJhlaLGKbnXFeouqJQysZT3blkLVFL0YOp2RMzihuL6iW3i5+WnJ/KT9mvxW1R
+zdeDVwn3J/F1CCTgaKrF1+L9Dzy7A8zmR/k6bEcNyPtdzvTFgMGuFyHnA2NIROYTeNRH3JO7eYb
Ej42dGA8+WuTEm1GpbFqZGUlP2ZVEctxuuqvZ4+bXrkVyUcvuMPBFqdkVh1gj70CyuPstMiFQu7g
aI6yHue9YU4hSdQkZCwEaaHgZSnUtk5BP0zX8IYu+dXpWHi11qXgxqeGT0LIUtuX43u8Lu/dGb2a
ZHmKAcZ12/jf1E4ywvLB7kinlAffT2sqES7RVwIRdoUobuwwwrONJWq4zcrhVa41au93QnFnQTza
whO1l520Yhug46zMKPkK8cEgpCU5GTXehklZf++rx8VyrspBSha9riXe8jI4ocCT9oOE6oooeunv
9C5+rTXro36wd5ldOZu25oTKqkJtNpqPGnRZdlAifeIbiJTirJp3HWYJK3scj2k5HZFJ3UPRfyaP
d16hrr+W07e4AElGEnFtTNMCSCTxlMJG1bdaaWvrIlwlnfNUtc30axpnGAwDHAdloxlZv1iQvyXX
/0aD/JXG/rOqlxbtdP+Xb/8f1A/+U2n3/3yMynP//9/dJj/bqqu++r991P6zkqH03V8fJI/mn8/F
q/92dBuy7P/0zbbsk355GD7b5dtnN+T976ny8pH/11/+5kB8XerP//7P9w9EuZuk69vkZ/9nc2LH
tv7AuJKv8Ntfyrfw3/95+9517z/jofsEx/w3f/mbrbEb/AO7YJ8Zm40TsSu9i393Nbb+4bB+QrL0
LNM2ecQ/bY1t8x8+5sWe7/qug6Ouxa9+szW2jX+Ylh8EOpRUaXiMTfLvH8KfTmb0Wf32/X+UQ3HB
C6WHtfpXV2MfhoweQEI0HFxF/8X4NrAWrDpqrT7o7XRX2TqZxbgYxrW10/yKy8xHRv6HD+n/+Iqm
rtsWdDUL6sNfSLV5aZe2mCnQCYHGr2BFKsST6aLpoBuYwnj4X2iZf6XAyTfICwWWbsNOtH3p/PsH
KmuEoSpoSlYfjHyHRSFEem95rkX27jbi+e/f2b95KVjCpq1jVsa7M+0/vxSWwQaVlPgf9s5sqXHk
W/evcl5A/9CYkm5tyzMGDBiqbhSGAs3zrKc/v3T3Pru6qqM79r4+F+2goMG2nMpc61vfUG4l2pCk
yZfkrEakloNX/vMz/WpXzJvimSzH1GzWwG+fWiuQPYcWRx/RFq7nOmwXhITAix2jf7t+Gmu+/JlD
KJ9LaC7npGvhva3Jd/3zBSyxcSnItNgSPY8cz1AvTlWvSkccEAZAi6xU0tycnVa3iHinas1c5GQE
ROHp+d0/v+tfCba3V6Lrrs6nqQnT+eX62pDDSLcaCDh2lbVKQo7opFR6vGjKdIG0f25M+9PHXOSf
n/b2Dn+7AoYQQM46vF7rlyugaFZhEBjNElISZgutzASD6Tycq3Y8M52GEhEc43y+xE5Fu6lE19qs
mTRgwxeZNSikI55jkTz/b16WaeCKTv6oQKX21w9G1EWnp2iKt63ZAAml1lbYPFtrDAyBnPYHtRyC
O74R01RJCLwt0scpyWSoTf/kWBhHUycPIrj+8wv7248JKjDbE7UB28tfX9fcxXi3wR/fwjaosbLW
UaF2ZBdNlIWDyR3BkNXW22+lXlT/srdov5KQb0vkp+eWP/9psToOKbkK7Pstlf09ZjzUH2Dki2BE
SVSPl1Hl/FbjcTsI8R5FL3ntt/+yWv5uE8Bw/v+9+18+lSHJQlSAvII5pGNA83whIPF6M9CO2RL+
+VLrqvb71XYd03FYlzgG6fqNAvzTOy78zHIyxPPbQi3XUDAOpEt8DaqcdKtgMyYmOkhf+5QpI16l
iynECzx1hrNVG9vW7WE9qNPB4XemdDq4PmvHUFxCJd112aiXMiCVPulP+JCfTaM7FzG20MWrLKvc
KL4KDQZv04+XWQZbFscy2HQiIwOx4O/I/78jzmPRUwoPBAJNxtM0oaUtQBAahyggcsQFCzTB1mxh
odhZGN0pnwlxAi9lrVggQD38OW6osR/Opil2vc6kVAu3+DFksPMAWlU3v7uh/4rJXKmarkMzPkQV
fkKBQTbEuCuwjUcxA/0zyR9aexyYlUBTy7LOkKAf8UHBdvKNdRPPl7ZSt2bzI+nia2qrh8TAX7p3
17TvsBGH3tPd+Eu2iLJ7lutJlznFGOkYVI2PhtV8OHIrlldGTdCYh3qzLgcwpFH/UGw861RJrg4j
qTK9w47IXwy8L20UWzgpz2nbwbtEVsb1vG0erRgPuOzQ5tdkoI1TdtV4TrPmAunseIPLyHeYprMW
UXur3XVQeHPO3MHVagEB25AZAetgaAnLLjRGw5nNx1KMuO5mBTwxNjB5+X2Lmj9JPL1Qni3MyOF2
Z1+4Q67dGkaDHdzpMLqgyGXYWIbqwe/LD9IGFubIW1UGth58qS591J9i93N0SpQgznAhvP7i6DMm
Ay77Yunuq1C7hwIwLHyTV+I78+NooELiEHad/uwiJM4yKINJz++7jes9JtL9FLPnq2txCXKSqPPo
R9WPB1NNr/Ip8plKGY4qbXK3ls8XTdX3BhqHq6RXJGUH4u2rBcXPaSyx4EnUC56OJMYrX0mBf06c
XXsbdogxXioC+BZAY04RPBoFaceMqs8xDrFQKFhTgdUySO0eCYLijxsNfBxMfxgw+Bkt4rHPsTxz
nfBgipSsJ8qLmVe0zMN2XZWRsiTiTgqNYUZO1b0I+k8n4ul0gw+rFu60qZJT8ZlpnvZg2VgjtbnY
c18db6/ehpm7GLX+LM/duGpQGVylWAqrhesAiXSYzKPbAsSOjPHwajYWSCgvcikP8nA2VHGCrFrj
yJVtY43PJuK032B9inVYfzHquFw3lPW7JJ5etCivjxA9sXhIw44H1IcMhv26XFeqP7I+DB1+V3x/
W46Qhb5ieeMSe1st0NO8GXrwaLc56QM2T33bSqQZ5iDgVqbcK4T8sGCDZriQOsjwXZHyHR/LWQW9
RVD4YPBueG176ghigLk53WQzTU/NTE1427Z6edSHcpo5soSIvFyOJF7CnZouCDCLFewV9YPJRo8L
ijrTzTLlPS+7BNP5oiTVC2kxs+YAy4/kxa6Tq1KZ2ypqv1uQlibugZ7logWwWxTIxyoUYNFxZLkD
JfDoIBoEzjc2t//B7TbYNHOT2f2Fzo7oMYWXhREZl9zgqTSexeccWtWKccLhW1k6E64kAEbQ9Wwi
xG0T4XI9HtQ6UlbI+u9UhHkLl/TgzaBuLbf3xtoG/zUiQqbJFCG/IIjWVj2ivuiK1TTqF8hw3F2i
KPlD1UIQmg0cy53+BytPw4anbDXXA3FbFZWfrvy72QqsI5wF5llg7x7gm1OYwx4bc7gi4bA3jGpn
t+yiTSmPyQLBnQKjay1U5Zl7C4WOkG5wdLV629zBsME4NMyzZVCaTyCBUF7H0vXIniRiHj9YKzcz
z025cMS0erHCfZVioo4If7rciHe3BXkrXkQXf8njQM3SL9QlxLpzadji2hbzwqlVf5DH9RSHOdIA
7XHw3cPESAYAvcCE3yHb4vYRTS1+JdlmzLCyk4u/ywYcgfeGxMCUiAVFDvNV05IJqz5AngbcdqpQ
1los63DsCw9Dlc8O7MezCoE4xZ12A7xZzTXydQRktEgxjAZE8ZmnBPVL1XFFgiZaO7AqWlexV3Wl
vYuusVb+nMB/cpMWjJDJhojR1UDzJPklUDYVAC8fIONLS1dgNiAqJaMcZ45RhAjag7098OJhjrPD
+O2qh8CPaztBy2VRrvRpRp6EeQMiq2lVaU4LW9jdRTkpdCGcEAb0IYnZ3IS1KO7yktROp6dsd6bP
ymmxRmbfmjgzgbg+hQo4l1VcpD7B9CM1wmXnjCUxpTxZz2ZexaTxkovioVhisC0/uyLlHupnFKLm
BX3nPXm1xarNamzdXP2KZzPkfDVSICBXsPqZuIUpH7tta1d+8aSbjOpzzJdMEyDzVhNhL//hxhZN
kosaalJwmk0gt5UpfJjCCgPGqvQX4UBGZIY9YSdrWb8L42X3OaooTEjRKBD6LGKzOOetuOQjt0Do
d09zDmFD7uWWOM2qFS0tDFiXwWC82Tl2GrctyOrQ6cda5oUlpAdbZ5hUfpSNdQGd/kxHblvDUV/s
wVZXcx4ToDBjGVlELhgdER68mDld4Sx0rGgPmAFkexrNdmWYAfYygN1t1+GqqlvkrefYcZURDvYt
QXkx6l+Tc3E1TwS7ywmfrWvc4RQGHfcyQqvROnZ5FC7yJ711+ifyDNnbAej12fmYsuFRswlmjgNn
GSZiHzAc+k5ehGqvm1YZnuPCPPa9UW5pvqNVPERvTtOrh8yNh6PiWIckSv2NUcQHveo3FTYKd0E1
YvCP9eqy1QNzZabhtJQSeRgE4FBIrje54qmRdnFhCwlgx6U+pi8RRymOFBAioDdNVc0hqKYbtZor
jwUd4fqfEx+eOQW0G0VdiaiaVpM+eURr7OrQuEMm+JQPAuuf77ee3GTZQ7/z2s6WlncauRYjnhbG
MY8Yu9WW/gA1JF9pRXGfCAQQluJsSzzvmfjmXpiGGQm/zkWLpmKHgdyqStp5GWTdg6oxf7NscnT0
JjiYWXWoCKZfdwJ2kmin3oPFgP1M1f5QBnEirb1bjnq7jnCT2YxldrCgbXFTJGcX138ruzjQv6E3
cH+iFKd6VRscJaF0wKMSXuYjacX07MuyP9qR40PtBm0NxZVMieK+NjRMrsx8GSl1sSRoVnWot/rR
fDMV5mZTwE5OiAqFVkBjUhktt77g/p9cc9tnCazRItzYBk/oYoeExtSSPj8cAb3eIT8jHmgZ26zL
ybPcGuXh5KJymAiLVKNuFdQJudptAWYoEJPg8GVtQ8gsgz1VxxC6JvanHSfSuO6mpt84bn3PfD1h
9FNOq7w1V1qb2F5jTxZ1bP+tibjT5nno8SarKaOcdJU7BDO7Oqobh9RH2w7rrfSQkdO2qhlKMohw
wRgI7SsUTI1qTphVG/rTSpQqigcmWMhHXU9T/HdmMSwnyZMx5bOLtt20Fl6QloDJUOPd6vbp5nbS
5UZBk4lqHFNOJCRjYO7mGlVOAE7AduZu/Dw/65Wpb2bE8ZETGNvOhTHMqbCBcIEXox7eudBzYC+8
pH6Vrae+eU8rxV9PASxaQk8wz2pdGUGE5TiKdL1f4wNLUdRGwcZEaOu04tmxk2hN9ybWftTfial5
cbFJI8+xrxZhJK0RsLRTdWqDuXO2zhhQIOaU6Vpn4KLGIoAJSPGu6f2m71zMNzH6cFztgpQOG6CJ
Ml2hTLYiGbtQpld5YP6BLiGBCIplElH/xADCC+512GDmK2JPGLSwjYQsChJ77pm1K4dCqTjfdeos
odKZ4ViPwxWbYBS6CJkoW5PQ8IJyknaZr2mLJsOnm4n7tlzXcIpGl2Rv1cb+QBt5pQYf0KAgHxPj
8nZNZsN5LvLigT3ptXCC063UbWPaTKyMxkVDhJKOzzSxCu1Zw1FJ/2wn3jdswKtbbmSljDDokqeY
XugMwUWu9ptIrfNFpHyz2DvYBP3FiKuANxuIg/mPyBAcl2umQzVDzx6yK+ZL/r2SYuDh5nyrHMg+
yapurVPa1TmFhkxNIFs92sKad+r6GDqeSWO6LiPiY0yG/73Z8fepLhiIsm2Q7OCjPPdtpHoEBMHm
4GOMZbPVSaylk1chdNCFdJH94jfxO35D2GzUCtLF5KqbXP9hbug46dOw0Yv3FZ9YK0NFUjqSjZ5z
cYv0we7HE4rxp8wRJ6y4vkoTam7cer1TnQpf3mLWfLE4p5dlVEG5LBssCaonfH8zb8DAolRxdFWq
lExqB4s80iMORg9j3TazdUCEkOdH8BVM6Pj0lzahMgjQbmho4NCaGvLK4tqM2d2tpGrzR0i2JM/S
fMGBws+xIYFt5kCVbalo3e96ixF8xGcKtee2QoOuSRZkmB/iLF05pY/zHOzp28vuHNzTCy1Y9hrd
AgLPrW6o9xigEKHsSIKo1Fvown6KUldmCECBzfqzkbnkWpMhGhjD2RimQ1RTHHc2F57KngYNw00G
ka6L1WPXn5OKuidLg32QFXeiIALBwioXkc/l9hl0co6LGTWpE/I1yH01L2RvIftjNZxeTWgrHUGW
+IdFUPt8V1vYBgyaW5dspPBebOWkWpRaQgWsnrkPyTRgcckXoTfFypWtbS6yO1lMcZ3gSctmtYwJ
aLde7Bj9kVJM+1zXj6Linmis6RH+89G2p0OatPc6MMSkzXtGdljD5fwf8k9L/MMKepy8XkyyC8pu
ws6dNZIb4YMLpGfoYlt0zvdShsaV2njUcIhi3BldDdmiDwElmf96g99uL16TZ05psl71DKAi5pDC
1uyrFflqKPhNJcnAeQlWBnmW/S6y4YYFn0Ti5COnWWgjMjvtcdQisnaN8Q6NT7dUrHulh3hMFJXc
MDqGaCnBiCq7jT3CeY+MmkXK5VEqGh0nbY4UGhTB9HqdQ2VVPd3Q5Cpgp6ut74ojAM902svEnA7y
XIZ8S5hL/ln33NOyqe8LSvZOY1qBa8LRhIjSYuy7JIJ5whOFHOnQcL2WTpgVLGkbRsR0eqOpeLvI
u3aW6BgDxx+Yq1nL25p3jAq94O1GWzvjnhCF78lIAyI3Wpynov5HXfWY6nRr+amGc7cVhXUd0/Aa
ax+IN0h5EAk88JxtRrmfYI6SETSt5oi3LSGIvuHuCcbxbNnPSRd+4O4856AqNYn2nOo7v2PLgNfI
vuw/jvP4Jt+mUCSmzKZYtuJkOYCZNl75N+Cya3S6Saw48/hF5+6oBEDFgDzOw4szJHWa2YDRMvj1
W/gxvm9AwdHmS6WgTi3Tc0VSwzyQLBZy+2OzT3Mf5jvEycryRpfUoJIhF97HKqBXn79NIp6hBNF3
SMDHCmBVmaAaYuBVh42yY9Sz0SgSbbm0bw94/wBOLSJJyarUiLyjKdyKVJxGOaJuKgZMDCw8MYwP
tkgn7wYshM+phU0C0X3NshpYeEFEA966GUlmLHANiqdOxICsBLpO06jMwNkTUI8MJ58b4mG4OKDW
3alP9XUPdiIs2VuzKnUM3iBTbuAM0a3f4DNiK1wjwfPPvxuguUwNu7rLxYl13iZvcayHd8BDr6pJ
gel82AoahV+mZW9tr93d7oeW9JJa1HT2eO17MKZX+Lb/sGZieZJq4pmTdh2MhCo6r4bQt047s8Rv
tx88AMPHruDWavvwYLDj2mtgjH1BzzaNiF8xMPJle89531fBlwjYuK109rqBtgi21q4eunM6YHhX
6hj5Av4vJs0MkJOMBLLIRhIU9tZpBRIqS0d2hrxEdNVmzsqR5yMDl8UNI80UTt0I0C238IClW41D
dgMRUL3lqPr7EofgNuQDsVKWZDXrbKQgdxlT9JAke9pTBaXtUIAMhpsKEiL0C/zUqil6akSFwxDR
vehd6iRV8MWFO2oUjyH+ZVhAIrX2mxNhyQurYnvt45c2QJ3VN2wxqUUeR91rp1vvmc8CSZkTrtKG
S9Ta2UvdTschhhE1+Z2yTNuMjDnLvtpaRsVwCgzzZI7Z1w2lURTedE1SSlXi/iuwE8fLQ11aIUcb
yoM/DjtKRVIMK5atRWvsWhiExTHlKYo0O4Rt4EpILvNNFk3sfDoJLW8N3QtHSixIJSBWllA7a4Nr
l7hwtAj1GtA9PRRxZq/lVnJzTytdZkihlr+ao/jqRkw4HZKhClAEtJZQlR+yiSMknkGU5uKtmdv7
UqH19ouEJiq12FA53rBZxksKVf+tZ8bsHshZnm2JoIxubfFZ4RQMY4fiSEJTusWNSdINarviHpRh
wbCaIM6mW9WBu8Z3LOZ/gbVkdtlVurU40xp38O7udi83ik6PWs73t2ru9kYpvaZVaZnszTR5ILOZ
Kz90o+WPmsqmD/ToMYCp3Djlu8uAcZNWd9qkfiNWBLyBIYAf4KQRodoxQsMHcsBZCJrTUphU10O1
K/IAMwhW/ZicqwRTYoUEkRUrZNPk0zd0bhR3dnSa3cfBhuZehn57MFL60FboJHPcNZylbKU1hLA8
28e8tb057lSnpCmopx++Yb8qBKytac83VoDJmelOHSTK7K2sEE2XMNnxKZXspUkSorMcalP1Qbii
WBMVikvjDg3NtzlwbPxa6XX9toFNGJS7PLExmxVxv8LADEl4pN+Nat89TWr2kiU9/EKLtC1Jn1Tc
9WyNZ0K0FM8GvltGKgFxBBnC3SqU+oI95Dxa+8LH7qeYDRTURhrjp2cesJRbdaPerdW+OvVJOiyU
tC/XiY6fkkDcDIe0k1HEabNONcqGuBvvG4yJjjqM0LCHBUxiAKCS7/fbIB6e684QuyxCXUS5TXt0
heZCfqzzYqHvsjJYXk2pfG8LV2KkQbydS5I6SzV5hWeHaBvS01HDTAXSWP5AQGegYXOunkXVteub
Bj1rRLtP5APOdBVsM3QhugzlkA++xkP3DSsJbc9aEH8+WIW9b+OJ8l91FYAOtA7rfiof04oUkNuD
wBNwb3HnDEFQ7Jqg5M+n+T3eZIE39QphpSg5Qw0//DoELxbS1EGrghaEkN3Oh2S4EgWi5iZNPxpV
0fddpn7LSwYK0Ns1L8PRZFEMWra/PUSJ/82tJ9fTjcraj07488PtezHSZy+skveIhJIpLaYdV9Pc
k7Bp7m9f/fJPI+yMTWARCFzgrmOa3egJF2NLJY/V/X8/lEOQAiiWsddXPhBONUYN7CHk7D4hykrf
bbHbwpQ7rIYqW9jsAkZ0TALjCT0fhuVutx6NcfTUMDre3CxuD520pKgbeV8B+Hv//YPY54nSBERD
Uwxtf3sA7tf/+KqTdjqwk/iJPUhsUtVN7taoenAVleFeqZ6bRFPPBbY96yQHGgx9sQuhix8TPXox
RF0dzRbn0UGJsq1CKtWeT+lctMEyI3nwSRX1kR+PJ6ERs2AkabxzUyxGnCiPluTEYvSf18ajpSn6
YxSqpSdiTIFcF+pjq1nN2qQikPIIF8U9ei4WlPwnQHuFSDJY3v41DpbmgfArhGSQCdB1vJxgmMrz
bGTlGb9nG2gcnOL2PRJrKT868WAq9yMZdY+olQDFIJHBezTVIr2PViOtofSjCnvQ/dlMTA4iXEOa
ThHA3/JLKw9/aGMA01GagOTSE+T2VS8/hZ++p4pm3QfmG9LrEEml360G3f6mqGThjG5SHXCaCA4Z
tieQyPa9fLh9NfbhE8DZvGhKTnC7Ucd9INKvmEG7lzA23N++dXtQE/fPf5Y1hpMEXafIJjKCn5gz
6GCSeyvEjUB7THpWuV60CENS8zQ9uq3fM23iwZmmD44jcyHs2X/Cc7MY6icLaqBfF9OWvABPl3ex
Le/OdnLVDaqAY5U1AcsPEYCSt2sQdzS/Gt/RA53631K9djzZXZ1IP0hsoGusFSK2mlVYyfq09qZW
w0ZM3uLoH/CabUtS4yIVw6kIu8C42/eJIGyEoIZ2n8qNpvCLTZR07sbAzFfDCdEPsYZFqqPSU27S
UT+FTuwxStS3frsu7cRZw83GYlLD8Uj0Lv4Y/CmhWug2Mue+i9sQ/0NtXkbzSGzqrEBXFPlHhVPw
ftqYncpLMOtuT7xmx76GCQ4lIV+qjkmgjRPEHlDEuMz9CCHprJr721e3BxKt//xnZJX6OnMdTs5u
R+wI+ra86vehMHmSIfzzq9v3rOCF1IZ5B3pMOKg/Ao+H0YwuGAnyQkdc6EF2N/F6br4jNDlYkc0R
PfUPZRi9pWHVQAauV2FZT1staF/0xOaTHxfhNKmIZ40U4GEIjn7k7HX8zZaE3JbH0rUA6USwM2l5
SO5ANViq775jbmL70MTqNizG725VXmarfU1GKkaNgPOBupTOV4/3k04JH0zGixUjme+iOmYnCe/V
HAwD4wJwD/O7qtfgBH3zo6Iob+u020AcLr0vA4PhSMMmbRgcaxdOuvA0GxoZGhpH2OWqSND4uXbz
FlvZeyOcdxoTXAmRx1ld8E4G6XUya2j/zTkPLLb12WIeMq4DJdzJN6Dqw4YUX4dbYgzxApY6p3ii
uEXjTmGko7nFahKQZVn2wTpiQ8YVi70Nz3vNsE9pyG5Xi+9RanyrZ/5ITdi1M3LMDR2WliFQo2Zl
rwExZsw0nGfdDd7R+rwjEAD3eowSAf0zoIKzLNrvGSdt1JLH2djPlc4wTmfeK7J6bc3SaGJq9SMR
cG/sQneJGuL7pDGegm+70bvuQa9KRPtjN23ntF1ktWJ6BOYhrI844GbkBczi+kX9iIPl4FHN1sdZ
gIAzivpCPTD+gfKYSkeGJX7HvI1QNgJp/NzbNS6nzJTNEZo88zrfbXWyLbeZXz9qao+slvbphujF
bvAloSBMd2ioVBAWJyMKXPfJdJDWLdZwqV0yPS1VssmBIVqfBtJYWjQ6ukLfYsZ47jV2/YBqyTNE
co1c9cmgWAQ7pGcmdW4ZEcnq9OACUPKpGqESdMBCaZRe9cpRFluzcvf/zLcxJcXsL1QwV6UrgNbk
MhU0NPMXflEzz4HZNcBX0pswn+hVSk0NPQ0z9pEZiV1m71R6JKBUKcdZBj4hoSaXgVoH090NY3zH
qLoBKPCzzWRncLuUATCjSbieMewCmd5KySNh4eY0xoIps0Vz2fn025DAh376EgaLoIupCVV7GxUW
jHDQniIW2rqpvuEucB3Jd1sqg4QO0jWG5BMlf7zKOuUIN97754uiSULXbxcFDqlmm5bkP/7Kywuw
anKARLZ1pl066ER1QssqX1JEcqlmH+ZhG7gkY4/Iov/5ufW/eW5NFTpPqkGAInjqr4SvxuytDKg/
3ZZy4p359F88kRZeLGAGRbdOhT6dBWyRadQujq3vXEzZZRfGWPTsu+TU1FDBqSMYKbd43Li70QTy
+edXKX4jheENqtqW6ziqaxgMDf/6KvMaD3uSYVk2Dq8ybGkQnaYZFmzDNJMobSC4aMQgCAR2CN6v
kjJWDcmXJHNEEZ9ihpssjAxnXdARwzW4GrKXc1IQHrvIrwgcrxg7fbEm1qZOURbEIYaAEcXtw42C
GKiyb5dwYFuZp+otnrAMHgOawhtPgzYBVXQhVnaKJ3ZPI68nabmJOXCDeTzgks+TGSFpKD2juLFO
78bYxCUKqXlm9WcCjD5xsbn/5or0LBs2cJ6rqIdzWjdSifGqS5AxEtXOyqlvsQycGT3WxvSUjuH2
n6+1ZvxGjuViW5qO2sHGHfI3wmo5RoXiAH2g0U8QPqmmB0eV7lfyTWq5k5mNZEVl5Q6Mpl9gh4ag
AF3qSevNNTGgBccBiLJjEzilpGWDt1o0bJte2aTy5J4G8Jw5S220iAH4Se32Z9NnAFxqxXFu3Gzd
q/NXNis9mxsO2qKacDOQn0kIYmEE4TILr0GjQITTwKtR5lzlQDGPAMnigb2fvBASlEkRNzKqLh1A
1Ij1bWmDvgEzFOikloIj1IvbhyFkMJWQE4ZoO32zZzpiZtrXTMfaARHUspzYeWrfxu/EpiqUPw9T
Hm7z1k75TOOhXIM5KFqLIDdvPxD4yClDlulUCghgsFMI1fza6YwjM0PdkK/AyAszzDzoyXUzbDka
iXC8y9UXCj3wKhAfE2gu0eujAsgFh4F3bbnt+Ya1l0pxMu1kF5bKZ6FL/yIMjFaFb33Teso935wZ
jCQ0WCq8siZoljXjXjKfh42S6YQ3x1W5ZlwSY8tU7sqrbsTTfoA2tUxS62LxQyYE+6AY3s0hJAMj
X/tmd0cu7a6UJAHikVgCrtjiu/k9kMGY8qVWu6AIP5VhPON+2N9PIsWESFra9d14MXwLsgaam2Ro
6z2CoJd/Wa5/c6JoGCBpKkoAyyXs969bQ9DBMTGVJtka8i3L08Dme9Rw7g+lPeR2TNOK2gtGToRf
nhzeyYFZIZl0pqRRVW36L/zd3xnfroHRjm5xH2FmrOu/vCQi1QZRRlq0TUk8KrP4gfJ5J6HvdEC/
Wk87XzLOiqG/SOoVuuqrr1avhmP9y7X5m83dcOFb60gkTCiRv1LPu6jDPj8vom0ro4vGjrsKbW9M
YiLMlnYJU/yjplXrZ+tD1MxfAijnjcQ3hOSPwadYNgSZ4mDlPKtd9Kyb4eSBhPk4jI//wsR1f6PJ
u6bKngND3tU0w/yVh0uBbTIGH8LtmMT+CicevEejldo3MdofXQ6zaevnFBsei48NB8NDqPvD3lbN
2tP5RQDq45REg9dFTubBn7CXukSjIqxhHcOMVuCsBqbGEPOKzr0g0IXwoA4ZzWNOME3Zu81uSMaX
bIoLXCVgxeoZFn9+Yq5cxXIvLr2Qrp71+klJ0tq7YeKBEnH61PNWT4wVSJ/r9QPAWvpaWm2yTauc
GJ0uCtfcFssWZuWLyHQii92TCKf5zu3nRTQxt1AMvObNUuzjmtvGwGgOVZmGdaervNZlk2LK0wOu
uurblELWVYytxBxvVNEcTM1xleeQAS5B64tQDx96wYY85/kTdt/smkY2EZ2j7FzVesAM98sq1G4j
jK0fp/WWrAEA7WKMSXauw6WYq2PlluU5nfBQFAm7VTa147aOos92iIo/qo//L436N2mUweTpp33u
N2nU6XP4P9srsSRhVH/+RRr1x2/+KY2y1f9wPjtoOSjhOMb/Sxel/8eyHDQ78s4X9l90UdZ/4Kxq
Fmx3qm/KTQrw/9JF6f8RUqFCgWVrlqOrxv9EF2X9dj9je28YAm69rPhV8csmaCpiZGhuz1s3aDbM
Pu+MLPScyFNeqmO6taGT6+sK5BJlbrXqntur+RE8txeT0ypfTSDM03pEKK+8tuWh8zeMQLV8A8Br
1YiUty7FOL5ezBBeoJZX+a70z+kmW+nr/Eo6u2F4xPLhFxq+aD+qg7uyd+7Kiv+lLP29cJfv0XW4
bJaB1OxXBUlNWLamZ868VWf7wiztHHbzpnKMB5zPP7q6+1Jwm8PlKPpmRdr5pwXx8Ed78LPwDIe0
X9sGnt3kk7ItU7VV+qm/nnwYLI9AhMa8dV7c4aB+Fef63gyX6vd2nX2FpFzQ43zZT+aZLHET5/Fl
8qSsnTv3Cbx9vscYwXzU6jvtWO31a3aadwlJ9avmFOHv+UgCaONFJ2woCOupF9aTHW/meFVsx4/i
Eh6NB3VTOp+BJYSnQFDH4mHwAPi+kblbsJ+QcLCw7phjzPYCQtai+169ZC99g4XBjpEJ8cG2uzLm
hYb9O+TqikTKRXPMjsNa/TGid9i2AIgQ+aisKJxX9VN1orzXDs0GPuoK46EX+vXwI37m7azH1/xr
3ijnOVpHd/6W2UiiL/pr4Gxxdb6PPdVZx5/TNlt1ELoIDMXRafGlH8BvWhyxYmXHlL55p5Xs7IWy
AvqgsjdXGFx+h4qWIXR/ccAgTSAMULlF8ExB5UJT2aTx4/Qw28vgDquHGt7OY/IZ4AqRLZS74tna
zGfYQflrNjwzf6V75HIEx+ktv4r1QNAR6YlfpDjadwJZhrZPAi9HlhxsmT+Q7YlJ1ohRA1J59uHp
DTqwYdzNMO6kx4v6aKrrCaePx/r7cBDvxYN/3xYn/WmQXhN4LWwRcYXwes8IrE/ZfjgF+37eBg/i
0MOpWqF0a2DBXNN9ha8sZuePBGl+xV6wZh5CoCaGdcN7G3ukL4XJIiYhbum/6Y1X0g2B4tw5BxMX
1YEk3GXstV5+mDfmOvSwbyXPmKqfavSHf0dsLQknbw0ciFV27y/T7+TU3pF8qOwaghzz5UwLj0P5
vIg3hEZq8Is3SGleXZLOzBXMqfSzfsTJYTwRlksO8TecaKxzsLOxmLcXRrQEsB+0pfsMuI3FTYIq
yj5CtNW38Cd29TK7188aSRovwTu0xObQAn+9+i/OI9xKlna5JGe5gzqxE6fsftipLXarR/I/TU9J
vXKbvw9rgp3jbbVN39wV+4nLwHYZ37kP7mWucF/Y4KqGcf4y4+5YpJ89LiSL7qDHMEiX1X2xE/cN
4AFsvw4eCiYh++FNlx+a2axI6NZRa64I4L2KbbRizql5LhGQoHjLYu0+WpgTL8I7SjUAcGvYaR5U
IfFRw7bhDYo1znU7OQKauZALbdjEdxMpK1uquXpZn5AQdTtSx+OlZrIHGu1qUoEEPbwlOgEl2gvg
V/9IX0KPlvobrpmwqBbTdnwgdUxspv/L3nksN85lW/pdeo66MAdu0BMCIOgpylMTRCpTgvceT38/
qKqj/6q6ERU97wkjlSmlaIBz9tl7rW9Fjr5nhPwxu7t5F70ImXAyPHpOeDU72Hgb/Tn41X5LsJKb
jXrGiD2/VYfJg1Vl3zjRERkg+XOzhyQ/+VPoILOwrlr/Yt+Gc3ePDomxMe/zo/wmu7kbobZ7VK7N
f7LJsv39c1MFrR+WXNtUFIVtTl9bCn/xdanZYumjAWu2hXsFNtNXc/PNitv/0ED5t0V4/TW6rZq2
zGanGv/SmeAwCfMhUOodjqvn9VfY87Sfw+lraXFYzXTZgLOxxf/Xv3iQ/7r0q+q/766WIlTZ0oUh
TOCZ8r/00fCHCmOy2xZLZf6mzXHg6VOR7KopJJ7V0KQPJjkb4tIool+T0EZ7av0qtRHOKPrDAQXM
XlTzc7kOLyFzcKtlJUg3HZT+OuJMmXVOodQ4tdW0W0WbQb7IQE+tSbW2japgmcChtknr9tKtI9SM
WarNTFVeh6vEJDGgGhnra4DUUwSdddu+qhXTVMNcWSVybzsZNbenWctjl+fBlqvclMIZTduwma3y
pdPN/inUW/VsZwXzhGpw83Uk3KzDYZsp8bSOi+d1cEw+w5146X2oX7MQgUCm/+7DETpDn20btD+c
euic59uSibScp4qvyTT8e+gTRpoAfyoaXzKC3hkblGGoBoH2I55UiuEhLngJfOwdywEQELvd1o0i
HUo5h0YQ2W9q1ZDsZ5MFoDR0jrDvXtSxIYullJ9SIxDneKihkizEXJUqrMdSlxjUkR9dNzdokSTy
zfkWxj7WsFUSJ5XWt/ocKQFrakGgHZccZp8MWaoeKhrdl0XgO8qt7SQXW0lNgcsnsnnu2jXwg0Oa
KY8/1NXrTF/INyTxCRBBXGxCMjNap0FvZrthUGmNdDp+pVbxpjF50Erptw3K6VDoy7Ou/qIpDfbC
yv80pQh2erVSjhb1in71HEk6WIySLFs1Nl77WF/I1GOjCOYIsAtFwkBMi9II5neG8aQv4ZNcMTZP
lYtsRTtp1h+U6Q/K/MelwgYkELhORvVaTSjBrj2ZBV47tY9TVDwlQfisxu2fxJpQ+3IBLzSjsB+8
rX8Wo0e7xvKWWCK/L9fQH5MmrMt0djiq7dBPjIWND3AxME3CZRNq3ns5rDSnScJLVOkv8JfOxDz0
qBX4pC1CspNS8skzkshmbbxkGBnsIErfND0eOSYBsjWWzsRgeitNXzOXOgGgz1Ol/sGqRrBAgRnB
TsnLSX2JFDIEP33DRmE8ACAINzM7Q3cZ+ARmEJUZ704GJm2u3KoKt/34hEiVtAWsc1A7KgxPYo78
Qu7d9TOTIblM2ZedEfstehwFujsWJpgrWOUWJLUHILXsoMyuzIX07dqp0tq18t7RFYyNkwnset+D
Os/HGGHRhz5IjgmONKXwKvSvJPq1TE/LoLvaNLxY7XiyNTJDTBknRuzAet20RAS3lGjDFBuk7pIG
oIWh8OM8v84RMXjkuJkqfb5100D+ADS0t/pNaF4WDS31PO71ToAPrnTMy4VS71WjmHdJ3u/aNBAM
RdfUgaJuHiV4P74gKczl7N+AJoqUQ9hC7q9Y+cDZWq1rDSou02E4KH0rwOdBXybUlvgSOUaljYcC
eQ0jWh6MWVUPWdxQs6l2h5Cqsx4CaL9OIeENTZSWqNdZgzYayelxEmN6MA3shQFF689fxdZbMeQF
Q8gc6cn6TXpkp3//06D+5o5IjvD9gP+ECsPSmgz6kOxNmtIZy+dkZ8EBi91XHarSVlWH2HsARwXw
7Lo8tqNDuUgJUO0stz2XNwJBYn8wHUrG4K6+0Ee4A2vFwXqmQXzG88ME59imDtHh9sPCyLZ10vtM
UuCmBuzmTN+Nr3jgy/OTdrHuG+RgMPHvME/FNfrVnsR2OmMKDi7lZ36kZAfSAnTrnc/IeLeO7VO0
E4SloP9knb+alc+kj5U+V1xyzZn3gr8eBUGtjnmRH+yU6D5GwG5jHChnh5BGKBOvvXLDf0jmCISZ
u4Kg2jytRj/hmhSIGLc2+qf1YP2x9vVXPNyjxSV4VMAI7/nB4bsmiPV1PMHpLmiMkX2dUvU4WICy
i+2br+UzhXz4gGvj1fRNX77CKW1Ix3GDgkJD+84+CNxAzvC5fCTLxvRrYlFRdCbEi1I2u4rhdsdu
p9QcVbbDEZ58GR5I+MW+5VjJxaSzq/uGciShOlS387ibrK1GdcW4rD2Sn6onvByvIWc1cGRCmDes
pTq0RSbCIAAw6aAQZJqGtM0bjQddIZ/PTW81a9MRQbkHoymSNiZd05D9xGkKZwLRxHtYeSHOAL9y
mTtZF4tnTod6T0+2eVcrX1O2xeiUs2OhNiQxAuDcVSXDYs/DueDltRvC3nQL29zGcMd33uN0hQP4
Hfg3bUesr2WcADurI27jTT4gqESsuIm9+FbyblFdfukB6oBj88nQjI+HPjHKFhS2LONX2zikKEbD
nVE8khg62XfpwhJmX3T9YNwlYHo7LgsAv7zFUIry8Mm8iD9km8rkPcubrjo0+IA7xVmoGa1nE6Et
sQ3YGI4oOj3ptrwGV85P7b1Zc7sfu2cm6Pzu8IPS9704VfvhD2eyonXEl7aNL8Y5/wUqTQbC8Da+
xJOzAr8u3Da4nMqdNWJwcMoXrBVPK6OJHPI7d4D2mXNYS9xBcdD42UxwucBf6tATrn5JX3RK1YXc
vaOReDa5eG7zBg02HImP2XQHnq/cn1Vm2JTdvNXeBN5P3jw3WHDw1dd+/ULe7xzueZn818PwUCrv
ZQkilOiRU0iSEcEnKYjUjclB8pI2jk5qh2ceg4PFCZSkAyLE5C3/R526fECFKwevffoaLj7JJkbq
Z/1R+hRw/x9DZYemTrd9UpDqi32d6VcS2DWdp/1wIqy8ZGDuceAMCGf3m2OfbqcDErFzErpUNtmf
2XYSJNCn7BTA9DI3BiJNiu1iX34yXgw4zW2ilVi/Md+5rubFmeLN0Dvo/6SdyprRfxJzsyvgvJ+i
XUFGPXrc98zvDIdigAPY6E2vWKPSa+evRgjIlyvLYCNFjqoiNcRayCXihIY3nmoO5IVLy5OrhiMq
fQEv+0BdoIzEVznRjRN5cUjT58GnyrOfLdvp3wjh0ibfcrQ9bPV3Zav6xkvm08y552s64EbfZ+d4
q70U9BU883QsAds+jbk3PdRQnB9Adeyme7dN9nHsiDP8OzN0MbuxcP+J0FDs8ovg/x3ehW998Bpu
nHStYhcdsOVgCYKMfwKUtXj2vizd6Yoeb25w7mwLQjwuwSOujg6W44YjIBw99MCP7VW610f9Cd93
927d0NR9RPv2CG3Uo0y4YQC36T2zag9PaJ8s7FQbohm39ifUt1e20O4BrZxymrblJbw0vxE5zyan
qxSAxFXSHEG59VJ99q5+ZoUVz9olfkmP4U6oB0ANYvYCYFwgSWRo7Keq21fyg3ETZ/OpfEV8SIEJ
xakIXfDBib5r/nA0wOh6bPbKO5k3y5Uj3YUdhlYIZ8T4kykUMdJ26EXcrKZr4r4TzOOROx5433NX
vNdHUjUr4TXviuZpaHWv1gX5fKNsTaSrwS6SdsQZ8DmB3+a1lOlNnk6l2KuJs44c6Cj02+JMWwWR
cFKeOFUqf9r6k6qCbImyO4lb9EwWDqOkrXVTfftJidwaQZCxCWWmqyitHYif/abZR6qr9ZvpFCNT
xQZ7IRYlYkO6YPokNsf6HhpX23PZhW/L7/zys8wRMH8gR8KEBLdRPvJwR1lkewSn++UhvRHCoSmf
SPMTVETjOf6AMz1mx6U5gIRIuqNVEdhlnFn8+/kQpsdgfO6x5oTS92aofcsk6Y5kcnyVM0ew5/Qw
PM1e9Ft5k2yXE8F4zu50ILR35UoDBFyDcs32y7a+KQSMUM/dwg/2JRYDTftlD9v+PFzLR7T/+m9k
8Lig3mSZlr9ryI7NGzAS7nPhxUFHVtiHDcXLXqbqJQRxYIBB9snh1sotm4rCandPPjrTSa+42ubb
9B4ET7B3UgrQvcYVm6iu3rg4twDNfkAJJbemULzqs34pP8rgJF6r+DF5sKoj4d/6Lrmvhae0hS2C
Yp1ktZg85016SK6LhrjVG96UXbUVPv4gSCM0RHay3+05nvbnOHWjxieds/+yMPeSBwzMsGYwtenv
1pO8XIInLJBecO+/0M5VVAHPQwnPd6M1LjdKeJG9/MUElv9Q3oQTPlanfHEAUqWb+lvb9h8V/Y3v
+QBYVkPYBu0X+xhv+3BkQMLukj2x58U325kfBhkB+747xN78IXq3fmFV13KWSSekN3ZJj83TQLY1
SvGd9WrQpkSDcqWh9Evbyl98oej+GO4n+sy0WCcfBEOCvQ0b5bNK9/KoPwJC0KNtlN3yL22hivXy
L93cFOltsY+pssW/Xmw18wIDfWBusw/YFmf5Q9BuycTnsMgcTjAVhO+LQaYbmv9OeGW7Lbn1Yg62
I9KLGslT2jduRglUY8CLZY9cdTZd8nR92KniPHNAfy8KJzg32nfb/G4it3ngNeFNBrkb7MMvapji
2lAk3LQCXKmTUSUczM5roG+iqrgnPTXuRnwFfIzFQU85fmz6FzQNXMfR83Aa/pi/x4/AQFrkLJ/1
F6dGu3XLxgm+W2M7rTkJnJkP9JL1t3AC6s8u5Ci+eVjOzKZOuZ9TXbojyXiXlDKjIfxX+KW0VQa3
OiIxqC+xBz9gxiT+R95TIsZ+AzbhKM71joYfy0vthZfsXuwTP5qc9pO8RpAr0XN9LFu85ht2iqvl
1xfLOsr+9AVC5MJVKSExeiaW7lz8Jkbp2p3JLBCf0ABeG1Iu0Rlu6tdp3s7Ft7I8rD6LjPgvZ072
BeqAZjv9Ni2/Ykxhc5TZYCaH8EL4QJzDvLFCFd0GmW+LKnifJ+S/AJxTJyJ95IgYWTlOP/8Ad+M8
YMz35XZuvG5NZOvXf/15+Pm+nz/9/Jg5hizkadqyKPfK0Z6Iiv77d4PEqA4kh2QhwWx5Et3W8M0Q
iCn+zFWcwzrT1S2JKvLKFFd5vyotnPy8MhRQkDm1vIXnI7mG0cSNnaM5ySsldnUzvcV2dDR0i+dm
d3RuRS5vB4kdZIGKtwmKWrh4xRGHIEqjf6SyeBjlNlYTKioJyW2AFpKYmAaHqUwzytbpcwZRiK+s
u5P+Hnl1345PSh5hcsIiAK+Rpdum4O4YbLl1gEIwY+Tathr6/cACFS3YuNaYnllDbNPgP24y1VVt
E3tc1tA0V4N8C/UjQvez1WsBxyhBWxKHKJQHLWi2NSF4lJ5shYgBusea6ghljmvbCWFJxKTDDhYc
19rxKHr29SpdaKRY4zFKspsU1MuK0AjOUavdDeLINwvrQwIiZV/MdDKFlDxW5XiwKvNosjkFEXlh
muwqCAmpH6mQxzK4ZXHwIbS0PXTE2gwlPBEjYf0DSL3N0u0Yls1BNct9Gh45Xz90YJ5dVSy0xNU8
9QBmcxKZKSryTpBuZb9EK7MiWRk+g3VoTSSn1fRupIW6H0aJOVlnPATwmPqmIbdV+RIVPhV9wM8K
tCXx5QDGAQ2QpBfZXVgcVggysh2oghICu67xpGAiI/uWF4X+nvfvrVTKUKO6e0HcoaMQt5kEz7X+
rUhVs0KVXyE7s6/WKWyJxv6uCfZT2gnjpgRDRS54DvmsePUkvFG1oDLly5sEo2HXTVBBazn6JiOA
NhKnISsk1W8k1zGgl1f3ywtRZdauTyR8bZJF79vA422EI0ld/DIVOEWqzIgaMJnBtdERkNqeAUQI
5ZvkxAmg/DZSd3JFezrWcGsDHMUkCompUYnaeYNO8zYU0cVgDx1sjW7jUL4BUBn//rN5on8TyJkS
lY4lmvM7/TQEwRz5M+uaQbbfNLP83MnivZjgudeegalTUN7X7DrzYr+yKkdoYUOegflbCdq3Uh8P
Uc6BuCooUbWyeylq3DuF0Ki1R/uzmVwlJmnHoDRGS3M0kSkoVc4EQWA4E3fQMO9NT8cxFQyw0Fgh
d59P5dBvw4ojg0qMgZvUsenFWeYrTR7uHyOdoVI5c6JLo9ovlZjDTItxuDZvxCm8SsnIsclsqKfl
e1qByABBQVUc+LNNPyjv9nrcHRq1Lxj0DDoa0xdoLMSwaSwpGQk9XtRmpYuI2utybfbqGY8zYXNA
SWBQHAbMproZPmPXWikM/sC5NOnQQSmSfJvYptoWnasUPwdR8ksXgHVbxUzJCIEYCGnc19qKfVG1
bUcb6FsAKCv2bU1HL2aCyBLpaTNhrw2Sf6xxiRv21RW7wy0emxelJqNuMGdAXy2BHkr3aI8tkRvy
+JILxMaxir86NWdjo7aMLVBrJWPJOFk2wx38BJg60qpPu2m8tVydIBoaQUmrN/CPob+8JSVu3YD8
zg1reH6y61fN4oimFMnd7MhzE3BsLwLWD9CR52FMUAy3bqBiDbIK2S9LztI4EFS8KNLsgoVSrxVz
QEkuh61hryY+E3OcvYSQnaanxKppKWT2rzrj5FpG+cuE6Toe+KwgPzYAaiB3iJRMGNoMXRd8IX53
taF/q0qCw9pZACHJksQjI4ZZupgO7XCwWvUjmihkq+4uG8dQqS7MNVDNYeSzuvbLnhjc562LyIoC
vzgDo6M3k4dn57FETQ7D6gmEOKSwxh9Gg0lbJ8PmbZo/VXawZ/lXGALdpStPQmcMmgazHM0mM7un
hO2RCIRnOTpn5aDSHs0oeDjizPdfxkwEC9iKXdxGtVMM9Ek1ST2RNwTpB9cOU9fxEWgHhUcS32Rk
73qm5zutZuw7lT0YPfspbBJ8aBA5Nj0Q07Zd9p0xHIKkkY9lQ0hvImeP09Ddhwr3ZJ0vlCdqyGGZ
mgjD2q2UJOB5vTdH2jUciiPSies42SGfRg9xGesMoIeNJZnTNgMh6gidL5H5NLsglf3I5ExchGFL
HZWZpOzmL+U08lcVbbVmHI6o3l9kcwLdPThpq5NNOmYZo9WR7u+g+i2r2QaXKu2OQbsoi/qaDTP+
W5H2aKEOOhTtX4sOeDlcJMiayi23qEGzrnohnoVDtNE9TRod3GA0b/iiqcUFC7y6OjpaVP99xrmJ
WWsoOFYBc/PbAAdcrcGsAFeqSX5c0ejTMpuYCIUosqw6kh35JPH6X2Oa53Dg3kmnjlbZK9UiG5mC
PZJp2yjvBcgcXGcYKbAEOUOisU41It5GFQd7s204YAYAm2KpL/dJwrljiaFohUm8DYphuKZTeRgS
y3SNMSRhW7XdaAEEozHXgR7HATgmm1kBOCBSO3HGKUdQV6X7RVZ2OTRVkQADtCSFCGL8VjTHDddY
JndEseGO0HlIP2wBkfP5G8Gy1SLOZQoiFidIpIdZdPler0TiNhh8wWCV27o0Cz8Z1e8RFV87rhli
z4Mk655lGE49JxwdWvySKnkg/UD6nyh2s9U9Ae+hr9k1ONOtXWZiDjQb/TbmbLnV0u9jsgRT3iJ0
m+apMgLJBdkRJwytCJp5qmeEpnWrv6kTbkY5ze9pIL8QkjX7JBIwqLPfTDmk0TcQoqaNiPLsNt8P
ofEurIWuQyK5uqKlDGkKc6OQX8THPW5LRcV5HepAv+kJWGvPWlezx0WSyOVdnpqUCQQLuy48peI2
zsX4bBUlcVmW8ge2Q3Mmm8inj/+T31xvh6B7DNt9mZmfhhrLbgt8L8zn76QMo61lDKQf8A6VQnj9
RH9NkajYYoEQ2mhnp564q836t1kTFqIYXBIYiXO3m1pClrdKntaOOhQKPHLlJZD78DT0HBQE6ogy
AP+Fw/ApzRMcnBajL9tCFVQzyk4HJBCI58iWdScmGvNIXyPsTDCMVAYsbGdTnnCl2LcgaOGIzMsC
Un24DiuyGV+HGmEpXBpch+3qOvz50798Oa3GxAiHYrg6FVfLorIaGsfV0Ph/H37+zlrtjrEcfoQJ
cdU/D/XAHcCChT1yNUoGinon2V07tHihEOfBjVxtlcNqsJRrrJb6arqsV/tluBoxk9WSOa3ezNWk
SYbd9cfTNawGTkHXSV9NY+TX/uMBL+xNyjF+LqsFtP1xg6qrMfTHYfbzgIhQOXR3ezWRwqX5x0OM
vED8WE1XL9iPIezHGqavllRTlx/zH5eqhl9VXo2rw2phzVYz68+0+/+LBP+TSFCBdvQXYcC/iQQh
xiMN/1X8kz7w7z/0D32gpf5NKJx9FGFzRkPRh0zgHxpBW/6bkNHa6gIes4yOAC5uUTZd9L//l7D+
pli2rNqGrRmypq+y4f+jEVRWjaCM2E0oJhpnU/9/0Qgq6y/5q0hDtTQ8SUIjLMcijwUFxT+LNGry
+Toc1spRCpSnrqnLc8BA8lBqOjlk9uekTM2Be2PdYDqZ4U68XJt6jo72As5g/apXSuuQZ/Ztzhpx
y6P8vS6X8fjzlU4sJ7yhKN9Ss//m5PpVqO26oYtThAMW+VGVEeYexAd1NLweZswxTFlZ4WpAEVvx
trOeK1QTRf04TcO9ylKDsFY2gKYNryoWo5cgofCVJrnlwGaByh3zK+/1Axi56bEwDdCPRsDAxpbp
SDZ9Hhw72Mk6WNurUMGRBLKPezO8KfoP35nNJtZbSIHLiP2jq3c5ul82p0FGQq8UTyQyMXoILIJ7
15RO0F/AMUxN3BbU2YTWGA9DoEpPnFSwt7SU1Lgpj7Eu8aTr30YZjk8m6zk6vqx3kxxaQq3OH6Es
AxbrETKbiT5sRG40WGCmY6cyvcq47b05kYenPKx26Dntk9WvHdQozffBQJQVHx+taySlF2tGT8W5
RneEkkQnSwzXNd2oKbp5r3TScCkxC1YiLL5mpSehdGxRItKk7FW19AdiczZtmsjXUg0YazUAfOKB
uieM2+FkdMaTQUKjr4qctAtDKa5FCa3dzBl1dTMq5tg6jS3ImTWXrOdwuy359guZ7IMUNg/QeQiC
R9xhJyQAq5LWcjpC92eFxoOx8LFEenizRjk95+ZAxjiBk4Ro+7OhdhdYr5MnaWCKpFHXbxy6/EFP
knPUSR/ZvKB/6+z6GMzruK5+DfOuPCoDKV2RXD2OtT06ukmq4Tyk1nEixw7yHyYq+kPtzlIVb03r
cMQsKw+tPY0OtDeAc0WAqlzj2q7G/+C/U/5FlatiIxPCYkkATqDruBP++Yaz2h4aarM0x9HAejIE
1EUQ905aRxOXsK1zK/fRXtfipy4KlT2p7XcRkKgZkWYLtgD+018WrP9BxKoq6vob/2J+4xkJWVmd
b4i1DJuV4J+fkYTfs6IGDI92GI37jA19q8N1cLJqxE+Si71Ma4l7kjG41RsfuSJLt6DSj82gbGpO
O29kp1K31Qrds9x6qDMbf3EehB+jGE8GPTwiU8a7yedG3m8SPtu/8eDOrpDs+Tj00DpQ2NK4oRnl
F4kVeEmrb/oOqcTQ8RNlGZ0B7rh1STRi1/ODoYEaKbTthqK0HYnn1fuNMHGXdXq/XM05OVOlcGac
zX09ICAtqquSCeMYDQCUZKUjn6sJp4uQ9x31yKeE+YIRoGT6hkRGvFiS57DvTrMS0UEKTMux5AEH
eqpoe6EY51RSwjNmmNRR16ivvoroWjZgLmfpY8SN92g1zNSJQ0nVRJxKUuIMVRIPSxP4UaCg60tG
a2vbg9sllfosO0TXgj0mDmavhOMjopZkhyUKlWuSib2Ipr0imcRxj995oHU+Ru0XpTG4uWNm/bUm
DW5rR5d5pYP3plweAVucyP8Dm5Tf87wLvXgsdGoUu3PhyvyyLc7cJRIjP+37N9Ng+Eu4DJkAY+1W
uZ3tiWVmHFmBGYi6yJXydvHmJT+Klrm1RV9s16TacCvM3sOmsucplTu6HI0HRQbITIukth6n07QQ
jU7YOPOpvu539P82qkKP2kbHE9PrgsKzOIoSCg/B3uzIknla5SxH/Cc7y2xbKNr0dwY93SsrzgW4
wR3bioxQDMN6FhqGL6K+drtukRxdIuW8gjUC+Y57pNGl3SKDBmuD+W2IYpQSc7LtBsGgBX9XCTrT
zqEdqAGoJE5qNsDfDroPXiQhjsADnnlN18UMngQGei8RwBCJvL5kC5znrJ+Uy0/i7xqyZK4Vb4cX
0klszlVqABtSUV+HGg1Hx92Bviwwtwh+HANMgaOWdneMZHlXWpp90gMTdlCSbpMRepOV5SbBePY6
wI6vDf2yTWe91FAL9plNs8jSgl+6TUpXyMG3qZTIR4PFoZv5UY8PL4vM+iwQMPS5nT6SPh8ZyNYK
u7R9exoqKMwNo/jeGvxJ1F5Ztc9tp0yPFqpZU2IHCFqSo2fs/YWYir0kUHBz5HnSJkVcSViolIUZ
sAYCvlYR3C68zjQOnvEQvRIjRRtfK3w82rFXJ2V5msnWUCZHaevpIRMwsOa0uFTABGm3yLYXFPGr
yinVGYyK24GMATdJSI01IzyN7cw4roLXXXaQn6OWXps0xIW/csFn8miZexDcmRcErLfsUvXU6PQX
sNGABGNkkt2oSVqvUGQ8QzGCg3mebM9qy5dwmD9FhS5MaOFDgnF708Hz8mP4XhNYDr8W2QfW/YFr
jZWnXpqPSLZKb4ik1c/evA6F/dKSiEn/b4HQXJCOPq7vQ9noRzmRJnJAi12SLaqvB89m/46nMnF0
5aGTJZsSCClY2DNhnTSYWgSmeQkcrX6U41MZIQmKMok5ViV+k6kuLtrvfFFLagbkCuQj0dD4HuOc
axHIk95Gf2KgUp693oxFEDxERrOjy0XnaVijo2P8B+saV6WCm0FQZLSmdqposBznDkPcBBM4V8hF
E2PzUY5jspNyx6jAGjdy91HleEEaCw/IUiOoSOiApDNGbHsmvTNZ71yGJjAQjMWrRkD1wVhs9fxR
h0S07WV0+7B+Lh0aOeJG+eYcjXg0R+XFNJtD1VJQNa3Z7AbQZuVSVrehCZxQLM2pmiuYd91cg58N
DYCF3ReBou0l7/utYvbSLlCrS9Ao1gNEP/vBspACVOFIRu5IIt6g9aeZDgDPDTH7aiirwRjMjCyt
QEsfjVk6IrZtj1lICVvG0b6zq9kxQcytkb+QGg37Ocg0Y4fYcAsmERE70Pw6Vl0zoX9fhIV6DmYQ
WpDcgTdEEhQNK9njO5GPRTrqOAHM73Hk/ou6dHGFFcvHodC+SHpMdin4JU8oBHYadmhu9ZHvoCoJ
nCTQi0MWWrqj9eGf1E6LW51iqg/K8i4HIjk0Wn8rzRQPJYvJpcl09RgTDQ7DqlNOnB72mZj0fSfT
rW9x0RKxjRUW0GBZXEBYJ/sWOoGWZ4c2UwNvFHN57ATUdsAYv6SlJwTdgI7dL2b4YIb2eQbctJcz
oz1x7BxniPBsRleEsLMbtSqyGRlaeN0LnWlfgdoxn+GN06Qc5ag+EwUlCDMef/Udks+64yakt0w3
NQR+GFvdyWBN21r0XYGqp6MjD0Qlt+Cm3NyK2CDExBwVLy5DCm5GIdU6JoOGGPCkpldHvNmJzvhN
KmPT/flqTJlBCLOKfbYasDlssU+ZGu30hfzSWgeXXBRMxHNmnVxjKS5G1nIlnPYJRuAbQ3xdln3N
soK3vOo1Zx6g5naTfJVlpHVLAjFt0S0SNADLDDCFvWbmWDK0dHWLULzMzUcFOMIr1wU2XpfaPkQ2
aCw6kgBupb3Sz+9avkQn1QoG1JzKdmyR5IQJPT+AUmzxNJGcKHrsOusrzdi3U1VSnlu6AL1N1ZRR
0lK3NH+UpCKM11QulaY883SSXZHGX1Modwyr9b3GEGHTT0buh2H90lbK2pnsVsN60PljDUN1WD/2
eCSgFVDiazr2lctSJOPSBCJrX7pa2q+hDgzDvmMZ4nZEc0vmWsUiDV4jikA+0ulE4fsbGA9QX6v2
cdF79DNIv51dnugEpoo3l0nWNjML6ZGtCwypgu5MfpBZdndiwUCZT9ChGwZTe93O72ZWN8c6Nm5L
hAatahA6QPtgsp73NXVnxSnMnh5jGceLgiXzomVgBVLJwMYQNlvAI9pLi/DVJsMytsvuAcw26meD
1mW0Uqh+HvpC/kO3nW+XIg5gTTgfI7wT6ZAfkx4R0sz/4KgLyI+OWY00rULZiFeym5BI+12Lr7Mz
9PL09wNkE5vLI/PRONbXaT/7chWjH6oXwkpiqkEGa/BJUH6LlbQ77aIFe1FioZmlQXfNGrCB1dh1
Lq54QhYrYrfz2eh2uPC/gsCwHWkYRr41BYkYRmIfmx2UArXDU9tX95+rModI/DCM0SmV9atd1dVD
VK8Mykmvtqo+fUackJyka8pt2cjqFiwUcDkxV1smCG9Mh01QQwlAmBb5nRWXijMUhvjFM+PpdcRp
htT0LuGluZ8MM3DJbF5lQ/h716WfuGSoxD2jF3DOBNKMBsfQymVeEbBvaeWxLFBXmEWFEi1CAhom
2A6l/DOQ7fZCW783DVYwaz/Lae1pKaU5HIZHTYoTesTZMZTs31OvygfRxF8QHD854grIK7W5IxcQ
jY5leUkFTmVqkswdoTVvbSJHP0YGoNmsW07InIhNjluZvzf8pmPyhqkARxNoY9J8MQaH6v6/KTuz
3raRdYv+IgIkqzjUfbRmSrLlIZNfiKSTkCzO8/Dr76IauDidHHRwcQDDnT4dyxJZ/Ia91xbDYDHC
tL9ZM1VOJFljoVXe9RXSBugPiLJBaW69hKSWIcZKZJjUVo7PTLl0XRxkgw1nirzsULItkiNRDW07
hBfnfQ2CfhwL6wULPAM81C1ZWER7kzl45pTlR6dEORkWJk67xhNkDoAeznbiuexc/zjneBZLWE4K
qaKTG8iIJCskK69hAVB+8KwQwV/kfpqP2RDFW6lqd1u4nO12v5wSIqQZ8UZfcCY0r2lnv3b+DA+M
tXo0j95F8GbtaPBZ0esInefKXPMiDbJHyp98KklQVymC4zW5NGpOcrEYUfdMpu22LU9OnD/3tf4Y
JqXLKLhzNtpd7wLlst+yOABUXn8L01ZcnB4DQivZNad6fuyOAzno12wkB72MlSCcz2gvYASuZR8S
tjl6X8Np8Z6d0M6JDFjBJ7ZjXk1qbtYf1NaRvHVlqh6Stol3GDbYbOeJ/EiV+4qWe/Ds5jQV3SM1
QHrBZoS4rn2aLYHSx0nnm8kgx/LqLACILTZxgZaaa5P+P7s6eVOdR0el21xNZ/QJqPlSdOn3aq6w
Q9BzOrpmISp8x6VzAHPfocQr1S43BfLnuVUXE779qH2Ey+uXBREYyNqnMCYkpNE2aNOu3PheaaLh
panV9vg9tbmTiGdJGKCUJI/GxstY9OV5BC9yaNexW1Ktgy/SOakVGN6oBp06Bc8J3PJwxgvib0I/
LTmn3PicTDo537+rrXwbDgkbPtm5a74G6xa/rC9UaP5RWNZTkpj6hflk8QRWgw6NgwBnI4Bhmz8D
bNx/FaFOb9wr6W2Cw4SQj+axstO9F9nVUw2/7RLaHTKmwZqoRY04O1Pqp+cCOCLbP4001FzCoCE5
cDPaXetTouu/FlfjLzCK/IUBqHW05t7a2R1yn5Jlfo1LSBbhl7DvyB2J1zurQGAve+0TOk8bMXj1
tJGNbbyNafGJSreHgjazO8hBanJJbjJVhjuiieYnK1+aFZeeQDOr8zMbWpDl0DaNEgE3K2uxMVUz
YR6yzn5s4zJch17GJB6HibTSvnCjQ9JHyVsESiogfgMIZWLGb5zSy2Uuo++kOibeq1l73mtcAwMx
rAIU4Ozg8fM6+8BjXD+Xc7pJcE6dzTKjU2k4G2e9Zaxbv0O8ZMPmOCSnukN5gBdo33o/fB3o2KH8
KX0kqAha8VQaJ2LrT/dfWot0X0ZgAucGt6bfWNf7tdJZFor4nPQYu7pV5IugQGMIWdluel4YZWxl
iCPGHZIH6uTsWIfD0xLuZrMYb3RfGBXRu1gaIUgy+jP1sofuAc6ul7dEJtcfFq9ZLg3TgGtjuC8h
uU2bGlWVLA3E0rWSl/radT/0EpeXZORY8oiWYrhn8+Btcn1oKL22TpJ459IJMUmqU++o6Ir2hq1+
nl48W0PY99NwM7GIIjoZ7lYV8StZCXIQVfJJtX77RrIJsIMp7Y5tszxCFSQLJQvHK9yMcCPtOnk0
Wkj0GajYqzB1xTp8tSkvI4rzhPXeMoQvOQCKSyplc8w40HnamtMBBdaPIlfVmd0hopaENikbLOMQ
9mJbaJWfs6kLGbtipRpBzZzvX2Rpd4dlHF+dwfbOw4gKfsin/ngvQHyjCZaoybdtO4FotDp++GKd
YMLgtyxQDK0xOQeqFJFrawso60elipfJq89jgZqYE/VrJEB+JMzGdzZPqL3qfLwX0bFl6PEgB+Gf
DIfZD2l/Hlf3kOylcGqoEVhp05ZEqvpDU5GQaKFAKvKr7cbweiw8VnlhWVfHIM1hMrwjjwzE4DMn
aJ22/m3pMlwVg//ce+S3KOLVLmrB4uAn4lw31VMTO+V5qtvPoiJ92lfj9c6cucdSOHIJpFO+hXm6
vzeSZZvTN/agpH0GOm1Lc2vk2AJkV6AF4tdvZyappVt+TdrlR0nEwF61nwxykXGoeSchsItHZr1n
VYu4JQM3oLW7HJbScDdz1sfHpQzuiRr3BCpcUqfKMMWlNIbnroiTqxMVn+PEGKk81VdnbfHYQmdr
KT0Vq8AZo9SZqUbjhtuQp3xQnFtnZKag6dVlbTNvCrloc9zjtLwM81jV7DloAM5yjD9QSqNwTGD8
eI5dH+jj7L0PPBcpsrHrqZQ/aFRSsBbjB7cU5lvkoExqK7wTTVWSxr1+/pRuMxzzRcEErj4ZQ1cc
CJWjFcoGvWfjSt0sPkKf6jAXZI8DU9CL8ny6+8i+LBnrBSKp5a7KWnGdC39v9aM8GKqQNBU0+U3q
MDMhygNSEax6npVPAGLGFHU276M4UQlOt7bgRjeaCmSwi3PEnX+OtltfW06mtvfLvcWkE9QxeL/Y
HJ0gJ11P+rk+MkvSyL84CBu8C5QESE6botkaTgEQwB/czRAyqKwS8eauG/2pwhikjTjeRL2HUte3
QXPHB9qEkfwciHcO3rJjMvPisHr1phqCNix4FyKmmFQ6SbATlhmdxgEtdIoIuZHuS5GnDfO86KMT
Ow4fLQp+YTDd66CtEnQYfk9hFNMP88wy8+aIm5OMB6eeUEYy5npg2G5sUu3x3HUZL/lMhn96OOEu
RhYZrz3LHbdkPXwfpvRh/Zm1x0s1pcNuGbLhCN7uQefQn2a30EH+0Y2Zhke8S+igKa2kW34XDfa3
mUCVXtBdFIbhBU7d5Vsrro4KQuY6BYUpGYXIAEvrhjyKgPjcp/xPJADPFu+Ry9jGlcx3mL/jlKxj
zOnVWOwM9z0dIa22JefOaHvF8zDWKMucgMpL7rNQDztzyEdCaRgFaQvLChBbeHlf424Y31XnvJWc
HEvBIkqHV0HIEKFyERYYzHIirfGldFb1xbdHHGiqGHcFmZTbYYgopuy3rrLUKZJdcp563FbhuLgB
1+lntLZGwhT0PrkXXNeerOtH0SUvrUujrRaCnDvaXFXa8SZOQvVxQJXUpAu9Q1hxgDajce5LUujv
E4lecIZ7mmrL1wuZgtlI4g77ryj6pJPWPXqmxuUGj/3iL0TPmZ5KjoMUYaAGCj+OL2ZcbvwKgwvb
UQ3aIApxjriij1+RWZWYiVW5c6yqQjfEFwiiV3i9HSkKFC2xPT17ZWvsVQaS1ubS6SwfSakfdgSO
WNimGhresyb3ap0JoLJXboowBYaKstGYrV8K1/joIh976Jo42lgIbx7LWu37mKO666zn1EKd04qf
BP+KY+EN7yJqfKYZku6p9pbd2OEZydrIOzMmvYWjLIIprepLCyzMnCtEy9p9N40IsWBZaaYHU/jc
jsknnv/Yxzr1iogSDikhCVtJRXlMFyAQTG2yN1BCGwPW+WbRxTo+UvYB0RPaScELbbxBfIqX7q+0
pfmmKrICW7vRVhJ4cpjSftwplJW53/uIDq2W57ib72Qz18iViVpfzDyobT8/dQaG8m5CyzGHrFjT
qnQ+UAIdB6/F4TkM4W7JzPCq+4b5jJ0E/M1i0yt/eWt9in6tWBsAkj+CQPNvnc7fm2rcx75pv9Xy
e4sgaOtFnnlbdH1RY7Lqk5McmpMoN3JkCiaW7oPrFOFeNBXDDmsUZ8suP5g+l7MSsE/aPvRJrFg+
Z7Xb7oTzWRDexSN1xPBO8CxW5onElZkCRQ2o4FkGBiZmeM1cU9hEfpUd60i2tJdFyVu0Si2zzJyQ
qoY/w3ShHWTqdvERAJkcpZ+Lyn6JNLObtKgQIY08WPiIVhVX0t4GGLqMDy7cHdZVI7vahmGX7skf
rE9Lgic0W+Pdith/mSKFy24woz0M12qvJ3wsWsefjW4mZgM8IX6nDFtAK4xgyHBk3k9J1VFhugWu
xymsqy94mX2Mk8u4vf9bnpnsRU3E87K4uEaZbkuWj5tqoZ+QGBl8MT/1yOcvui8PtTPfyKgbTqBl
wUuAVNTuPN64D5MDtzr5mGCKSSrvP4Tx19qYIZlZoYQ6yNCEnggmLxPWq3Rm5tSKWr4vYvDrYas/
OeX3OY40u7aSIXgoR86IOj5HPUIkrfPpPCG8I+LJf6Z9YwjLCnBpZhI28kVeC7cjMzHUaIc0ujbp
md52avLLDLuMlc3MwbVoCpK6aZ/GHJaIaf20FUGJ61o71VT4Ku3fwi5pXv3xE0Snm0ukzkPLMbKd
E/+vIeuYfieL/wDgDOGeW6szw5ybMS/fx75AaIXRqsP648gaSuxiM2K09M+Jg2rb1OJrYZtvbuTi
RjBVut9OMkJEqYx6M0dztOkm8UR84L6DiXlIdPSknf5V2sNJ03zsCIWB/ctl7rrG9zDCKxAbFqaM
nlaidujJjfba0dvyXgKEMI7Q+Lxgarl9YtM6098kvG0YlMu7ojVvD954bMLh2Us1nrBC80qG/Ltl
WhG7h826SnGtZdxbhY/IOQdZZFCas3z3N5NGpJsnA+sDI8uZifcIc8F2ZtW7USU2twyli0w3usJ/
5I71BaoDevzYVdf7d1FkYI4cFTLPqTe3IhPDEX3H5zHyoT0zJXAEDjcXPRWrfb7cv7t/MZbWDCAk
HIupiR6jIodF18XfawEN4KHN6vixCscTSs0Zgcr6Z/36Z2M7ILKVPCfYtgIbXOXjY+khdhNUYI/3
L4DvMPujx/n7z8IFJ0vTsSHx5KQfzQg3MqX/ckIkeyMxB0PX//35/TvLJBlvGRoXx/WeeEjGKX3l
68BxywvcKDq0EtPNmHDE1t681pBYdIzC2OphMvf8/d4mGnpQLwyEMVWIgRlLagZkSrzbuERtQj3r
jQmAdjBSPJ8I/rb2Ujc7aw0SNpN52Rk+9koT4N5rymjyMiRQL0z14rpLhKY00UebEyHsmPcxi7/l
vLMbg0Ow9bPHpGBCJkL3faTzeqjK5ANJ2z+LMfkooP3R+QfMkzuWEjhQo5pRTjeLQyMSxu+NPFvo
wsHXYe0tu8Arc9bT4/ei+OK6w1eL5V8fNdZxrA+2BWsi8z5lWLKSJm73TeRe1MywmN6Oqs0FVRMX
0UvLHjUFLwImtta4HLjOLLo4T4EFBBU8G4pYESfelKn5lSzM9iF+761vHvsiOikZlGAVdkVtsrUZ
ItJZdfoo7MLfyME1H9CmEpOuwWQobVsIuo9SltOTbPB9SPcL9KZg9lbzq4WQOva958zNWPFWzaOz
DHvaVnCND43JbE2GOetoZZzCEM1zv06iY6fHQ0p5CwGXHI2sf8RgCf71k3AqD90K9YGmaDQ6GN1O
l128mL8QDcOXAgqFORctx26946GxYXTsEHPH32lma1fYHlNjzsjy+pYNDn5Ch1CxYSm6rbGySLwd
rwNGhJXiSpgJsPuWTuhvQX6uhTS6YWW51mZUKWObPVsr6uHcw7CCOtpmn0eTI74vY0jAklywCTmv
qiKjZUm+A3xyvfW+aMzVvoKQWmKMWBKkuGWWZocYbXdWke2ch8/sjtGCdlg4zHSq924Tnm1Bvm8f
qV0r/XmD/Aa7Qe28+ayJlNcx4iG1YuPFzg+Vfk97j61pG60DPRxuzI6TrVO6xzwS81aExQGQRreZ
x7bcmX0X8P9+HYcaWllfg3PCOdAWbUPfJV9jO7GRqrbmrtIDI1C4B5PTfLLL9DA5YDZ4dmDwM4+U
7Xs7XTlaXXrihGcYH+8ha/IJFBapsUsNSdKp9zmeHx+y5UEY3rNC971NIlDsA66UaIAUQJ/53ZrE
rW+YPsqw2AoMKzvT6RBeJT+8NTmuJZqSZSVZ4JPe9qqNtl1oknTjNQfbKZ6IUNgId3LZ0gOP6VLz
naXkF97XpHoSk8EFDh91U2LB2ZkdC/re2LG15hlTMkapgG0AVaeqN/h8QiQRux74wmSn7Snu2iM9
Z8GWzWEJUzG0T9Hvkxt7LA2o2eOsby354zz/YCNUtVJbJmg8cOw13F60zatrUza3w77QkpS+pGRv
CBqraAloXnKESaSBN2PUsKAHclBNPCoir76QgUm+EB4ColqwL0BQrrGxoamDuND2O+3DlDPS59LX
chMS9bRZDCDPCWuduTfQ0A4Fu7KC+ZayxCPr0NVlAs5rBNn6MCrzWwd1A2cdpX3aZCyEsSoa1Xeo
oAJXHEP7xUUOn4cfSmUfs5xZSkNa9ZaF+2tv1cUDmXql/CuPMrYr81eUTV9TTrQHz8GzESOoIXcJ
/ltovtczIx8mGA/1JD4Scooq/i3vLdjIUHcJeTx6Xnctc1a1ocsgjvx4iObQgNZ6U45Od0pcxMoL
RTz65/QwVO8NkpfN2BHHWC/t6zwmaPcLlJQlic4OYnM8w+4e4f+Jxu6T1uk3K4bW53AYF828U8kY
H0xfvc3TuRbwSDiJ0GLX096f5IvJuD72GS5LHEwyST+DoI4JuoSIUkYfe+46DUfoQacThXq5vOcq
/+ENbXWoShLv/VNUNV9yt4+2ixhYNSyXsiHRjuEQwwiMTn3eORgLh5vVkrymjTAh+838locaGIhk
b17hEWde+h11wHtUDuPJ7XB2L+oHYUjYyTJjPzZ4Hf9dnrYqXX8Rp3me4H+Wgo0O6fEXiGVd5sLX
GaZ3TARb0nE/VW4FK7lAehWPkTjYBHIxlrDxz/bhLs1g9afGNaXR35IlkuwkSVKIJd34EFEd/eHF
QQz97cU5gD5tF5GvJ9Uv/EcZLrEXs0sIANmLU7OOv/AKoc2O5Y4RPfP8TF2V6JN1okUQlB8jAocG
5LKYNSzqsnEJaVFyC0MNSlR7fvnDC1whZP+U9nme6/HyFEpD2zR/kfYN5Pn2rYrCQNLm4TtrqCYK
aLiwm/C5OIrUuxG8X8jG8Z5nnuF5t0X5+O8v4zeNsfQ8zzTJkEBs7BOT9U+BoUXegBEhPQxQ07Ck
WFISqN1tmTvvpUvRma0fZhUjJimz7A/yxl/gcLaPrFmBZ0PnbFqIpX9RW9aR8irUwcQxrSvplnWh
TmBXOSOg7yXDRIiFcUQhQ8Dqv//O9vrZ//Ot9y2H85Mr13Sl4/+CpbN8oFZFljusoJL6CdlX0I3G
VoWtdewi0GkjCWvYMt+Kxf+Je7jZ+vJG4g/VXg6jZOX751OWwmEdmL8Vk2AH358z3QxXxym/5i5F
PFqHP8lTf0XPr2+YMH3T92whuWR+lafOOSMfRWUciL5hvmIswbgqCEqWDtBF5HATkGWQZhwR6Ek4
c5vQXjLC41mhh/Uw71El6tGGJpGyczewFzZ9Ox9hqT9XXdWde9KO+gb9noe3ib0xIvLlOzaG/jC2
moUDq4mHHMHFhZQbtHKeC7Kn1agnNPCRNL9SeFtv//5J/X51+rh1uEpMz4PzZ/7yQZWFrE3eaTfo
mRs/tNzAD6aod/XQf24FlWDSMAC2PP2pcVNz/+8/+/fTjZ+NYU3Rkzg2kuB/3hlZaI+o31s3sAho
LJap3SPSBFnthVtvHZv++0/7/bjyHU9ZvuO4MMl/A7W7nbBr1JJukNjGj7GsPqDx/pson1o5gZrh
nyiJ6/Hyyz1AtLgwAadzWTET+Oevl9Z5zeSjdII0DDHBGppce4BZrSxgd67DjnVFkJSM/SPjpaqa
ApmX4Glb+gwB1/Vo3XjyhOPz5S4azSuMZoWgq4LbaZSO3KccWEsXOU9RWwfU0OoPx4f9+wHquw7H
F2+YFHz3ywdEYmo4j5krg1gb3oaZBSa0trlZuIiDyVPT0bKMz4JFmKt4uQiqsEHlOHyrVY44+ihE
KrL+QjA1mZwV6wz36hvVRxvL0ttSfAidevnbrPPX9D/Rj/L297v7n2jK/3I5K1ux2uVt53n/63uu
bAKllsqxA0YNDPgdth2OXxeAKYeTFZbWtlhZVYzCo9w8//v1Zf2XM48r2XMFA2hP/kZj9hje8rNz
O5hW90BdQK+zfJQ7A5FYGOHAFTTDfLU6H+yj7th1rZraZjKnBzR+wx+udmu9un65+jDISDidJhRk
51c682Am5Asr1woyt+a8WtVDy6r5uXH9xYdlRbR43HDUh4ZnlH+4s++0/H/+dIVLx0FQ57Gw+f1Y
WeO0zSI2g8o0vzATrFCOiPmz4x9ygdsvYQUtHBy5ebiucEyNAxd8Jjm07ruXEOeVGda3xvKOS186
OOMCJvdYQJtq2yyoGSKiGfcJi8unSVq3JabEqEIZRAosBaFnA8ZUAnds6CqdgzmX9IGFxr+zHqMk
2gnmLA8YRpx9TigsmlsXg1yZqa2W+csgumNfq+LMUmINm3BmG4IQJ9hRVqhmidQFUh9j4sxaynTV
WDzLrOJdm9GLvfjtntgkeRqt8BgRmMSFsk28aLpE2nYP45pCEVUGEZDD/I4L9wgZghC9PH1p1ixy
itpLO4wLezHFsrOlo9I9wC3pD/6l8LLXLkpvfRtbdGeF9YfL5b88sJWJEYrIBWHTQNi/1EoFYanJ
bIRgf0fpnxfIPSgNvum49Z+Hzjz7ETKMdEYzoC0amdbpoCUXOOlD52QuDctlFlVRja7Y7rODskbm
BGgZWZZUMCDxyJN7RZhXv9h/eOHO73e8Mj1OWcpj5Qv/19yGKBuQrVADQk5DJgqd/bAY888+ipxv
ed68+8YcZJnjXdNlASgaZ+yki/7WKUzodA/WGxIa0rRZ5KF8uIRZsmH6LFAPNtOGZaeAggH2wNUf
I7ZVu4Et34FEFCxHFbuGlrWWpT4LTRQi3tJcEl/KJt9Fph5YU3W7V1Ydff8lvyFW4GBUk73LbHAL
RNRA+MjF82SwC8mg4hAycd5OWcKmkCPzWDPBa8ZZ7Y13X1QrazQRW3RY/H5U94J3+AkAe/7Q4AY7
lh06L8cev/zhSPvdrkMik4M7jgOVm/ge8PEfEGOzbuNl8HmEZf5RMex5bL2u3iFnw1+k1kicjnAH
a1WNpqUsifT0oBDGiCJSVUWHJv3D6W799kglVGA9X7EQcbbJX19PnbQsLpt5Cfh4x5MHjtL3vN1U
ms0jQAZk/89pV5Qbr0L3OJnVPl5Qqhcei7ckLttLnwDx+sNb9Nupz0vC1SSIf4HE/9tJ5y82mmyG
h/hZE4HMFFYC84pwZN+QxhbjGRt5neea85V5/3xyAbHkWOvPpHGJzR9ey2/1/vpa0BpbpliLV2d9
rf/xceW4c6o2NOfgjuylRoBP0dWHhDUgKXZ8aKENXTJi77ntXMPaej2vzRirpyjNiDut8xt7/ZD/
ppfbmm6XZjKBNjot7394ob8/nVwKirUpwdxEg/Bra5aJOJncyhsDoyG+Gu+kecoj84I6ljBr1o5H
BrCkLqP5fwpDdTTUoS65tVWSxxcjeRELCVyj53yIo6Y5NUMCh63x80s2j9d4PyH0fanqKQfGYj8C
DqpeOSHyMxtLDEdjtbN7juEyhQI/y7TZgWn4EhbdD3NB/glYIgR8ARcaKW6B7b9AEO5oyXBxFVbH
NXyfwXdQFrrtQaDUl63nnJwaaEozEyzQ2XULlzMqV24rL0ACgOl979C32aoi84ojwwKBPMglOhiQ
1rbXy/zEPV0wlRwDZqMh8kbwhSVY5vMkWAvfv1Td3O2HuZSHewNSstBD/Sq6y4JbEndI4T4tpBhv
QXz1nv3BminndRp9IEvqC2QINvdJtjNkZ51wcP5sTPQgg1h8ApyaaxRDznP7Xj3dD1HN0PBs+sPr
XPdfzHLBGwFiFKXVJbGMl9buMOJMaCk8SfRA9YmFv8ZzoFTgNvPx3kknYfNzKlCwazXwbvAk2BRL
ZD1aWcIzLg+PrXSmP9Qcv1/8jkWnj99YOYKwtrXb+I+LPwGXXaHmaoMkFXRr5NOuNXQ1AukVWOtr
Fgjj/P+/+x2L2156kiWFB83qnz+0i0y7G6a4CWBkdHujlNesH9RZG0VGRLKbbBdfgEAhk2BVZeWY
ef7WKzi961/+/aayf2lwiCyi1LJ5EmIGc8zf7qkC64dVN45kNW281Z5fXLiJeAQ7DGyR/R6wb8iT
G4dXQ/ZQKPBrLB5XIl589VHDQYmbkVWZD3AwKb5RiDA4to1NhdBxMnJqJ8Uqf4mfBes/SCLJijdp
9g44sHKa7D+d9L7126/DGS9cV/C7kMtEBfvPt1ZmbColou0gnupk6xtAmZfcMYO81cy17/+MZdEK
7t+lsNHaak5Ooxcuge5wQj/cv/VDJE8PmZ9n+1kYH6cpXYL7l4QqHon7ROHZONv7HzlGyfCQ0QVc
hW4J7CllodB1ZEUiRe9NuCRpioHiqZ9J0wJ/MmtXBImjYX/H1fR/35ooU4yIwTPOcRHo2J93jtv+
zNVsEBO9TDzfW9AxeRsCO55WzGg4IFvKRH6UTnrURsVeW8swyJBrh37Frz35gH3Wb2fMQiwkgmL9
cv9OtQkNpVmYfMWdTLEqzOfC6TDLNPq1CyVu6bCOjvSi2XFy5cH2wReCvnitoUcScovNqKjf8i5H
aAw/iJXVcvDiD3EeOQevxs7GLgG9uOEmD3YTv92dmX/br9ALYrkDh+dM+IH6FYtSZbK+GclXi7C1
UOQELUvyersmmfYCmxZcszIibZTs9Aktic1y40Vbg/VWxES/oGXZTWHKqiBjwWrNsjlD1EgOGac0
cDv4th7AdWbP4b6S5PWt5+g8VjepCXOtIuJ/M9nFxw6j2P1VsgO/FuzeT+TUJrBTC+e1I8J6Cy09
29O+sJlHIkQaidFdDFH2F434ieaiQnIP8GzTdMyaumK4hWFtvunIVIcI7XAjVfiK53+T1txDplEL
nkttZWyh7axqP3mNCL5/qjWC2TJFgUUcG3kHq12HxxYskJHVldEMiCm6Anv7jF0et9aRaxAKUxEj
XhVGcYinhn6hpZ1WTlTCpvoL7+yxE6P1NkqwPmkdGXhAGcnPpZNfULmsaifn4qQoz4j4jQ/kSWty
jLQFDYn+SdUEjqah+4ZgzN5p1DWHMscPmQJv6vzEYP8TfWRG9ITVijGUJY9+FlsnO5fHiGYfjfpi
77qwCWZQX6w+0qK2Phe58xGu1Ge/XWlpfYyvFFf8ye6bvQHR5ygiCysfaBDXxOJfxStHcrA/IZyl
di4yKGxAeY5tvBv5obpvphsv86Fzscf/PaE0U2SHfvNS1qjUMZK93I2p8yrLnWr1ZqPvYgnDLNOh
9LsUU/9UWiQnFoYGxjoirxqy5BNK2Pow+FxGd3dxiML2Jgc2TEbiJgApv5rR4h5Ua2WHMUbfN5uZ
vSl0XGJrpV3HZcD1utjPC8qYtxGN+EOaZDHiJP4xq/srRh6L09aEdNczXfD6EVFLLKZb0lD1i4FY
zzzx9bGtzYtyjOIoBnzPhFai2cPwt5PGHOPCDsULegF+/NIQyg2wySRVWxuwg6XrgznjyQuWm5Un
pJXZrV4hM0Sbqql7licy24iFDWsBr/A4YL3dAovNTCynCAiyo4xKhWgoWh+9c4TY1kQC2cQXhiUx
tCJOoRYOFPOl3tg3Im3BKmpzO7DAurqgikbChc8K4MqVSwH+XylQ6OEsOI+HOf1RpUhF0fZVFzNJ
VmUKhpMMYeUF+hmdSndh1JvtGECqTe1psfdL6QH5LKOTPxDakLpR/UZduyn9Qj5TMWFZUe216Hrr
ERCexhPxgnEnJ0+g54yBoZVth04xUJHTeOb3j8nQI4nT9Kebdor5hoIq5gpYHobRq/eOjP2bEbXW
U8XNVNPObiLEmEGCD34d4I7BUBsX8ItpGLEk683PZTUxkyvGtxT+FU/Ked52VfSEgNh/TdO/eDCw
YQUJGXQ5XQ+dJLR9bJuIeeWhw2QxhANCqJuarPaNsby1N+sZflpcZMGURed8CkgK9LCWdF8JumtI
NBDgeyvirxpkSeey9F9ac3J4S7/GfUTiiOsHqUIENyN+3yestQGoWeQmN0P+IU8/9K3YTLitzglq
clI2qoAtoz4bDo+4RoFbj4sKXaMnKSsrjpQXI432FdFgnlWqp7IDKz01ZnMIU/0sC0Z9JEKg5a5A
cxFUUSO6WcYTgEzYp3P+gUc+BxUaVd5tk0GfansMSejbNtTECgvSNGwzlsGHqHcfJsI879tUXaEi
kn57rvDgJg+9Ohh1xd1sOo9Ki59p5G5nAT0dXQAuaWdydgmqqSJi341wtjwTVrKUdbh1C/keAvZ7
gIZg7zvfoW7O0idU93wMugIBBemBDfCI88s4RBlGAdxiyyMrSQZtBCsCNczVPsa2vMMVkx/CpcYr
oQhYb8yr3ZvikbYFrRp8mqexETj5kbWiTbLFzmdmf5i6Zlt6tn9BQNfvSqeM90i3zAPv63Hospmo
l3Q6OaLGc77+1SyFk4210lqQ7pCn6k2v99hXjyPU5wx6re1IkyvbT4gnbtIRzmvNUZl7bXFb5rI4
jENHcEMDcLkZUiw+wLw2dWiCRp5qvXM8By/l3K6WkeQChRFV3kL8sKk+uumjTHrviwtvoyXRGr8W
4QF6GgcQfs3mrv0tU2jIc+x8zT0XVaHO4pMyul0dGvKaF3LeNUNzo6X8bif10ScJ+2SZW0kpRWM0
fUfOgfswb58J/2wfzNJyjrInSz2NHm1m3E92O3+ZZUXOVJRd7NZUR7vJzc0ikNoSaK03ZOVYB0q0
XZ8s7rHFPAET2IQIKuk6Yhjb7syYoWsHUndN9wSSi7TZWr7e1zJ9J9KTazRQ73TxLuAm4v50L11R
n+Uqtp4idDvQyEstm5OdkjzVhRFG6wGKsVLjdBT8FCuviDArSNeMYuviDO558bPvdafVY4gsSDDg
OXRLc6snyHJZFM7Av5Y+SCygy8u5mFX1iL4MSbGsjBObZyAvZkOoL29HAqSBURAEgVm/lMqPrw72
CWu2/EvduP/L3nnuNo51WfuK+H7MARh8PyRR2UrO/kPYFZhzODy8+nmo6kb11LyYuYFBA2rZKkuW
TB7us/daz1q5k2ER7is+787yLkZjVJNR2EztsXYhHFseBBmvI1ZsHoZ0FUhQGHqruta01Yi01R9j
ekQljWifeT6aVoiHZApFRLBo14ruSNJ/U611jRjBbAKwwmhKFlEALddSMdybBdZ7u8L6LmYLIw5R
fMKNwaAu+kJaPG6rzrigaCUNMWlA+Nl9sGeTh04ea/RSI5rpGGDP3MS69RkHhvFgTe1sVEp2upq9
BaMwSW5ygV3meO4dvD6xWnSHxrEfvaxapmaigGIl08Au2YEC+3wsjFY99Ga4Yogq4aKZBc1iEqaw
/ZIQVN7o7T3lUlcP2YReRQTpjqh4i/E2wWLSMaITcpK1mLA3AyghB6TvMJ6IIYafbRFf1rH60hbM
2TBbF1uJX1jGm72geXSeuBgbyFt3hhuxgJCk1E+Wd6Z1YscIKGMmgggsGfvV7fBB96+62tc74CRM
nfFyr0MRTa8zz4iO1PsGyziSbqWe6bWc+aTJEkeROyGawp6DE5SuaXb9DpFHuwoNd7gqHvlvY6g+
gJaE1RgS/VFZhDEUkXNOVLPZKHmGaWZCeAezAKFKG385QzrtRtHjWPXyW6OlXNBy5VElyXUD7dBj
uSdxerIEZvA42HljXd2KGfyuKfZ85QzJa+O1xiF9HYz2sc7HF1sTwY1uEXqoKtXPAyZr2kMAZmTS
IuZL3XxLdM5MOPKw5g3TIW7V6az3gAeaXCgf0sjOOJF6W3F+wlDl3TbqJ/thcqr07hjDnExqGKJV
l2q7JiVdUTU5NrLZVIUDrK1wHg02QUAG/tCtXbtf0AF0nGOHumNKNgUy36flHBxpeQbGDehOv0TA
LXACxKOMUzEXLQjsFns4Ps81POjIq4orauxyF0fuyCigv7pG7nwKTjBvwhbUZ21B6oup3iqi0RtW
k10cEopC2H2CQT2YrxlstcY82ifmmw35l6yIFkly1VbaqkOytm+rOt5FubyE9VSuTXMK3uwItc0I
ULxMhks4mJxzSWucnImrcoP0W8aRfgkM8+xZZN9qwsiOEi+1FwPsdw08jsj7HvrapH8hm6vVVu11
GFBEDtVkLuf9w/24FWjCl6KB4dL2KH97xxhvo2i0U9Ib3gtXH8+3JHp4jD5rWQEkGNDHrhoHXLsn
5G5S2Oexw34xPWEelFzFYKnqxYa/zOvYFBYzOlbbIFGXlYc6tADhe52RMlWDOF6mowmgyRgf8w5o
gUiHrZ1h7KZt6D5m7nswWQBQNO9RgF/5xRXhtG6W7RRzWZ/HBb2O7YmjDfNiGTBGBBEfteacYw5F
kcYZmqti3OVqx3WyMUHUDMMIDmDwy556IKsNABdZOm28TEA3yErzyKVGwofQESBVxU9aGR6phSmp
900ODFkf5U7VcEUEo2WsE0R6D0ZprBHzpIecYdOuc7qjDhNyPzJkca3mwtMh/k0kEuY0rTadh1QD
9LSyaaTsNmWgPhbMAA6ShvS9vTW10bcCyvfSw/m6yPsgOWKxZmnW7SdG8E+ikKdGwdVlUsHJok1w
PBLCo7QRScgNXk+NHDCVXNCZZdQmFgxxPDg1rFo/mF1NWPXbc1UP7aYIPXxWGkGYXPI2+KvdtU7z
axX37afe9QZIsmFimoByh6ykeQ0rpPKsIl8OLXYGtlRXmaufGJaN75mFBUWu8yyzKW1H3w4E8vaw
KthvFe1JdF2617pgn3dZeXAhToZdrWyycMTRYTIFKw3mYXdEUod+1ke2RQJP6i1jWlAnmDjrwmqb
q5FQSIK9/ZKRJym10WW58UAMNmE+qc7cxY7HbAUgpTsMYWfs89iiYVZa/Z5yOD5a+aEKpvBhrCOx
xgQAZ5lRCRJwMCc2Q1Yr4jMsUFEt6VtgNxvFrncaoi2D8RQiuNyOuv7TaaT1kKvuUbr4IloTTwrw
VLGNkGWSqmZ8mCiOfZsdBZumAdQ6n9/WaV6Ey9KgG1zWeyFudxAUtZHKie/BQXZ/YSaQmmunQMZk
cETNg2L1TzWqxWXbNcSBuzaxr3Xc+0OoZQ+0kANRjkdhjXuXPcS+AgHWo6zzUfymULXs5uAk+lkT
bntjf87hORtk8/g0uPneTT3zjC/3UPakkwLKCi/071dD4pHzE4bqqnOQVUolqo9NXZGc0tRnrerl
K4EnMF8qNWzO0P5BPkGBGab25PTWIRwi/vLgIdaBVX6IZibih1TiliDbb+yLc4pVaKWFqC9rXBWL
1O1e6t54GrAhYzOSwE7MpZMEYMJgEC1Z+b9yJcKDlun1g+A1d56wXpTS+6BWWdSmCxK89ihzaWps
sqbAQJMlD3VLwMW8y2wK+atRmlW2sSsg6Lcao9fJ4tqlzl1Lb8hOtR5R8PbZY2D80IBxYQ+vJWWV
tVXrUn91g08oil/hiGfGdETgR3qGP1Jj2z/qhutjs9RWQduFa5xt2xB3TDoZrW8OsGMij+zTIvlu
9hRyDo0Bkk1qsmI7HEEIpnGr6U+pQUtM03r7+7S0iw9lMsKHMiJmKHe1Jy+zF21ovxuDNZz1ONs1
qpMdkjq/hQ0bL9Mw4b4E41VIU0GBpUBYTm2XrJDK3cWdfmj7UPqtMKzPQYtJrpLWDqS+cWYveuSQ
L+123KEH0FcKgZmLewVXsrpqMdOLGNUxb8lbgYW/jg7ZcwF+wc2kOj8jjX4UrkyM3j2yACE5V1sU
q5HD/rUULDtea7y1HOuLKJTdzpiGEWeVUvieKn2WCTKOO3HQJSPQQSMXg7Em6yYCMuBP4yoJMOvR
gAyxUZhwpC0674Hk2Bx6dMZFiZ0lpVmZJ4+ePdsrW4SDqH03bm0qK/Rv1dJQAsK8YrI8nCB5wDUm
SPmbCtA7WISmafzh2MD5JjUhPiUfo9krOC/o7fcqiWFez8/KmftFoEVU4/jxTkLvxR5SP0lPRjSs
7vguqAKwk0Zk+6FOZJjQadbeRZMMigkAoXm5SC2ALlY4bkyHMI6AbZ1bVO3GFJTdXsZ2ikuQPaDn
LTCWL7oh9fWwLPZDl372nR0/UMpD5LfJFHCpm4D1dlfRecbOaB0uKZL4R5qmdPLm76mNJLVOC1ew
bId1KIZ3YTbdWoByX6apTe/TIV6CEAg2euNsUelm3nDUqqRqccXvO0gSJaT2ht1WbeAL45jEhgrU
bsxy8Wa3+i42cT076gkTrWqN1a4YGZmRzKYAXVkCNx0vSDydhdMwKVUbf+x1YxewyPau3R4mVb1O
LkGaBCoYq75RcGwLwbnDRtSdNztZF3w1AmqC2/QczTWQDddqS5I0RLI3QX8tJ9feZPMwUcWbxzaK
PBa9rDfMT4xdhT2IHIsC/dOEsUoL6g8ew/yi934Xx9qxFTXRpqO9UyQGcHrpF29fnpcQW2y6RRXd
KZwuuyRV2xVxke5Kt9vHKtPbG4Ec5g6+Pq1EJb80J1tY5tVKw2Pjlt9UN3P9ajBJTEKcQKPC7dd0
fLWnmkvVrmDqUTblJbNguYkYN1/ABQGD+Q5Js7xBH9/aqSRkTMnjh+SW1a51sPtMW7F8XBxbggsQ
dbjUE5boKZL2kUp0kGd6yCujgeGRQDu9olllSFfbcmHZouVsTOXZwOWGcbjKFvggjavistiaeutu
AyAzy6rH0che2WIUMR+5NVQYrL79BvgpgC6rCBmEtyYZli2MBhIf/HzUnXWq9VzXFGLlVGj+70J+
dyPcWUoVsMXUx+ykNvln4BUfvUXTRGZPba7rzzqZ3XeCEliP6qBbw3f2/NEK0xRp4Kh/z1ytVqat
F8cWUMmacE6d0Ar84sgob41l+RML52PJYiQjd29RNK2j0fyqahm/oDd4c7XKB/Pb/LDod4bps1u4
xrEni/XBZEHW0JQRzcj4wKXdsgU1/0PEZYS1gfwQVNzmSxC8syN6yukY3cowNVZxRJBan6lMMmK5
nqIIg6mIU9LIwbMWtNMVYhAem0rl9Omkhce7JiMlEBbIO3pSkR22VzxeLzol0INRHRU9VjdaIYt+
L6O0ZxpUv6RW367gfNfv7mxFCEQ1nuu6VK9CK97w01UXWbY/ix4amS6SbJMKxXmd5qQD1iXlVEq8
H6mYzLXO1mvb9l5CAaW0p3C89FCQyo2TBSvDSRAF02JbQiBhrbJnUIHV1emxQT29D+KJBqDU9xMW
Gfw8yGR3KDlpdM2RspFePIpkfA1KZST6KWuPgSYOxtwaseUwUG2zmcvLRp7Q0cmTzlK2UsaRrm4v
n9M+NC+D5IkXJr9aXQuq3axjCN3Xw2OEZXNrDySA3b+UVdA/qt7OtDP1nJXRpnRK7TmMhO/oav7e
MF3ZZGAq1k2pdc9One8o/FeDjdt94Qd4lTkeIdSAilQ+tUq+C6AnLxHxubnruf6Qr6ysSwnXQkbm
5dbO6aBPsYt37e5QRgR9e7w2DhDifxhJJ/gdwNf1tr+58d+PH5dhQRrgkjDEJddrH63lBl7IwTrp
F/cpe7W/0w3WydkTC2Fg8IfkMqfed1QQ8YrIPiw6vscqDB1AbsEbN0fhnmPxiI69glVM4hV0G3Pl
+yf/9H7CWbb4JBFgSfy4P/r62trXu/gSX4YX9834CfaGqreyAQvSzlniEeXL5FZ3fm8x+vBJL3K/
RsZVW3WXHeRFXPQnQioRreMzwRPlwH5a0rgO2hVOMKVb92JDLx/3KkoQHCTqKZI5WRVV9BT11boF
iIZbikFlX7kVWSH5QDhYb2LFb0hlNKSyc0VxwnZXntw+ehdlPnKi2j5za+MrpRAgLp4GKWZdZxsW
5TFLB/FZVsAA+lEpHySSu0sv1JcpLNatGLJX7iQok8iELPI4e6WTvLQaJAipRQSRXpvmqzHYdMwS
ys2kOBgYPgp+icfXxidRDw7r+tKJFY7M/SUFXBU8Xpwrvsq6EvbKamW9v9/UZlXva3Cfv750ooQ+
YoXrJ9GTZu9AbduT9t3s71/e76UE02z6PD9qjNP2TL6OSnTM6dyua52IB6+yS+bl3Pvjy4bpyHYi
OTgBd78vcweSRxTW3GrMy4hFdm/3R6bAJpzcaugQa6T2BolxdBgQru8PBuVQ7OshLPfzbyAEkby/
v18VBF6YeHAKoeX7+80dzx/EgPp/f+9+D6zNvOxzzc5wLZPRbQFZ4XodTHMi1P1Xt+KKfSUzXSj9
5CeDutsHbVhuZJc17UGt9H5TgnebLOuvZ2/buPj1On98L6kBOGlN1iyZkz5PRR2tG4c8+2Ubxd2K
CxpEKIUcNnY+xb7F1pkVybRBx6iz9OgRDiEG1Xqm/vPm/r3QaTJaeuVBmT/1+w3zWHqnsZdyO9oj
uBsFiYShsuoPVgxlq+lIRJxfSDDe/6Ud/D+y//9G9sfbgFDl//3///ilq/5vZP9zFJf/her/6wf+
pvqr/5qVNrMckNkVYpvfVH/X/BdCDp1HbXxBqjFrpP+m+mv/8hwLbSnCNpv/zXqOv6j+hvsvw3OY
qphoT7GMYHP6+1f7S/Ld/vH1PyXg5h+iRRTHqPyhiztze1k33T+krIFQ2MwWlrVjlI6RwJTnwBuJ
SbLaRU5z4MvgHEnoLQ7arfIIE8s8mmJD677VHmmIaJpBHzIo9Rtz2NXMC6qGxz0jmdbsES4Zzh0q
wjHYl44zbQv4S5aHv0Ozy0U1oNPQRK7TqwTsi/4Bfnzk7abkVHaA1mXGlMQi2ipVI4ZPLj2IJyYP
YNwpazSdMrnV91oLPfoff71/o4rX/81Hoqt85nwq6ALtu3T9H9oor3cbagDPnFt+3jbUY4OASeWU
sXnflIoCNwE+Z9RWgT9OzL/CaKtP6Yei2dYqqZjYS95pV5HF2HsF7yY8epU6LFvm4Hpa2pBNkZ+i
m32T7M52//PvTsH3h8QX84RhoWO3CYpw0FoZf9gQAvbtFaiCekfJ8JbjH19WRn7NRyzPeeexxE3a
uRCvBdhILKPsWmqnFrTWXNjsiiB6jNnnGGKWECLj8lvqvi3ktu9SH/kPBbgDk7+lpALmN1S4gw2d
CJzSBdcWRiNFdYasF6t3ziqn6dMVcyYdTKX5kTMJXVRBd6gZRBBnPB7kEL6a+vSQCmgX0ei+6UP4
7FQdBXmsIZRGZ0zKJoxA8qjdSxiVmOQqIL8sgM/TMRuCaQuRd5crZMfELmhqpgGDye7U8GAsz3Dj
yfxqIuyikT18kwWjDZdcXH6OpvCZvKHGbxHI4hAegBN03/UI2ElGNIBL4bsLM4KgwMBt4cG/1gIW
mtZSAJcpeVzKS1WTrAx+4FvXp3D0KLbOuLy3jj4jygfm7h1oTzjO6rEWHC0iYppkqc6OSKenglbu
shkJWup4Egb79TLuzSvRP9/CeRCgC5KVEzRantQ+U/nE0MFc0ED+dKOdRr97EdTdhYbfwVQrE+QF
tV2at4cUx3CYJe/TBEkjgMNRNia7HJPue5y3DzUWrLUaGSRlTzqxBcXnNG/JbGseMU71qh+at8oi
a7pkA7ese3qb9IXA5QNQaqJD7hGTQPO6WFmJnS3jzDXOekCXUiPQN9AASNb9NVUeUZ2n24zkSg+N
QD7RUc2GcZ873VfQzPGqtGg76vkoLj4VOx95SuGsAnUoGFhP19ClPoXv/J4Pz/g/ALzWxUslzY+m
a78gwWLA798I73AX0LG+t0l81SN2KloMCD2l4ov74dUGaDKRxW4GctE5EvOeMvnsV3FJBwfwnexe
VfPNiWOk0PpDjSB/WWIZiyUblJTt+qLSIKdUWs7xQwgoDVWmoIiR6ZGwS6L30Q1nOfSbiClNVDab
Dq+SSwe1TZtvjn41vAEwb/7cakHmh+r4qWiWX/f9PjUSf4J7U7pEC5b4XUbCOJj41wtXOh+RxIev
RP3OyotqQZLBEs3iq5s6T1ka701lQm8VqX40JvkK6qRKNxmMfy7PWLFvid1+lnr7HmXDxgyztcWZ
tEAl9tFBdixaXg5y1KJwwcVpPXLzQEOJlawcL2BhtZ+mkkrNyb5QbPwM+F3Ycu8JNvyk1V4t9Y4F
nfEo+lnvEg/WW8LfE+zkOQ3iQ1onm66pn0dqTkq3i2NZ30BVM/QxP00pmo2jpaugCG5uUj0kc3oW
oWFEllu3zCSldJbgafqcYEC62HKi7s5D2HuceQs3gh41mNlzn8q1rYJPSWwn4Bxi2q+jpVwYYwAg
QJ2Z5eXN6bK1lkJ6n5F1rBpyFtcZZ1iRq5ImC898lUCD4jG9QqeZdTLbykHcUCEUklYf+k5Gyeh5
finak0QTC1q3NIl51HfYC3YJjAqKyS8d6ZhSRI+eJKDUluNzldn6igxM5CxCvfx63bSbVgG5qqQj
bMOJLM8UhALnt2zZnjScSk0e74Is8I1E9TVay5MZvg81Wjnahz+ynM0IPEY+JAOigHYJKu06PwD6
6I2t8MIG6qB3wQ3G8qpFcrGIg3ZpuO6HOxrH0D0w6XVaL1xjsXybgOhKcsk0r2bp3ZTZNPqxR5BE
3bcLoajsKCt7Q4gLbVubkF56ofWadtgTu3xtS0rpTscFigwMpQot5bVmijOMzF3RaZAsfDNpyORx
HNiL5WvoNYc0tt5A1pBBMCF7tT9REcarOh6PxMUlgDUbv6C9FTH1hf/bsgvs51Z+5zy1zUBGPJEX
gpCWHRGu9hJgj7sEhhtw/Xox4mibZRoh9oVOyI5pnLOqeQmi8WI7A7yUwnnRkLYlaUtcvFOzOTe+
Gy3WQebYDCAx+sP3A8g4wM3hIenVN+gAx8IjB7hyu0UeGR86O9ypyuDSQQiIPNgbiqnQCM3LgUjQ
dGGnE+PSafg5Gv2VUfdyDPMvWx1VLGyMRWIbhAkjxkUYj826NAZaGhK3YYdOU+Y5qWv9E7tBOrTq
TGbi2iMxB1mp9g1nFXSKoFw5pKEtHMN6T0dGLEmgf1ZK8NpE/YMRMLUpjLJYM/feGCa99ECFI4J+
DA2igmtOKsteFgvPk+YDSNaNkO5jYo0rxXXeCLajOZmDk/tIqvhT5pABkBB/WhQiSceGRUGyy5C7
hzbSFX7aOCc8JbRKyJ2uq86+TC5vUGXoD7KclUWkDIE6Jn7ESkRqly/AIIsFep/uHOkQGFzgmQ/Q
pdQDdp7vtCmf6nGYFrwHREUc8EpLvw0U8dCrJao9D0yzXf6I1apZMHAgOprBQi6RRIGVY0rGnwdk
qe9aT7ihQ/rLO2fMBobozkU1BX9sU3yfYtQrtS4xxuvPUdMSA6GEgH119FiO8yQIuU5Dd693wwl8
vBlVe7u0jEWg8NuybgUT4jL4OBuLQ+JhbTFdEUH/Ormmw1qc2wuCLEVnPmYj478u7d7nj64LSDWY
/x5EDb2Fdf99olXOoaS+CUcsEC6KBVr411DLH9ELQYbpNL8ttTenQZfmmGSMmNn3oSAwqqLa7mIL
2i/pRF6mXEQ/fJhcEJeTCc8vKJ4J8RuZsDUlTabyxQ2nFVPwU2TXKIntm6KLc1I1DIjTJ8rPvdKP
xLICFbBMSDrB5O00sCj81GIKcZfN747L4xK3NiRNme3mlzVsumyp9+gm9o82ocElR+elcuLrwDu0
zRZUJBrX4ES39qx4Db+4KVYR/csgIx2yceP16HkZbbmvacjR4qZ9u2naDY53gyGhcBByix0OKGfX
jTaJHiK/Guh/9yz1GgOxuiAGs5PvU+30ewAbW6xe49Kgb7fQLVkuQRChtIOgOMKyoN+kEEaByAZX
YbmubLNZuzPBocppdnnikmHf9pWSpIuaGLFVpRt7rYliv8mzFfFdFcjX7Alz6bBOdHYwqWl8c7sE
SHOOO6SeiN2K82dd6akVyDwiUcl9SlK22Uyw+TP2AFtS9VFDOFvEBfq7ZEMmEqe/JnbUJf3WK7wf
cdgE+LSZ7rgJH3xKbxXU8oTZosVIyXlYwCVpThCT1FtRoKzXwvha40rakDKpMM1niD/kfbusNFT3
7W4MESQrhFm2QWOsKpdx3Khr8ESQVecZGZ61oxwy0+pWkqgvtIAmWu0gf3Dy+jFCbI0ZNAPCG0WH
HurpprU4PZSaeGp7QsuWBSipO6LA0WbJOF+VrUX1hFpiP8w3qhtXaJ3+/vJ+T5P2oZktdvcHBdE6
QJwLknZ+/4BxyZpppDKivfH7Ke73pApFyRmUS92bFaQmWv2yVrm2G5sIefFO6R2NmXKMwIAQ0gRB
QiipledWyHyjz7/Q/YnuX1ajfikSfK713KcZhwZx+f1uClCQrnAFYtR9H+/tnAjJQWFhbGJorIBE
1nYMjPEVOA7mr3lC5zSeiYIMWyKXj0d8O/g4ZfBkWhUfy/z089Pc791fIsTgDG1+/mY2d3pcdNck
CrEwhUpa51tpE3UENo2/Vy2OMfjG3eAIv87DZlElJLV6jaoeAq8PUWe5Eyq2eccEKGpDp5tAZnM6
3GmtNAgZIriRtlYYcbEOgNnPKoSTd/pkFISZPwqdQJ2QuT7GjkcxclEg3UG/MehGLZD0UI0sesoU
0oMfCmkxjyhhgymmdbV08O5ElhNFb9ZQTJ0B6mGuGX5MyHteSuWBRPeaul0Uy1+MvEjxURt9UI8g
sA69+BhHzUuXKyNVYgHkRV9LuPQPamdMFyWneHDzwo9ov68x3sHO1Xj91hrDoxisd/oL36YGF02e
U6W2DRAXhYzerEJJi+jDVCrzFmkJ6cQ9JnVrio92y/pQVFwquryiCiQb52PiguQmwGezaiA0Yl5n
MQQbfh0219zEIaFrjeNronlE6jE+iInNlJrL2dldaEykGBnaTXjWxpi9emEhsoJUCLY/ueKLo/PK
KUOpgd8HI1mqMFczuYC1Sl4cCo1KLKnD9jmUaBMjBYCSBtRiGURD9uY44bUk94YGQDKCxxvCJ5QC
P42a9ZtW3ZJ2a8fIH3a/HMR7ncLVdIQzPXCIuCtXh5AsRBhubX2gxnTcg0AzdhgWtWclN9lVNE+y
AmZewHav8uQZ0f8lTROP4K7wyyqJ9KtK8ysbneiQBgxfR7slwquLk1OHbeikGFBdg3BsVr0OuBUZ
7pMyGx7TYmC1zPSbhZn4KVRajC1AcZelTqB13dqXUTKPcNNqYnaQULESyaYfq/lmUCGUCAv0GVJh
35o6/Tl2bASSIt/G/fjQSqW6eEg2RaIR42V07SEcxXPmZOWeujyYJudCGluBqqzRSMCKM5tuPDG2
bE1uUjK9SRpL24vKfIttSHvABIe1sMBgRyPRScIOdb/wuKqq9VtANbLiImbsWishCGcofROw/6ki
MmthMn3DZjrSlTYuuJvVrdL2sEm9rNtmLVxV8aQhtKVGtx/sMiJJUnfaRZiRgjgO4R43UbGO8uA7
M+3qRuzCKikGZyMjNGyThqNU0ab3oSFjPu42wGXKXV+kB2NAOmBx5DatjXvSeIaguI8isjMcAdfD
iYrXYNLSm1P0ZDTSkEZUv6jVnCBihwNimGZxax5CwuzSuZUO7K0rAnGyRvolrj1eY0mCTonEdFmb
KQKPiX28ZpHZ0SFWWNxDTgLz0A2YrfqGGOOw738kWRed+xEtWm68DB6VDNP/zV1R13DkzgEiey0E
9tUDiyaIfl0NUQ8OdaI4giZPHyL+MOJyuNVhyMwl3Td5EV4xzpywNg1+XMDDKLN8GeFHgMtxqFxY
gRrAc9+cXiY1g2me5AWwS5Ky3Rmh1zkjDQXYdbI7mAJdz6KMC+R9cX6JKWkYHsEY3diyrckaNCos
QIV6iBR5pp5OCDYp3F2gbKYUo6aqVgPXalDcoSNPwFj1fZOZpHbnOqE8nWefGCmzyiCk2agqCKTe
Lp4tRbx1g6Y+NK81Mzjs+/0qpctxCeC96SMFY65aNzU0SBYP8eYUJmgr3KWpQ3VOtkpDkS2IjjBa
3R8topLb0f0e5rkEEw+qbswIQbGmtV51zKepREgmprVmm89Yw8jEIN4TLGtNuEribRnCDjisMCmm
z42ePDhDEGJNFsEeIqTbVYe8ZNYzZe1BL1v1Ss9yRs1hcqukgKHnzX5TZ76534vjY1VzSVZqxWFr
NN8dmyNbYKxyUaTgh0gYrw/5NiH7yg9UeklKM5KDkykFqeRGT9tm9t1lUf2zUDSkN6qi7xP6xeg/
GUiiaw5ycKQY+n7djWfDHwVNtodfC29XDc6oiwz8nrKj/uBc6zvIPbPd0PTYwOORzX3kJXKPxhGn
WJ+wyxXu8v6t+41svZexp9WR3t2LZqzj0HX04Z41Ps3C13jOolyqswlSzjf3e4TfwFnBIvDX153M
4hXY6Hx1H5v8HqCAY8ImR+uj3NtjaLDfQV0yT1Z6xuPLckxs9LoULrWNfwQasrdScWL/+l5wL11+
P2xz7ffDNv1gmbchmwMY/P3g/QnuN3987/eXqprk2UKgK1g2RMcvfv9I7VDPhgXci9//+v4o8ej8
yD/uMuWa6L6F+er3T//jH92/6Sr2QNRRnS3/fAf3h/94CUim5PuFEcqJ+YPA6o11kbzU5e8X+OMn
/t2z/P4nsEPPedyp62quFlkIic0xMUIFZWxMS8W20F6VUeLfH0YSx8dOqg4b2OYGhVHd2RBB2dRx
46C039M8Hf/62p2/ObYBrbsgK31EYWze7DwfVvYASqaWymNWuE+2l5dLfR6hcV5982j5+FYpgfNz
iJd7xho8AM4wg0wzlmtXzx49fK9gJeqNYuSRPAALpCnAYIEWAOPFxFQ/xmLCcC++R3kp1kDO7TB4
6PVqX0DdBKY4s0ElVr7UQfrEUbTAnLNqrOHZRL4I0rB6JCTjZ1RWKJ9xRxjepdTCT7tMyX8d0hOd
2J8NVtAhxnDRq6gOyDyr7HjHtvsN6ivCE8tdarnxZbfKODd8UIs1ymev8f4nJ1wmU7VV6vFbivmT
3sc4AhLuUSaGLq/eSRS/ys/ApgD2tMdCmM9JKp6iWsLl0t3LfYIAkooObya+GcLCpMLOyNar18b8
4Y50ci13OMNv2OpE3auzobUR6NgiMABEhOL4OzgRamIlBAgbfujze4bQiEodyK17cKwkoECMeDWB
o8y8JUQSjyBulmFYPCppcRCjtwQ9gFbUWRSWedat/gU5pRHRTCfed5DWzSpbNLcmTrNYgRFuqiss
wGe9Hh9dbXpOywEsE4ifReOVxw42COEH+4zaLU2DlAF4EG5xIt+q0B5OQ/DTKSVlES5bgIJskIO2
XbS28VCHRrYi2426MzMA5ENnJhuWdBCN3YCXPY+Gi5UOWI1LHo4hyFuEC+3Rh/DqyVg6rEl4cij/
Q6W+dfUzwibxk5iAhEFa6hofEnsWKHeS4oITeOetN3gP2HZYJo25PD+pbvKEFhcVQuk9OugK5UON
vrTohgeEVls7Jnqp+xhES2iaUL4Jrz6mg5ZuytB8qZIXYmRfwfqR+kLAycatEN33LbRcvBNUr/HN
1fVg5drVV2nk/MrIXAcWko2RGM5S9ka8FrVtrTl6kIbotcbTeMRYMEyaR17IcxlCMMaOUIJamIgw
4qWuq63NkkI+nDcyEPHhHOffUXqOy0kfymW7NTLTo4gmOzBP24CUPT5Acg7oP0n2guzU97irlpIA
uRi9/eR+d/rsDHcAuDieaPByOQdjcNWboFqQABouaSliFbBRZVrBc1w6m0JtX9iU7dhLID4f+NuZ
qleSJWVdYoM3XI0EqxC+jHYm+1HG6zRKH+Ee/XSFWuMMqMCDZ6iUppT1wNM/WtWwF2Y7rqa0Sgif
oSerI0icHLte4EkZVw79e/21RLy7QB9BIyiDBGv9J3tnshw3smbpV2nrPdIcM2DW1YtAzMHgHJw2
MIoiATjmwTE9fX9g3rbMVGV1Vi1q14srU15JZDACgLuf/5zvtLSnCrImKx4p6T6tqMBi/jTCwFhV
M+0vLu+bH6Uvky8OakzIuaCazrwFVQHmdyzeMhY56C3ca5WTc2g5VjYFgPwP8nkSZGxdETjNTdqx
vmp288gFz5PGibm0mq5fpfADmxLJrs5QGZqZxRHKBhuhMca7b8Y08DpBGRNDySGsJ0OlmN44Ix59
qmMYFbCagZQJRXSF9XRy/GItJg1oT8TKnQ0FQvFri9xzakuyeLNnTvy0AEShiYBmbYdN46UvDfII
uOaGbsumfggpBgwaKyM/OiM3aS/56DKgGrivABDTXobd0Q95vbyRuuyZf9n5NacVplpUJVnTW2v7
Hw16CJ+G/ubtogaIUAg8S2KH7ZhDUiB4TxHgxh0gQVOGdlkG0ky76lXbxd3Oc7JdQzcGFPm6xNcz
QamvPaKvIVt6PZ3hKtvUmk8D3kaPtrciJ8PjL87bqXMhL9Ts1BvTRsnDzVWHnJgtzoOj6fANbXqL
bHHbadqw6Z36w6C/YyeNKdrU4tAySGsyog6RYTHzs756j9NwbZ/sXrsZF8G+W+7IArdlVkZrQyVO
UITxKva1DyOWV2lWfjSLnm70kjAIUuHp7NEAbPc+5X7U5+1cZ++PXXUIjemj5g5qkJ01XX/qE6Sb
bkpew/Fr1CbiZoW5bsvmetAZ72pI3/QQzgLpVDhfKZLBtqoYHaDIBJhu9zGG0D0npybIOcxgDvKo
05pjen8sNFhQHvZrojM1lumHmdGKB+UXRVBWLp714W5uvI+UZ2il2Rc31U/Alik91I0bLe/HjdKt
964Ficf9jaWr5TVlJW+6RllsCMRFpmRVnIL8lgdjhbudd9/xwBdUR1l/fxTWI4M1Anl+k/Ogmrgg
QgH119fuPW7LVY7JKej6nss+9HejSddbp+0z7bPJarKhEZMdZWu4WqlUXOUjjsYM7x5tSNM84N+M
AtOsjLNStMiMlbtJ1bUQcKMJEGxIh5/xgfPgk2ySqAkGcJNF+++B//935fyTK0dHofl+q/4DV845
KYrPtuze/2LN+f1f/V9rjv/b4pZgJmnhs4GrBARn+Gy7f/ufmu/+RqgBbdpzBOVrwFn/sOb4v5l4
b2zXwh0CNdHFYPEva45l/mZBHibPZwIC8/nK/xVrji6+icV/AgMKXweEabgeWX/qjIxvMNSfnChm
nHIUtDjWFkIrGdoFuuUAhqVaCTO7mNsNwnVHOIphU7MdNZC6SO2d+TmOGSpFztSNM+TUnscptFjc
8GrPz+OcWdaTDpAsXQ+t/iMiCn+hqcwNksixn3syUgzFo+52HnyNeEQpbYyVseae8dpbVtAj+FU7
Tcbpnqby4uTKcd7no32XNZ35wx0Yu1MBXzOix+zcXeWyyh41nqqb2oMrAQmKw8VVO9eEPFXmDIoT
W26qn3CdmhVaPU9ahxGQjw92nlrS8GkL9b0RVDO6pnodpD1gM1F9DrnZTCAX1syBqm3Kp/wQhVm+
UImLEr49PX8XPZ5oEspC2B0qXPa7bRWrfcdbbQasOO+6lpGVcbt4NxXQQOikq4aLIwlT7IGUmex/
3SjddoVJxqEhbM48Fu8tOZnHoXeccTtIdzgPzIGYSMD1VrvZ0tp7XWT2uSeruNE7joIH5sqkK+oC
dz5+J+8zEr3zyPba8A5N2BEO52Vhm0mMdNhVjaBnzzFDbVOWqAS1qocv6jae+gbyCuiEVtzjXKof
02kaTkwiOI2Kvh2e6tBWYDQjCxP22Ndq24zyLnaH+6Frv5rMuyO6RTiJdDTpcDNuki0e2IgMdm68
VLPJwHxutfmREEz1I5mkve+rMe63/ZIZHCYo75ek8VSxgDABOLM6hmPCqEqxn9oA9BjRpQxkcgFq
PrK//T+ZnejvUTs30TZmIL/G7rRoh0zcczz3VTkLfEjzU2m111jRvww71DdNNr7FNn5T27DuCifZ
lH11U0oxMOFO411Y2k/oR8FEP8oKPwV9NdBo6jpUrNs95RYU/JLVQY+c+wkFhF9oqj8R4j3XsfbU
a2FOLjilC72gE5xCWcswMCWlEVCVFM49SuEe8NAnlQUevCespV4hbo1sNLZaYd9VHkY0bB1regU/
FHC1SBHGnju2bym95aFOq1dt6SduviWII2G4j5pcUcuyTIU5jrVdPq+Fa1wnUfoYtriSZ/yhGVXf
Ps4NqiI+PVEj9Jj6HcSlQClkK4U3ZTa850SjSNaDyhvUTRxvPBKPm7SHZtgrplHp2cW7ThCx8baV
Ta9LF9bG0deKbpW2ertpNabyuTViJVFZuR28MjlpWOkOouZJYTiZcfEn463oGPfXekQFQtxpgUUl
1LYs3K47Ek4i6ZUMPxC2smOTWDBMHFdRVpjTZFotzjg8AlalttbMDiLV6jX4Hqr9ao2W5wrDSBDF
MeGF+sUd2Wv6YUn3Fu4bxrdNykVseQNPtim6KmwCs20yVbtazg+c29qVjiFs1XOFYHGV+i2vXp6k
PeHdCpcNDcgy9VllFWb02Jy3Lp76fV31WBNgGepF4VJaRfiiGOyHjJxkN+d0pUcH1RP0obzvkaPb
rhQtElk03Ld+coAOZgDKKDe15d7yEMai01uXtib9Mo1nxka0UNqcRpsqowshZCiI9v7kANpbxTNi
sw7s0edN1KlspkPEOtq8AU8OSj4nMSDzdWfzTE68MwPLZkWV0bgSnq+vDI/LXqiYzgkixXAAmJJS
2GR29cpocwCOvWPclKaubqjLcY+qMTHQh6a8jv2OEj68YUxvvO5ORM4tGB2KYAwSfnS8j54l37EN
w9JkP4r4WhnWfWLUzrGsungZMTbbaqz8V7eOX4TW9iQRx6+4y3VoRvC32qRGMtDp7rBx2x3VlJib
ljXljo0vs97Z8YEpuPeh09wB4KCulEXttPgJXYZFTvfMs06tjd4NETXNThKjQc+sGaTvqBy1KT+u
1TXNFPG9OY7+uRnF/dxo3dqS+WsbwUqRvrqZxnxb1HW8Gtk70lzR3rcOW3hKBHEWCLmlCtXk5ZXW
Oz/idUou3JXUtI0pTIpEdo8ZMeOtkXNMGNKB/SYY8lHv5MXV5MVmfrXKtP69nf0XhgcgmWyHq5Z0
AEnfEas2FfRDcygdufMNGTJlqq1rVIt6N3jNByEne2PDotiLznisKETlck3J+eU4sk69Xfm0QWge
Mbv+QfnVFYhBeCPURnYSlhkT+5XCboYRCaoMY3N8KkdBQBnmfxUo3R1ei37SfmK9qIMa2NYTW3yf
JLJHlZTpcmMhwFPS25/dqd/0dXp0udK2dk9rZeNgw6vJnRIn9jGV2VPvfZp6/tYnYQp+RywIVw1o
U69tWTbxvBQ9Fp/+1hssn8OgpawPS+OTWnWl5l1Ps7Du4pwUJoSHGnwfANYJeicFK3b8A0SPdVUM
2UW3ep6x5RkgPYu3xFcVhu0n86Qdca6VMpvzFJW0nvpFf+jHYu9704t0UwaYfbMBoNFGAR2J03Zw
htduDLd6k6MYxKEHB5wD+/VoWxhA7LCu1kZiGydbzhShaBwvSYKar2Gpqnt4mqQnc1dUtIiL3GWY
bhbEJSJ+durI1hWTzH1e9XJtQ2vZFqpSV0ZUhEFiGNVeej04kySlMs86ZmFGzY3jrzTPvh54fj+R
/ChuRFQtec+JTHGCQ0iq+0Jq3oFQMtS83rxYQFV/gC7TgEfkhUq3tjswLDDxMZEntihr3nOUZdfB
GAczINusuF2aaAwzuRZGdJ4lpV6l0LpLOibPbWM2WzUy+65n59lrMTCMSXo0NL0jp04tplFk9RuP
UQvsGZS1wrBNYj6YXEHANQdwH4wh9Kw7kWCiBHjWX/xBF1upeyR+4vJDt1yCXp7jbDoSjjwPwQmI
1iDTL6hG4KiTVaekoJZ5tOv7mbf9HHf6+2TU7FmiGOM33VqrAgXjBR2GCXtUIEgOAuxnblKOh6RE
4D5y862BirpTM+uRCSVmW3tIONLndUYNslMuf1ZN+mMSmnvvc308my1dN76KrzOR2ngbqHh35eLO
9MCFYfjDcE5KuyFlOs/lXiqFJNAW0Vk3MDSg4gUU4yIhKr+893IDZJXhxeoODp23X9SZZ23294xI
x8e+jYCw+IkPlGZOkyvqhX/WqffBM5kuQSK4hDlDdUmwiTiF6e8qv5nWNjDjTVg5rAoUna87w0TS
tRcTFO4T47owOaiWhl1fSZ3+zqxrp6ucNvj9UGIScOP6A5A3Cz0kY/22qnr9gQdlO25MZWYenuQB
BLNVRO3Wyq003PmtVrzWrm+eImeyt9loJk8CDyCYHfKZI4O4yXzAy6b/KDLb+WElKJs10HvgX3HN
WT+jaFDxnmO5jBFOPPboPGpcxVAhoX6tMI2bkNOSCTWjwFZ8BFu8zsUAvxj6AInyPNTzAQOjGkhJ
5n304GtsjfVzB98PYis8CxhMqzbPNbKl9Q/fYuXMu4pzfBg5B2pWGROONghbS3DVsCzSJbTykx6m
c4k5Et3rjWQmIt6M0FRUocn4uaRli3BSoKXlPrawlk5h1cGMZW5sdgYc40b2x0IMmzya+f/DOGTv
5DQ7XPDeKUF4P2Fxy4PU9R9IDmwzwCD3TdxbO6H/UFnMTkmG5UbSEaRHDfDL2ljLpU9L1/VySwUS
FdYuFgLLiLHxJXQXwaOEk+S7WwpnruumvndDhZ/W9tCtsA+NfBmq8mZtN/jdld9pJotO/WQ1en1O
ohq0TcsuM2rLl26E9h3FL/WYMKkeeqa6DILHLfP/mGSs49+lVrTNSuyLo+69C13nSVgt1WWpfZvV
LaF/xVWUZxwEmc8RaZ414wmwPlJRlueXsWuB+hqSdW7SmJjrjbYyqS6WMc0OjBvK8irN50sOWWxL
yhEGRRkmP9NGX+ujO9/NCZf2SDJ/EoxKndELL66eXdWxsqjb9btA1cVXa7OBThmV6HIuySMRaxqt
/maMW/S+TOWXxiJ1llkq2tZWAWGEGWtgIEuTp5bZOY0qYzUBFd/6wq6vHS/8IdqloCkdnV08pONd
Pbnalo3ahKdjaLGNjgjelbwuME7xG66o2NHpLW2Zvo0mZACWewYyVXnrjhCMiY3KgyzD6sEN680g
MtrHuD8Olh0ehXRgekAkGyOgjrMpXmutH8DvyWpfl82RefTaG9w3iq5ugYK+G0iMK2QfCnD8+idm
A7pXxHBbeYtDES/bWouMJ8cCxsCjCih9xFGH4O/PqLGqwApZUPiUqHOqp01kD/7BA9O3GnIcCpX/
YmeJthLC7VZtI3BGKhorRuY8TpSoUz8Z90mV3JdQP68sq7qDA4EbCrZr0KkZe1HqReI6DRd36azd
KpFMb8KZKPiVM1mGlVH23P9Cq2Lqs732YIa+9qoc9+egFTeuN08bLGElknVemp+xnb9mpczLTUfv
xtSHePp1Y9e5qXfsR5oT4y5MtpFucEnO4xn3jbhhF5JtZaJFHKuMpSKuZMqTrpQa9lFcpA+J7mj7
EKDvMaHM60A2ooWhNsgdbveHosBQQnNsfioSTf+yk1bxu8rDEhHWeyOb0qMqw2kbUcvAZicxb+OK
xvkeOuoVjLPoqXOrKz2hDs6jkCvHeE9DmhkMItUOAA2ac0c+PDSLYtcXJpC+GLSUKzp70UY4mhj+
pwno+mlwzOJciFTtcku5t26U5RDyR3GmKbDYN3I62A0u1mbor/UcBbZsY5fxhP9G+AuXs+eaa9Da
2dWQSjbH/hAg0wTJ3LlAPmSx7iiPhf0rt3EpcFzWon3n8Uqu1U9udPqEeaYkUHKIcSqpWbsUzsAZ
TrZ87VMfh3xoifQ8WjHLwhC61TUD8BPPMoob4qUXhcMGPrNVOzsU+Lm9uInhRhFVABKW2VbL9Lt9
qTTsPFO3n/ysWS0b/TLpTs1QENCco/wWXuRppvF2VUxkW+2RQD4CMI0T7pieW5E+Vb1GZ3DNjTb3
5nYKdaAkyc9pTD+UxzPKm/M58Fl1CaN8FnW6x7Cy9IJSPepJ45jb8Cd8sZ5SG+oNBxF9yOabfi5P
xqzcg27rxHwr8VWbEwjxuT0krTxXXv5a0/QDQ9M/NGWHWF/XJMsjnkrSlhfl1NEDsP9uk+lhT1mV
a25cLdcGPuW5eAaU4SyNxQPAn4z2gsq4R22f1nPUd5vUwUlueEMQNZybOo0O0IHiSWroaOIlwUEJ
TV1dZnpKVjB1101O55mZNfF6TCqfSzi1njygHu1snFLPeeceAbL7zmW8axr1NQEkWIbMBpdtustc
b28Am8m09C2utZiDpcGxXeu7XT9YL549UbbNrfomS3nbxF5KXkw1DFoqYbk3ueoNnBSGYB332uaZ
5pRtptnTwXTRArHnk21tfbY6FEww9UkSs2frp+NVudJKTDydg7vNHXLnDPVhfHOiqX/mjWlSUApx
HXurkS1l96hZTg561Wu1aQun2dmzZCUb5VVPNhhkaKVp+pgBwB6vWRZVspWWr9fGCgr6ZDNnayKl
TeJKESL8oTNvTjvwbnkUNuq/J4m6+yyv3/PP9n8tYvpHWU0NUMLuf//1P8lK/ktrX3Kdf/mPTQFF
cLpTn810/0kyl3/6h9b8n/3D//H5/VX+Qc02bbF0jPzHGdOnzyYvi+7PWva//s2/tGxX/81yzaXv
QejfedE/YqYuqrS59BvTPOeIv2rZ9m8C4ZssKTWXXKD2H1K28RuiM7R2i7CxLmzL/a9I2QtN/k86
tkGDlO77Li+Q1hSL4BJ//icd29N7NScls+jI8T885a7M5G7WqZOTMLB+vzp+f+v/Jr5pLl/sT9/M
wvlM6YVDla65mMt/LcoKFedesyTvP4H527KfNlZuPwJOqM0E2mfQiJ9tyziVXkp6JvyCKKtG02Mu
iFb3+VvuYu7NsPw1A/LzQM4+HSfKzlN20SjYl4Q4A+BuO4DGfgKp6OMurwfOBnCcLISscXQ9almT
qzLy9kMLRUyjiGDTa83tn66Av/lB3V+Z78sPajuC1jo+KZeP96/vauygTJhYCfZTZFF+7HG0lF66
ZuAGr2cOUoq/AzsxPiyRfWWJua/G5paiozzoQlo1k6rbRiEVvSL/yi3aILJ+WHs4ZAKnQVksDAQJ
J6k3Bj3mRomgyRn8OVUx3mt8pZl1oEfv0BMMCObIori3M8+I5edMorkJc/Pt/tIMUW59Vz4ljqWO
oAvZEdFhjgMiNqGmZTFdLvq8ImbLK7V42VgSYfS5ggFACl7djbqXie6GBSawjz39UiSTwILLft6D
kSk9Kup98rD8k+RLlxMF1MO3Q5aTNOMNyl+n+bPO6ttURF8ILjj10uSBZX8NIacHqoOlHlz6a1mX
VAr6/XtfA5PMnWxY/8Nn9UvfwvdF6Vp8TjYbWe7QX1K5gi2gmXccNfHXAb6ow0fkqjef4U1fYAQp
aKlcNYVSQWRJe93TDZSWDdMPx963mluicHU7jm97wC1e4Kax2DeuswkHw0ABGY5VDBvdrr2XsSWc
aVgYVwXit4wlgrdDuQwUQhhw0Lu86U5/7plQrI0o+cIQS8AAMZcUMF5ojgQ2apG2aRBMN7Pl/8hi
azwyl3/J4uLKIgu50mD4A/1Qq9jGu2NUT2oobvOSC499ArCmnt6LlCl8cRu2OKvt49L/ORnO2tCz
axlqN5AMr2yI1mN+NEVLfLwn6MtfYKrDp8i0y17Fnn8ndGb44UQGPJbyhlzT2l0kjzb98pr0yAd1
ny8G33/4nP7m2UErEpF4imFI3v/SUNFaplKTy/k8MathzTqbrbzIpqoQJElnPOAHfPl/f8N/V9yw
3MSex5ARzYmZ4a+lpXavt3ml8x0RQ06Vs2StaGuxlpvBKdQzMZFrTjXw5Tz1kk5cwUnJJ0wsm3Jf
HK6seV8t7kI6C3r1D4VGf3fNUhflcbXQiun/Wopm6G1R5Frm713jysd7R9EBL42VjNGi7QI2LfEL
IpX/w2fwN9/WEvoyYSUrTLXkL5+B3xjMiAbN2+d29jXa3qOoeB4g+X+1Nb2t0ZjuYIs//sPnIJYv
+8uyQcaBExY2EvPfr1GSA40/cOMi4XKeTKKbaMl8x0N2FS7xfQLBuMX7tAusS9i6jynItlU9Gn0A
vfZL1/1T3s99gOTB0z/Oz45k5EeMKghFOlEqlF2B99xNtAZgk5+y5agHtChzwCQ7+a3VsiHOpuS5
aLQ7kr3HouetnjiDrFOHMQTfd0OjFHVJlrOV1YDXQdw6JrRw10GeT7P8QL8dYwiTUTE13+VbBBJ/
5RZRzrBvJMfP0bUuTUR85OpOXFJOUCDJhhs/5Ohhh5zrSF69dQMEHZtXNqQkhlL6NHksQqdEVfwa
AR/qC6lBJl0fVPm48dJMraqVcjBFTsuDJxvnKwvrfSkIVY0TH1tVbzUH8xYFRvh7sunR7MuL0pe/
y9IK5mciu8uaw8lbYBXxH0Fp8sJ83ly7Nl+cieQUnCZ0a8ZUALyKNR3EwluGz3g/8ZAhMlpRSS1J
HvzDFWFYvzQ6WtyXiCpciEwrlhrMZQH+07YlNMJMxXMz7iPf6OEebTH336hpht8StmXQ+3eeGKdV
rFdn08TxzEb8PA+IaVkdQeqzfPqFst4zCUkCeQs9sdcZEq+yXKptLlmI2KsE9jDAn8kpuRAquqKz
9KJkq3MUT0m/I/i2qIqK82NsQSkoatLMmv1B2x6YVc5bE+yxwPaGCBmog2/t2puQaovWnCH0Q2Qg
nDB9UZxxdKFzrS3b/1GKQxMP93451Nuk18mat93OSK3mXM7Wz1RrbbxOGJCqUFvxzGIMDZuRPuVq
foA0c5XZxb3HKB9BiMRLVaYco3XjxVcZBlfLpXmNcVumaJjvpLa2vTkMZsUWixTkoZs5mit9Ypha
qG3ca88OzGQKIKedl5uXdi4X6d4OmtZ+biZ8f3mWPEgJX4KzaO2ETMpD9wqMbRU4rQakXh3GPEzW
/cL0y4uWGnV4HaohZrhk9uPhwUTKoXh8gx06WTuMfZpJqjVUFjB+vFXWUzcwNR3r/r6o7a+pTsod
0ZBtUXFo0SvwiDSy5odQxncxG2usmnDjnFTfpvgTQDHT9TDGE8cumK7ujK8NESibSmznGqFcK5nV
JjT9g4aBvKrSwzjmXMn828Bwpne2ZgyZGbJIXOjL7pQRB5z0KZSMr3Ui0h7ZN4Xz9KZtq2Tb4+YI
ALWva2mWBwpFY64GLgmsxlRXNFaCG2GZLphwJQj/LAlMxj+FLQj/sDibCdbCjDp6zwJ6Tonry2QT
mIYQC5YqIypcnxJZHSR9jUGdQtWTRK5zVe9BB0OCr7YDAKbY4mIgfcMMu1RsckfiDRSwCJ/dk1eq
wJj8Oz9yKuIB/QM9q35Q6c0l53aFf2nexYOrHfqWgs/WmN/hxDkpX4alxFkaKZ/s2r52RJ1uWj3W
eAwxwxCsLvVY8xQ0IoPx2RBwVF6TCr8U6XiSes+MrBTmqsyqy2jU7nr2wf/6Y2kCFNZ3bk69BwkY
9hApzhBfc2G8EVOMUvIRBai4YYrjoJ/dmzKpTnSQLGCHTaVp73lJiobQMKuNu8IQyu5phFGJyPDa
G8V9BKctyBtyeyhExxb7udGzQ7XZrZR2xZxSaQ9myJN5LnjEWlGxp2E1yGRyJz2a4lqPOTNZKib8
JA8twsVzA6XB0bmrO13uKbwAVLUaXymEyVdjCs0gJAirDfKcStx9NK8RA35tzBLJh9AmQgNKFion
4+DMfPe7YxirnzVPm0MzcB9D9CHwGV5ndf1QePbhbjuAbK0m06Aaqjjjydw6dLdXbvyErP9ZuzVg
XhHuebJdt+MJleW1q9Wj3xpvqXVM6/lYL4w+bJRyk04uTmSo/phdh+fMtteqC9l0dzs7pdFohHUy
Fy5T7h5j6YTQWsWowllPGC7z31OPiYydjg+Zv5hMaflzTOLWbtn324xHfcEI+6ZryMrgWzE2Ea0j
oFAgPxt4HISDIJxlV30RPg4aHXdkg68Z42B/NLJXWfDuxFicxZBf5U0CUcGpwEsPw7O/hLg0KdK7
SvOLPbBeUuR6fWdFjrYtOR2kMt5rY5eviQSGnBvB3kxk3Q2nYgXu+PpiuHhD23L6IPAUg1SzuJlR
o/1VbXUXlyoXratuUmbd68KDizaQ3+88UNstPdjt7OJ11IADFZhHqxHGwTxj7M3petq1njp4XZxt
dJ/8jh/L9zB5bFr09mHioRmbd0UEUnAmi0j1ZockuNNj+egC3B1l41B9QlIxAbSzr0p/ApQrNh10
iTWGNnfTKxNghMcQdhguRAUh6hjA/Hw6GpRO50HJcjtpSwwWTdmffmjJG3c5QG2JcZ8Y4BMV8Xej
zlodAeFpq2ZnLWaOTohodQcWMzo4bb6D3exumN+W67hiyl71aityBCSPkx/7SMZUCrLTbL5UvvW6
OFarXLHBY91MenWyneJYmdEHvXR9Fn3kFmWBea0xtxj7S1flCa7TSpKZH47YrJ+F5n+EebInY84x
ItSeUgcIKF0ta876PY1NY7pXwnoBkfCY83hZTZl3I108Jp2bLV56AJMcI1P6Dnz3S0pDEFug3K3t
y+cBUMjKdejCK+Lr0oxfwgjc7ykrSICJFDi6ZA6oV9g3utjYf//bYUqidcLyhpNgMzHVXZk+W4NB
twmX2sFM3Qn5iuE5hrKLOOpBK5Ea0oFrUeOo5oumsi3dE/G+8LNsjXK6KgTP3C79smnIg9KSDntK
MZ5LUDTrWtgbA8fRRiDxzjzj0CJEwwfsncbG/xqXbzYDBF0ZUfaEItyAc4gIuEeX2OC4ZspAl0zY
NbheoftiRLr9ojV3MhH3+TBTx+B2GmnB2Q8wA7BvbfL8NS21nc6aO0xS7pzeGzd2RWJL8/XPWEIU
VNN70Tm3w7DwZVARDlo1vnRudNXF4RHYwdYv4HyXtnaZJt06jKLbTEPVr0Y2PBvdou2BZSBbK9ci
LXoi+gqaSquPGifX1trC8hM7ocXtcgBsfv/Fnu1uhY+th9Ru37FdnbelaQK/T6ecgaSGrjPCmRGG
Xx/4cdVxhMYEwYbf/fFLtAgUuaRUSKgefif56WPvRfgCM28Hvq06mgujz6nZf3dzeY3qPR/jpfhO
5okM/GzWl/dSQSg3qK/Mxl1tR3vL80+Rly+5kO461v2GZ2fxRPdmsi0aTFVJaLByDCSsY2bBwPP1
nTKNc2WLs8CDXQwGkdfOwHEUc4XmFy5xlt2lz6yLFqBExG7E7gFfwBNcC6OjjWWJwGMbQHT+VE1y
O9BzuGLN+bQhqbsxwFbOHvME8SJcRjcY2303vh3K9lK06QPJllOuys9mGLEjWmvIce+ect6so7cc
P3ufZr+8/MTGfGtAW9IN7EmA3YBk6glco/TcK4d1XV1GlX2yhzqBnmebYsVrKWaWPsQwT6AUT14c
aCjkDMT5LrAW7A3M0jfOfbSxCpr2BlMVm95lslU6OgkfaO+cv8nmw07rj1W1G6eZLN4St3dIfGxs
VT45S+gK6A4IRD7otAXTTuEUpWUYxlsY9sfvX7CnaEek7Gv23eE2XCCYM7YbKxvsHSJNfWxE6s9B
kjcO1tIS7EP30cJ0+P1a+f7d97UCVZi+6gkI84o2IqyJOkDLWGIZ/P6dZymsZ7WTb2KKTQmGPToG
Fkk7n38YJRP/1IkPSSNo+0b9GfriKfTC3e+JZZl+yT585MC0t+hpoB7BvsIzcfFNlewmx+f1Cnuf
jKxuhcg7cpbR0ZvQd8iDcnDtKUvnJjjInE0cCOAuqNm6BRiFA00U2JSM+SdopsO3htlJPAAkbvyI
aiqv1DmwJWR5GvXCqY3tkdCwes5nJyzZD9pbk+fmZnA4noS8Pdh/v0hc8Ly0tU/mrJhEGrZanUF3
dTUSBJrh4ltsMY/wWlYNoJDVOC2oD1IEy7K+SH/fh8SQyEzlEOK3CL5SdwbRdDly4+GkRDxxYKr0
HaCG3FuPy7ejP+cCixfGN4Wdi4T3LXNpuf9Yi+ytnqnpJReAbyWTH22YflnjvAEQdXBGfj7ZXMeC
lNkQYesyBGhBMof30vDQ2Ab+kjvdaD1Zdr9kdXVivcCAmQgMDPCfEz2oxmjeqqIK+k6f17oDU8eh
m6TrgYhObOFkUr17XfhgY9GWE8Vt1MPt3Uy95w5jrQRcXYZEfmUkV5miCyEPaZzwqGOLHWPYA4Zw
uvcWwyVDYP9xnGNnXS86Jm16mzze9jrqQcPAdWND9rEaZj0RRnRkBORojxblQBaC2aLNPa4WWXEo
Y0ZGw3jXuc3P0EERKIbpVOlkGcIeocKR7TOVfTt34u22RfmkM00OrBr3K1G/U0OOaZ11rNpDQ3bM
ZNOE5l6scwinQarxohxKuEZwyu1JYarefH88UPPPSZyQBAzlW8cHsenn4skgpYYFIX0b7PJG+hLW
mpgZ04XD/QxcnkE5LHI7NaEReHfCRjhJanbToI3vNYqolzxNBv/Ff3QlKkbmJK+JSu60ELH9+6pL
R+jduuhxhLI7GUZ8Frr4mmf2D3H/uxCSNlw8sxnBoUZxZP4A/TkEbiytlsuCP+PUVnNBHTwimcsH
YMbLkXpRYtzcvmsa6yOr0IZ8hl0ISZ+JBiLeolcQ6wo9HdvvtzSR9bDB9LMIlZjc2OcUeFeXr1am
7+xtSzY+fbx0c6LjLtkapxXQEplHDl36gBP0Wpao833JWS5PLG+laFekLwBvC06h8/9h70yW29a2
bPsrGa+PE3ujRiM7JEGClSrLsq0OQnKBuq731+cAfW/ax+++dyP7GXEOLVIsIBLcxVpzjpnXqJcp
NmwsJgpfccJv5p7P9VbcLinGUdkGs0NMjMio8IDYK9fMSj0oVMF6ASC/PlMYrmpyJCVCL4pOYBkj
eNEDCPZTtaSvkUkVRmqXUVKUaFOCygvzCfZHtqd8z3QcO+dmkjG2WLIh0tHde0UCS94s+4CoT+Qx
5D6H4O2KhGINMSNDBZo6rbJ9PrFTUN58lAmZsBrMJFoP7ApqvylDvLXZ+xRl4zEbsDbmrvpRiI/9
egIDDRy3mpe9JuC9EQOxPS55kYy6mWzF40TKPGG+lNRWMKGyEhjhAyULTjzqF9YW4MKtJ5Nr6Q/K
K3zMk/uc5PpdrqxHAsB1nwVUlxe976A6AvpDx3s9x5RZTruZAEYY+yAUR5iGYmgeu85kJ1BlP4Ri
pEVdYDBUEsKAYjhcQJUMUj/rOgkNFOxF0Rx0fUWFQdIoREddTauPSzZmGxHz0XlV9zUMw+taxQ2z
S98sTzFQTFHwpZ5tXdvlXr31xm6to7EKjkb3aIf00bGatfyF3femJrp5SeKzJWu8HvT4gtSkQOrB
69IYU7ZQ3QmfopS5KaKxw+YKtXRKnjJ7fmubEct8twvN5ciGH3hZtUbjRmARHFaJM9sc4JHhQe+1
+8gLClIDqiZohU5SQrXPTNTrNUlRdAo+JWb/KLopqKhISR0qFkXsnq5bUx1kidCPyRmf7pZAMbGb
7C+tzGl05MtHTMiBJF9qdLWvGK8TQnoIidBZwTXG0ZYsC5M0oRSFca5lf7M6VWskW9tkmV8dpHdY
qLMjTXl0TJJ9TSnBsufjig3t7nBlBhZq3AYVBmyoO9Hkd6CNHodKJH5eJBflYbgO8zaAv4OYvbLf
5ZB/7sk8I300971RpH6acz46okTog6mAbJHPklyd/dQ1d5pHGAIl2xTLGkp/TTDX9djJOVGr87yw
TLF7lGjUM9HWBQu8dR9F5vdQoX7aCkjUPnVmdB1GBaJ+vYhEgxnm1/UWx07eVNNJ6yqMw41sD4YW
PbUcwQlhOXE0wF+3I449pI9Ej6ms2eEioiCqhDhV8erpWOxWnG7XvTi8l4ZerZZPVGFoYS8hDVk1
uSW9OscHODxt4kSPfPAMB5uAZRRahjz1WQYylBlTYi2N9NPtp9sFGn86pszdJFpA179dhCjq2OMi
vO3jzPh52+0XKk4u1PxnP0qpE7aVu08j40OEffhS76Jmagq+eVmlb03KImiH6U9SMmVr3B0HpiPr
LDxeqGLW3oRlKk6/LiyvxodrDrMfV0151sz2dCsE/6/F7t+IEvQ1S/y3mvkqkPiHnGHVVfzn/7km
jOX8V9fJ78KEfzzunyY79y8pTCldJAjSdpDJ/jLZyb9sGlk/dQf/AF8bKBKEgLVlW7w6XSdq7v8E
X4u/pOM5CAl02lG2Y/2PwNc6yIA/Oj6oEoBfc2Q2wglTWPyxv5f3EydprKzuSEYcqyTwpv51MO07
HHf0O0qQ1fCydx7BfYdizlxomOUxmpdsa/Vr9xWVNo52anHO8pC1Rn/2PEUzpSe7WavfcuzccLmG
79SnvU0VkWKWFZTxpmj6MVZrBshS3+dOWlELYLQjPAn1Ea7iaDksTjv4sTbeGelnsTDQ6jrQnZll
rmidNXGZ1khv/GhhzO9nKwKNU+Rn64EEpJUF170WDfI2AiecPaVuECt8q4evUYyXG2/PB7tkZYV7
h4JwFINmVfkeGgsGPpRI81Azc4gbojbRAnuNu00zYuQU9fo9TS0KqGF+l2lW9jBbFDdNRbhaghxq
o3KxMChFX7VWeieW8cZz3xtJ0Dfhl9hIkzsPBSIOqSjZ4b5LqD2EyyV1FA7wkeVakRRHXIBm4kMF
1f021TQUdLWxoV0mAmiYZP0mDgfXkH1tGTHGcGZptrL9FWrEdfH6jrr6eF06hvMqqw90BYAAxuqD
azuUMNIs++CK93msjsDOx+8tYaqqC0kOGlgneqTMaxIP2UIqImskiKWJ2rMnpvI7u6BhbP2lBDZE
B3t5Zp5d0GG3PBHk3gYUGxGnY7hLrfHsTtP8oBw+0Jrq14HKU3VUhNpaSsuBA7K2bHliw9XANlTt
G6pDaqbce+njO6tS3nlOnoowP7uhScWjRiggeMIUEzjJQTiTp5CF1uIB0DWoW6JvyU7Mcu3BNfgj
mftPS07GheNGzFB98nWMrfTcrxcUzv9xQSpB9tvV229v97vd5V9dvf0iNFNshZZ5uV3TaNtssWdX
W5hyax7631/j9nz17Te3H1VBxAOSvac/DsNMXfQPavjUGF1x+nUUvw4FMu9CjBgdiF+3/brfr5e9
3Xa7Sm1EUmNI4Lqtf/OvX9yuRmnE1u7242/H9/Oemnqx7LwE8oYs7rc7/vbj7Y63l6Fa62uhBQAH
ySzq+EpcbhedxOKVK5fNz4QWbl3P0jQmXGxcMjx0npUR/DM/l8WF9LjstwsNGcqF3Ahu05qKxZG5
hp5w2zyZcm+EByDtX26Pud06oNnd0D1XROQho586NIGrXU3XSQcx0qYL0GHEWnOlTAB0z1s1J6LQ
LmE/aZfbT0ZcuL7CC79Ce3osi/Np8iZoNak++X2zSlIq5n0Z2IUyLugWjIu2Xni0rS7ARSLdqHeo
5j6tyrLD7fd6r9uB042X0GFNAqCCt9rWo/1YT+Ylompyuf0EMyDckAn65LFa6/DshBonltJT6xKV
2tow5z38dZsTD9ghKNPM6z2WNvzaejTH8swIkmmyz3VR2ud4qvONjDMCRdf3Xc2xUQHjd9tLbMAd
TvdkKUJB6CyaETlaxtu9bhfCzuXPq+AcUnhn2WedxjqDZ/42wRHBvkLwHkiT8qScIdBdzzp3Ov8v
ogkKina9jIhtM8uvWQhF22hSuj+CjnDhZC8l8NxD20zFnl4YKaCYbdlDkCdnKAINUSLMlwUY8gHy
0HMB4fVSrRdzisKCxpnnW+s99PZhAvl2xjdSnCYrvosfkslEbR72EpVPZR3npDrGS0mc7noxsmc5
dbCwxUySb46/2KXpsKEHA7klQb1rJ1l1NcpXtHP5RYUHMaH/oefa7gmEVRdtkeoiQJ9curTIjqrG
B6K46Xa7mqJmg8kImsh6t3Q9828/vTfmyfDc6gJOFvFGvMfrwDi1Bh+X3jRgQ631e2Igx2Pd04oT
LiaJBCvyOLYoLDyOBOV6GpBOU1r9h9EkVI5x47LM7F+WYgrMqrdrWhCZ4SPy4uTXIutQG9bL7cRq
DdKb7Bh8CnmxOaz7qriqjg0PO5gW5wFXTa3r9osJm2cUS3HtAcfu4KsAQUW5Z690qCSNHrHjPLRo
Qf3KcUM4JZAhsqjrtzSScySDCw1fDdoEuFd571jFgUpzjjW3xIwSpveAVSSCdTBh0GPwWCCRqk63
UqW53khrd1UbT+NeTbXwm95gOZuu95k6sFO3n37e+Ov67YGpgELz855/3P12Vefj2VMeBKrGqzg6
euA6AQ9y++WvB/z21D9/LEms6UI93iPe++eR3F7v9vIKnhtluxs8FSHg9reD+O3+bbmKFaISiKCg
oABStmtPtwt3ra3+ukp2TXv647bbb4eRFpaJsp1KO242IGehsPdl5NwZQ0OWYz77xOryhbPf8be/
w2Rqdmys39k8vkJUG9HL07vMxiTH7vbZMoU/89cc89nmC2RmiKkwzLORNw+mLsegDeGx17PNI3Sq
wzCYifFISIHK8+WIFOsTcOMjRgPg8mpnKumSLyfBqDj102hDOymXp36VrlJu42/W4nuNXLYhM3c0
rAE0VgD2DTB0WmRPvr2au0y81owScM2L3LpYCZ05wP+dA/BbSkwmK+RgcpsjiX87dDM2kdo8fYUy
wnaIb2bT9XkqU1LH4tTZF45ftIW4OjrN9abvniVg6zL8FI8D9i/b7gO7MpbdZDaznymXYlK7h4s/
beNCey3qYlx5LN42mt2giTMdvpZcYb8Kcg3mhctQMNUyECJPsqOdrKh2peKo4fzflGPnkZtGx91z
yG23qvCY9WjHxWThgGvmY5wYRPglxMjgKw6JCE91egLGMbYoOJlCgENoOrrUCiuxCxUIfOmMSbyj
aSxZgYVreGBmOI/Y0pG1dWkQQo/fFFlE0daC4jXFMW/ClL/VY0fBwjrgncJ7ZHwDnB3vC/HBlnOK
/7m+snEVBx3HAxF14c4OTfCTy6pNBIAIIqI94jAE2KVhedLG7LnWnXk7K4gTsI1eIzVG51i03X7i
9GQtZj9gzC0u5Cy/li9waOydyuvDtPplCjF87uwQmNLsvCNbbamu1bsMTPUBSyCdPzx/RIdNFOU0
FhUz3HeRYSbv6lddpPHOuzouBiKHogxw9PwoF8JwoKuPExKXPAXi5faflAq/xwMqPLrUO4c8F5EM
9tFTRsA7ZhD+Gs0bcZZqzK89p2MP4H9HUYZNQz5D7ljFUVZ9MivRfoTaGXtQGvvqh4MhjSrwIM5L
zN3LNwA49ElEFbQrtnUp8K6l9kXUQ4wpJj9gdmR2w5GAmChbPXu70Wi9s5GM2FsI/G2k8TqrZXm0
KVy2cdZek4lziSjfwPEkVc+eE9TFKtQiDSmGkzNSFvWY4LaVArJjhR6flLmOyd5HDwodDonZ2qar
1To08kNCjxGhb7v67CoUoTgMcZhGuyyaL9nk0OOyvUNs8a/n7gkH+igb54V8Ar5SMNzGVhjBMOlB
jFbt5FTa1irhmSzQqj1xaglQ9ytZ3ZMBN2+sMehKvLiI5s19EaVDMBi0XJFbAuWgp0AeiiGCEVvV
i2f1H20jeZttKiFzniHCsnXjkA93DYj+jdYzrFhrmETp0qy1AXjslsWi1qJ5HyH8vxBXAJG7zj2s
r012IOrUTnlvFXAKVmGw6A1i7Av2gCTUmec0u7cl9pwmjt1tImCjAQHb4rar2BylfC2jz5RfxHHq
5s9TUzW+O9F0JFf6Msz1F7cv7y205Ku7l1TKqdcDQC7a2wxSd19SrQtVqu8K8mlgk0Pgs5oi8Qtc
TEUai70VZS9W7mi+HlOl0+tY2+oe78+wLP5ipNoBS1Gyp5tSk8SzsnfD7rouccguJWEmzw8ldibS
GDr7lJD0UUXRmg2+KBJptauydjRCt22mjXuJzXxHoBQoAQ+CwDD6de5wPlJj3WIzwUgsUUOXkfug
rcDh2cH08uZGJXo0DSU8fZGtltJdqUoajxLpJUwZkuzCFrud+KGHThgkTkGCHgzBjZk1/O1Dei9H
8kOwMKHkkIeSWvB+cUj01vg0UmsC8pTU3yLrkvbvLgbKjTkj2yyT+ZUdKzywUYLlUoxVblzJdWkX
Bqr2CEUEV4JCYLy2DoqvFP8zDhueFVbcVVLqk549HnuPdhVAgqdYOdj8oaBR9Hc3xTridWszs2/S
z5JusY8L/eSyflJRk7H+NmNfM3t4umjKQrwQ8AdcZ0/I7reILrQKww+E3sEdeSjsMjyHS+TCQjF/
xJQwNiRADoGRDuQg2SdGKpQT3hejbY9tHrNN18xXXWvT0yJ9NsgxQ3PzpS2ZlMy+/1EnEdhf3mgs
aaO+i9ftKHiEa6wRGKxytCpOz86iKB6McaLlJYqvIfwOlDI085C4bxqrAC9bIpxFD7MGuwIgOMJu
2NGDbQ8IsHaVRzt5WCjcQooBjF+KO86Ci+EW9yJxn8opu0biKZqGqyC0tyk3WPqIRezPZc5wIswv
kZ6/4HoPlL2SRuaEHL7ohb6LfShtwpXG8qlm59lYYcJqs65gAXTbKKMmKSXWZ/A//lLS9S7AWVbE
AOLdXiOEv66W2d1gTv3Wa5Jz6DTlVoAL2dFAbWBPTIP90CFoHzSk9G3qOhuTiI89BtHK8N3GRnol
HrOSrx/MCmwlZfctL6OAzBDwlLP11VaxeDK1724xBkMXeU9zYyUbxW7Inq2D0cigtsbPbcrCwl0e
Jj1i5V9E9Ns5vbSsGYmeiFgiq23Vg1CrMbNDGkdZ3xY7VSffp8b8YhNXBcWOYTytw8xXiHo4U855
RV0rj3Q+RM2BxkCeKRNjCR+VYbe2qrebUqAiVoyopPiLk1hvRom71JgpbOlG+QyxBIzfx7pQ3wCg
YMI10SoNtvtZ2bUMoEcFoa7uq4rPNY4g1rNtgLg9v/ZEnG4Qa6ZBR05iPD8lTb+VUfnVLhXAeqKu
a55VCxZRvvaNlu0s/NRb0nFOCY3c0U0T0sdHtSsygjoac0H+FbYJ2pzqtaRGg5vzaZlIG7fqNEj6
GhHZgh1uafHdRtFHlx454BmWXHrmwqFqmaBlyu40X/e+Cq8hWWMu4OTogIeK6EnrSrqTgOunYWux
kFrYdrP3omTvZSHjBwg8r8pImejUp6pUNX0ItkCz6LY5cQL3C6LULreM8+jAAzcyewsJAFl26ymQ
TYSYgb1/8PL5Hvynha9+P68AHdqCJuEWTeoXRfxpQPNB59f8UA7iZYlbgJ2QO/t0uMq8AgtgnCxD
TMfXLEPw7VH930JJoPvvnvV5Ks8z/P/NYjafPYdJFRX/d62vvkc6wybtYW9Tx/S4Y4KK/LjQq30e
3lWkq9wDUK7pwIVbuzLZfUIDOJru0axdN3CjbBV/pmrDgre/oB7qlNglUBJ2uVuph0GZd30zETDU
uMuuqpV9bur4Y2CI6rW2/UjlxhFd4wMeFGRMhQdaGl1x6aE2Rb4GOnSA3sc8GbK+DgPdMaP7yTB2
GWSkDo3GB5KVfugwZjdzElkMbMtMd5D8Ty8V3YV1XZXJ95hF0xDOQMGc1tqnjYMgh03pfpMgDbhC
DEFfjLmZLGjqDvzpSzofpsH5lIUEQWQ6yiLa4qynjYuEz0tzDlMLsnAfJ1NydKVxFVr0sawa0tyV
CynMw9gE7OoLFs0P/dihTZsbYpa99gvFcBuJ3Dbt92amfx2ozIAfUcmxN/SXaWnOLfkIO9nS2LEI
CZZIIRZZMusOZw++SGhr0bWPakSOI/0frWVhbVWmb9TNRaebM4AyQHZBlMZsE9NTLahrVynw2DyM
evwkPBNHewqnoZz7Z6CdtizHk9kpAD9oJApd8u7rmrXFVip2UQFj3ZwxuWvk9lAq/dSF+PyBI/NR
sMPBJ3vndFQCpzq9twsBkwctdRZZD/D2zlbRX2XM4bCouvI+rVjcez029T2c3E/L3IEvrbqX2pue
stp8aYyBFW/vjRC9sqcc8M4mroHqIIOk67uJX3NEW1tk71Cd0uYAjCWktHFY5ukpSUM3qLX4KtzG
OashtXebmmSxU+celkzfC4KgjoOz5kZJ9jG4246NHNO7YSjv8o6Yu3W0qOuF3ZwRGkFHlT/eTyOa
9qiBgDsVsV8b+t1cinkzrl0tE2ef72n6t3qNYWATtDFDiv81ea2esqptUR9bLINbJ67PWkbroAAQ
soks72Wkdv3Jjvv6BBJYbeFalpTWvxn5hwHNNSX5yD30bgaZqU78pXVcv2ByINHje1EP06WJBlLc
aDqn9YwEG9WUW7tsvto88Sc4V3yKZQGvKwnmgknRJv6GaiIlLFQ11Ml9dj32NmNNDE0En5ftEag8
V0HYUVywGTqIDMu2yGxHli73kWMiNkZPxplsHcN5etbT8aF1O3cbwm4gCFR7dtAN7WwMJ4TaHCs6
xwhJWR31xyktAoLczy76I1LcwoKpFZFzbjuEP5kw5LsWkc+kk4xnUiKNXOUc2FYezZ5GuBjzIClJ
BWzR9xjlgJcNRjKWRu/UDAp0js0YPDIX+t6AwLEBw01Bpn9Ou04/dQRAED6pQxId2yO9BtoUa9Zd
5Gio5ggyXtJnidOfKbx/mp0EjP44TZtusKnFSVRDHOvouCUJLkzvQLbGoSv3Dr7DvVW6RLRwQkmj
xhNVEvDiWRCFE7NYNYxMgTUgQLzQOEMU2c/Mlk2eY12S1ndH6Mm5nqIvSRq4fYYYODZBAQzWa59X
jB/5yBYjJMDJcd6WqM63bj6wDnamYCB63KPevI261NwusH+FCW6Fd4ytDdBhQKTBOAMUDEttRycX
V1EvSNRm6K+JFY8iOH1h6b6sRmze45Jqjac1W2Ng8yxK/ZQNdXOIOqSBUh1Zv9E8EqJBqPpqULKW
3UuLanyDYre6qkRb+IjwocXsZlvtvaVIIcVsXKC9NIQd4ZJCp1k0zpOWAw6g+n7qy7mmDLiElCHM
74i8XxYoeICxZrBDGiJy3VizsrtiH4v0RTV3UdpH1zYuqwdg6CQusjb3y/alRJHBfEIhx9HyfW82
eysXzB9zSWx2kbqofUV4gJf2bMCx9lEvEI0myk+dQQ1YwQBWmfrGVlBZOkR3mkb1kj/GfGLUuFPm
+QdjYgndC2oQ84y00rMfzSb9kc3mPTiuZ+DUju/YtDxkXyvYcCaiz2j0jbcunIuD1thkwyVsSJVh
twRrJc85O7Mj2b9PA2kTpTMfEle/tiJMD/T/alby7FWTF4pGsE9M8UJVFP2b2T/165eUeuRuYb9I
gLt5mog9AwW9yd7V2K6nGtFhEufCpoLjsU9w+aaDlmyH2DzMGtBkQ4fSrDnL3us5M/Fly4NwJuwh
JoyLCCC01bEri9UPBY7K7zWTL74rts3XMALQhWvGRQE7RPM3Sw3zIV60U+sCKYGS4pcVKLPY8Khf
hd6PYsBPUTfWq4JpFTBtwu3LwdLQZbnntOgJcSOpxTWA9iQF+KBunR3dRXsg880Dfv6ed9Gldetn
AlGSPTmGWEBrSSk6exTCfJ5IW9vIDoiNyp1PjZ7RhISusimk7wi4l4l6l2Yl/blpz3ELPk9ZbBWh
reiE45GNZNrphex1tOAk201TdV9zivC99jCfTlFM9Tj/3MLv9eNaGlsmW0CDiBCYqAwNlKaH5mWo
kQsV4SlylqPROiytSXiJzG+W5jy3+XCfa7pFJOz8Vrrob+TiNj7ZZk7ad1fKkwBhujzQig9j955i
Rzo3hvFKhqoPWjPbyYSgGRywRBfM31hjph8cm26jNYzIeAmKGZF08nazKYcWTfBBZlls2pKB5TNV
MBA/Y7d2Rb8roCSObVp3OvmYRtN1VF7KB92j8Ryb2rKLQXxsJCN27Y4u0ZeVDKyUPz8XxrcsGkro
avm3PqMFDmE23OHGock4oLIyWV4CSoFgOWsIW3IGtJ3Wa9Qlo5I0saqAtxFd4czAxWtZH8I2PdRo
pvkCgeZGC+3BGzxqcbl3E+Rm8NI5NZrl49J3IVwime+X1j32SZOeTDBsXoHVeKrc5hBjKcZHg6hl
LGVyMbVrB4eS5XVxb6bdZSkpHpLwVR0cSscnA03wpjM+VYRWkg9p0X+w27uE5auV0x4fUBT12vSA
itAJ+MZQNeizRw9Vpz9NLSEtU0+EQqHtm1ROG9PwYEFK7wE03hfE5uNWxtUeQah3MeyPeeLBIerW
7VHqzshv4V9KQktF+cbO6qoQcyvNvZ8aj1y3OqQsqL0Sz9ReRyoFhwWTGx7I7qrZBA3PXtr4kFYA
bMYCfHl5N5bfoF4mG2s66h3zZmeQ4zXC4Bk982tiDwS/Vh+M/GEaFmwsIayjOox6v9ZAsGslzLXG
WuCOUWXQoFsbwAdM9qGyw0qJM4AiEHVz8eBSLT2U2F44oSYW9blxhZf17DjtwXL74dAuORlioyLI
I8lFMEAK8+YLCuBuOw5WtTNq+Vi6C8w94DX17IzHJJ+vuos1k0hNAUOXkFdRU40eWaLPCWLI8lFl
+hu9KUgMR71a5n3RYqiWWUIVeiKFKRHvbexFT4zNP5yYdFoqp7GPnwITEBslv8Wb4jr5Q1JUl4pI
4ayPygtRoqcu1IqjVFkbAF57oPOPPzqFPpumklVDaFPIASB2hInId7H0cDqNn+KGN03BnkRBN7j+
2M/wXvr4hZWIsdM5qVEFk5CaJ0fVUVJdtNfQ6fZhZ46fMQEdNDFOD0ln5lvT7rX9IqCdEwUFj7x1
hkPlxupEpjplhDGCSpuTCe1185vDmUBDIuhBQHJ+dOgdzBzQr36xjAmp9FJ9xFhanvpV0j6sKXNW
MdF4/HX99lO7/vrXbbeHuJFGZsDtMbfrt5/+uE9CF3uVRsKLWp+hxBNJtIJK8z1C7A+/Pc3PV/2X
T+nmJAmJpdNRsa+HdnsdZkOa0L9e/OcjSa8+k8uTskqb2FOGYTBCqGLBe1Ptr3/d7TB+Pg9hshfh
CQ/r6H8/LQSdM3um5PDnM9+u/7zj7Sk613qLp3D0b08dU3riwP77VW73vt3v9sbdrsZFGW+dMly2
t6u/3lG4DcRPGfKctNrHcLQoNnjUKnFFvuZ6q+1iYeMpiqaW4t2qMcw1di4jM+ZMwDeKGiZdXcpd
MbIpZs38eGcbtti5s+4dUwOvjDDJ1kPkyIpt+Eg4Ar5PfWfK6CtbftCPVYrhjwW+n9oLwzzu5smj
fU8yqxYO6W5eMEPYZfnRw5O5GOhZrPQpH9/HvBQITIp+aw3ZCp+nZbKQR7is0U5udJHlggsj/bq2
MAiJXdcK9bU21FvWEY07NNYFoNnBQ0uyYYnhWHhztTujmBnvMaEiSoomAmb6dEuBAlhZ+CAMBtTU
QSFgWJjWwwkqsQLmzxe2VN69HTFEllgbVWVhgPdObRODUjKg+iX2YaAXvynz+DonaHptu6DRXejn
qS/eVcvbW9HiMuDoRwJ/lmd0H/tSJ5gko13jcNLCzpyPTGyBVrsHCmkS+NvyZlDLWybtMzodbRvp
8wVpDlx+ZEmjK1YECjFmGWETeOf2Vrd8QZbDzqHfw1KCNKele5NwID+ZWlrmZv1S5Pa3ajLm3dgs
3yYHXTBWLwZuoxrh1TAHyqEv0LR/jiP9ucpZ3taMZLtxJIev+jQIqqAo9zFz+roOXrUFmBEQX0YY
qMQi4bY00NNEYR/13APRWzxfdg5DyIItBK+taRD8PvSMpmPOdgN+uETObXobpQ2fmwl3mmNmz1PI
usLGNkGz54vKdfLfCmBkon1fdtGQvy9Mar6GxAN4ubZ6KKaL04I0Nq0PDSVOcN3RXnfoyheqvGMY
wzKLeMEimWKbAuoCzOydhAof6y4kSR1Ilz939stkVNsZ/+q21PJm3y97fkubySN41huq+155L52q
T1bWvxVz8qAWupZmPHwR8wCdRAJRDXvH2d80T3aNm+A39eG/AOKsyKS/IRxoFyGhNYARGCyV0PX9
XdAXo2QmVYXi1LLQdClGEhqdjM5CIvOHXKDuSMzw2UJK7RPZiJ0WS9rejagK43mSW804dq0OgDcH
yBlFw1kWmvdozgThxU5xn3EiVE73gaEg+jcHLv9kT6wHbgPOoLVqGTZ1/78fOM7uFtJBzYwzEfqh
2dgQCPkwsKHRORvSntJgir00yeN7K42T02KgDf7/v3lresKfbx71D9vAVkoPjVXe348haYh6mWOi
yRFrLPd1rh8zoN3ksI4Sf6ijBVUORi1kd6A1LBkGcbLvVVzW/wY6YsCc+r+Ow3RMj3wHeH32n6Sc
rFoWgOArnhvPM5aD1jwOPe15wSA4dennUUUVQYL2s3Sj5upmcg4Sii1jbR7rsNOumNSaCwt6cDru
RGYBcnmryJnRZTz5ZsQwjSJUXokDOIemhV9v6oBBd/q2duiHtxo96TKHCApy/M12xzGYq4ZI3sq5
3C7wPDuXPlf/hgPzL87dNeTBhOMkXQFDf/14fmNNDKJ3436MMdBKyEtTV8Mk9bLFh8W+ry2E/KZq
L2MzsbccVWDp9bGYS/r7uWLZPl9K5P0BqFYzkFYxHkMzxsEdYZ5o63A8QF7Sg0GfPgxhZexvJ87/
yqP/vTx6/Q79v5ltqzy6wmP5hzZ6fdA/tdHeX8KzPNPR7XXk+iWMtv7CNKlDbCFB5D/+oYw2xV82
zFmGCYcd/Epr+6WMthFNmzroGkmICCor838Ca9MZd/7+HRSg2nTJMAAB2CBv/k+EWivtlOCJKD7p
WFxcM6I2VPaHLNIxA8V6f1qy3MLeHx5u124XKJ/AOoo0EPg6j6P8RpZGdbpdkAfUKaZhrgt2+1vR
q7uMjGlOUgpePdGuyMheexHGlFTK9iJpCMdG8d2GsRIxNF5Fw7J+pGC/rP2BFs0iD08vVCR20YxL
3B7kfVg0mK7sqLkIoMdlO9Xbkk2ev0gmNndQH8aFyLNaqTNQ0tUvZcNw1GBNNbjSUbrskBYTAWVL
a0f9Hh2ZPmf3Webbk3NaOzSfxHwqmwWqp5dfqowHl+F7V9v2GjSGl4TdWjLs7Y7Snq0aNDX0/be6
u5TQRnR7Q2YmdnU4O5swrEefrBZc85FHsORxxNEB2ga9ltvgjdASj6oAHpcu7Pe5l7GKieaD1MN7
whbfJNq9zdCm5XauxXdDh8kATwXdn+6DbQSdYdMOYpIE0O7S6qvMJvLztRhbjx8pByICD63Wd/Vl
P1Tn2kDwnUbpDyJPnjLEo8ceDUMymsBbDAf9dPTg1ssRIgXlZrs+RRnSVBNRjNSH8eAqv3NVfB9R
fU58iCCrfOCWc1Lv7GUKr1PIeibWo9Cn5fLgaI5k691TJM46VCC00BNJ+W3MOGJH8X4A635WZTps
EjmNJ7Ysp6J6SuWg3jp9PzfT99lLwmMRCraOdo8Dvc13XY4FPq/yD9YEiM8Fr1yVRIY2PbUVL4rB
qHnV7BPl0bPySsN90beYikiaO8ZaflLz4+KWcZCT40AIo/nsFW17CnvtaI7uFRKMduStOTtNJc8R
5p1RFVTG0F3uJsnHC+SFrGsOk50DfZoDZnZOHEB6gdOS7OsNDqXtjDDV0HTKXVTTCFRRuRxpzCQ+
nOVHKOw0rHF3P7ua45cLCBu9wejV5CQ1Fj3GK6HzZmZZdKQU8WUegJ8YAinECvsupV3604qy68Yd
SyKky1peHcZmjk9lRy0hf1zi3OMIxHKv6N+gorA+Usng6HUL+vFq3jZEtBsp2Gs6MViG0T7ZUUrU
jt5AFeV7BgiBd9yylqfaBvjsmt/+i70zaW5bWbPtX6moOW6gbwY1YU9QvW1Z0gQhSzb6Hkg0v/6t
TN1z5HKc9+LVvCYIgKRIiEST+X17r11gb35J+nNPMtlol6G90FMhjPLKNlam9+REr9WzUY3GLkpT
+5QQ1Xvo64e4WdIDUS+nwIIL32rjcoY6RvF3OTKgKQ8OjZVj6e0Ccgd2ZLVAVNAFAqkE/Le2mAeD
DhiRBfjwiuamxs4/kIJCaFkPZhsSkwTKx3fWTMCD4x7w8jO7pTbEsFg2OsxEPxIpe2o8k3ZBzaii
IcQPHRPdVQbCMOspbUBMNGH1OPjLrk2DjMiZW7AtYarTTbl8G0jHOToNmCnIZCaZlV8sXn6d+RmT
Lv/Zw5rXT2O7MzTvqi7tO5ADI0CPQFwa0/mh0+dL17o5uj2/8VVK7ADTIQnNdfTgHKff0gmJwZh3
ySEu+/vIoPjvrgRdMmZBUDJs9UpU22LUimNUUrkonTuGAeBz+/5JE8l3mABoqokU2K99WxMr5B8Q
IsLIqH+gF6BG7xbguP29GcN6jitSB7VAf40peNEKgJ5BWh4TuT2V+V8kVkDCaN4jQnxvTIQk2NMp
3Dg504Ju9txtA0Z9Z+pIyiPUQqTRwETq4RiOFSlINq2WAd31tiAZadDSk7MypbMLg8QB99bCLkbv
rmkISut/2CVt9DoIfqat/YTpszubFcJ9ml+3xoKFNpnXdpeYenO0pk4Wx2GpcGnbLal7Tih5H5Zl
eV1A3tN2WKFLe8RvlDVpAWlybUFCowJjcSdCVZ1SRGuraTj4eRmaHQqvIjXvMHQSoHLKPL0+NnRV
EaUzK2ri5YYZ2rA+ejOT1qgnvNdf/feJJMDa5BaBU+Qqmdq71gNKmdXFeyvSt6zys0tEIvamJkGD
bKXv3pD7e0gHSCyAZHTLENGrXV+7VKKlyD3kjZCsNZST8DVC0SJZdjrl+vRrmet6b+T29dQHywF3
+q7AQ78VIOX31dy1Z24t97r9pQXW+O5NcA9wLXo4XKY0cJDUcde0UTcAIZ9+DkEp7qtMPNCsBSgV
MJkhugC/IDNl29Bf0u6KGcc1modQr+fdzEy6m8koGiMjNFzy/UjV2ZCfFew8Ms82QcO3RFreW+l8
j0nE+6In1anue64q5c0SoH3T18WgtKk/Wv39SNjH3k2hn6TB2OxnHEqb4IfhryifsM3EPlKcJbW+
6HWZ35gJNu0UajRxAd4B0Dx9xLjn9GuhG9bti7bgbyI/0N0GAeAGndn2lmG6tU/c+RvNjKfUbsCC
pUynJ2SCHB8vNXRBUHTD88Bkcbu6QKMHwlTAx2SHHri/Z80VJz94UcdYYwq9PdqIFLE38qMnyzMz
UDTaO0VR9CyOTlp7ZqEI9ukxSAr1TUoXFBlJlF5PAamGkzj7+J7uamMqz3HFz+q1NAErWU3PgOm5
GJvcvBehY6/Z3hPSAd9AvioZbBStbIL2NLC41946bRL6TUcwFLLvUDcLJmEWVuSY5BgUDO0mdfpT
28XgwFCjHrxaf6Tq8GSBKYBpVe11UCVAo6AF1rn1lizkHHfOjdY39GLM/FhBMgRAxvW8qbyzN2oP
THPuJg6jrdNfEL5yGqe99gamzLIn7WugZ7exJcgj6YcbHXvLsA5hkKbLPkl96eRYn8g87ZCBIpWK
44yqcNU/cddxDhV2jd3sczPzHFwP8DQ18kOp0FkGSk7dj29rolN6bNeUWKtQ62j46LURVgM0OV2r
+oNwZTO9f4lW6Q5evDTsHONnOjDOiIidzLQ2Ozoe4QK0Negq+wS6xuW6d0pAZVDq8NfhTbwzJMhT
c0jipcMr6w/G1jP16IbOCDbcwKdX7635VY5mf1cyVtgmT5phPbGXy7YPVq7VhhY/9k5Htzc42rFn
HUfBILKrK6aNMCTy0slCTi9Zyp7AldQEa2Fz2SLGQc9d0oKffOvKxpZGvmvKXbCJNdr/OSPSyczv
68akakLFS3cDgjWMQ7kaMeNQF8EaPfregAIr8HYDSb+BF29e9JkUssmx3zs/qE8uMtLVYcQyOl85
PuEvTuRzLq6e73A+hJoo/W05AXji5s2RYQ271qQGDluhYmh2ovuWXAIL1Bq8NwYwmvkTzGwPTgEN
HJ3W3dz1ZM3m07mNZ+LGhbPJJns5NNhtuOcARMeLsbcQOGLaXfcL0ANUSlw6C4/IHL2/tRr7ZTY5
VlK7u0C8y9BrOS+Vj80CrKP4SlFc35kjt0e12dL1gYrE2YgPiTtIENxlI4PTxXHOAyfHbsxgVmVF
/QWsboUkPl2vJl1ev4vA3zZ2I46eSzSnPdUPLVGsg5mTEy9E+1jGfTi7DRCUdgCCYPe44vTqOhsY
sDtO0m+Xdte295o+kUhSecnByVd85UxTerfNiH3x7gzmGIDbO/oa/OQQg5xN2aQRB2H9KNrSvV6j
9NYq1++NZvfchDX7Yky72CQgoK9P/oS7ynMdjR4hqK8IFWiAuQH3U/5jzmAlFgmaU3eeSqz/5sU2
BveKgchtkAikN0Hp7txgoXdf0FIb22uX2Pvbvr2KZ7fd5711pKzC/MNDR2u6/XcE4JIVV1yWAIdQ
p9df6tmK9kZiIbZDDTYYtUtcwTrv+xwEjseb07UnhOxhNsfnPg3OZuI9LzW5UXqeoKGqEVjXxL5m
CBMIz8JHEMBHEAAFVytN2NPrDhv6jQ7mEYBDuXWIZCGprt+v8QtyniXshm0WMYNh4vDUkUl2JGAI
DvMgjlwa39KutO8LciC6kjIx46WzNczltmvgV9oOoSlhgm3imMTiDXisf42+EdYNfAFIK9EXLRPv
RdC3uGLTAXX/g0AS+pg4bnlMk3eA9PphbLv5al2zC33bi7mEkEegLo3PATUTilm3+hqk1zjtUH1q
0g0fVcBFhE9465PgV3tdMqRic179ivd6Jq75zZctyHV0FS36n8HjnE58stqEaRLOg6liDQ5U9DmU
nLOnTxJTasbnzk1PjT/Ge35wulSx/2a6tBQnmHbkG3NlbEX/LW5wQDh44w1O0qTqgp25cBytwYOX
jFdVrMGkawkcQ8x2hpizHG2/f9B0HMXBHNivJemAdVbv00yr3s0s3brC4NRu2pYRrgQilJzJzIH3
8ZTTq5zx56W3HSSRrwP2MJl5S+PG0LrQAl2x1cwIe4pFcAPEoS3jcDJcOLt3K+VrVF9GTVwFgrWl
v21cikwpUi2m+/FR1zED5jOiqpLb6lIPt/O0PltNeTfr5nglEBAfUnNgPEsiZFFXcmDVV1vcdJyO
xkobAH110i/3prCmLTaEx9Lr7IPL5H7GdXDonAVxCC3IWTTuger2fBzLGN+Na37HfpzvkwgailaY
kGaNt973C87T8leGriTpsvTaEOLWZLLNKDPXKLSa/VlE4muQGy7wm2HdJbnsflveLmZccFWZE4Ox
si1oBkQMLev4umn6n8jA3D1Cpz0KefSIfNmZpRX73DdIu2ioAARV0163JCDOU/fYeXFKuDpytNl2
gYvowrhGFtHB0ANXF9QYLFD1F569p1C7Sfv0e+d2KR5slNCabn5JBvwXvfBCOjw4hzyPsY7GEMsj
JzFm3/jZxM8+Nb71c2yfAQZZXXzRIxtsXsMURt/HG8Igd4XgYtIEIzYaM3+wF/tC7HR7mFIyuKhB
SHoPChNjruqLnvchKj6UELnO5Lw2WuTGdJqbwQQ/Vn0z6/TnavJ2pbUwPbY4+WdaEH72aprg1Ido
uIppMm2qmrMNiaeB0raxbyDKGVyOTi7BoIQ9NdvWU1Iv/oUqpk3ftPp3l/pA0pCfJoildtruVgPd
MpEgguYPFZkx3lWuaYatrpkh1ymv3KjtdaytUK2pBcmb0QjCy3eJKFu0e7heyA20BPeVXLQOadi1
XKhNLt4GlOupIHmxMMNGLggzJwNp6JIb1yUC0LQJydkUwR3en+isPq2Xu6AWDRoMwCpgb//aCX0A
j+gUZr//4MpJuJxa+6fNfuoIo9b6syf3TS8dPey9V+LYjLPaUA/PJrrFXHQ/9c6g7466DJ3lysBJ
7qxas0R6C6BWgyAcAfBQj2k0fTns43Mhv7QyHhEmyTUrq+ytYRr51h4zH27JKGT3zcvCMbkbBryY
nuS0LZo+IEer9i0XnrCWC7UWUJ/7WCMJpFGvGBgAmHuzw1LkTuhxGM0OITWTIbR6wJVCh1xNZwEp
+CqFIpb8uxnOpOKroaYEsCBI2AFwG66S1qcWM7o5mM9/Pyi4o3CU0CJhrnundfkURronGEayFsjF
52MEB2inCtGWO0dTOLjGvxdkPmKQ84HMuLLc5hkPcUvEHtW/Gkc6nfmGlNCdOXdN+LkwJAqQQXYT
oj0kNEGPQaXVbnomeooseC1vTgu35xDEVxt6jNE5oNFN2R0gw6pEp8nAC1mi3NRy3SD2VCnsqBBm
pTuFOWfi2XCfaUJNoY4a/thCT5mhfYdCLtTjfp2jt8zJbcRktzpo/is5Al5GEULKEmFbBAhwNLjh
+Gifjex6srsxzGen6E8k346h5vkZqijC3fq4GcLPRYEfPMxdVBr1XN2rx/n8LAzA/IHs0uFaWNAm
tbEPm0pPqOJNsGJwOhzj2gstkBqYCxI8Ir07hJ+LSn5obw/o+NSDd5Z8BwMxRpjKN2zlXoxLARZJ
bXfaMiJ/8wjkAcNXA1TbZza0ZA07R+xxmfQm1KE606RKEjL9GChRMjwGqJHpiuZc0w37Rcxkc4Ey
oy6yum9mS3XWy6zzlGvXES5Cv/OgkUZSM54P1YZYtBWeMGFzwomefa++j5PuKHThHMbM+NJawfel
rKY9ElEtzZJj3aJbXwBk2EY7EIdoA5Nw3fdM+wLApN3PJeg/1/EfFye+sjJSBEdG6xhJpuBQLu9l
OhdHn/O4FFTpMrO4KTQbeXq80aU9BocRk4ZTZkfmzvVDzSzh31jFY+zTGpexeUDfD8MYSPFSjFir
K77UjW8h2x5+MaQbz6PDqFTLH9PcJoko43qJarZYHCjgHIKuLJfTGdhgVwLK6XvjbVbztr7mQ6WI
MYjPmA/KdsoPWQeyuJjERh9cyCLWO6GvkBsD5hMuOpDM1J5tneOiXlyPU6vaWtEc7cSEHt4N3Fet
eOxLb905nQuJuGDCZfoSGp+D2p28cx9kdOEy9MB50bnXXtURJSseg0pci65ewrZmeobVwEJ41Y53
/YiOULO+tVg36pHBcjlp32ssKNpYr0e6ecwyyRk1oDNAXsDV5gBAexZQXTZQZw5FWFbd99QpRnxP
kuarmWda7M+jxV2VQAhvX5Mwd46nx2yYuq9UsjaQ+ej/oZEPiklOO4v7OXa8HcyWg+Nxf2sDY957
xvgkHJ/hXksBanBfadgUP1wxPiP9xPjkJT+G1Us3zaoFiBX4MbR4RCM1VT/4wr+bRbb3C2KgB4if
nlUfY2G+ozv9kiKvkE63OI7u1shbdvNI3ZOYkeMQUAChLLGZ3Tk9QldkpG/7XMHRiI9ZHewpvxOw
fYp0vM6OiPSjVXsgVOwp23Zxh/5vjn9iQgFQy4Cc3oKsron7tUVCapg5AuCRmZ1O1K5RF1eLnUGX
6oNvzBDmzYIlexoYI6T9C7WCl2nO7F3soI7FlcRkyeJWkqT1HUo9OMJNr58sn27IknwTHY33HhsG
orKm3vZVcimNu+5hNfnHcxq2DMGfV8sfDm6zGExIJdW1xQBVTzD282zvmGhLumtOLY4ux77JFtjB
hMI+20BkgM091CVu1NmaH3WjtA8Efb1EMHV3mqODYPM4zPosoXKRMfCpNXjK1XPMD8M83NnBy7cP
Gerp7ciMsfezc1dBwq4WIscRONOEKqOv68KeRrhQD4YH/sdwkmuZsStbGQWKir3tQ3MXpXeGDNAg
X0Pi4pVj9mDfNYj5dxbAH1naSqjFWKHe+q/SDHUV1aJieu7cNiYcTCeLsJFR6lswfKCieVlsXwuj
BrycAQEvhiWOz9q4NyL9CcvoC4VtoIYxpqWpOTe+EV+4tiLWHY4M4vZJN7h7bWZql+DGgsmMzJZ7
79FBeintYV8TGitMTd4xRKckhYLkgCrmbLh7YQi23INfaG+OXSIzFfqvboK5vs7GY51O6yExJZfG
Lr+6EyZCACVUCqJ83Ht24B7IiNcJEKT+jNiea5a0JFHo3rhJ2dzO4J6rheQa99uUD+adfurbfV9z
5EVIis91TQhwroGT7etv1QwB3htw+bfIpWO/PbWOXUH2c8QuXarTuHJhh0qb7XGG7q2Y2ymukWd/
JMHeH5Yr03JuuGCB6U6Z3JjWyGdTmmRyeZMUj45ISXPq2keTBLZQs/B1BTHqQCNdHyfh1+DvcbQu
q3PuTPemXixKtGS9Wd1yKqQ8NQ0e8ybtJF/JPBoIN6mHlMdlSa9FHiNnZvhpF83eS5YfMcnxxwwr
0qYQ7lcGnt/1xNIoY81HL+D+XycdgsQB8VUZX6dp1+/14PsYLRnUKYJvecljAhuNQlioT8TqFk0A
5X7xvkCJ2a+LfrTNBV05/RgmfE7DVLl+rQvxndgIxUdB4yVe03oCPd0ZD5h+JFaX2NE26rZkGk5X
Qh9ve1LLKQbawsUHjiZR2JJlEVHH7QkIPWfyMfWEWpCSV4WlBE9kcfFIXRNbw8ooRS3alsHpyEXX
LxPKYgt2R6j6N6BSN3rQPZRlD0WQwId2CguBP8GtGTOoBWQa8gHk5hINkZRvpFjsIgN0A15KGXtg
0loZNXFZIjs+orjb+hgYxlSP9yk1Sdp0drSj/dluIlp+sQ1hz7P7+VRE+XUJivIcBM1tMnMbDzLD
N7bVBMkfkuo51/WFEX46h3MwocmjcEs8LeNXbpI9IxQGsS7GWjPr67N6vEWAdSynjkm9f99Svidk
l/Zkmj9M0eDiPyqD0MLOHBKXMw9OGjYmgb9Ir2SsYZmdPSJ/Q7cHhF8MziS5mtUGDWqzX/SivJDk
UVxW/MIXO56oiDC9ipcU3M3kDtDmYzzGgSslW2afoW9h2OnKhVpTiykrmFKpVSSzdYicOdFzEjYp
DM0Sl1Rkxs9mtJtw8Tm3C5sB3II4nUDd/j3WoXYMmtuGDuGjMArZZKrXbCC/nrplov4hfyMvSv/9
a3linY4Y76/a2Wt3Pl6T7dpl+Q7JC7moUYrrg8nfNpUfZc8VtfO4IhQYukk83etlqh0t2y1PWeTg
HmBY+LmwKoaKvZlSylWr6pkFA2ZkMl8AclFekgGRKUTRmyppnnOFXNHJNtzmaXetVTK0+POxwe2v
BVQOTlRmfu5KNtZsChqqHN2GfJlaox89nMfqccpcK+TKaYXEHnMmENci9Qx2kIJWkAtIJE24rnZO
wlk07AKrpDYjZxFBIyO75ZpaONlMLNlUA0+a+vRiCu2YVdSp8bNaxOKZK7jHI/b5OEyDjlqeNXv4
7VufarMc1tvgTzam13GMyaG+WnjpGBxMeCnQB8xwSP2f9UKVlNv62aM1P1oJw3CGcFXKsVPLYbgX
9x7TlpmygdR00LBLARj0MGjGxvO2hkvYgVnhUvlcBEgpT0bMFLaC1EIm8Fzu8QP9sgUHjpYlTGXk
Ivh7zWoDEn88jlGAef5hTseb3IqGDwGJC9mlyN3mtFvwvevbCdnLaXDtrZBzxFLOFgO8kgDxqOOq
HyKWmJxiXVBz9J3nYmOkzp4wSKOJz5C8qTHt+F2F5hQF70ALiAJlOWvH1XHKMM5W6qlBc/oQCMdN
LY7jYuOyRopcNtFDRNT4QX3OpKg3k8L39H0Ect6a7gcf+qfnwZgsUYaR5TWws8LGVYexRE2ENLAO
Iq+flGUf6SlSl9Rh3IqpbZvhgAnlDT5spaFfbdo4+o94Dc6DnOSREQRi1NIhAaw2F0pLqkWCpCWz
xQZOLnooTUNC48kXFIWt8YdrLg9E+/YHU85CQSU2IfgJmdQnt+dYUPPsUr4LUY8XsoLSc0NZQUlw
5mpOcATIXazlUdnhkMIVJVD5snNJ+4TvqDurPUXxx4TIModrr+cnFCB8aKOo45logrUNDjEfUusL
kBf3pN5yGVMOJbWqFgQhf3w2raoWrxkLs5/Z0c9tIax+W9nrPeTdlySGuj2BxOrFwmFmyqOLI8Qg
gnzFRD7Li4t8rLPdduPRhdip/9j2RtTM6nvItP5pxa69y2a4KPLrSK4qxDghFG43HPp+W0+wwz5O
RvktCHJSN+7S0qeT0/Ku9H9EyPELWR7p2yUm5YBSityKlvRdzKXYk6ZVA22dq62dRP3W8ASnitwt
db6oTbVY5RPTmIw7EVBzV3s+L1p7sCwZqebcxHaBuoRfN/Mc+assybaxDjkkqo2YxrMoyzx0LU75
EjMhFfQn7mAarJOyQNLcgco5FG3zxRpxewT5eGNU5Dl5cQTsCyX6TK1lA+fqWqT6HSMIipFcucxi
KHadQDOcttD1kKOOx9ZIOAe10Kz5Vs1GvDXUNTd1UD74jfmUDe6zW/g3bWMEO2aUyMUbfF2e41wV
GWFYUDC5netDCErh0nvNs2RT71pHfwDsBsUarTih22gM+vKFJC1sAMIs90WTbqskouNKZVFYfn5s
U/vbuFysNrquEWzWpjPtUnO8yabipe4LrrP29TjhbMX680Y5vn8Q1CoFHPeOFKaHItJPA+MxZKFo
zZfq7LXasPN8PF9d4V5Tpr/zswhH073hRfO+sYGDzG56O0urYtpgy/IXrNQmE2MGqQxUBiD5Xf3G
GbnCqGNQZqaA0U0dm1qfmd3W75E/0C2oLkvruJvJqs4QZUYStu4cL7Lfkgh/NvMT7vI1Y1QBgNuf
9MfY1m4DChd7aOj5GdP8LyNgXN8m4n5uIa/0tRYc1MlI0XkkVQTxf9Xpx8n1j+oqEnRmtm7Vaj7H
5rldSDgvUBQsg3FrFKt2CJIqCOeSWKL/1Xr+/+Tzmobnw639f2g9Ced9rV7/u9RT/c2/pZ6Gbv9L
Ny3Xs3XDoKVAnu5/TD/74b/+U0PT+S+8JQacRAKTTUPnk/7SfCIQ1fG+6KbrO46NTOFvzadt/8vC
1Bd4aEEdx3Vt43+k+bSMP9JkdcfVXYOzHYqSb/o2GtL/JkBuiP42CX5Lbt1FCpAYjeCLr05Vu8IO
1/TzWtXeISusSzn6IJ9F+oIVnHru7BroDBKq88llpPRyQEuR7cbqly9nxM3gPJv+8GA3XYaZjbTY
RTjIuTCiMDTgrADT1Dv1fTk5NDnJgecuT8Buvgw/1hUqk5etEACSZQNj9znJ57fKrI4ugNnbIl/0
e8lPQO+3ybUcpkM0+hvHpXxR2DPTKNtiOmwwDrojE+JRc8rv1qKRsf6LcTTjvO7Y+bLFMdJDTrp8
PbbFDJY8Ko4xfwZNktIIxfIn9Hwj5IHlnaglIFSOv0WTHp9WAfvMxly3BEsYi1co2/l9OdT7Meho
sTDohefpXVBnMc5YyXkoRmKE0eHVyGHS93b0L5UoJEcE/r/YGWZPso2PtH2m0IpgZl/aPW78op6P
JrleoIrdUE+G9JgEXIpsg6AcLkCUEsbxCqN/E0vhm4YWM24IyhinHNw4vfnMXO4SKEd4aW/biniA
Jnd2gy3ts1bwRUtTRt+dfjcIaLajVg3bNU/qjdt8Ya5FApDhrBvTLp6MDgBGaxavxoh4jGZvDBrF
oUfaIFOLfJ9okP45yLiruKtV76GThCYRg1dNmxwgaXGtoxNVFl19SF3meTHfQAHjZ6Ij8mIU4sFd
oUnBSNIZCXBXYpxDv3BdQUX5y207Jd0FJjuNO00jzAcULxXyZAhsMKe8B/6/R3hN6Bc8UKtJYb4y
K5pPFoQA5nfiXORJtYOPGp0Khww3FEOkTLSg7QigmFNJ7SR09lDNvnEEDnXgTLkuV5RKwL/oS3sv
1TpU2zqBLyIWMpT0GyyE1M6t5rUcEKVp3DqQOWQ3INqlzmd1D1jiLdMltQj/W9BlE9F73FYK81cA
IuuclOOTnlIJ7WYmfVhC9nOdpTurw+w1uPFlcE99/ZZrQxlmlYkeIKmro205yxWpobL0Y97DmSES
soNklCSPURIUF3S5SDhT7pn4WkBXlQYOPQMt6UzKX/ow91vdxUXc2m9OeyTAiqSj7tajAHmIjcZH
GQVJivPbM3b01pENgP5LCLQ+L5Qnmc0kmwZHXJlCN+iCCjul7b2WXfRO21Lf6quhoc6hmcvkrF/m
dGMvMA+q+drSK947m6jTtuMIpGXiUActtBU90SqyEXEwiG8SQdOcAN/uFoaGcQVBzmC6ZWRPLeK5
s4df7Q5FN8XniuRTgabZhl7bpbQSo6Tu9uSojbuxIOSCBgH6MTrPbUd4iI/CDS1AjRVu8a0DV2By
rpx3vvGKuTaMiHyiv4U0wvD5bQd0E1rMWIWcoZljtouBeroASfXavOTp9Erb7FD343xyRkImVhdn
uqtb6LHTklqsqKczUl5CzZIbvfa7XSKlYvBZKUblDeGbBThuH65RUNsyC7DeY4SOD7pdzUfSj7ba
GE2HQAsYeBVPcQ1UbKpm64gn+xazXQKYZuz65UywjlXY9Ot0MZC4qb36VvmQF8krQSO3VWk5t5on
zXwRoiAGePfZuFwn31IyDwpj2RkZZduZJj4VriNYnvqgu6l/NLHSDZi+T529wHOZac7RPyi62yQz
c2r6zOKqUYx0Zul3EL+yTl2Y0pMJiyDpgdJK9EmsXz4fUq/o8eGbtLzU33w8J//wt21Uf7DYViqS
ma+JMJeFI7VGT+lu1dx3C5NBlljGUQ3z1SQb1wIDbTmwV4u8I2TJgWw2UHkgNdHr5+PSB7f4GzDJ
5zXDTji4m5GM1Nt+7UF7orUT0QQ+MwE7zIV65ybk2fimp90kMthtxfWdMjNAB0imk0+7AiifXFWL
HnjkduVfwk/L1FItqskoQ0j5MIL/fswYZmNXASbeavPKmJPb6MS8m7YUV8Js7R6stKa5TPMlNtev
NYmqTNj9m9XB0NOnxWmxx9vPsIVGZi/YcXIe+xJRWGfktK0vHFd5iMLlzo3j70NU3tPzH5CMMEdA
m+APfnC20J1AcW3i8tTl5n4w5C/nGO2hG+Ivs1vjHlWPoefm16Sic56GbyW9gRAGip/3yymW4Xpm
RXlk9l8HZndDZrUX8rJ+YdVy9ppPQzzz+ltIYsBuZRFBGUV074YKAkgXS6vqk5oYeeZbICQQEqRh
7MYrMv3E2cQyF00tAkmMHakJkowiV42By2MX18O+tRbvpCEnbQcXB+QccAPPSzC3ds0V99MArby+
Vp7noX0PM+aLrZcCF0GYuN68gTyIfNrQrxC+INb0xItukE9fDi7Jh2150IFYlJUw0cr1+HjtuOA4
yVH/qiPA0kfglzZBT6o6pD7pc/HHYyYptBR4AHGU01Dqe1VmKfsMln4DwUV9S12KDrpM25+fRRa1
piaNfzzGnbE7oKF8ELKLqxYr4nek0NQ2s7XWFnwZ1KxlG62xJ3cGgR9MGyF/jVRWTtTCilKHTpX5
RHhqoQ6HVUbpxTYMjFY3f5kL6J8lHqFnRMfJJ1fmR1Ikb9qc+Mu2lYf3LA9vH0lv+LlZ5qIqT+qZ
2Zu7lfwPWVWBjZZvAJbgRfYWeGofr1DPdZp9sEWfZNueIsznOxEPWO4gaM4b9W6WPOfU2sfbfHyE
3AO19tvHqO2xHMnkbDlO/36JWlNv87E7nx/1+Rr1WE250V404BVl5r388eT/dVM98cd7fuzqx8ep
5z8eUN/Zb//Gb6vqVchZVkYgcw4zs9Pq376s395Erf7jf/Lb2/32/G+r6k8/F3/stFfaYFL8EaE+
A/PW6pPLbGfJpV6MGW2tbhzBgXcn9UREpx/Vv3xNGUs3EklVCZUmFk75jZOEUz5xvng9FuGY+NfQ
L3wCqv55tW8Y4qHhNbeVgUXHoMW6s2apEfBkWVkzC4qD6k/VtloYJDhAcaa+YQiDonvhk1zbz4Cn
2ktFZ/Vg26D3mt7Udzq30b0tBLIMUtYPKiFwUfUvmxsRoq7m1ivbj9i+Wl7DfXnIqRS/OdU5cj+3
1YOaPPLVmlp8/kk9FcNJDAyLZJlPLRCw1B9rpMmS1pYxDgjKGTmufJO6hG5HNiGrIkqAEaj3KtWj
avW3R5EOP1UOAxK3X9oQiDE0ybp9do2Vi3FCjWfMtOI8iIaqQOYH2n7OzW+w1V9j02UeJM9GtRjk
WsZgWNJ2CQJbih8VwT1IOLn2rfMltxt6s8F4UthyY6aWLEhw9psB8EhMrjjfjTW803Avz+oNmZiy
+/Jdo35H98s7u+n0vk7BXVtSKVH/R5S7XyKpIqjUBUE9pr4Grr3emb/73D9T3jEFMq7N57fYIMeG
3CwrqPSQnF3kkAap1DmMlJ6EoVv7ZkXm8vESW9bzOrA+xA86e70r8B2Cm6IYi60X/op3XiLrYQYs
yZBg3g147sqsmE+zLPqbYwvBKjUkMBl75E7tZZAPN0T4UZOTu6D2K3LT+TyYt6tVDYzerPuPF/79
06pNQjDfMuKmNpg5KMzUGYVU9SmjbJcJ+Xlan/Cvqe1c1bWN8kSe+kLyUj/pewNuK6imoZquR92z
T0pM5MuxzyS1RRwLv5qkBEQgv3/1S/Tqrf/eVE+kvvWzEGACl6DbYbIKOEsIWc4UUN4XEQYb7qWS
hKR+GXVYx7qA/8v0Iqrtj0NWPacWaLA5eOWpohbqf/04oOVj/7SpXqdeop79/Ns/3mqoxMzY41qd
cupYUzujNktV3vrcVmsfD64pZTw99oqP3yvWRvekQw5SL1Efy1yTM1mtzupU+1hV57faG0Z+f52A
ufqgz12Om8on4t2+0oLxq0LjK5x+okXaulenCWWTGqPWYr/UXdUcEWrnOGKSRN+rl3+sRvJbg5VB
ngnDJ3lhUEeqWvtcfD5GWph9WAxz3xgpbc2/rknqf1KLQRjc8tUqkhHGp2r1Y++bdYYScD3XMI0F
6329rAdYz2SztQU9S9f+4asdISkLrbd+Vl82AT2cxvKjPr/7z8fISWBmHjva5vPF6iM/Nz//Vq19
/oyfT3y+3x9/m1bfxhzJo/ou1IVz9BISNNW2OvP4xvPhorY/dn5t0P1h5NR36r3Ub/p5bAXra6wR
sK2OsRTn9MKpxG+QjCNDGXUg/vOqeouPS9WMbfnkN8UOMC5dG7lQ1xK1qdbUY5+b6jFXjoL/R69T
L56itwk68ll9vto/ivYctp/nTOTLw/jjYFaPBmY1ruhw/jrv1NrHq9Tqn9u/vetvr/rzA/78K81A
fDxAW1j/D3vntdy4smXbL8INePNKAjQiRXmpVC8IlYN3CY+v75HQ2Zt16u7T0f3eLwwA9CRM5lpz
jqlCHpS/4XoZWZfW5/7TtutD1nv1dRS4Ll5v1v/jurourc/7j69aay6/wPUp6wP/eKt/2vbHq/7x
TpE84U9qIGSbZj1mOyoJxtAg1JAj5+vN4ho1+kB5PbluXJeu2+Bec4iv6033d6jG5+l2ffHrQz9f
45rsgYyBiEH6D597tL2UiOuuB8pv65+L63H129Z1fX38epz965nA7ibEHH22aJT0GBw337Gy2bpq
3udLhp8k6gBb1t4eD4y69caXbCqJGGh79YXTySRlWs4DdWFArkvfvADSOZoNVsCFJvF7aZYHuzGU
F10LvXvyNBpfD4cnkLOYfcXk4ZLIyDlGaaja1mM5pbS+DWz+dHPq8zITEOpEHbkYZnFGg0W5kToJ
mhOUP+5AdOboUK2DbblT1nPcn1/483SyQATs5aRKWhrw8vOjrZfX9cJ6vQEo9tfV9rdL7rr4Tw//
Y9t66V63fb7DPz3v8x3GzDvbLc6HmKkfh+Z6467H7nUdHzuTGErnUr4oj1+5PsqD63PjP97/x9Nt
q5uhDDs1HBt5UlufXrhOmd6tjxyyhvbw1Dysd8zrIfjPi0kEiczKq+9aIuwtphr6W4AOchhCXDZN
afeJvzvluVdq/ugKLYTpAGj9grPI3CWtOFCwc25GbIdEoVk0szvzta2Te03YZ3fyLkaJ5sgFoyWD
z/S2sGgQWo9ow77XOngheXoOEob+h1FDe9ouaHLNpBzhOC+t39OahN2mtAAa+hbEXYGML5XpIdQZ
953Sn8RXO4otBBCMDBvF7XiL+yhXMQ2Azg7yuRJYidCOjXG1QMvEfIend6tZ2UnjOnvgEi/JUTA9
K8fyFSV8tfv+PYonWFI5oa4WvcyJOhtVvoEqGIXwTePKCnw4C/LpIHw702RQKZgv4FuoUthGRsmw
qHZhFm1JHsiDuWaJpiginHHZR22bbsw2zIPSrH4omndnkgvAVLnb27Xyq1CmOSggowZ1zCfPrdfc
NmeoT0zB68q5BwX5gaczOsBM2FImQDMXvvV28+DiqwOI3mxzMmJpHJDT8I205u7Sz90C7haAbWrt
HBHaxJ+WP2a3PlrKUG+qeJpAIxd9MGflfVOp3h3zvu8OKRw3KjFIBI+gCJZtUW1EHkW+ar11ZIJN
We8aLCrtYqc7PSwLHL15S+UmD5i2UTknDrupSvuQCxNxyIAecFLJmCIZMVVpInguAmatJjIC8FhJ
BCyAEcoWGslnBsa/jVIaT4ix3ZM1Nyb4L5iTTfviLaHhO07kIbT0ntKpm7eZ2iYPqdV/iUE8ZYg+
niv8uQAwtGekVDAUiarYcIJKCakOb8tFlLs+silo4ymSfelTKawlKAfN2vajuXe95gPgOakAUAuR
m5HBPAMqOzsaYjVbKd9794LPdt7SSW8RlxNZRk3vpZi1D2afzCpxu+/KFnBQKEK+7kTRuaTM1Cug
obXhG9mq7tYzER7kin1uDLjUDmZmefaHesJZj3oTHd9tTlZCN+flWfTRPja1Hg4YYH/jSHdRCZQ6
eUdGOu0yCqxNLw6wMTuSH3ObXoWnCUS07Y8CN3iQa/aziZNtgQnh1Fr8bTbUb2k9lU9iyNKb0qoI
GKg0n11Ou3QztXL6LbgTxpO3JO7TSD6aM3LuDM0awXZ0noh8OowW15WKDluvV9F+7n9GTlLeZ2P2
w9XGQ9K6dZAKojzKzr7MgNV0fGF6r35b7FK/5UyRUUFAqMxl6D2bwJQDvBaBaJovMvUmQPrkbPFY
MjlMj5YUgmR9/LF06M48I7/xKuTSIjS/VDu9QkeW2e1Xe6SVkM5fotGZN0unn+1R/6q4vRdUCppP
D1V2+zjX38vGih9StSBcti6nXdQKik3EmQzEX5wdF4OiZo/vumOzk1AjnpMkYpd2vmthbJOuURDC
IoGVtiECp9LqraE6z+RqFL7W6kCjwgm3HCk+XssZA/4wIQbAPQfZS8zrotnWtfejoNRWTOMevtVy
zuPywWmyE+VYVOTOMcMTlmn5m5dwNRw2binY/RShPLkR7+ERb6lT9ywta28a2YPuYi4RyYXLn21l
aNUb5xjxPwZz80Tgj/4dcV09VG8jSgus6yS5jHm4bXN+SEXLT2OKeUHwdn40v+rW8OaNgFBzQl3g
DvKnlP19YRWnEedNYCgLDIa6iA+uiQ9Aazhqe9Mw+NDW62BV6k0TklVE+yh3AtRvrwAuUUt4jsx2
10+uwFttpuGDHiZBJcJ05/Zd649LfRK5LJKrCj9Cpd26fXLAHzZdzEkJIda1XCFmrktFhJCPBsB8
ZjyDRVL8MivTPjSgGLsYf1wIEnAwiPtKANx15lIeO0EUBL7n8tiYzAht3YSJp3GURwBeAXnPI6Iq
ezc343gb1h25TDSZdzVNm8SrxSHpkZSl+AnlmZ8jsCfNJKewu8M9xtnFMWnKTmYHVeG97uiZ6oJW
UKRGv5So+06K1AJQ5WEYDZTg1UAKmQBiY2YI45HdlVYc3RqL/mKpNay3OctOpIbcGPNH09bKJdcX
dpc4vx0VBaNQkQ5HmnKbykKSi9ReBlDsKRSghCkGaONDQcCYaE9u5KDapt7/xvnxZJP0RCgbO2o5
m9jyOFnpGmFlhpM9Upn3AU4ne5VfzM8ML90bWfw11aoLLCasGO0Ie1RUC+l3+q2uDPdLl548wemt
D+1vzJj3bUOx1ktuaYrrWyu1EY1nXI2UMLrVbb3e9o17CVW41IaAhghFjm6VPT1YiQV5OYdGgyL3
YJSld7rRanrBE4fjSVVecnDcm0ga1b0QQaCRvKnt6Ab5RxjS1VcWvM8TSmOUiz3gt9cBMNF2wNOX
ZwmAJfthmo09jbkMJdmO4pGBzn4m25xDvHG9oAV0ucUd85XuNgdoyAtVcEgOIdA/q9BeQJt3D6DS
gShVOtka47HP+YWgEu2EN6UnTUV7rISBqM/j1HqPURKNR2FuqgTqgG5D33RAZ44FQTGhNx5SYnEz
Oso5roeUZITZJi+rGw0SwxqUcIXXbcec8Ti00aDUIefWXTEFwCA59S3JU6/PKPQLm9F0o9DDLL0Z
knMb4dAkXqxtmpdQu3cWMnlHgDLOV8Nbsu1sDJS28B8ZcM8D1Z5k4cey6EWRBGEls9xtFdm07E/W
oEOJz06m8mUeM2cfGSNHfa4IPL7tO14vwkmM5RnJGsRbPPIlEADU5ZCeuHbtSx1l++ha7/gjMDvV
p1HJURNPGFGNqYDhP4yvbhsfNKdsjl0qpq1N2i0XuSPROQqd/bg/evYMZjViwJzEDsL5+7hHks64
qfYi0szr5RGDOZXhPFbMzRKphBOF0yUciV0hAi7QYeRtBAjQmTSawYp/1OWCU84JA/q1/BKJtouP
lYMnhSicu6VQ/dp4QiXhbtrEUuCdcEHNbUkYBXHQ1MsNVyU6wX3DIZiQTFq0XwbUF3hb6nfXGo4g
nbSNShaz58W/ijl7R2mCL5a6xFmU3SPie28XW4N1mCL3W1xkz1YhY3aiVN10DqaWNsfPHmnWU+y8
Fcx/aEfjLxA5SShanZwL69ZRvjpR3OyTnrnDrJyUcRnPqPa/qrNiQ1Ji3BJ1DMU4m1ZlFj8mQ3ty
qgWQRxjRtceFnMyclBu9yf1Zc+j6jjCse8xVxb1uGOlxHPtXd3Z/icbWtnUBrtwbGq5Q8+2ADCAD
17q18UzsSaIaYylRJyDgmCj3nm4TbmBzLXZ1SD2OTOgAwkOqnQ2u2oMja1nMGUgYtEIi5yP1QP6L
uVO+lKPOQL3yqpOe0EwvXMSilvmUcHZw3CNn9JdicX1gb/NJFffZBAk4L8bvC8EuMNaAwiABQh2d
bgvztoOP4MMywzExeLsGvqgtnQ2V5UHVCsOL2g76JmrwzjLsTuh3Lkk/7su0Eb5KhtgmStQkKAx5
BuLkZ7TjfT9NNx7jIEZV+X5pZxSDYcR+740MwjN1r0ygz41OPUxpYT6AxkH0QiM0PuAVfodvcmmt
SFy6EnP+FAsFoai2A1hAGGldXzom0OAeS3B3087s5NRkJEhzdr8WhU6DkISFbW1DPCfW6iXG5zQz
ApjC+jF1iI/WTLSuiDV7g1BBdKapn8NxzUFsRLQl/ZRYaqTrP5wlyiE9pUwWnDDf1ZZRbPMi3TNt
+NJUGLB6NAdkJbS4tkdn65I3tdGW5uCVgshvlASeg6h7Bk8HlxjprXNTpve9asgROvxjtyw+gMue
nYQCEOAbBPwzKoteswYyhcCsDPiJe/bCUYfrBzrvaerd75ZrjV8q13trRC4whOU/klSx/bDXUNs4
mH0N9q/cvIjM0l9z4by1KHtokGpBF9mA2UqSxUpSOpSuhQQzoUsKm+iglSlBCWbxRESm5UPO2U4L
Yqc0UV7KFMBYC2kmrOYiUIFVM1db3sDhNYE65YBE+S9tK2XPqVo/EtCEwqmPdzbjATEjx3cRpm0r
anda7A+KcRkNYkEaPFz7eh4GoubI2yHoa9RzbR853nywlxSLFGZMYYPxSEwGOriyx20ET9F3yDAP
huhB53qzw6hPHybnkovtgmnGRqW8iViFxIKFfOTKCrHVRwCi0H+6cIAGhhyxkwUjheJcJtmIcT6M
Wd1x6ANcmDuKz7l7ztQGWlbfWW8F06UU5hBZitAqLCGIhEPCtgx41ly1Kw5GYqkbQVtsErhm7RRi
HO4OEze+uOtS7HU5kw/OZDlWf8uZrR2pcgTsFDPa2WXMN0u82BvbZJY8uO2+AK2cF8V8mNv0obCd
ioTp6chBDbM0ROebds5dGRbAdSeSFGxb3Tq1GB5SEi4smaMeOyadE4E6DTxmChit44BjDyQRmLN/
VFraDfa+eBfO+auagp3QuWgRVUfMoEOec+vG4Y2oHqexfXWTx9jsMGtC4umjrNqS4jaUqX3k3xBR
a29CstG8iD/PdBdSaiYEVn3DAU1kpFFBh3Zj7zWugVfT934gONLeoygr9w6eWUvDt9ILMHLaoqGs
1QvkdCGDGU3oug8ubXbiXzm/5ZYYeFBeSfYzGe1v9O/38iMeU7v/alHlAuqRv4hppBo2dweri8h7
TgtyLUvhj/0XPQRz5HjnBDm9ZfR43Drr9Ksh7ewmDGFWcYl41JmCbEhUrXdmVDA6IrLKWvhLa0LI
mFdgD23jS185y8aaiFKgMIwGT/RcBvqXRe+/FFqkE+XlEA+6iIsKfZuOQIXTwypbWGx5ufOE8ZS6
sgdrO5GvdbIGMd/1DfmxLegvP2kAXZeGFgVOn+YnV+s2/6ct/h9pi3XX/m+1xZef38RHm/27uPjz
Sf8SF3vW/zM00zQtkoxtFZ0wr/eXuFjqjrEh24bjag6J8CiI/xIXG4iLDd1VbcOz0fsav4mL1f+N
mFjTHd7wd4iz6poWkmbCMhz8oRYf7d/FxDkOS3UO4+FcDmY34WrAYHi7qqRCWepcl643//ttUcqr
eGtV9b9/GY5ebOYRnF7T14yCIHj5/tXai16fOZiQRwcynOa6gJuYP4TS5Z1Lv7ejj3vyyzeZdILH
42vlVvqxXEacPtIt7mIbp0535LVqYkJxlJdYyyFiYjNP6wa7x0ePojZgEgWRCASs3Q97NYY1YAzL
fvTq59BFLSg97AIze4epvcPcXkiXuyX97kI630fpgQ8xw+fp8Eo14JhLl7wnhT6ddM7XOBl1Q+Bk
DhVUDxWNY6JByGmIZILbq4MBf5ROfFN68ntayrV06VvSr59h3C+kg7+QXn4Qc5sZc7/G5L7A7F/y
Pswa9WzHRJygS5AAnmQDZJISELrwAlRJDuiSRUXzS8GI+J9tqpHr1u4cSRtIJXegq8tXPY0OrW31
R1MZfo1mjFV8LJ8yCEr4kOEXhJJkgAg0lmQDWtGvEX9U4Lg3mWQfVMboHibJQ9AOQI9qS0GqO5YX
xNNkCIFPIIiVfNn5Ryi5CoMLYcGUrIUF6AKGoFcvKrxtxSArGMRzCZ4B7K5KJpja3c4JcU9jld+L
uIn3JAIsku4gwDwM4B4Wu7LQktT71ikeltp9RyKNZ1EyIsqI0FHRD7RHVoIEKIkJpIQLWsKQjAnD
M74PSTMHo+RPUJD4yjwl88MRNkVuv2LdBXwpqRWmCr+ilySLGKRFCuJccSjZlNolFOqZ2QKDG3PB
blh7KBmabYYxiIkyai3vYyDvOijrWOc6CbaxJiJRU79Xw1D6qfWhOIQ952pBIK8NcUBkzdkd8sI3
OSBJXhElY5eMf6+q7+rCs334lQq7dNwEGHTv8NTZYG3xjhlU1cEaYqxFfzuMbhVEdvWKFwDQC77E
XT8MIxBFQLmFETBHDMyG1Dx9sR6nWWMwE1fUSWMT3TyeQmMSN3UDQ9V2sIHPfRXBFAsbqBlqGqh6
fCmihRlurhwgUPdbPipRxY3zLRfFt7ghGNYk5XQwnce0y3+qqmyBW7gzmT3Z1owN0fwomQ1vHCZ3
wbBO+60jXuAflLnCwOgezMHQyQeu/Akj6IPGZFaP8q9ZnAWqNn1b8uE9JkzqAPUN/FBXfrg1zusW
vqliGC9uTVm9H/mvFL2BQNSdFO/bpNVP8vy6wTvk8aeZmBzKW68Zp0PXY0kO9QHIg6nuS4b1py5M
ftlZ8cjpMVi8iCgwDLkkT5BDbsNjHGO92gCp741nvayfBcHuBxDVjGnQnnzeOIQPFOZbUsw9w179
PhX2Q9YpHgOTuIHfiKFb613Y/Do2cyW5d7JhP0Ij4bKunhZsBbAfzJup4phw0inzgeRbSHtvUyN7
7go0KxxdprKQf8g/pj0qFWL/viAVUjNPjQKLNnmzFrofS0e0edoASZrb/JSj7PeTm4ihxo48Gwa4
6Tifkdfv+S4/lmgwb41iuqC1Z9fQm0PfmNuom+6bPKJgErXOwSkAvjrZy6zU9SZyasPHXnAbOe43
3GPjWTCjdjPg4mHrYH9zHyvsALso1ylANE5g9QuxSQbpwJO7odPADClz50Cx4KuZTOoeKEWUd2Fj
wR73a5VgP1tP300PbWjNbCkCLspQmGJ+N1vb2ES0X7i4zaFbM/T7WRfWAZLHuG8nhyxO0/xah9O2
7W/BQTKzNHysZLVfz2GOhN66J52t16hfJ3C9t/rI9LHNrOJiiORRs/ttgxJ9S58AzviifOtNF4Ja
relb3STgBYM0tKGBkJHa9e7L0A8HJbrJSRvddFKD75hMKJXZDigi4nQm7W9DTVdf4s43KMZuZxDX
8tCaFuIic8uegyz9oRdoPCzzRix6THWb5GXIFz+bcfjCCYmtKfyXXjtXcfWjrsY7LgZnQStng3UC
io6ZP3gqpMaoIhB+plgx/kp0BH1lIX7GkBw2XThyqex+zeEM4CeLn9OurQ/UUPxKi5Yd4vFftGnI
5XZdRGKOeU6sGj2bFmQOjWkYwb1vy1lYhhKL8qH7a+kKJm8og8eMuWXbMdsvoCwqoDg0j0TkPrfu
VEexLwYd0+08xdUt7ZFv46Q/ink+0wXpj/Ewl+ch3GGvpSWl569aZ4LHyoxh35VA1tJkvmcA/tKo
5KOEqcexQ9nRWlD4zyGkC5tBtWSYd42EFdYcyAgTMwvuSTc5AIB+eknZMlRXGDuAzlYX8+RhwA1K
d3rvRuoGoTA+wiaEx8JrR07/C4m/g5WGaHLIzujOk4e5eHX1CPRYfu+YS7N11DwKstn+ZeUgcF0D
Ke+gD34YM53rLOeRl8QNkHHSG9X0ngR49k49Omdjo5yHPj6ptUfvBjLKwcQXCKhxz4OZ7TUNQZzd
41gzysDE7w81ooAi93JyukK6mT30gKQa6BN6rV9r2s9m8IDPUcMd7fpL0VjJFlrtL48gEIRpzb5j
SIf4ncmn10WHoW1nEETDeKJXslUFPXtTDILRhXApU1FdbukvuA3TJJsTG2ryUxJBXkkyIY3CAbMq
b2tkwz3jSEi8U5zAy8PwZXA6DtpkPHTu9AECYiL+sSXg3Bh/RjeKVjmHtsw8v1qUdz1Nk/3UOv2J
sQKQ39ysudh7AOE1yTqdzGpLlOQ3jZnSUbjdIQQ+f1bU4lS17t3c6eN2gdHg95EKm1PR/L4wPd8k
lXkGpnSglrmfO7XbtvxZFLnpGLlm7asz5dTcwDDA75civGx+9j0nDHKCmP4n9JI5lxFWSD3h0lgA
+YcGKw5q+HTfOUV128WYPrWSJoqtsgNhVMIFW/x0yHaiw9FzLjqoY/Kj5J9sFh1991yMRwe3LC0c
D07TFM7UBWlYuFZEXVfROYwUncbPbO3HhStrHTlEqGUYz3hfD2P5lq5lswN4qiNNL3OfQgqVs0l9
UFqjRhcYdzsBfnI/pPFjicvhbCm1NLwwYDDt/pZ9gDFIfmwwugUNFfpNXQ4/nDb7saTqN0z5T2FM
96s2J4bMff+1iRc3mHvXuiGuoIMYoMeBZc0vdC7Tg10WwEJD49lbYK1WNJy3FCyscPhhIhvBwSSD
EJd2M+TciDmGbAo51U6qU2n03/Uuwi4I3KDAVi275s9F4dYPwJiS0Dq6DahLDPY4mzz3tqmSyk81
LuRLVA++4VImWYyoP7eEV9qp2qBsd4SPP0s55TM+c2qYd1apjnvLAT84jzEEUjCLiJmV4RmMzl0l
xAXDDeUow6wOam4iC+C6poYAyGKwzgAPk0ta0bxY8DBTNoLjZyvFsFVrjYO3anq6E4xsDBumaor2
hpNyUp9VYjPx2Dc/VS9rTq00WaxL5LbcGZaqHXUFxFnlQFubHMAbY2wZtLLGN2UuoOBn89lEV3GJ
HQ5sCKiHOZ3748hlE29NXu5TdVDQuKeXqcgMmCNy2O54pJbKcpxOBiFEqvAWpOLkp0Nt7UAgbFJz
Dg9cKM6idbpTjv/90IbLw5wO4WHKQmczqs7N5HTGJgOzgVzYecyHGuAlcWjHMG3U18I17lMacpMG
qTPTo5iSvUMoBxXnWTVOfT2lt01I1gInkl6rzm21qPcTNWhDm+MzVK53LG0Q0Uwy5LKpem7IED0V
dfNkeTX40dKBxf/Yqu5yv6hLEjRL0eyoWIbEnuKZS3TbRmwQOrvRXaAZ2sqTShb1NmRmsSsHwmdz
VXvr9IDUeHMjhmK8jHpZgc06RyGN5cVlcLoCB4u/qYMrivCPbW6Wf08iRhwrf7B2By6L2Cgo1VwJ
hGrt+HTcxoPsO9+sGEIQ0Rl+tb/X6eMl+JPk/EHHvDQUMykFZfTrE7u3EvfWm6qIZiAosCCixvhI
OqPf2qWJO0tpYLR4HpnpoEJx1Xyud81HhIPuUz6uZYqkwUjVM504X8TOqiX+101iNL5CcOGhN6d4
OHEitwgLzbbOVOCtWqWOhRlCgVgXcbS7Qa+1b6sSdpW3XW9GqZNbV2eF9pxpiV3fAvLpo5LcQ6mS
XF9jvVE5sTMBcfbXTZ9vIBoIW0NMp0YqptdXI7QFufe6eN3okS9a6XB7rmpoxlqoelexn/Ci5Rhp
599kxL+pZldZWSMr9HOs3K0SUyYelFi7drL3E/WDTJIMvT4s+LmUhSkqunOAYOBoQA8y31jRhUif
8FBIEWEsDU3rjSJFo/Y5Q3Ogw2FkxBjS3QCjwb8k/6p1aSqMRQsSBf8XrqtV225Iosy6VKsWjWRz
cr70nMEB4GN7s6UIvKqp8R1mUsQjicvkuoCPAfHgTVZK3M+6rgsIk4xP6LMqxnaKKnHTSZvXukTI
Vn+wHHyT0hLWypt1KSfPIej06X2QDw1Vv+uK+BPRuO58iQaVJ3Gl03OgbbDVcBTQvZceLsY6WrB+
cf4kuSPWNNAd8jsT+Y0BmDQ3vWdN9WGEXxGnmr2PMpgx640l8Rmwu5ubsQ0Rk0G9XDcti1P5uOCZ
A5cv6JXg69A0rm8IpqhuyDwHxClvSgzmwWT04PrVbufN3cP/J7+8ajbnGLdt5kmHrJTMe6t/bFXP
r+vrzbq6KCHUFFF6iN8KpuGo6dHaL/2ZSVy4W3cchSkDmOEC8ZGNd1XIb7B+ofW7TI8ky2HVA47O
f7KSc3TJBFHlTYp6a28DJVkpqo4CXQpLay4QWKScSvRHyxw1MholcSqVAKqVNpVxoPhIEAjTkVL/
9YZj+l9Lsy0TMK/r693qupEu1xh4M3Pkv58HIV5F+STXu14vxJc/Xm1pjeLYqj+nWiJbGpP97nPR
bIg84FrB2ERuTAdAHoVIOM9fHzngAMIPyM26tD5wmLgOU72ZESZIklTaB7UF7mldA4TwL8KUZ4gv
Td/JHEgeJSApa4EaqSV4nNrya6VM/LSi02f8zaRa6VR/rNrkeXrk90grGz7968sbRqv4uF1kVCi/
7fqzXuFe67ZR3rEu/dNDUBJah6HkjL6aUVfuDAEEoRookbDxN8Zymm0WdxU4d659EMVVslzQzEnt
v7Oq79fFZtZvEyclK2i6r2YazO4qw79aTj+9h5RxG39ppKG1elDWf3NFF/22uBpP4ZkenCQe9tgn
OUl+UowqrzQPGejbFblj2INLZLAKcpJTyfXjr6vJyuf521ob1w0igB7RpjwfreCfTwbQdT0cgc65
vQKvh2+2UoPWpZLz5zToyYEysfB1C3D0un29sVqireHXlDRRZmZ4M7U/eVbhAIrFYV0kIIsMT1rm
23zFyEombSqX1tUpEsxAC4my6vKPeNSG49UYCUTL5twkjZKjphAsAtnq33dCubpC0tZ90qL+ttNG
8/63/Xtd7BJKoRnYle26Whtxts817fTb49Y9W+20i2Ypxu63nX99zPU9Gg1hc1nU9NYlnA18AsdT
OUk8F6qszw+4PqW1JVBhkrJeVx0XP11lyytybwXtxfI6+MfqegfmYWf7fx2Z/1FHxlBlKuV/pr1c
fg4fP/69H/P5lL9gLxpNFwPYi62RZGmrHu2Pv/oxOll7fzVgdBowrmF7dG5cyA2u9jfdxbC4y7LZ
6pq67lqa/b9qyFgSL/NvDRmbYEnwtURMUozU6Qf9e0MGNvE0lKI2bglPoEImrICpY4qdhFDbKO7z
LVYayvcFLcWYtgWRJ10WW2fAjM5m0cVLWFHxHiz0pkQVEEqiiwAefa0A9ACmjdRNYNWudMTRijZ9
aHA3YwbQQQ+CYjuay2ZRcR4NoGXzXisBSzsvogjnwEsZEXpaeR+2lbXXXM71EVg+SsV6BWN3EfW8
LZckpVO93LRG7B5E2j0Z/dRQEjSfXSPSJCCh22lCjbbqODDl1Yej2ikqqjILRms/ta9dJJ7prL4K
AnXeDHIEjXK6eG7YoufBBmoM47Ql5h7yjNncwQIASgXRAKgAKmiax0GIDgUmlKOdQt28ydW+uFdc
mOpaPPqeDsgF+XVBzTN/UExkc1khQOmqb71sBGnLybPyQxVG9TtMU8o28+1Sx7E/Do2GwnK8cWOd
sAua1cGkLg/Z+G4BU6T5bLdMZ6jljYv26EXDuFmfgV8DZIhNO0B3uQxyLfHgF6CEcFoaSWSZ51uR
krweZvfWktQIb4hlIWZgTPYacHiEZCY/dv2r7zV66CqhcFTr0MWUO/yM4c4zf9hM0LetK7NIDPuE
nyG8IEyzSfCaW+tuRE4QlNmd2SAQpWmPs9Ubfznt+D5ZRXNA/hdEaUKQWwm8q58cn9oM04w0p8ZU
5u1xAalnoVwg8F6UxO4gCLMqFNSjTgIEA8gtgU0OrFgU1BBsOne4GXrELAlhW1KGQwd+oUc+KNp9
Lcbs1pgF5GTh3dr5jGTcyYwgjwAPDsNNeB+lSnKbg8knPpcsxCVVnmmS1DnhsEtFEBDSKI4Dd4ZH
g5aq9h09z++JHTgRa9ydnSfSkqJD1Fb0K/pflhjCW2Dz30omt/tWko5QnwHGRiQImld9i8yWsD13
NPl5wtOiehXQPTozhMFvBiB3FwP23FhE4mQwy6qW0XjLaneX4BlIBG4EhgkbEnOMU8pocVuG5uJr
JuYWM4lePBsVl0c04MXr1NoPC5Xr2tTu4xaSWqhNw63gX8QY6u3jBDTZoGSTjzMnP6C1hjGGVCBs
hXvPpz64Nj2JaMytABcBINqsfAMK2Z5dKGXb1ng28rh/b/ryKY/KF5osg18NuXXwkqn1cQlPwxid
BELS4xwLJtYw0cCFjgs5ZAmD5UgoH4qR3GpjO6I68lo8jJxD3HA4aIpyzExDvQgpygoXhSJnUrzp
shpW6OjgwDJKzCJo5hwK8cUt3HNs6sVBnq4IlyuQskZUYd4BNdx2qtv/bDD+nB2V/E3GTTsKyPg+
EWqfWpXfYNbjyleVrrpNFMQ/uFnfdasOmTMnE405TEZWi3g+dClfALw0/UWZ8ruQdMqD7RA0mdRm
fotSfURAhaomEohmSMgeAqttUSdBVgwaO9b9UJROoAzIPlXymfZi8EI/LUYypcLwtQMQ9NwX1RYj
g71lQGRuswKce6UyZIra5Z7v2c0Gv4RODyIZEP5WaXGOqd1/3uRpelta4bF1TA43/nLF1tqNNnYd
ELnpJ0N36ymLElOaYkA/zcOpLyeGpR3hBKr9lRokjoaISJ2aARUwebHFcaL4Wlm0TJ+4MeRNH0vo
xnV9XSoZK+a0eqHTft4/YyLm95LYfvmk6+rnI9eNjvB4pfWu3xbXuyb6Ebt20u7Xl1gfsm7/4xV7
hjI3BhZ290N3GXf2mqSoLqvZXbInPxeVisVYrq9L64PWm+tzMoc9Ai85j3FbiaW83nV9znXb+uz1
DtwtJPHAz9/OQCOX7brxnz+Bsn6u9QGfb7e+ym+Ln09b3+VzEa31icOdCfDfH/63l75+sPXuz3vW
jb+t//E917snERLO7gixvb7u9XGtGJ5IIUDmc/0d16d9fsHrV78+ZV368+Hrxt++3X/+ZJ/P/O3l
15+AXh9epOsnrOlw+Fab07/WFX7p9fXXG/ieLdMp+ef99iHWu9aN61Ltmcc6twRUl+k9Qs38+YTP
R00mo3f0o3SvYcSQ77DwJqF1m1altq2iyET7RTUdXdNDQT/hxpmpKKS1ZAaQrM3usm693tUx59jb
oXLzx/Z11ZJPXl/heu/nq7QwUoHrXl+RRu0mrZnuTA11Xpz+qZzkJgNW4826qDRgHj7X5wR1a1wm
rv/bxjLMhmNWvX0+ZL1jfV4Yz9puUse7MEs8zgOS2oz4AQQG8HJO/XHm5653ajImfkyIm5t1ScgJ
vNHDYDUJRvT14gZD+yXxwv9i77yWI1e67PwqE7rPP+CNYqSL8p7eNG8QJLsPPJBwCfP0+oA+Ez1z
JEXoAXSDKJLFskCavdf6Fhil+XpfLlG5DAXSuBmtYXBFlmcikZmuUr4z1sDF0Wv8ddOoX27zi5Gc
rJ9i/MiExDaEKgks0nwY573tcnBmDvX/6cc/91v+jW+DVACST6ESd4dhkOehadyjJQty9oavIvLr
XV3DK1/5E7V0y+x/BLnzVNIuQvZAo0aiUD0t2I+lrrf8WA3t2sIldcD/YbLEAVBCDYaEVofklKRZ
IwvtqFKC5V0OzXzrd9pKDvv5YM1+p5m9vMSsaPOt5UfZTvoeWvxRDE50Xg5Y3YhIG5nNS/z6NBJr
rzhjvimx9fCVLjXM5YCVb2X0gXtYLKbDvMdbDh2AZanbM95YgsXwAzPeO4NzX8/o6BH/yHoEbEHR
Bf10FohDNgA6sLG+WAt4uBA2Bi0HRJKaWGy2ZlKT/KebJ9dtTOB0okbpk+Cgn+uGSU3uvIYJfeWo
6geMl2vNioTpjK8qGR7x5YHcw5NibM2UUF2nagNaEE5wBMFhz9lDS3gSMgHXQini4tVGhjL7pxf3
/Hyrd+h50x77zRcBth2tMgBMBPFyTi1pRNUcorTc8h022+wJEKWbinAavgPO7Ko9sH2mbwnKDNky
PGx3PvStpx+r7HGpCWpzaQ2pLoXCIDMPZBP1ZFz/h3k/XTi7S2168d1nU8HSgGXeUvQzZu63TT8i
P1DDBQYSm2SgzuWxxVf+5xCOMxLJzEHZi0KHzGQho1roIPZIaZT4qJGuNY3Nhenw5wRcbv3jd2NL
PEU04FHw5tHQd0uCvsJdwypwLvLPVOH5Lf2nnx03irfsz2JwbPPg8g/mwFI6X96yL/EswZknhHM+
p5a3t5xw+QIcWcr2y1+8AGgPuNg/3vjl1p/D8iG0KQ3GmUbzD6v5b3v2H04FKHRkOm1TbZarbjmF
llt/Dn9YF8wmLFcT62DPRaal8h3OEUzL4c+PBAP9INWWUK4RWmXc29N6gaH8vmnSNVwpz7Yw7FFf
WQrfyXJWz4d//EhHc5ebIUjtucK9FL3/HMaZiLX8GBoI8zktTl5vDjgQe+NXq424qWaK+XKIooZY
24DvCytOcLCsYh82dPpJ3Nku9ePl8/vTkvgHoKXNilNj1PosznD2HfxOHFScRhOO45HW7pnasIHc
K5GbpMfPQcyJ3uxH5rzlDVlc0nap46HTVEMxmE3gCplvtjEwIHJlEWdgANpK8NMqzbjzAtdCWuI6
p3gkkYsYE6TGkUYGgJlcwjh57vsWeGgjMxSEFpr9uabcpR5E/ZkDU3gGYJXZov77KhDaRhWKDjip
sBuoW+G5A7FWh8RsLWcHcpV0B2n8edEtLV/8cuvPyeBSFT9ZT8VAGlGN52IzzHsjK/sc9NIkvwuW
uzsfBJtBUbXpeqnxLlkEod/Hp0yiw/N9qoaVd4i1iFiD7rWTvoBKnoWbKjNxOqmoBnmt2xdKm8N+
ivrk3FpFt3cb+VClGJ2sidRGFodiBYAX/mTVdZtaQxguaOoh7igxWE9GeohIItVlczQToG5dgWRr
yRJoLQY2C58bRfd58NCDkmgbFGUbn/7T3B9SpEN5FZFfLJu1edk8zLOqixdnS573q0krgtydW5Zb
aus2Poxq6I1eXT/3zt5k27v+/ehWya+zNPA2y/PQ4TfXlXbJC7IJ3bpa5QPanhYCleOUm7whcK6e
53nS5ACg67PeotUvUtc08r7m3y1/nZII/2fTPkcdY800hS9BkAVE4ISAvK2vyRIjuPZQPxO4jv+D
6j8GsFNcKToxDUabvAhQ47QJqOAJHfn8AdCdaNCdGBcMP3c1dYGtNqFSEn8BqirPUaXe9SYct17f
bgNSARFs4mgaAHQB4+Kinw+FECGlcu2X1XAtejWkxUZ7ohUbH+r/1AhZWiJLdT7wdTI5rA7Vv7pz
vSHZJlFEeBgDCir4DLnqcgeuXuy1ny5BI7s2QaWmQIMr8hJmWRnzy/zeIklynzb03qpy5kF3Pqic
BpOiyLLJOoaZcXorx/o1FO3EZpuswMnV+Xic9BU3KV2RlHRM043Ha9IW3saUWG7Iavp9euTjHGBg
xQZmNlH6kAahP7DZ/N85EcsvFw6EaMYzAOaIiBHubMyInj8oiOXWcjfnD2Ni+Xl5gDQu8DpRs/7n
/Za7aIaTbmFL//X7f5ff5Ul/jAstXRf2d6oBBSgzYoD6sg1h7lpi09jJU5Gn09Wf9PSRfOfpkPSP
SQ12zDRwOaL/oYQmxh0JmQRSagNQe/8r7PPXSY74sbIeOPGgHJKwiK6bpgpHqyPfwq7Y554O6DED
vBp1aKKL0MB/ozDf1cOZjmH9HQyIDnvpf5QLXmykphSoyl1bTdejyaEmKbR0OPVqEo9o3b51OF+e
aX00pof/LuyDOzcK62ugC+Je0nj8dOv4MuFhejGofR0oMUGjVbb6SMV5+XtvZohOwB4AaauDp0rv
XpxhGj6tqAHDmwfujdZvcysa8ojnkssnAs7HwghATGZlCIMuJrF46hGjzn9sNAIvu/SzIbpt100k
WyehW7zU0XRbHpVPjVM9tq0rcb39nU1dmChgnq71xI8owfbUy5qgaAtLYT4Smq11rOtLDXr94E8/
Kh3VWFHYHURFf3rtZXRc3sTY9pgtm9i8yKbS79n9zPrteaRxsLk2I55VwnaCB3eK9TOe55HqGq92
oqYw+U76not62rtDq+/1rIveYcfhF+JVdWM0gKpxjHPvoqa1SVH8/XLBlCJ6bmPzXoWjfilMuNfL
Q45gzNRgY1sjVeVQjiW9cJxcP3KkUMtDRiVo8bYxzVNju+kTAuuP5fdaFiMADIPhzhhz8zo5bU9P
nNegR+XNy7TqhcpgeWyGGqKEcMJPm7TY+Qu2Kk4nYpSco+q17jlOp8flAXuJclDZXnuLRkmmE17U
31+g7ZFnqiGdJuY32zZdl550Ilt+f4Fac/Yjo/+YMEjSxSe71NBcG4NNdlkedYpcgsXnUwyTdHC3
nHbLG7cqWCd2aTxa2hifIw/d2vLyC53lpUFydFwCXsk1JAiVtI5owf2HJKTA6o9m8V101gkao/E2
eBPcVgNFaIib9iEcBMKu+R5oKo62I5J3cC3Jzhrr6iQZkB4aYetcg3n5HQ/WPsD8+97Fhb+NTNQ6
0VwdJQH64JucaMvjoCrGo55FP1htGdskNL2TDi3lfoQk+/tx7BiPVy/Uj4xe/Fa40AEGs4ju6zqM
6enyTGFebiDIBT8a35XbVOb9GQGUfkeZGOrw/GprWNS4PduPcDT4ugODid7LqzsNpePvx3AwMuWt
7X1MletvBqknl6KkDp1Fk/p9jw6PnJqm5tNrbHOTZFZ7wU+r3eyZ7bI8y8AY4CfeZ1Z6w6agn3hp
nEje3Abj4fJCfXVwMCZeljtosms2blvH17Z1fZIHO2KW5reDj0wmo/ulOge7u+M219RrJ05BPaGE
32Tf2d8vqMQ3OFi9eTXJHb9mPNcmrXv9i7rm79dTad66EyK6kR4eXOBSd5vKJCQwF+flmfRJmgRe
lu1NKsT/XQD4JiBa6lNZb8sdAN6M61qrrFurj/JiNUTutmGr3cqOrwcKwJrSff2Tlg6lyL7VHjES
S+Y2UqLzqVCPk0eos9Kd6idB6dieO+uTODWxzmIeo+L8PBe8xq3CTvkq2vDx96P50ZP0Svs1EJnY
0s1Kz64urBsnExLyyAs+Pb6s5a6pSag6QSXVo11a6lCmARytsrQfiUYlYWV+bUQArwuKs5+4JZON
TKv6hrK8P6d2Q5dZSfLQsup+uStXz3OHPeKV0gpGBS6JUzV50V1f+hYrn6L5MsHxW/OjmmxqV07r
iAd9HI0DiydyfxwzeSJquV5B/Kh/QtbEbKjERyIIlw43GS56pHKDdW4J1NzGOZeXNVm35eNxDA+u
QB2/Wk1LnHg46CcjLuq7oREaOm05r4zelntOpIytYBvoD0Og/EM/AspoVX0euqp7Al9V/v68x5Ao
A8sfP0QiIV5i2byicIkuQ4f3vwvc6H3q0uvyXnzpv2uqM1/cSKjdVBCxQCCZdqeDageEwQmnq+vy
AVXs5MCqTvWDgtZwpO0/7ts0tJ9ihTZnuUvghDuPdtVHgO9oDuPqr64hyktg6cXWjpv2Xc/183JX
KnWfcVQwT+b4nzAS53sdveHRKXzvwZnyEdS/aX13eY0aoBY/UnKeN31bNhek3NENkViMbjZrv3Lv
Yexy+3sQ5Iwr3xV3JsATbB8Whs5SdW+YWa/LY0Wt9pdIwuSZ/gI8iaEbCEpg6nbDrmRu4zFU7MPm
DPR3357UdnKi4ZxMRXiXNyWcsPn1LIflxy70xc3TOJnoxQP+n/9t/v/lHmZ4+v+98f+X3rgJGQ6f
4P+9N/5GqMm/vdKujIv4v7TI//7Pv1vkrvsv1yDBy/M1mpW6pdGQ/rtF7hn/cmzT0n3yfLjS/PlP
/9Ex1/7lmDMY1sO3ZnqOa/zpmLv/0vGj00Z3fM0yfDyQ//Pfv4f/Hv4q78tspIHX/OPnfyvo05Zx
0Tb/478Z9j/zUCyGMopUlu0SlWT5Jh34/5KHAtGzz4oE4novbGA1Rvkrx06NoSO+Qwxbn3vyPQkx
gi/PlvETBFt+HAVifL27KZSElnPE+pGQ/AzKgXY66IxgY4MaAe4a7qTjfsZJcNcNGgZBxKArSlxs
KSsZ7LME9XuPFjd2znKcnM2onQxz9JEUEabXGXW6Dfrprf8kHkYSNVi5m246eJ3soemhrdMgmNcl
Efea45OCYiIcqpC9cy1bFnJ8NYp27jt/MjvkF8vrd4mDIlMPhrMKs+nST/CTXFYoUCjucpbSmC5g
iuHliiAH95mhH2H+R2TUFVdBFjxQHwW9wnjqopwMi7RTQHGxK2pkNsCXFyxVHWuL/J/6JxCQlT5S
FJWt9JHr+fWawSPfWx7pI2UotG0Wp91ctX1KO9vb2fGmVlB4iFWCZtZ91iONGStux7vE1+JNZmBV
JmVmJC5t64zyWvdgoNHeC3qfKcG1YkDikLXVJqwwjlVdTLuyI58ykhS6ZUhQ5Tg8m8p7zL15SZKV
x8FuyUixmxlDuwIHL41n2ar+Aj3iWTfgKrXNqxP1D7ZFk7V3dkA0Vg4xT0VNSzd+m4x4Ffsj/jxx
ZqNy55TTVXX+i+bKT4vNspKwrlKz3rXpWBPU4R3nv5p0WoEYuXPyxUefYE+xi5CVYe7PPUWm+7ju
V4j4Gox25dkcBn0d6wDyWFcd0tY59WFLy406KbEnWLM1dTWU9h6XTQpk0fCIL9eRppskAFYaPA0D
rlJWQhPwU0vfJ2qSqOJtfJi60+4Tq9mVKsIU2pCGWHKCr1o7Jzykcu1zF2fVO9i5ui3OrYtq3g3D
clMhucRqMfXrihJyORrhnvhSwLXDd5uHz5pBq11HjoXaK70aNbN2oJmPeJ4uaWA/GBm8OWg966r/
ALnvbus59kNG9R1yDQJDpv4gTGjSaediFxkQHOfEoorG32GwIo9apNGlsWnzZHG06wt9n2o0UcOi
OjVKTiur9/fm2I2bKnWibWiKft+FwTbvOhRwWX4MKd9tO1IoGAm4zAaJEsRtCKwPLkEtHpRhVxu3
IgjDBBLV1Hu9UT0+RNNegfCGkOB6cz7RU9oQ/j1OvqJcrK8q6d5aK6+uboykv237l+gZP81jXD96
uSH2pVXgkZMYE1vizIrSQLZa3aBs7vwCHYvO0m7fZdh+KPx2FBzqflt6bfTe2/cBgLeDP8SCmj5r
ppamQaRYwqXvSfJY2Uuojtwg+o23pm7f4FBUSAzQI45vhT78GoVy95Gyb5UzHDtABjtXR+Jue+Nu
SvWSOrS6H0dKHV1pM317JNLUnaD+2JGq5Ff0v8KHuo12vhY8NOouMBpSbHyInnZ2c4vSZgCAKGPI
Ocbacqu1muxhE5aY7HyUKitoewet+fQJ013rzecwdPnG1dwNbuVPjfl97u9TxzKsnRtQpFMRQ1lC
FpvwcK2hLfjuEMZv8tyCgVVPx8rwjQsqDtx7ZvA4VH7wArjiVGVPeVSV2zYuPscOv3FpRuGJCEze
TBn9khKTtN+bd3PMGxYe945isDoNWLyRXwAJtl4DBzcYVIzZ8XqM08h7UKQSpJI19qCmfO2R8bTx
w1Jusyiyt71k++HZv5zkr1g4r9kEdSUf/XZjp8YvAGSrPtdwVzu0+IWtPbvk3m775juMzR4TG0BE
8u4IwYMZSWoQ5HH3yyuccJ2PXkSSKANWa67NhEgZTzIyVQSdD+UMCcms8MHZ625XX1tcIOTpSL7d
Os7Z640bBybYSgk8Huw/Lyk7Gfxv50F29jny43UdWS+51Ii0QueJQuYIxinGah6vvHLu8ggkBKEO
lSXWtd0czaWZbnet8hDT3KHxqrte9ftBSg9HbcEOn1mSIonxkGOvRlyLFY29Hxt5BCTA2G0IVI3A
iKqMYRv2yuOzGYidSJGcOTp5nmPxVJM/ss5mX+yU+h+O76pD/pefte+JZ+FByKqHZpTDUT8MEzxD
Lx3vMu1mZY7DCMfw0kq09xbqrbo1vU2s4S/Twnpv4uVbBz6JqHFGmLYdaPcZWMDEJoMxi1+ZCyrU
Ulq6x1urw/A0j6pmWuvz6t5MG+8eDs86h77l0Od8HwwrOjuRmAFw8bFr4aghmC8vsSOvzQEdhLgD
w4h10lE31+qYIZV2tjT/KSa0/lRSDbgXncYBl9FRJA7L0waHhbvV2+5pcqsXOknPacCJEqZvxD55
q8Hr33zQBSTMVrtediM8q2pYV465z0MxbXrTP1axnDDiHRlXq90o0OdP1Z3XkyiYemfZe2uzcuub
39MXKCcPaanL/erJ343Kf5hMMT4EXVWfLKzSHTZW6kmVt+NS+0Bj9di1ozg2Iee/T2ZWLjkxWXMA
eQzI6JpGcpoM1Hokn3P+3tlweSDeSwLg/GhT9rh5LfmrtK250V4i2BmdtYMFdqPHcPwR6e5IrNLh
SnpYR8c5qCD6kQ/mc9156U5Z1iN6HyCoMyrAJxONpISV35XeWps9rWN7aeo8X5tMR3EtKFxRt2RS
UFdXvceIj4MJA31ejSsHf5E95PmdVnuEvxvhR0UPdBeD0TpoCidjOUUvCgvHesyNjyiIsdD5TPDJ
2veb4c2pU7k1qvxZT903uxt2PPDaAYGvBQcTpCaxNIVxcPy222Eyaw6lrisSbz9tMfXvKBO/ywgt
eu2le9Mwz07VN1xAfGJzvs/KNPwXVXR4Bj3nYgDZ2flhr28c12cao1iWz4kNjpN9JpgQia1CeFiF
CAQrakZCqMd8bF8BME2bsorCTUnr251Ijg/99hIO4Lrg0bxUvhmupoSRq+lFei2JfEBoNclrOWC6
7EB6yS8tqNCoYYfF99ZuhnhIiBduj3kcPcRoKc+ptD+lAtOp19NDDGxiDrh1pvB9nNOrvOrDqcVz
mrTWxoyCANYtZvYAGNwBTM61sdJmFWXTA5U8dINmYj8Env5Xnkch5kK1YvngHTEoMyz1bnKcgTyZ
R2wGbNt0PlGJvNy5fM9HVivZxdMHlkiMdaS81zuIGSFVw15uvdAmSTlV444Ybs6v+hoGLigI9ytJ
MXUPPTQn1ElZanwJMRDOZch+LQzci6HxYRmlc2wEWa/Momc999FUTbJaibtCY4gu8B5sxVg8BlXF
bryBZdQlhPDeqjJ6CKw037ZOzJIS8+mKPTOItonWkyzzZ7dHGttYD2NRGxutQ5lWaeaubrTHElHu
rWXt40Ys0X2PeYyy7co25sE9sar9NO8aukdwHTq41frBNe2Ll7fXIJ1gDqqhO8CQZXoJ8ElZAn0h
G2VzMwxKkLMuu+0cb/Ujt6o3lrys7RqSDIkEpvotm/uuGHHP64ImdRkdpWVWz2nbeqB4k+5KJh++
dVN4XN183i5MZiJh70OAG0DJupfB1RXLcjASMU7U3dTm45kubryxzNkMaIbUvYd+E9AtO2XiL8YY
KFMVlQg8Di5528Esx9WanUhcFqmWcVMhtnjAHRV61xJcgayPozLVZvBpKzZ2Haw8xlVXJx5Nisnb
NSOElBbB5x0S4omFdVd9VHIAZmDK7jAFwLlMgd3QyWENEPf1asXufnKL6+gmyaqkyvEeyORbEXUX
JCkpCZH6hQgGQ6bl0DzEx6+x2bjYHSNKTAIrVrcVaXD6MZz/xPlXBlaDsjL+akx1xoBILZsLYE4f
JDTpInKbpxJlvIv66m20x19GlT42iQaCS6TANwbj0lDxsfdFVVwLHTF12TRkOs7dv0Z4K1eLvkLk
NcC6qo+8qY+eMzLv3ddJfGo6+cku6sFR42sv6p0mILwZxjnPqo9W9O0+LNCSxpP/iGBlbwOWX1GR
j7SEin6Y0WN4dKT/aA/hp+eFfMKQd+0atqmGuz/8DMh+82twmJZOSpfOOq6/GinJjoHebXxFbHTm
nbTMPVI0w0GpnL1tRfD7nIMTRF++/jJM03Zi96YG+UM2yVp3/BfLHeJVs/UH/zkY/W9Wnz9cxRhC
c3Mt5A9Dv/oWNAqMGwlTi6dl7A0KoKMMf25wP4XGmUj315jCjqSIOXnNvYUmGqu3+2jP4d4RNmEN
PBxMwrRaDQk9N/aboSJMNLskWf4gIbUqxzzpeTpu8gBwBHbaO9uJLiRj3ycToVh1SSurX9uK9n7A
CA3mM6MoqhXhrbSBWZOIA48+9wc+TU5HkudJ330oNf3VBBqSWXi1wtT+SrHsl+V1QnRKxHL67Fvm
NZH13eiKewPqd+P8QLYK3be8hKisXbxIsra2kwQA+V7HRbKDt/VMKe7QJYzKyANKAzx4Yt0NtfVR
lfJZa4xrWAW3DoW0ECwKMUoN6YcN7RmXuf3V5f6F9a+BzRgehm5130MF55YlTgp8X2LHTys4lCiG
PTCiFUs7JylurkHmaBN949B7yABc6AFiKM1w723PoY2pnuPYWIMXyJevpgBeafv5Lq8PBJWzGWI7
alRPSRkC6gEe6w6uj+CyX0sB1b40Tq1vHiITkoJtvHngKdYJY3vPjDR/5qL3nuuSYOkweg7kVfXy
09X2cWHA4FSOg00dM8Do3+OFfg2VXMtGbf0AA/4IysOyiY12XqleIF1o2T2LKLgn4m2HEL1YWcqy
nx4lIMBzIfRuC8tYrro8hTQp4qPZs56i4nKF9ahBpmj2WklIYKsYNHDrqB5TsVnmxsrjawKieAyB
wCdOI9koi2ptemrP3N+dQrO9xqF2N3RUAJi4kITI/Or04ikujZ2I4hppvHVPMaresAOEup61A7CH
4FyEw2VKofsWfr6ty+pX6fACAlqBJtfQNLjZXVO5b36uKKmzi4icHqBU17ScEn5HG3m6ZUmA5Y9u
VCfZvmrRJxrkGXmCAKqEhah7FxOyOpUrlnGheQNX0O3cm+Nd64plAZ0lNvMRVO7qy1Xml+iPTc0y
LumZLRwgU2vOnts4AoQc2KKthiw+kGL3JdEfEt0g4Tr4ek/7qt9FfnMvQ9zbrSjfHCc5Dy5MUVoy
X7Xox2ctvqs8wsx9eOjroLWfiaG9MvXdKzPBiK65e3cUz44Sd53ZvxoNJZiyoVoF2GInYuPOtTPm
xXL60NMKN4AZWbvWG7naaHnm0c6gNwLR1A9XfZFeY83zbjHahTQwop0no209xdFJ0Hsl1U8iyEZ6
STf6GVFNhxjX+KBXwSJaflsKadtQO3gMM/toarOnxIStmJafZYBIs2832eReUt8ob1oYt8/Eyx/n
RK0oqnHJU/Hc2FoEDWev9ZGHqNuZQBKRaeakNB5MeSbrzN8PocW+Xe9/5kkj15kr8lVExlojGTZ0
Sp3bPO0vZq90InKNs2Gz5SiHJ5gsG5ZbwTov2g/dwznSsrDpwe/0iDWOtk5sZWi35zGiwNZ2wXuI
CraqwTD3qbYr/AYNf23qB73ubyWY4VkuCDVhKiU7ir9yxQXauRU7SVu9Oy3wiLJ/yjIBI6eugVQS
U0tCGLuSPnNNeNBE3RpSPHSZUQC3NNJtZLDxy213P5htejBohaNOsw/MqS5OCYOCgGrYJbA48xMm
295ts2Nq24dxcE51BCq0yt2tZQWCOgrljVwf1ePQ/QQCNmz6hiiHsgXE4pnXCnLOUQ81HDhWsy2N
jnVBPlxaQmJAZze3Pqnv3aHcgxGwVv2gSC/GyK1X33ZAKTBxkp8TLrt1yoaO/GKMPoH9K3fxJgFI
J+vBc5OzktpT7TcHTdC0sbrwvtXCBzMWt8Aj+znwXaDe8Jlh5sDf6MiOBvWK5DhM7uFbf8eNP+cx
qEtMFOekBzSM6/kSNXGRuyCyUHSKdZiKY2E8B1OxnZTLA2cNMWHZLdMoX9Ikf8hK87kTJcWBUXwU
wjA3pLrPoAWT3Rh01lATVxjXJvC3XaxB6AUwjXTGTPd2ruBu7uugfS2bkHps6GylnwDoSpEkGeh9
i5zKKCqLU9dso772fwrNeKHVw1Y3CdN1jvN8T0H1EKj8ELjsO0ScEURRD8UJBPFehgnZF3oOo8Bl
8Qv1dR2RFzdBxAsuGSYFPGHfRD0a4HLSft4yPfgZeXPufEBnZtCBzmwArM09kX/6IU50CLUJa4sS
Ql0fNX/fqkMyJfu+mMcNIZB2UkOP2etsaN87p+WQR5lzQtXmnABmcwIuv2z9mIwGk0u9YcxEzIvY
26RgdVyEgWGn3yjI2Bii0GTJAmcRpRniq2cF0qJONBfH7qJc+50ZaBK+BEujZrOR6AdrjMc95WRa
7ZPC0Z6P+8WJvig2l1t9y6LGG4/QnRnunejYkXOuV3GybdL6TAItW5Hl2RfLvLSCjUOXO9tQk/fW
y/P+EY4uyuV//I5V6GZIpHEAQWygUqLb2PsuXbl68tYG0egrytDGaZHXLoeoYNtKZ+XNnEVEwyzm
i5bEweWmuwiIlmTIJa0ypgG/Kwz7Ui1JVI1lnxVGIfx2SFLbOII3IFWwgtlKGPEsbFsOHVfNtje0
zz+/MmyPiArC0aCRUlL78wc5ooL/82My5vpmbBna//wB4ZG5MSsWc6VkeMOEs2crWZ7+HACXzmqx
+Zf01LdVbeBz8bkKkLi0q9zAm+x2Ap88ybhtaKRkBFVPbhbk1zJkPYwnkX0hBWwiC8+5W2hHD4BX
pqlpq3e6vtFUbm7qtl5nHaThKD0SzMzygSiasmCzkvhwi2Weij0zwUNOxNGqHzvtMQvqWyxZIyXM
pavBmAzm0z6+uAk633yiyEsOcbCNlPNrMkR7AKVzZE9gX7ox3tetl28lVSkxPBlh1a5zVrdUIeFX
W95zz2W40QVVxTHOX8YEfbM19iuXk/KcWOY34jK1HmwqEOmYPOsBUUtCphTo3QjRsHEaw9nIRQOP
fWZvEFnR3VuZ35y1KdrqKNt2ssAM6FUB842ZHFpKQ2vphqcJZ+maYY4wGNUZlGGAJ+apdijQwJ9A
Qf6oBPmfQ4NwhHoQCt6uzx/YJ5rryJbuMQs6tktw0WYgKf2gvUg6DiWLOCP8Yu+L9U7o8c4JECeg
8+0KqwdPJ39WRnnXaLfQMgggZatijvvMpe6Z26+pDoqO0IZfuXCeajbVWSXPWQakyMR4p4QFfytL
rqZpvKSVPyLxXOWpd0QqWNM8QVMUquG5Gd1Tkj4rA4NIaOKe6KxHv5bH3k9uWjxuZFW+Uoxnv4/b
ka1k8TKSe2JOxP6pTn1EuX8/P630CKRrgci5DmHfUZwgdogRkCpJI258DyptmwdmBJglf8K/+2YJ
OjiKomwWae9Fx8gK5e1nX5vvLe/QTiiMIAyHvmc0P6KRGnZpPNXtpexiB3m4jkdybN7md7e2KDdc
U8eZ9v7UIm8M732AnXaJ+J/SLiyNFR/TLQlxndE+yzX7WQasfyYuj0xCBsK8+FK1wx7zGbvEuPvZ
9C3LK/a5Cxc6MY5Ss8QZmaiRwFG0tbxlPPOORAJB2AG7EdGowQFbY0DMf6XkftAxUeUG72ISlxiS
wprZ0h5WIymyK8A+z9Lwv53Qns7kv8qrDnB5nSLHv4NsB3C+x0xbtja7+6im4rC3O8r0HlojMGGe
OlRR7NwXVDFLGySHRi8jKwmeyOsWyefEWyjo7M0fHY0i87NKx60yxcctJ3WddDKaEG5nvwun34St
86R3aASd0roatOAS1Yp1YFDzRiJYrILqWjsm0Rp8HzWN5F0d1YQ/lM1VH703NDqfOAPMTVGaoEGJ
abEC3nNVqxWBm99pPZKxkm1Dow73bZ/1/Ll+duAihTREWdiYd2Eh5Q44a72jXoOIL7EvOsW6A0Bt
7YSq9mskfFI3mgesLH9hlJ3lkmSJ5rNl257VIP6UrVMaERrfIrG5IdA88wNSKV+PP0ML/MvkV48B
CMY+V0j9AmquZQNjtS1AAHFj/lMcQ2xL0+angT6x9Cx8nFykQay4HMvX2tXv/BHEp50q0KiW2GcV
LD0fZBu9exKyLGdt9XVy9INw3aRsKfPcfqajDjMzpPjr9y47N1NQbSSQIklxOjeKpTOYw+qH1k3V
hoQEZtWYr8Srz7ZbvmnCvlkxMV+UEZJoemtUdTQsuIR6iIjZ4ZkNDxdl3B1Fb+sHhLnPSWSDfXIA
i4ZIjjlXrH2I74YzCAB6nPwv9s6rOVItXdN/peNcD3uwC4iYmYskvUwqU6ZUuiEklQq/8PbXzwPq
3apd0d3R5/5cKANIK1gs836vmefurLZcnWB4ATCityzf96DZz0poBFvfYTC/SmxsDyvxQkamV1vS
YCzFsbVwLqUr3hxChRSaDeZjH3o+nYvyzibuZzSBAQeftjg/gdyFQnDpP88NHlbnpo2wMjODg2Eq
GKEgEwhb85wk9loZ41ecMPauwNAraaZ1K8Di3F69G32QGCYLqOLG4THMi8ojYeqSJel10b3h0IX5
XNccJks9jGVseqIK8PbVKB5azsaoW3z5WuJBCge7FqhzvqHsEzHeglOdsSu4M9LmLAltkFKs89Q4
Ld87ovuCwZ1gTkFkaGXnl7BWybOBlaBNTLlNNaJ1CttfMUHCgiQZt62ZQlCCDJ2lAbEycvxQ3GaX
OxhMovJkjWgBsllkkMTtpba5lzoVf1unwhpV+hehJWtj7KtdZr664LgrYVnvBf1Wj/CtrsrHuIx3
dRVeWVK5NXDpjEJ6xQHGKmiSAeWeW5cQMqqwr3U6HpXRfmkc56eTvmFJDHleCox+3U0dx2scwkiz
yam6V+qezhVX+AqEdVD3BEC/AOOyWHRilpENcSb1d0WWr3GQXSBTnCpk5GlhTvum89N1l9mEbRbj
dagGiMXMB0s1vxU55wx2OOT19hBBoYLqZ79ARiG1BeS9gEpRUIZBlx5SPUs2VF+JjhQbyoGvagtk
3KbFY9wNxy66qFbzrgbMcfTEa/p6l3KfMNDu0qY7qQwGWPNuKzRYRQ5MrMEX85xCy7xSo9pe4Qob
j9TEiljfVeoExJzrN04UbUaVEAh80qhe+Vfo4tZEyGxae4S1aFFLwVzWLovvcdt9q5MGclsUnYyw
KlZNHJ37Rv5wHBCkxGyfnbTc1E39Vo7mS1bKJ5kyLWijx1J03007IXRRDnhnk3zB+tFmAIgG0kCS
17AxcBftJuLDKDTI6s3ievrOoHMz2KsBcaKTasneGe9R6zfnOFevi2GtqyVhI8VgnFJfSz1GGrlm
3TZ5FrdSjjmszRUtyO7YyD6iJVizAiIqngH01xCTVApeDXVJLXltShgBPgMFZTFjK5ryRs2WPGTV
hE4wmy5Cz+714HtNvIo6EiHeMPMxHUZKKCRXIK93FuT7lR0e4sF87bvE5FQ/OKS9AZqlntZ3O8WF
02Bk8n2+v/08KL26ISKdSByMc9G7okR9MEm77kKSViJBFa43xmsLkh1CD5GtMOzAEClt94HdWKea
KFxi1ZT3vORTLOVJ0muquIKvRMa8xarMb1AD9qYU1UYVGqo8IONlum83P3QBPtUEKPtcklsZmk+y
85molHSZKMC0pHlXTH5FrWhYNgbepPSwvMm4iuVGQOTx9MpyoXVoh4T37ZVjqUWPCUFg2yBPLBZW
d2oSR1dILbCGmstmExWZnAJp7j+4kXhWQ+oCELVvkEE8NWp3JWon2WhlfeWjIedbio+xlHQZ+nSW
MbzyCAe8OkuucpZDoAqUQhqnXNlGDKvJfjXqiAgq21rbA4ZXRKBsRDLsZUaqOxV+sioDQfiegxTF
MfpdrljfyinqD2WdgdJp1Cft6FupT6eWSeTOJ+wYL9jkzBQIjsJoP0O82RNs73pMtyrPV0f+I4Ma
dztuNFWWCHRuR8BVvGwHugzxgtVhuply+hUurrmVSngpy6DcoPohoCLeijzA8ql+1ieCTPrBmNYK
xKTaRd3p2MFOM+SKs9/iOIabF9Ubz6biSjHoqqhZVeS1dav58DMMZ3ikKczU1Tvd6ns0ztg+2fFj
j2MguDVDbSQZyEq/2cRDn6+hh5VrJmsas2b+c7qog4Q75I/gPnWdcqtwr6zGMmGSZysQpoSLjWgs
y30RHKYJS2ukPEe1NCjP95RLtcbEhjoRd+4IMSS3cNEAt9pRc1Z3HbIPqzDeiiCJr1Xr4CZzQHpx
bnE6GcLAOFAya9SJS9JkzGwYsIgvSzCGcCaEuwQKYWmH43EMVwo0r2gz5pEh4STu8NgAC+G/eGny
/rrsdOFRw39q6jxbG9azW7yLxq7XSk3Uk6pHlyyaLtIApquoWZIZ21/85OzkAdYbCjFKwGI56L1o
036bTsrPCqbsYYz6WXkyYDOidwfLan/qLixqnC13Zqw+mspLmogP1STmV+ryypAwZ4wOkQhOxhs3
0C2m7waG3fJWn9In06JZS5fwOsC2mLDSDKPNrSIIlWuLYI/KFD7xoCKcgeceNs3WD7VoAx5NLl5S
YopjqPSJI0nrBmMIV425TXyo23GuB4Z4rfo4iLoofk1nn0t75wxPwDNghGK2zmi6N6lTlskK/74f
7GdNH56AIx5bOVtelW61UzJxO8gWLHr8oVUgsmnLlKaiahOkIvKy1i/pJg5Toba7xEFDo/WBtWYM
pZmm9V0siD4JiTVf4yK+baR1IBWJfBsnfp3QZett9kyUJY2/falDdysbDH/Vwi+ZUPU3FMRvxoHK
gVoG4kxtFgX4B97TjoeGzffadoA/z/IzIIKVyNeTE+Fbl014DI8M2YTr6CcrMJloAXVaxjaso13X
68mqGHB6HskDSlKNDJt4z9gX7HLtsXVNjFp1JnvECcitoYQrAkbvYisMmZ11Z1fq9539o46h8bvI
PZitvxVN+yxisnKq7Ca1MIto+JugLBHsmqY735+uDbVlmavXKCzx/qHcvU8isWncCSy9Vves+hRw
v03PQqwaNiLPHqOoXYV4Oq4KszLWrjqRxhZ6fit/ljLJN24baGsnEm/mOCBuz2Kx6SLtEppqcxh6
Sdc8iucW2YAe7jEtpphdkhCgqeioUuCehiUXwauhz5I26R8dq7wJdRHtnNn4mCzktVU+Rn5dkjEz
3QudEJmI+5cJH5GZjV6YiK9Qt1Rpq29gyez0pqGyJrGyRVJDfet+Cnydm/VkVSDrmh+9CkePDp3e
nRCTUJ0nDmtNiFnshdEwrifT2rmysy+KNXpCqNexYvSbEHgFOiWJPHnVekhPoCume4o5/iYf+25v
KXu96NozZHUKiHEHQ6+jhhuQTagOPxb28f/+J9Ted6ZfFVy25pPp+4/d//dAkT3P/s/8nq+DMzn4
a+8meq/yOv/Z/NtX7T7y29fso/79RX/5ZL79779u/dq8/mVns1Csz+1HNV4+apSRf1KS51f+p0/+
7eM/IWrrrL+wHfvXRO3bHJ7e39avSd78haf99zf+GS0j/iA7xrVsZBgGCtjfo2VMAUEbAM/+K0/b
xb4MerGK+ZmuWqr9S7SM9QdkaqhivM0xdNXQ/js8bVwf/upsRsivbRq2MHR+oeWYmgElvHh/vUQy
gNet/S/ThRMnKJFcM8j+w7kwRX02529OO7BLffflV9hhuYoRzCw1X/wMlwdw/Qy0iDURizKMKSoD
p2urAlI1tQM4CYvztPJ9L+lHcpfMdiB+CwCEIueMo1azdSw2safFknF56HtHzfaR0bkH7NqNWRcL
clnKfTT7ICz7lu7D5J1jR4IsmDvWVetlF9npzMnC7AlR0ks4GheVJOu97G7RQE0Yc0QbMWrWwe9O
iYLNDzOoOfO1eKyD6QGKYXvdz7QyulU3icBkxqTYxqGjMaFzpAd4eO6j+Mr0Q1jSE2mlSZFfgYs1
a+zXqIz65r7RtIww2BLDogwMNZTlu5HbzC+FfYcJyHPpwGIog/OoNt9Si4m+bpWE4NK5dM7E5C1D
oa5QKGZJ518z0Su8JnJ/imGdVSiMWRbmHHDwLi0Ax4k7IU79xmws8own5m7ZeLISedaM6MUqBHpb
EMTZZRNJZbqf1ItQlXzrtC+diye0Yer9egjIahiYSM4f2IT1t8EKge+BSQbs8S2Ilgj3hxEqgDtu
WSG4O9saJnKpO6pC8pLDYEfejukFo6QZG9dhI1+KgLM62AEhorhqAFhNV9RvvxeOA3ehvNfKioWo
/eiG2lPtAJ4EfbxnFnHjathOJ7EOP+usMwNXMCBJwGInfEt6MJJ1GJQ/sKUdmGSysjJZ/cCfSSdo
BoK02r5/7yGFOgbLgowwmiDBI5e6UJ0e/dqa6xfbgSqPQcjF2oVgldjiUKkEQtQadO0Okyg0RuVP
XZ/zXtQJcTIKzVVwdm39lDbah5VytdLiAat+Bjo5aiuoqz8zoFYrFldovudxhmB10ZN9MPFPK7G1
dlmcrUa7peFV4Us0Tw5tOx/hY7Gus3MIDqnt9b37VlhpSjZEdZLyuVehl7kkOlMUpg40Wfm99i3R
OVUu9IlVZ7LS6vxrYyDCkfZUqDmVbeccaGO9Ig2VtOgpvYvSg+yVE0Qn1t7iqNjipHdj7RkTZG8z
wvE8JxUO0uCPSRtuU0H1I2jiU+uoKjIoI/Rai3dq2bkaWCuWavJEHsc3Q7q3TSvQUajjJogUQiYy
psYY3f8wG/VOaY92o0mvTPA0LJx4D0mUaG6HeF+QbKrIxaPVix9tThk/yfSVArNoFVbpPcKjCYwM
HGwaTobjALSRXc7EPDoqHcT4UtirtoYAYPvFqkz9Wyst9xkczxKjPK9N9pVRm55Kdq2mRzeEFDz0
hGlDhqVeJ2nJgnXkSor0qUCvtqq9TCh41udx7zUFc6B7CLVcZBtUmBCDfrRurKmU6zYRCi6wwbkZ
jKspVa9QxVucVCIAVM9JIGmnxfiTL/ieReadEhJWlFTRm5kNB+oeG/ju9zCh39im7NuLvaMo7kyu
aZMD1f+Eclp8HZXBhXBpkIq+I+oKt9ke/CzgQsH+4CZNBiRzJF9b6DQzytL4OMenWnM6RBk/40bZ
B+6tdKuHplKxOSQIHZwPYDw27trwhmRI2KhpfQaHferNbqvUvrsqmxZVDjN5Ne/vAJ8upM2njBI0
r/ilM6B0ZbX4WTtNQk4NbI9AGa5Eqt67MY0ZVRKM/qb/UK1bnxhHklpPdRp9YCFFokHaXxqjCvmR
zQM2FC0oOyUjd5LhJqzFxpkYUsLWv2cp/14b+UUtupeh4Ecak7w1cX2B+uDu+M/XJJ3cha489HEv
N3abvSoknWq9se508zHHfak2KdNBVio1Sa0iVS8EBq/sbvyp6fIBWHhnRvHPIZBX8TBtFb1oNgQc
khPWALkiprEj1ulpS5iTgcN/CT81vyUiBedMqyOcRj6qcxWQOvZGBUJBdEIgayaITW93BGmDv8f0
FW14FzvW+zQSrTyEhLYDAN24TjpuUKBk3oT+kFmleRt15lWQyn0Sm99IePywff2Y58TQhxOh2qFp
X/s6KTJDf2WPpN502XQX+e3VoGITOsMNGO9B2aV6os92vVtVDS4qsV9e1lwbBtlZ2Z2ZgZ47iBxX
bWFtqtZl3mp6OqrzNJXntEs/gnhWftfV1u2GV8dgXYWm6a4rEcPMd9eANhqbc/ziw/BjsqYNwA7s
ocbHg9yFHsHsmTKAqGPwrNrdl6AMWAJ06ySRrcd85daR/nsnJzwQNUgrcnpr9OBpGKILxv4YOMUk
3bSlAa8SZK+2qdn4DQolA2adQpF3KPHXs+2O1Wx1DcXvbgyZTvS+Z2FispJIbihC71RrumhZO67K
GDYP4QKVYM3bJOaNKqEqx02y6yGFF1CiS8v+NgxV6M2t3dULbYcnp7EO4nEbDPr3oI9I966Nt8xA
AArDFAsX5vzPMlTxnx4+3KHZKJl9k/bGIxZS2Kxo0CeH9nts+81ucmDmI+RpSYRb5Up9KXE0mruG
Q+PuNdIrvWHIz8asWJ/CK8dtYL9lMJXLhKBIcadBZaDC7A2OfHBLd1sXyavJyp3qefxUTDREYjtX
hciuUMzCbLYK+ju4mQrU9V0u83mlpyJHsGg31JSxf2kIJZpITwFmfLag3oNMcrxQabnSH2e5tE5S
m8roRgsxzAqKY7oXBSsy1Tx2gh9cRNOjO2B02EPAjd3vkdZFh3gSP8JE3wmbOGR062+uaTuQW04A
Pu6hT4w5UVis6jJ9IVFW3eVFvHNqY4dVOmtZ3NG3fVCmhI9I/Sqy9HXbQmqmrPsgwHXXcEtfDfwd
5UiXU1XlhzHWydYpH41EBRAoQH5lCnDfMB/yc4XbwXjMO27XsHCesLUn5e8RdhAQgw3NedYnWWH1
XXfS0yhIpA3y+CIy/4NYQZzwXKZPNlTHavwmGufoRxQ3IzWiv+kbwMfhzSgKkFIisgFnplxD+ZQ+
aG5hrOzv2S0xh8wFNEi9VUqPmJn1g2PiCZ5m6jdFwVjc6GgJvhpsYUAZdKzOt6Eg3Neg0Kh2pGTT
Yx5NcyDtpiUbLBdkghndveYU75Z7Z7jqS285P2oUCwBO/TW6CSrEZnwzEuSi5/mj7xJ82IbqXW0X
BMRSx3LAmVd6Q8FP7c01jhNYHTnBiVUvxYVDq0bMj5Lge2okb3EZUMebbkMjvjR6DEim3thgWDBY
1CujxtmshlQDVLKtdXA0ZMI4TMzF/4n1rGPAmxFXuWW5JMul920qrnON/7HGuQnb4y2OJ3d9Hnyz
8mHEupWqQ2nQ7xLkQve3VqT5oOgAVAoqxgrS0pq8wWc4p+ASTXHnM7HmX2nRKIoKI6SYQSgEBKS0
viI3yNX3Vpr8kBqeG8GEG5/NoOWM70gucYS3FexSZLp1xgkAy7piRq6YGYwxjIvn+7zs/YeothvI
rPCG/TC6UV2Y/9Mc/GJ359zAwzCu6eAQbF18xeK7SU/m1qGSDXz7Gpjhg3CA4hTpG541SoazOv+G
zivYivJd1uYlVkq8otLwFZnJsx12P8a2+dARnTLTfotcSDeFyrkK/fjSKsBBsCCOldvtSMiI9yA/
F00nHcnqr0mdvBL6bJkZVC9tQI5xT+JHlO/I5IUETO5yZD/rcXYFff5n2DDEjlr60qNOtDRn3wxM
6LFZOmsYOFEnct5DgsFWquxvNDU5uVpng8CLtyYVni9tiO2zIAMzAcbxvMVYIegrKn0igyatUOZT
S4b/9t7MnTeDZDzmvc6ODpfQNMygbHLSVQqUfUuY3IhKkQ7nYoR4YPgAVbBmA9xDmnjj5wQDwnhJ
wL/KM3Ap8Jybzwb1eFHFj4MpH8YgYPj3/MxKPQCXgMWGq3mhqtBeYvOKCcG2amEdlNZwiBwimPJW
P2ETcup99aTDqMdwCrZpObAIqsE7nWzb6e11CetOr/rQU7ocTby+dlT33QzGS23gxFu15d3Ya09q
4XyHw36NjIj+BYU/pUGMACVl/RrC8ITfRk8+aRdxTzWJ+DHW2jlRnB0YDvOBKboOJT1U6T7pmk8K
dY33ihGpqqfa5qkiji9ptKcE0ohwrF3pE3bZ9dk+tnH88B/ifvYATOdZrdmuehEzAEY9MVTRTUvl
bhsZoNtGPuyNkT7KddEV+N/9XmsOLcUGLQjlJnxQKF+spd00YF6OfxQZfEdC0vzMfjTM8AnPYC/v
7duC8xoUrdfk6UerqzutJFcWuwa9+4hC/0cw9c+uDes5FE+ByXzbdY6sv+/Mwv5ZAkz71LAQ1xRE
uRTAUsyQQjdHfmi9E8Bx0LThuopOg8Z4iRZ05+QA56kPVg+pVGeyMGRg7i1GzgRjwi8P4F/XJQSo
WBBZJ2frSbWs8IBKX7OSReQUDgorvvB7WJ3QvOA1AiLq4Y143UTJRZ8MSPBj+IGibdsGDxbjni42
7+1s7TQgUdjj+wyHHUOo5SFZYIZlM25gzhKUF22W3SwrIa3S1klAH7O9RMgS+OP06WO4WM65wSmM
yv7QyK7cuEXxY3lfCmcddWuJfHFJmVgO5vPXy5nCalFQ/vz+5dhQ6O0uVjAFguuCkdj8w1BGo9Pq
iCGcqYrDRsXOY7F8Wx5AhHdtJfFKlgJ+YFb2pGBOpU1QZOig2529ruDRASmAd79A9FY37pJxIMw4
QxZd3y8emCJxTujnhy1s1RmM6aHYWtDKFwpcao8NeumoWS8mdct/S04auKVVw4aYeW2LX+GyBSGU
L1s2F+c6ongQbdFo8UnB19H6h3Pjsp8rgVzD5io1+LaSAibud/P/m9aKSWL81+byansxe4zmVJjP
zTmzTkgxx17wI4a6Hjy/nqd136ZB/zxzn2dp1k+hmR0xUOKELGclaRjz64b62dc1Wc71ciWWY5/N
YdlfHow5xK9uwz1cj3XTt5flVESU0GYRyezfNz8sB5eHaoCqSnTLtF5OxfIj9a7i/OD4RgRlA9wx
WuVbM9Qbp07Dz/NrShs2nGIa28z1LVodEIhsDgEJ7RIW1LrRx8sv1pKxQGhD8GOARIETzxpoH0x1
K1ZAO3jhZEN2/OWLf9+0U4pkmo6v9vLKz6sXhVSwZYcv4uJWGc4oWlsp+Wzgsx4uaZpEnyd3WKiK
v9w1jm6TArWcvN/PoFGGUKB3jjLVWyOUGmwTJ3xR2kzdfJ1h3Umw33QkYxwXdPlJudrdZVWPwG/2
1Oz88pSKSd1S1qI+XWfc6L2ubD9fOt9XyzuXT/yXx9wWpXrIcLNeWkIXp2AJuQ/+Q+PQ4SnvSUIm
nZeGuDSf+QWinHiBybS4CMb94j06tFa/H6XlTe1MygWW8hdO57/8XgJXDj55p54rEQIs37185fJr
p/gG1wtySoxcVIfPlrT8x7Mf6rL7dSy3zc3cI1n6RDqmXSIFsEm1XIKVvprf1936SxP93FxeNAGD
7t0ZB5lP9nKobkJrp1AElNvPqyrLoN7pQXX4usOXf295y3Js2Q3mVqh23bZuEk6THW2X58ylsS+v
+Hr/701w2V+u2rL1+Z5l/3Pzt+eX3d+OfTbbohTkhC9PETcAdJyaB+ShLVKrvYZpiafO2pbl/9SR
x68CncL4qG9RvK+cWXG0XPEeesBG2Cc5NWebOCE/d651aroTHB2iRs/SMWC2tFefcVm4Wcs52BIj
DM3VUSrkiVrtDew6i1Jp98pIkM7ygD9jc6y0SiDAmg/a0POhrKgBNiK5jbpE9zUP2X0IClryzPL6
f74pHR8im6PfJ2kxHVLxMGJXdtXPD37UMwos+74uUKwum61eVfuoUnc4q+KG4loiuFqeCAIGCuG0
W5HRQ3/ZHH5aE85302/HBmPgFC9Pf24uzztfXojL/r95/uuTo8HO9yYVxOHaGqpp+/VNv3zc5+bi
rfjL0c+v/uXA17d+fco/O/b17cuzg7BepF85wc6orc1vT369//Pr9Lk7+O3jJ1wTt0XUPH5+3NfJ
+e11v/zUr49pgMCov7OW+vqqmMalYb0bLqlyS4LUL5vklOKui9PBvvUxtPhH+UXDARi9Og/LsWVr
Kc4su/WQbFssU3dqO7vyu7MPfqlj1L08jMvBIIF4WQ9BsAE0ZxgJ5zGWHyOPv+wnWQFBRiItaZd+
Xy7TmPkB/S2DWjB3n1B5q21uaOelMmNl0PpmXiB0Bwa4jVWzqCEmj458isE0BMKK5YVOX8bH4bOm
Uy5TiIY04r2ZOBvWy1SEMNwN1c1S0Anm8UiFVgdJVOztJdtwSUlM0EAfl311DqlbdnF/fcmoHWw0
qMFHvYNMv2xhG73rUQCBVEbBKiLNEspNy8q8klCVYuhxkEsn/FBxtMZN68+t345VFW4aQI6QamZz
42aO9Vse+jn97/NYrA67hEgKQotXy3MdTky7sGQuOV/PaLZMXra0OT/w61i0mBBbiIbGMZaIxGbj
dWsOIxygEFFVm6//si8q/QkNpL9ZymtLtS2iMgIncb7MX9W3kZRZ9NchiPFcePuKD1uu9G/HSP+p
AQbLd2RZzG8+K3Cf28uF7iSYGkaF3nI5l0v8VZETy1D0uT8PYmJi6gXVa78U4yI1Dxnn5jrdmFER
oU8mvDKJyo8uKqAuzFfUXCzFv67ocjCWOdgsc9UWWjfUgRB9gqCXV2LkESgPi6PfGZBtl30YqfG2
zNJHq4bnmHbQXK6KPG4Oo/hOLiSBiUtq4j8e/tkxEJi9EtXabklJGxVMhZeHRgID1PbCMfzz2Dgn
VMYB6DJuLSbS3qI5TtEbMpbiAAYJ7a3uni1tDtZYrlOwXKJls6UL8Ulr3Wp1TVv/uhLLhfm6OmGl
sUi1R+hr87329WDPndPX7nJnuo3IkTwmH8tlWC7QP7tUmJrKY5/rxT4A7louSiHcrVlk5EXOd9rn
JVruPPRVlifHnpJISLpkNyPqoz3uEQ+nqhfPsZPz7PxgQXoymIVSTEiKd59Kwqafz10wR3Wmzpxz
sux/brqBTVhvyPp5OYUwWBo8lNGqfO1qZsfaMaIANt8tUaw7iHqcb0sHudwx7ognq7dsft5LmCAe
RA5+VjiUpkXmDJ7B1ff0uWcIFRLg0VT7rIowmx5kv6F+CdC8PAspnIaEh+VGTMXT0pZKk5zJfH74
2l22lmOWolB4YAKxtLRwPg3K/Bn/Q634z6gV2uwW92+oFR/9344fVf0x/tffyRqHH3jMGcvb/jTA
M/6AAYGJh4kjguUaNolzfzfAs60/ACNN09FNnZGFJ/60v9P+MIRm245uubptGyYEDwrzTfh//8tw
/nD5NFXlGdXUVOzq/uSW/Af2d5pu81G/BsaZ7kzbsByEpiyRTJSLf6VVUMWQmdFakM0GLMLDUbmZ
mIQTGDeEXlxV9NiEDmF7ZiC5yoByKuGzeMmyY5011B398gEDkksblCrL3zi5lvhzkKEG1kPuew3U
S2BITAFzW0NtWDmteKHq6DNfJB4qH6ytNk7G0bfEQVPrBH6EKHbGM+NadeXWOVqZzESfhNnoGm1L
tiU4DJKgDuXfjYzxvgSQiN8qJ4/PtYkq1aztW0kOwjUm6k96DruhV9zyCoq1v65rCHxprCg4NaAb
gJF958imuXW69MEpphtSOWsgs6A+BJDtFFV9ci2dwhcaBi8cxp8Yg6672RKHMFS9GBB2KeaxMWsK
e61f74IhO2FD6T+gZ3pX+vilBEPcUe7u7kqQxQJp26FJ0ZMq2mpqx+RoJ2gP4DfG3k2VIXvTjfgm
RsC7rtWqXjsEZOOvkWfbEb+8QwUGGU+avS1N2OSWgdDGLFndB3G2q4L+cWwrsKF+5/i9RADOJ0Or
6GF7wqdGvwi+htSkU4LnoIAiXVfuQyV0qNn2Q17GmLmiWMtC8njR5CkyjHaCuVTWmrZXRhoufvkE
AbXzHyyI9CulpwgpW8uDeMtepTYbAmmwAHU5zElcV50ZeVjddeuyxm4Fp4OVakASGxGZ9SYbJU7y
dYOMZ5bBUtteNfaQbe2CD0/95Co1SAN3MQo3DHDBJr/kasR5Q7TskW+E/1CAtXqm4vYzv6MXtrKJ
fUUgx9cQosQcy4a8XjdWfdc0417VOR0VfqtejROA15kBqrgnVRm4KOFhBDZbG0burAfX3E/t9IQB
BdOdKd04MZPEabSr+wb+Wh/5N8h2xLWTNNBvcNqjZNyvRwu4ztAQxELTO+rJsFEGGxih4/R22aNu
D4jMKrGNRxaGUXIcHQo8BEs3GzL/OLU0OpKWr1kcYkBA9vlU4ptuHfNwetIHmlplpvDOy2ELBdT3
YMQ2k3NslhAw3H8MplTx4Dq7AFR6O8Gll1TSTFuLqMbUztrGhUb0hnIaMY6T0yk3HfsqnTn7MJyx
JEMnagGO9wP0jcTFXKbsI9p8178J8VzEWnffKt+YOpBE3JnT0Wwx+SqFsour2LkeGk5SMoXPbR0r
R6OfCF4aA3EwDaz2MojYYaznT6WdbImDImEbOu1+yLkEooRjChnnPqApXDu+StGYGitGFNUZJbmX
VVq3E1lzhlao73ydcCfsi/Dez3BkBgTColKo66pSip1fKSvy0TwtSpJd7ufGDrk0UAmNB0ZF1w1M
O7VpX2WII6Eoh13oeCmEFPyfqgjhvCCMzt0bU7qG//iiNda5ggmClXh6P/ZTcM1Psb3gbsyUFp6I
rO8dABR7hErOZD7d+O0IUYlLulbr9kPkeKbHjkpjsXhZo/fWNlGEu/PtAqy4f0iDOR5xoDrnpyEm
PhGVrKE2VrnWyV1hFsgoexgoc+pEl6VvURcKzOHiH5htxJ4ZYNxTQxryrRRDLpXLG1eI/rgKlF5r
WPsVUwcq1R6pie3e/Bk42NL4PdfZcSeU99pxsiuyRMievh5xX0ftGVLGtDuU/xSNYX5TTK9MAyzB
eUI4RxN1NJIqJaps5QPntMdgmh29lO5gZB0SwprkLujKQZl/OLncFz4pHrqKe3QYvSnDrC8PUyoS
hX4QNaJJPU/eqlqBVh1s+y4y1qqtYHwJEupZBTdQpSenvMEB1MSYy+sGrJyt1tlCu7uCH5JtxPwi
aBwZZ2jGGjNj5ZSpu0ssiLZSQIntY3MT7+eUlBfd0GsvCFtjNYyluUqD7MFp5bSdFRmuQVOQWLMc
wMIb+jjTmfMM2ptEc0kjJOG07/14beaFv22lHbHewyEsxbhnTTX+I1aKfdvOnWr0Iwi7m6DAL43F
YrcmXmxTO2OzkUo2rvvZDrsezB0uI8omCQg7QAzqezIPbhNsU1dCWujiI+cnTqb6tcj1DiMo8b0u
VHFdarW+xV4THyHDV2+HqNwZJnaCVUZdeRSpdu1HWCi2RpduEZ8gIBjRAMgUnk1VnBPbLE52p0TX
Mg1Ij8wMdaUT4OJO9nlo1e7Q8+S1E5THTKuSc1UX9ipmVFFyBT5KoPjnrhlvsSQskepFyZYYqx9Y
qx8DRfdvxiYcUIfrPycdKSM1MQv5ONIyPSrrm7KW1XFK6Joabk+41Kj0iVfalE57VefDd8jv4zaZ
YAJG/T7DGtobcDXJOgn9ah63Wofwuri+hTUNscHndWNJxcY+4qjOfZ+L21BQfoEWQtRl+MZo33nx
/HFD1t0P1Wun4sbVJZSSnG5QAc+gMrQkXHl2Hl3QzSbHoL1pKV7umJrxD0fhY11SyMqarJ1dFnpv
uRknKr1d0ehQ3fzNkOOqbTnBpkiQiZndABFnYG4/aN9THeGqSN1b2x9w9axwM1EgyrkQ/keINXlF
V0OiOZYUcBWnaLhtpTrtNeG/U5ZXVzAKIs/oHX8l+xojWtOGYTirl+1Y3SNI+P/sncdy5Ey6ZJ8I
bQioCGxTa6okq1gbWElojYB6+nuQPdfm779t+s7sZ5NWyWKxkpkQEZ+7H3/tDJQ+W7/JUe4dL7MQ
QmNqzXz3+2wRER8E+ktH2m1SA1zuJSilnGLEadLjeGEQuKkLXKKqFX+4MTtCTLdET8au8fQtB24w
ITSu4q4DxJU3n7bdcWBwtU2D6tIK8n/Oo5VlEj/yIP0C2dy6ABZ63MqYpHcnK14sdSyQ3AGL6Mjd
XCK9Q/q09iASg5OIHFgFHZmuyQdChAgfJ59tbDK1TkZBeDeCmtTe7GlBuuJPXWMiGgkOEOqeSzh/
xPK+VAZ05cGgbidWrnsc1VMzd821FC70ZetkRtG65SLH2oTmNS4M28gHcJRVR2FtPGchdU0mc1Le
52SBk1RMoS7kj/lA9VIHTHnqFvMxWaJ4hI1VxrTZtLAlMzBEr5PqfqLmvnlV0D/TDwHMLQEiXLyV
sBLx6sXtORXxAAI4IifvXoAunnLuja/FbBPKTjHZNGZm78MOaEdCijKW8XPl1HCE0pkrarhWTlNt
LC8Y7o2y/Uta27+SoJjfgEZNI204eqQOPezvj4ehSt7pBkhug2z7uzMWHrjXsD8EeFe2OLTRYubA
3FcN7tuYXgLX4yd1IDpfoOARFHesTem5gmtgzBtRF/YxqMhfT6XJTdsN7twSy5sTBOYu7KN6G7mj
vJuhJY+pw7hWJSl1tXMnj9A13GtXz5/e6PpbUUwGDRoD2YbUX/lLLth0J/cepOnOLET78s8vLdm5
YjCL80Rg2o06556GnBwtFt1DCQULExWTqckwpq1NamGno258R51LdyILkp2b8ytEo/PTnZBPqBHe
YJUEyVD/bCvfBQxqgVcjlYKC7MU3P7dOjUvQW854VMBk4rH0xhQ6jpludOiu475mtAcEQpZIXnxu
q0utIvUqBMklQIXvWZZJ/LuASgE/7qDHvEww6KTG6WXMxqnC50stlQiBcnjTeh66O+56qntbuNFj
LNdNuiD1GT9ojIyzroINxNWPLJyaA35mjFFGHR24xYGqHjIB6ER8GUwyuGDk9pnFDiDQ5VePaoWt
YXMriXrr0JH5nLFvhc24SjQGK/9coMWM3LWOwi/eIXMx8PMWET06uNrb5x7vkGC5cIBIqG9sOF6K
UO9ygdWk9ntzA8wcdxz4VEf1+Ji03EUxgnXigO+APXPPR1wrw5ITn7sS1ScPdw3Yawa44gdDjH6T
O51Y5Tbp6Mxzzprzhi6kESrzXO2KteEo3hEBbHOek68QuVkglrhwubDWmHJNYzV6lAqPusOzNaGg
jP2v5FtL9umFtYhc9RzMKm0urn33XMgVUrrJpltWKCDlLo0l76Tg6qd6LvZu5P5gcd5tnRksrTfq
U+oPP9q0sl+43JybhaGTWoON6NAV+EfD5sJuahSeybrHsg+9QYgw99hXyvRPHg3geTxOAfDibyZZ
W8udjoq1yUqRY4YeoX67HueGyW4yb0drg1MA06zaGfnwgjaZH0aLU3eEmhjZNDt/DV3naodxu0cI
KjfAwUAaTXi8WMVt3CJ5cyPxVVV8Ijn2sC0Z5JWtqJMO+vAKy4XlYp+9UapwoVHkm/LYrFDS/NYj
IWzaqfsVct+dBwxvUKarNUzor6pmg5qCcN3OY4UrPorSQ9zLbxOVI5t+tPQRgX3euk747BkUlPhZ
PuA+SrGmeOwizEyZF8S3it8ubJnmJvoSzzh5B0MeW7XLwIthJcR/N+I6YizHWjaM/1RhuQMUDSot
frifaXqOfkk5uPsuK8s1wtN4IGzWHySveCM8bt1BGmHs7+ijWI8Z2zQnYntbSrklJgpLWgfvaajk
uk+b4zhjfIox3pwbrMm+xmJscZO4MwzcA8TNNkRIxAIx2kBkr854jC+eyDuKRJxPZdH9HEfWzSlL
eUiJb5Lbhnbbgtg0NWQzb5Ibx7GIMYB7ehpm76ke2fT5ovzO8uBnKomkkR6IfOb+Yzkz/K/Opmzv
YRoPsJhANg/UekAc1R2Ja8Ep7xgfbuFiX+fkIqbH5QJ/Dnf8POc213isWmqxTVLBRbLNrI0RtrBH
qRTci5Q2Lg9c/jqRnbzOlnVt5zi9uM0PT+ru7ET6ateKYSR4g8Lyolth6WHL6rA++jHXB13DWNWD
xg1jOwP11CypVW0cGLXKVdpdPYMsGfejI0dkwBEqroEh7Y0U3lELCOwFWWdi1BXnKNB68kL1hgXW
7wJKIdXZ6ZELMPlhzljKsVmFUSdorXXCaBUi9N2tf6oGymUw6+KQ18RVZxeiVMWLQxvZl63X7HuK
V8G/rJwZYkA4m59WIfzT6FN96g62tUsjbuWhZtXoBI59Lpz2ObS0WNdN9omSX+GaXBtNWe4geFrq
ddIwKR3AA9usUWRgMUhFJlEJXULMgp6Oh8RhnT2HzWmEK1k7Ey68M4XfwZpVmDDvUxVGK6vZgNKD
DwRFU2atv58x+LFOwRpXtuKa1pl4uVHNs2fj+sGd60+/EJR98Jy1veAsTb1KWk7uIIR1bg/MqXDN
HtrSB94+5IivpvOW03+4lg5L8pkA9doavwCFMfcaKIsQTNAa2mqJ9f92rIKyQi/+FrAAL4zC37Mc
+Y6Q0K4xIlcb4vPBN7dPOxgIRJrsjM2ES0YFd7rzk7okUi662QLEBuwY/XBIZxBMHo2NJu65VuWY
gZCIdzMGhi1bv22Zh/jR9JMr9VvXkKXNRkx/LIU2tAR0MEzc53nEG5qkTriO6uQjJru+0iwNSPqn
wclN83RVym+zNJvP9KlwwA0EZRNt6B7qdrOByY+xVBt+EzY/wGedvy+MciNwNGx96iMkcdFNjxA4
9+xePctjc4AmgMO2YFvCOGvbTP62GF1nx46yXYi7VBlQADWMhrENs+QHhY/+2jIZxUxlcgYAT+We
DqDGWEuuvAruk4spD47Sl8cuLqk1Tcv2LeBmhodl0hsXBR2+zv6xlVBtwE9lxRjV78QVSH2V0t8O
4XiK5heEU5+mcG2sW3p5JjLVeTtDBE3qYs1qotk7HdHjZd1fJTNHUR2c2Z65u6Dj9K1ZFS4zNNAN
9ipnVAOJqiIUA84fE+ewbeuBnonc649t5/xIjJ7t/WCenIg9cmGV+Yr2EZm9GcL92kwR0p5kS1zU
QIUgiYTLqHLqsZKPZhge5tx786ly3aRDT0o7q8UhdOr7REL9rJP8mYwTt+2oRvJvc3AKVfCUsXG6
9uVEv2kQ/hyogSOSlL05esrOVpK84OK9aGD9l6YN8emx8d4yJSGwAjlyTRvm9Jrb8RcNeI8Z+XTL
2urcUuVwLj1NzBkS404LfQqAK66jXEQrpxrf4plULcdIm/jFJZyKVaOEe/7/Csb/pYLhif9Jwfhk
GP43/WL5R/+tX4h/KFeQH+FKCDLuIVP8t37h/0Niuzc9ZOOl2cf6i4Lh/sMkpukSDpXiXwt8HPMf
ju8jhQjbVP8URP5fFAxe2b/oF4rYqiNdtBUkEUX0+F/1C9F7NTehsDxORCifejPrXgO8+wn790Hn
8wYi47ymS5em7+CPC5nz8Kim/Mub9r90lb/WCIm/qyjLq1C+MJd8LLtoRQ72r+HUvjUNBreiOBaU
Z+wql+CQn1/nfhI3QN0M8fMGxhTrmIjEZCi4aLndH3Lh0T6Cy7mi0rJZ/eeXZP1rXtZ1eEmO6VgW
tRrUJNl/F3YagygtjNHiaLHoo5XU6DZwmMSafc2vvEsoRwD5WJdtx5g9/OFAZCJJR8XCQtlg3fKK
/VpuKcDVe/LCpBCzpRvWn1mkkBNeSyYl+8omlCPLLtyqKqAPQAK/BXk/4DOmdXx8/8+/EdLWv33U
aFUcbWTcpRLO397k2jBb5vpNcTT9mTyAHGHKgC3YVnHAJo3pvRU08b4lYXAQlYP1gekbt5Oyqy5q
LO5xSUCysNSXwCK18T+8Ng71vx+GLge67RCi5iRZCqv+egB0S+XRoGR+JGv0GgwedQ1mdmRjPe1D
0yd54nO1nuz60/V1d8rchUs91HioIuRhKO9PufEUmtzl/ofX9W8Hpic4CXlVJLpNPqi/tVslyByV
hd6DoeUIwFiu4RwQADKmZlWJ4tK5HaGCzt/OMLWx2w0fFbVwm7IAhEK2Slxzytv/80tyl4/pn81c
izrKgSld02aa7vo+nyUMr399q3Cnm8AHxv5gJwLeGNLNGaIX9mJlXP0sbt6y4JpadvhSA1u4F8Lb
Ti5i5Ox4MRRq7OlmUI23winZn/dMuPoxc04TJHo8GuaXhoiUpMX1OtvZvMrAya3d1Ll7jL8vXs+t
VMNzEUlzFeMTkTgGSstoaa6smT0Vw0Y12ts+mH6UmiYaZfjjri1LOhgliRpqoV27/ITwQYZlmZxl
jNBsgwHW0Bi7smymGxANNSEWJrW1NZlUbiAj9xv5mMkt0znPb2JAPAwZhoJQGq1N9//89lrOv58n
0hVU5wjOexPteVGP/3ossidW6IKdPlgDLCErL2/03pzrwve5idvNkZgNyYgaZXIMRsAhznye06J4
TqKCYCw1XIwN0k0hjPDs983vJpcTfaW8QZP+NUQlv/vEogbYUnCOAvmzqhP4gPHk8/6CM/PAOSLJ
VZ8BVd5RpPx1Nlot2owF7NVynlNl3XHG98eIcN3NaHh4/Cn1w/DUefq598Hb2hHwPOBFETgKHrLI
Jw2kyuNQEr7WHs2FbfHKx6hv8LXHQ9u54t47xfQSBU/jSmoI3LnYU1ct7niS1ylZhSc/AVkzTAgU
HDzzBgu5Z5WkolHT9rh6STGLKlzax+tdRM/csSoSqtTm9Nr5FYVW7o9Jgz8eCdhdLdbtu3nW2RHF
f2Mykd5xcsdg1BsqxKfWuXhDuEkuRHC6C6k1/9bVGS2sMYleKwxf8uQLnCqNP53FYCTm6Vw0vbjR
yUOp+3TDAPCs3Jrup6pBcLEK/zJEdcOQrpSnzBypPCsrkAVNyjwEztVqcKbyLBSBQy+K2wtAunXS
zSDTIme8tFmFkqDtA+rR96Lv31VVqtPjM/IyeEh1ZEMOgGKzs23z0418cWKgSAxtcN1Lgm5t58YN
UxHxViOTF+6qR7+W8Qv28zNjc8L0Io1fAqOPXxhyglYy65vdMC8yjFq8IaCAQw7gEsC32QnLCy9u
xe9Yq2K6ocQPG4tZPx1H08WSiXRYCNcvPgHDI9M39kZV9y3uwuLSjgIt2wfIqqXDYtMdT5OEO29P
3OUTI8y3qsclDR0puTC/Si7tZNqHYIhu6SyDnS+As0Sl4DKrxleyusWJ0lwCITDXdgkOLszUCHfA
trIj3UD0LYMXew486k/iJD7Wk/4+NvX0rJlDPvdd/uGn6XnWnX0glm6/OmZtPMUE3B7PbMe8M7fh
TRal/zSxqGUr5p/cbD5SXymfHg9AbuMjGdxo9Xg6+wX2suVvU5ffgzI6tX18LUriQXKFGvdoqvPl
8S0E8WIUicLZ+nmsdrCi+3UVtuFLszxk+TIA8Eocj8vTqeZi2tgR4aPGwy7AlxyzoI1kECfoXsPa
hJOzt6w0fEuLCD0vdcylm8sg9MWDmbinKJvmG46l8C1SJmUkimIEu7rK1vaeHw8dBibIzNPPx7O8
UfONX4+iXMG1mYK2VR9H2dvjYaQzWNHQsQM1H65aNr8BvjmTAoqO5F2GtWQe6+rZz8g7uqPfvYWF
pPalm8Hb4g3Vtv8hsIFiWmiHN7vsN8TcPqoipyDNxRKm3QQuptdq1F06A02/NW66pW2QfFW5HgMw
eAq9LvZ+kTWJ37uJg9jsWwCy7odw2dupMpdH4UBP0rUjN1gZf2al9p8hf2bS+qbIQz5DJkD6/dAe
4xiPAjOI8AcP32NRMI6fOiZFgFA3ifazM8Pr48h5QZUdJDo9ZEcXoMYW9qpLHS0g4IYBcSybZp86
7MVDSb/epMDQ+vUAAZcK9l04UK/eMys6mlX8x+LStvOrweHKxTY2G7hONJaiWHqPaMLOyi6gcIzB
S5Tl3zoiizuHi+8hJ+hYNFrdSqODgQ3PoDX7fG9W0CWNyXpPOo/u16mlljcqGJoOd0p9QBiGIEaB
bQQnZmHFJsv8aBsoOONRrP/5bmaMcY5zQeOja0EFS50BFCftSbp7Njvg+nWFnrpcn+ZM2feJY7lp
vyrTWAzs/g2A0nBGCC+gK41vEoDlnt6ykUXEfs74Kkt3wuz09Z2GYfzmEKbfOXF709aAF2fgIuEp
tWHoi5JQMTF0kvkQKVUfBGSInh/wSdflmxeGziUOW4YIhU1UETCdOQ7+1vRjyHf1OhJts8arm9PS
0D+rEEmnC+WzhCBGhDCQ23pKjbWKJCnPEtFQqLVmKbx0Y1I8oQKPhYZNs16uagqVQuKdUYGbCvYe
lS0N61W9rZKEmF6hy3NCCwLf1UWX0RbnLlLDxQkp8Svmm9D9uSgT48uMXu/nzmawoumg4iw92HF1
mxdxlA1Ztpd1Ee8cIzrNw7SL0v5LXKJH09BzBz8Jbd5039JwAmbPxJHD0fgIdQjVGk4+jEaJaSWc
n1X90rgJFT0tdUayGiv+exoVcWJwY+3nsxrRMKIJKWAcRPZk5so7ESm6xklCBC0ajintOadK0RRc
IYGvJpwUl2hZB+TGbuxwJXuh457mtpdIoEVS/jRVmW5MVKyDratrnVn0Kvi/o4FGyyCwv7KocY+p
2/yOE5D5Nfjoo9H5T0Lb8uRSjrgtYEEv457hoKU9vnrOLM6FdLgdK0bzxEqJgnRj80ypNxpw4Tnf
0f2qz1hGHwS93ZPdQi4jNo5SmtGH7QmYBPD+m5MOTo3XVETCMxeZsk+PJlUYdb+VFR7tYjGiGS0G
K0h5IslLDDmbqqpK7GoM16msxmiTAEJVMmiOjxdPrXb7Umkf9nhlANyLgXAjs607DOxXP08ZOuVi
F/n3vq8bLgNE2O2O5hxWy0g3iKT14sQjJbdy+M0mo+meSFm04M9jYpm0vWx8pr+7kjVqrXubavf6
KWv65jC2O5y81bHsq/7Qj78btyivQ0mIfQ6aP9Ws4N2G3MATQA3Epo8ioS5B4Rk/0EBgn7ipFVu8
xyhZoo3ZqsIpi1LQvm3LpVAH4xerp708mvgVUlyAROhK42glHE3Lz+iCoKABV9R7jqCjrWnP9GcI
AY4VdribGPYOqbsdw457T+j7dDB4lxz+IhMh44JRGhZw4yLQtXLLYWJtum4dJ97vzInn56gDWiHl
0eqwOzUJlg5nUiddgShHtEr2MbOKVY+C0/o4+vTAsLNW25AIJFAeoi6RTdkcDkSYvTlw8y/BPFQ7
oEV3KMENJUr0bw0YBnk59orrRgNnWCUUzph/GpewdUCf1GvDaFe3k/29Bye/nsVSeGp05ZoK72GV
dD1QcgSfe+Zy6naagiDRJTevlaxN7Tw5GNGYbh5PNZHHC3cW3uJenSGdGbeensQ3nefH1PC3PXHK
qyoijOOeS0518oIry1Rrgw6RfxX03mAx7H/bsj0ye7iqplroKz4dVnnhnSlbdrFPar01ewvTvuAE
4SvxMHhnwj9QKWYM5EkWVyTzl7+pHv9KV2cKZSjezWW0zop4uDQ6pOHPpFqBDonh7MmJxALB163T
WDw1gl++sFAIh8qk3y//1rAho104Di+PPz0eJJ6rzWBKiDRhCS2pNmGM00+BqtQ7p8e3tPjixroz
yLj6f2RnxZvenG7UMdsnz/Csfz4AoqVwta8DxvQ00Uu2XxNG1YQOljJ7UnP8aWJl3BnmTbCle3Hq
55HGyGeDwPlAncurmVnuoWaCA8xnql4fX9MEgJBTe7UHhmCwlDbEFoW1eaWoFjkMV83jWUAj8MlT
+BAeT6kYLFD0OYwLzHA5yCRFQTOHjP2Sepb9MqVxCZywYX48gyRqmLYcaxthZvQgGJlDd2F0Xr+F
/B/cNl6lUOGpnOr84Di8nKYR9UX56bsIBnkRnaKoYECcMqGd0yUvXrtUmK+RJ9bM5uvnoPOdHQWF
7MCscMtoalhZejl9VLFF7zmw3Sgviuvvmtoo9BXDeBKtb56m2TRPVLBhB308lxV2FFxD9UaBg0jY
IJ2NSUGWycmvtQzRCEaEr7ZWzX62Gemisgykg6lYGsaZCgAeiGvo/C/PowkulQqhqFm8z9wyJ+93
LNoJcevAKBz9rnZfskr3dH105Zl1eb+a6UDM88rf8C+Ss4SwvR/b+mYFc7izYuDh5szpIE046PNw
xAGRbPEmZSBz8ouls69N6f0IaGI8G1lzMP3E46fFlx4HKR9s+GIOyc2f41vTsB3prDsrvEMiNPYq
XuqE2X+VQWxfDXZ26bgLKHcwVsk0AguP0jUy6BdUHKDMJvVxSXz3CrZejX20WaP1geeAA14gJ7n/
E7Xhu5zlYVD9O4ZaTT/uZ256M6n9GHj5nYQ6nQFdUu6x7LEDVCFHaTvRlTscEqd7YXHyJVruMJkz
7LEYtqZVY1c9WCLBnnykXPk5Lbxg3wWscC1ihGLRgYKhhDM2hRfDmY54RJCle+JP5vdSv7LOD7ZB
DXlrHlnViEYKClICa+3246F3nHSfYRs8ZB7nFCzgM1GZZm0q/dsxJDE9N/0+pnO1AgH4xSq97gjI
dAxYoSsQo0dGbQgPkFeYKZ3kcrl8POTuBpqYdxCJ/7ud+T2XJgjUsqMAdAEwyH3xYtjiHeEgC1QH
1mNKZpUDjKXH5JfadJ4BukYyNl4NG5plWfcSM1b2Y/Q1i/hlvJPDv0/Vh2n5xjbwVLyq29HfeDQ0
A1BGoC7jFFNFEmH4YDtU5uJPwFtdDUGxmQ3u24ZgIdCl9ff0006q/LkyQViFUH93ywS5qObuFxeO
Jy5DFCPS4PmkjJDuwUGSKMrLP4ML9DJIXGsnRt/9CD375td4W+POZwLqiVORRcRc/ch+9/zqa0Ox
9ilGlr84fpCvI39ILhbMZOwDEs/esvoqmm9xUVZf+EiuRhZ8NHVP1XhTf0dKS3BZ1PO+HQB0EmWB
CxOl8EK5hrBpT8/YfkFD4J7eTtKObkZGVjy2mluXZnLXdsZHz+WniNm1J1OvtlXF7YtEZ7OxhA0V
uQnAR2RQrQDw+fNNV0A9WllVL3HMxBDPSQ5mDG+MlGzKPQtAMNTzMsgvfVZRhqbfTdGZF3OwK2TD
Dg9mUfMmWs3ZqbvmXGFk3rhZA8wZp+TRd7tvBYOjFd6BU2mN0Y7rHtcv13yyMyGfIwbU4FyeVXLs
ncn8XplDvZ5D6ZyTDJhXYhbfqHk392mvXszZu84BlaLoUe5eiUjQzOBjvR0wi2d3eD+SLFXSU6BH
iLus4zcJWt6YA3XhU0OId5knEcKSW5UyUk7gEEs9e2cn5ew/yjGtd3BJus3jvoED8t2fXPvIQuFS
ghDZpC2vPnOSF+UNwXuZFDv4pR80TA9L6RLYm4mUtooa+lTipED1TF+EAYIBkkF5Egi3oprxBgwk
/Fvgk3hyaKAM66e+bG+pAVs8Svh7KuRy0oJBwLaoBjlcWwBSEOuZTQxdig2vnGm6qEaaD3XJfTOX
5S6QM+BYcnvL6HqmkY8/tiLG3t6ijMdd9U1pSACjeS8LmtfSwYHL3CpxqvKM1qaKPWUlnU1W/1Bz
9gN9Tp1m1oBQ/iGFnh7PCwtvdhRHx0eF0aO9qFmyf4+njwfnETz7P/51sKRC//d3D9Jvd9MQvSmr
2AtgF3XvfYJl0evWySBoELrY5VORHvo6x1y3fMMj7lZCZqrhgDV+k4HhJSP2eOiTSeymX2Bt6Hdb
jyzWLkGm4yNNZyy9noDQ1Dsd9y8FhsfUp5OKMExGG0D+fcrp2TBs+DZUyBun2XqCNa7ZaRpqK1Nc
58IDcBYiU1MUi9VZwp7fwVV+oYqrDfK3WPbvjalATC0x+kc2fAyB6jWNdZ4Eebd95Q/yTTfIKn6v
vph4we4+zsf7LKmZCEf65IajUXrpabDVdIummA4NabSbtIR0B6+RtwZipAkHLMRqywenmWRMxXGm
VY2JdpeTYhkpZYTOirc/dN6W0tSqSk9+Of/iw5Zcsg33iBqv6AVOOhTg6as1dP6NeKq9z4jisFFc
J/SLbtyGNjczp56mLxVj3YzJis5CGt6S9qrKsjjX5DV8juSNYRY+34WzxB7xOJjt1lJz+tXLifQE
BcOGIG4LgBNzfUmz4maL0viofDXsJGuEY9aF/YtvUImM/ND9HNNoL+du38+d80Y5bQnnNSgOQRQV
H2VBqWKRGN91wPTOUaK/jRSEwSSjgYBNwLZiMf49rJjx6HhdytH57MPoxQti+RuH16an7AmfhUf1
gA1oBgF/1ZgTiI3W+5EXNj0vHV4vaTJIRwh/9UcEnV4z5GVDLTclfp0jkDJ8MzmmYFx+M+ZtLh0T
bgzuLR38FwaTZTUke7Me94w42lNbkGLoIu3dwjrMmAeWYmN42rhI6NabqaWKmM3+H7tuD2wovSPm
VEg0snhKRS/uDNtOWIm5xef+dHbZwU12GVEWFOjt8kzWyHE67+Sts2wB0GY2Do1D/bQzFfeIPcI6
0eyCwybHC6v6cu+YHT6cKcERWRovY3idElcSQiJ6ZBrez0a11FR8K0ZSUjpeiXGkkM01rXNl070m
feEAPSRx0FS9vA5NflVJEV/EwiqR5kgbulMeuWZee5HoFyv3vqfkgiInyzclE9/nxGwN4HLcpATd
E7WnX3XLzbgN6VUc1fyrrfMeHgZeIoPh6grdqth5JgJug107abDsyDFur7ZKB+yDml3CjBkpxWCJ
Of8ziuCwj0Mjbo+xlO/a9B+N3qswv9e2gzuRnqV936mvXkWLeVRF9imLZ8ywdPVoy+IYG+kiTsP5
I6bI4GBN9COWlDBg6mQPlPbzDteVs5JqoslIamufhua8A3j0wiUCtkFCQ17KdBgDEKAdu/nid3ho
e2SkejL1uc+6C2NO94KHXOr8qXDb5iWaIXcVXthdjZwQk/NoyW7HvTt9Tv5w8wvfvIRpt3V5e09T
XHzN4PudsRSeEyvxbuRjv4QYa541xXwSeuXKHrx0bY5INunkPflVZmCCpLpwDtunmdE2+Vdr4wwa
LxBFe+cu1q+zR8BMub9qm84N1wLeHhosthNn2rZ2sezUOyaThmJ9TK3JYMu957mUCw+0mgxTdJ6h
h4NXHssDtt6G+sC8HPU1qnuLSBiTNGO+DjWgKRv68sasqOt8TA7aHDx/0NHQ7od4oORAA3hKL2ms
sK1MKW+H44CnzJX8bN4nLspu0D1NMG1OU5++AUqMb9jSrXPa0aheO+Z2nHx3lUZVibltLXx2kT7E
3IPh0NQ8sfGMGOgNWpv7uWX7z6i4+sLVnlW4mexmOym+dTMtAvFJ20588wy0ZhZJ4LbMBqJXHLIS
kihPzxG1F2u76YwL2T1+qBU+Dy7DAMASV+UE4qCxSu0Em5BtiCpBjzrvHwtb7xyVJCJ06b8Po1/v
64W0KJrCfpfORHSt4B/hzd5EgfbB8OFBhcaV/O7tzNtVpBhPhX7FWaO/9pP5VXdEuyVIy30k+Iid
zBGYwOfoGGqAThH6/JQjjYnEs/cl+WBc0GZ/8/C7V/QOBUnnXKizl0d/LD8ckUQXt6XBcyosHx89
RLkJFygHoZG+KH7EhiZw8Grw1vZmtNfQoPtRHmL2/2coLvXK9ScwfKwZAzi1m7S3uj073Prqgog8
jRFTU7cU1zjyPkzgH7ia7Q+kCoPheVm3OK1ZWogGwddSECpSi6PPUhVe0GmAFEj8AUQil1dEk5TB
SSD2PbdeUNDWfKqctIemOl0EC4qLvTzEFlfkJtRLDaO7q0xooBpZ6hR7iM1VLO5DnnX7ICF3adRn
Jqn5ObQLsW4H408Gwg59IqjuNv7oJ4OEmas+H972lhzsHQrAATDLZ2z23VVmAqOyDg5ygOFPYi44
8Y4Q0WSf2E2Ve6vrGT0Pj+2Geq6cDm8nP0e4zNZFA96vBrV0Hg1c7UU+Xo2EJV9kLlEs18PHaYXx
bziuGaZ4d0FhUsrmdx95WKIcCHAWnkxJj3jc2Bm3AvYA/giFkAh8tQ0YWay8lgsGL3CkHhFVYOW3
WNr7kKGfTCboq0bYHxPmQs1QB82h0m29CXoXfvVCa3QhvG6hxOD2cyihvUWkiXdJhhDfF9075OPh
UBCXmlC0kZiywh6udA7OPpfktJVPTd20T93y8LjsZJzB+FDSgxyfEAVYq9edWkqpkakdYohXd3yy
Qjc6qIQrPO5LIJmTSJ+i5U8yJodWsukuOijF+ObRRv1+0zcZXwuKq1f27cVJsr1iGXuGuepuqznN
jhEx2bSPIlRWyQ7Ut9+LJuM26ZgANyF4cOcOvevQYXvEqnlNweT4LXgdf0ijY21mRCwCwnG2LzyG
sTmlTeX8PZJ2yA4599+0iK+0YpifAXRgsglesTVn8axbNv55ris8KNCR27gu9k5TEh4wISLCvsKZ
55+rwi0W1Vx++AtAIq9O0rTDe9MJBnbjdA5dbUEPk4DMbPWTlttmPwXlsDWoc47QjT4x+21mD9Nh
81/sncdy5EiWRf9l9iiDcKjFbEILBpOaydzASGYScGitvn6Og9XNquyxnpn9LBKGEBkMATjc37v3
XKak10YZBhcxxiHT4X4rKKCceqZ6hlsYb8lQ7WaZ0T1gEkqyHpXQTqvpbZpUdvZgtzAeVY3/AAFx
70ftemDuejWm1BN6/BSGUaO11wv6k/U2ASr9Ovb6Lzvs3m1Qr4fAb6aHkvI0pYUHWVryMLQUl5bj
YTkysHnuBVOObYkafGNmWXBMQ2T5HNwc8U3yKOoKWjXljH2TixogfL3B4YPl1cIZVFEqow/1o49a
Y21w3SA6Ka+vwth4oAGub1JMk9uetduOyhbLPtqdxFY1d32SiSOcxVZp1cGnYzp/yn37l9aQIBin
qb5nnmk+olb2N/lszvtlEMYPjMYe2+TeHtv3AVnKJasbHVtvVWymnM5mHZvaviOs8DI37lNUFMRD
Exd2iSzzKaluHfr/905iywe/NqhQ5xKUR+wjE/D1+iSGsoS/qHaX2xayps89XEf1ablJFiQyKylx
DdktlwQZ+wTM+e68XuATyybPh2f8eyovRAKvJeygc0s69wt+53M3oa19HKYLxeY/wTu2Sr5dYDzL
3iecp2gpgHPKxwTfAt/xFlwejVAVs7bs59JBo1pbsY1EAZqY4vv9zuFxqrPRVvqxsbqfSUtgcDxP
vMCgQB8LBmTZM5LCYQx3nmPXhsbSKwTL5+6odqVi6cARpBnZ2EBlFTZjAecsdIzl5tfGdiO5rRJ6
tQsmZHmB5QU/X0pRRJa9Gm7e7IbFIWMBNq/TJCXfchyelgeT5b7lBZIFELO8hd9eMCkRZ0F3ePok
cjgDP8QXkmOhcYQRGbMDoowNCDt01mkOJFfxbujdkWSr9r5uBpHGRJWs2t/uX77+3+77uvn1/60F
2PL1ymkImpT+YMfUXtGTvn7F5bamlfwSsglPHPw6jUspToGoxSkdIsdat3aGIMOHSj14PqXD++UJ
mnjzzaY8ju5YNmeY/n++rjvnwJWWP4EpBbiiemTZMxS7R4/b96+7lvs99bRlr/G9Zj+5xfHr5Zb7
P1+zGCn8iRL9XGYyCFPBg2zTOH/uLTeXBzrJChyzBYkz5b1P8/PYluT/TL2Tbhe6TloRVMy8iMxZ
Kz0uP3O0HG5fP2ua7Hp1Ui1n0sJuWTa9YiMJBzsSEWPRVguH8UTW9HgyKc9T1OPm12a5L4tmVoYA
COKkxffSplmxXT7IFxcHiEC4DZN6RC7i5Y9+3CN1Qi+Q2jSQ0bmQBYmuCeOCldQ7gmVLMn8p9/mE
F3gZQWG+jWLLe9C8jlzIwNnHJBBziXZ2OCx+ZjJ6NPL8zkoowQ7jdqKVD0U3JEc0NJAdTHsmaObZ
Q+MujYTgJVZ4K1qHj6k0v2WwT3fmlPz0fNY7NMIfnYI/mAEsrTrYWlpePHuTdeyhCK+BD4X7xrIu
WBhYKlUI9ULE3lRBn8zK/gazObwKRbiLZlVslsFVkDjRyeUNroaVOzVv1OLoldMYXSEAQ5fPL8ML
oslYYcWZtgrinmHXproJVCJNyadnpn0MHOsSCNy6ZLaNqjfcEVLeOPE33fXPxOMSn+Wc+7aiR9rh
Am868nLrGypme/xDhk4OUzR576X93CKtXxetT6ZT8s5ovaEJyOcJJexTD71WNb3P8wJn5uemMetN
vrcKS/vRHNxXTd/rDYFIo4sptKXPMvmuBmaYfkHQwA9VeFYRmSwWuIxLka4iu8vXsiNIUAv0bUcN
6BIG8kdFlgZLD0x/hjkesT7exnRu+oy1ZRDcSI9+IjL4fZRDPnFLyAE+cCTRrenmUJAB47IbKKCK
VhuVHgXqQ2G0SB08XPwOIQF8cw0rsVNA8JkWYpWmrxDtyiilf+4bL4VDSg7LLCtjil/WwQ42yq1s
r/NisrZFhgsbSOXKY16zaSEJsKZNAQbD0AppBDo0By1jHyC2wdJUARkQVCVNkiz82rqfWtNfBw5c
D7QRd5SoLnz2ZlVOYNERU8U7F9jJWPvGKraxjZVO/sTZ+WGQ1z1TJ40bGtxM8I8i5OAyDPMQzIIe
hhXt517ixev0NxYQ+ASOplFvOLbjDfNDTGYUuEb8FeXz1AIVLQv5JsthwkKnb1BIBluMYyrn2Lib
XPtnAMDGHk4lwTrruuU77mqd6HrodiqxPNjXozgIZTbVle1UVwbUVllRQTGaBLNgT2WWjL9ZWVZr
ZV6NlY1VKEPriLM1UxZXrEOoAZQTdl4MsDhhZ2WJXe7CprGqlV1WV8ZZe8RC2+ClNZWpNlP2WuCP
eL+U5XZW5ttQ2XC1Djeipay59BURdOLWHZVt11cG3kJZefHPuBQPsPcKZfQlU5ySaZnfCmUCjjAN
FcoWrE14KqnhzDtfmYYrZR+2aKNRmcBSPCpzcY/LmAtFD5KcTTueRmVEjosrqYzJMQ7lSlmV8bAP
D66yL8f4mLV4/pVK2WEJH+SNtDS44NnOKgOTsSr1D647q9NEI2Uhck+RsK4KGrNeb/fnarbpEbRg
9TL3zmot924kHnxK5/5G78z7Kq/fIz3zeYgcmHGy8m+OaMmg1o3h6BkJ9qqgRmxTGOMGE3u5zfx6
X4jGujZY2fVF3p4Rfr9SZk52MWVE6n6jZLooBkLan7Iy9pj9DzUhKCNHwfCA0KNdmf1ASh5ZWMeh
ZFqY6pfK8cTFNidxId+MlEh0DTsHHzlncozbCdwOZX93TWyZcSUMcVv1eJo0Jxy3lKuaVaE9W2Pv
XKwWbgq6q8M8V3KTZQosQNl0U8tWqdWziNy49teUwtjUqO0pUG8UtNmjM5ynufExioK1tpPnzJiG
K2JNykusYbxWqpuqpiop4fwQa3ToHf78v1cWG8pK8TfhtofqyrVwtpr4Ys3frRZzb8a+dK3ykBhe
chh6mt5tFhAyHLmPHqLF+zEjLqeep52txB2j08r/4S2Y/+L28DyPAVU3bEOnEWj9Jmf3g6jtYgT9
h0xD7hQAWXdDRgBtiADexN5LajI/RxBQ7uA2R9fCx25mZgbBjQVhKZUF8pLC4VmJTfXegNjkhQ8t
zeUjy1Wd8IRyvVSj/v0Xp/LYfv/iPIXschx0+ALV+98F2bgZUisuRr440HjbFBD+MeyDa8Oakb2T
1b63e6/YjL1x7J0p2rNsSl5meJwieZPDdBU0wn8dt7BmozfH1J8KijkUf+xfCFRswfjFFJhqzE2j
AgAzKedP/hu5eOGv4ubzF/6ru0X5eP7l/SvcGBlwDh9jEZz/JXptamI8M4ZTMNTlTN0F3j3ZNnwI
yP8Jguojqox8jeSp382p+713JMODuMSt324LsxBbtP1Xg/dGblJ9mB3vu68qIFVcvnDm3cRjCbO9
LECNZUCA21hcizbt1suP8P/5gA9T+es//+OVWV6+kU1by/f2b24uZf75y/GqEgj/hNWpiMP//I9v
CVE8Rfb63/ynf2QDij+4qhsu8k3DVxA7jt8/LWCGbpEA6DiMC6ZuYsnhoT8hdparHnEN1/HwQwnX
4Vz9B8TO+gNbim17jilM9X+9/wvEzjR0/+8HKHeQM2j6vsHbMKx/sV/VfeLliGuAJErwVsVE8PJE
HcVNfCJfo6eBJV85ztq6pJ6FLuw+8QzQYh1XjIhY4kXbxDrcWeeaSIHdJ+2pYoapx0KQd68h4BMw
JIU4UaqrrW1nHqMhJxzZUrYByr99INZD3b6NlU66RVPgaJfzmpbrRkzGwac3v8OeQ/PUyvxT44X9
Jo5g06CjcE+lYz+VNvOuumFNVdN3AYg9uqdl72ujCVI7JVV/pft2fRo76plmaCDXWHarAWtAkoWo
JLTkyU8n81RO4Z+bsCnNEw1+6qkM8KvlZpJldDopF66/nrw8sGyk+h/L3vIqy96UN80K/sHWGMOY
gfQjagYWwV5GlKGeZuTxstGNjmyeOXAOdmxuycCm8N5oaLiWvbaAcIC6bJqTfh3CoTgG3Qy/Z07P
FNIAXfu+dkuPzd0VwZXwZmPTN6CzgW7l568NXDIEEEQHrEmfjtG9yN7e9FSsyJ8yyzOViityLOZt
c505Nh3ixoz3RLLKVVxnN+bgvdPzofBQzYQ26yldlCzdRJJuuJJ4kex+GwxxvcG+42Ek9HK4RTnV
tdDdeJ720nksNBV1qa+0hM7COB9IybmyPMWIqzuUWmNlXsLWNC7jgCIex33A1xY6Ok2r+KBHU3LU
kGG6yHbGVdkZETiaD2rO+aX302TDu7kMTY7EVZzr2Oqugqnbxq35Fg7wEuSIwjHXdfNSadw0aP4R
mlxYl7K2Z5RtEFJl2t9PRAyMiT9dQcLwt7XdaISj2dGFhglHJ8QwpJc+Tj1Bgwrp/LWIfOAGuKv2
1hASmWgk8L3sGgG6qJDlCcLNPRVOb2bDFX4OQXEdkf0wNqiEC/sK/7Kzdz3YeeoxtOl8e5q+zViD
rJYnOLHjoVrS9gYf/ULYtHUx1LtuG6S5mkpPgQC0PEZ/3bo4MqO5Y7ubSJ8fnTCu961SlExJPl/V
gIKuQGvxfdgpwTvaOw3icDdPlXEaqLvTqOguTqfKPI2g/hPHFuoXp/nbfUP9UkfJNcYSVQyKsrNm
+voBne3ORNpH8g3M9IY/DpVZ7S53fm2Y8JC5ZVNn050WXR11N0Pwl+OWtqy6ZY4gsRPm96SVuQCc
zBABsQy2VX072+HjKMFTcWyY5yJeoQKpTxTeTC7izk3KYhWL3oRKKAUaFfbXVuKPp85Ge+W3tdiY
lQTS7uQklnrjTRKZ7YkprLntvezHwvQfCKc7FD5+7CX34zOQYNlVWo6a6tsBA106r99TL+3xw6Hj
M9VmSF+FzS/n+VYLV4LyC+l6fBc9NaokJY1d3eXXQAINhHJo8smdZ0ggNEVF9MlSyTwdOHJ6gRen
rhK4MuBw6lOisLSpE78nY99vqY9Wp1htJlVoWfaW+0av38dJau8bQ2N1H3g2XhrnkLWkbJS9P29F
CWvTDfxXq/bTXaNKQ8tbmrPw1ZC1ga5YfZMdbaIC2MGaelt9ylEdSeDzyOldYhqxNLJiFzVqTczv
Iwc2heUIJC+ZM2tLZWOApGNswFdfnixVemz1ij58gOmABlOj5zqJMFaGHJ90Ozs8yBxcT+dHu0xz
pl0ft4/WPDmniiyanVmQHxbwpcuewMUMa+yaiL6BNZieb7lU8jO2lr8ZpIMMd7L8tdvM8IuwOvVV
tLOl9pM8a/8oybDpcvug2dpnhoCTKbb5oitB45yfvhJA6Kyy6pXQMwqN3tySf7AcAEuqwbKHm/Gu
1btytwRMLJEmDoA2kgKXEl2nLl4pEX1+ENOCdqk8y5hIMK2GbilyYP1WWo+bsLUmmObmO/hafUvb
S+ysubl10x6G6NBYtOBR577Yza/QgKdcZeEENVuRmN21aXOm5nB20ONEaMk95wP9dr1dnpkWNL3G
0gcApp6dOESnBEHRrIK427pZDGZnMOXBttpdPR0r+GlHmQ3kMjIcUq6ZNHRd4tlM74Zq7I+/ffbl
Zo93KFEt8MvURN7n19DExPPowXxYvpRlswRt2KNzlZrT25Ab3Xqm93kSYL63dmnGK/KCdZj4LLpj
MtxTnaMjUQdoYhebeYJeVJvYPoIKezfycP80X4+uRZKJZuyaNu9OHt2LwS7QXZpEmHf41rYdwZWb
QCXSSEd0VD8Jf0TJFKvGnU7yCEQaugTMAvQ+utfR6u26TCE04oFO7uh2pNGA51TI+GUz04QG7qCw
8q4NA99XqoTyGPV4FlQxOoPHFCcyQPTJtaBkJb/ot77EWMvecl8zd7d6WLe7ZXhbNpYa6L5u6mrI
y6RGukXo1puoCLm2dix51NkfIg0kikrtLhs05wA6Atde2aK9isPYI5DCwCWHpPS0bFoDqagJkXYZ
g7KZIT0inDDPfeICTJqxpTNv6d/9WP7uMt4u7+W3m+DQtD22kZ2jtG8u1E7CHI9BUhIm0VeTWM1e
+tzYQAr7Fs7Gsmm0VGyajG+k0LENGchqiE8nQZf5F+GZWnTGFbeZ83I8mPmDFjiJjjyeIzPCxlOY
PefScm5+xh0Jp86QkgPtWzRgQ1Bpx1KRySJjh4fpJa1Q4vMfEToMu8Y1GZgrK0EY0CT7JXjGVLT6
bGmkLLtC3V4e+XrYyA6o/TGz/POx5anLE2LUUUe3/2Epaj9ZMfZhCBjr1K1FEBh3ZJR+3fzcs5zk
aA0M7RW0AnhsPBmtIxkxy/dYIpjsz3GFgijHp2XxiXOTCjmdV/0qVsw1u/OPfUkGWehmEzTV/Bce
F+NkaJZBMR2WvuH7t5Nq96Sq3bPsxWovlzVahmV3ufPrOf/dfW4zwmvUwmT99eRlL8thERgVBmv1
N5bNb/9/uc9RwP9lrxsrba1plvg89dDGyuHbchZWtYMewBtNNWFfyr9i043Frgr09DBaBcPiPy+h
XzeXvX4GZ7VaHl5uL5fZr5sZYKWsx6WLZwnnqaGP2+WSY6qLT91DqFottwd1HuGr3/RZM1BWViz7
ZePpVOY4uDoPOeSwRnnbXS2bkezmzcQVeZ06stmURjmu8F97XJEZok/ThOY+mIugAQpGbM4UNtuu
Ogj6yienRLC/XnbRxnIpTIGann5/6C/PAus2ILeBPPb5rJxKd1EeZ+R883bpEDZKAfnVKyR4qfnz
kTJxCMJYHmLVggNi2Z1tUoGMyCmokqndyVLZL1+vYjY2MaDu2KfnUGUpFZWK3zGWyJ/PF//rPV8v
ufQsl1dc7hsb0zt2LnrEf7Qyl8eWmxEhZtPnI5+7y1//fCPLf15uywr513q5/fkXv15Kj/NqbfpO
m59dd2KAGEgr+Xr9r3fx+ba/Hv569f/FfUV2jt1Kr/sdC6HjHEykSybUIJF0OBs8pqU1H+gFPODx
H1EfA00cjepaxDphXjiggWPlT7Ekornwy6ektADx+jM011oXeyNwb2BplN9ZCn8wRX9tXUrQc4Qk
DCULImeTpxsFQKfMtLO1bKLH0aYm3sUQoRwEnHDKplUWEAfdNM60TaXf7lra5FYhudJ4DclGXFEw
QPUP84BBrav0Z6cQ86o1oIr07jnM47MWyRoEFJGMxBv1OzGyChi6ZpdqXPgcd9fCDdxWzE/XIwQO
zoWWGLYmx/tZl+m+zNtfAY54Tl9gX5Hev5gUf7eO892LW5fuSpygle/hsdU7ABE/LC2tVv2uR7LG
RBsA1Oxo1tHtnFPG6YJ/PiHBge8tbcSZjj9oFClfIoiC11H0c5jeUj/Yx1YeYNbV+l2YR89tT6IZ
avyjqFiQ5sV4Ci1rb7XlN4QauNtClI2wlH6CQ9uUum/vzYCKBLGhu7Bm5dbV7TOJ6D9tLL6OKmBk
E9dW/uuqS6a7ZAx2VrKza3ipTYl2UqQObTPrDWzkLeD/5KnP3sDbbTumXN+mjujCmrluRYfawtxe
TS6AfYItkCS69TodclYcArlK6PyYfZonALGaY5GkQJpTEWIXGeH8Re1eGeFXmaNlGxXjVKcCuYjX
vupzE23GOnzCghGfEy0h+xT56aZk+bjNQXprAtnciIdzxAywk2WE6dfyXmOO9FPMlXoN/nXe6ZF8
mEfjMXDNgBkJgQQOE9CMFnNuO8Z+bIMTPRZElYjdD0No3HtDLfZWWhyjrBJ3wJzvvTK9JqCT1XuY
kAJkhOT7xPu2GrFBwvT3KWds6AOlewmce+HZh1l3lcs4+KmhIOIfic0JXZhmQLYfSQa4RhjNeo4Y
JiUTrBVl5riIkYcIZLyz/s0n5eqYhG190t2Y2vI0ffMRzB0zLb0u4U+PDcerYZBEK0pn38PFIxis
2YoBarPXzRa6N6CcnU/OORJpAQPhBCH/zVSTLE93R/oQz+A0GVZ7QIoW0pgYuCZATrIZ8ta+eDMi
zxRq68ok3eUszN7a45a5y9dWPOk7LTUCdHfJ98qy3+zGvhOern8vCYktGaIQguMj8apOEdXmem/O
Q3/R9YtsxLR2R0J4hIkbaIJJDi1zFdBvucYLjvMdjVBi3DpF19xM+QdZRvfF1DhnRlYM1hFj34N7
Vel+clcrt2w4AgPQtZ+zYTzlMtilUXSAy48+LYYgmYVOu09SevZT0sh13jc/gyi1N4Gg7eEiia7A
ljUCDRGcwMqpyIHtcN9geR9Wjgg43TAbU9VimgdRTEOhnvUB8AtoUEPQ/WKSC2hpxJWBVBsnUN9s
2xTbaOcCnAfOkHnRuCvs+LoKgPM7YfKDRDWuAf64QTNXE3LKyOdWTEKho9CMxSGaRMFzFvQx6d7k
tYFZjQb9vnS14JS2Ccl4dPbaSpwT3a1utVFYqxjzxw6t3k9U9s0+YIxa6xO0R9myxhUjq+i2uc7j
4SbsLWcHwRXn7sPQJVSlnLzdeKb+Uzrm2Z4sQhwH+TpjGhFepK8DMnxWDcfXDubsJTDrJ6u26VDr
E5iFni/afOr79KOUmHpp9LuHAg0dcEpblK+UKfhMvc63YyQvfjBSoi8ejMjNV02R/OwKN1wXc5Tu
Y4zBK1p32X3meDvf9zf0arobkCA0rpx9U6R3AK/yTSiIUB7CNt22eIh2/mRtyphYezgn5VaOr104
/Bg9wlLn4bFFBk/9Co85nDlf4pabWJ1lIPjHJjpP2gixyXnr812bMtRINz75vQNNPFfAwQGhuP4x
RKW+AYT9AX/rkEQ97Arf7Yms5PCTJcjQpsRZr76g3IN3Dwl+FYGVWHmJILjKyPx1l5Q5XeScLErm
R5uxk2/lsPXSAgVT1+8HoJ7MhOtmFbL09LhUpbgjuktq6R6aQMSOpRRAU3Pj55QrKKr8LkSFqK8Q
RIU1/VtH2idqL2B4JvZGichCqX425o/eVTaeMnEP1KGWFpXTieuwkdsApBnHBkrnyV07bU0fK0PL
PWvRi0BylgXXY0ncbTTAwwRF8SKs5FSwGt7Vg33uaERdG3l0qXUMgaEv+l2SetfUm70dYCD4vKGf
b4Cgmys5lbeQLQ9chQmPbWH/umA3MXQ/F1GMQRMpybZ3wN5g5iT/t8d7IocE3x7QpGaiRhKNr8IU
hL/wizRN+lRHuAtTzfxlFjehTRlKFNMAB2RiKHxyEvPcvJZR/IhI/rX1JbFjAREVxozZkuXq9RTk
JtOC6BsJGReoh4B9y29Zbtx4M6nbuR9Xu14bt7OvRBJtaBwnwWAcBbh4eusR+XhB+DjXZQoId0JD
TB0wQCay1G/LMO/2dR5blHm0O1EQA5ohQ8HBCkeixRERFbg/x3hcYUlAFd42N8h1VqYr1QExX0k9
u6HjTrGanyzDhz6FpGEFaK23JPmctTyMjkVR2gdRp7sAPm2QgouecFiErvtYJvW5y6MbV+L2K3rx
JvJoZZQ10U5SrmU7mVvk3TipYg+dAzTNwNDzg2yDdyMaH7qZ71GLAVWkAdIdrmOQXXzU0X7FDLY3
7wzbOtlhfD1jjDY1onr0iOzssonDDXLuDRlWb2kxFDu7ItAninG5+g2MRtt7DeJeUkRlCmj5zTd9
Ap4/YvDv0fVjEQFTV4S/WHNQxRfAYJ9rLb/zy7BfGcisKQmXN7o8DXmxH3I3PZmxZPqkQ1eD37Ur
u+GOVS4Xas662tAY4WxUAWSYr0YR6mvTmB5Y7N0XZpNcDdLYDlAwMw16PdiwS6SWIXN2h2k83SRk
K9BzJqTHKm+Bvxhnre1XZa6dG5qMmFlJjdYVopeuenkLtIpas4eVO7QGNBR44xFqnCmJR0QMMrt1
WfNp3/G1YoRj7bVOECKvi8TbUW3Kb0IJg2eSICwK/wfDEdIRJvO7sjWQw3ejcd3XybnW9ZPvcwWX
RkgYQp+P2y6VdGCGravcgYU53ZXK5eJaOk1eDcEKNXCJJLUUNANgJQiHlDgDSFdI6SvPivPUJB+u
PeOk5Jq00bv8vYjFT6kx10rdTtuFTK1WA/Snb8M4bJPhIWdKuDeLEldc2h3LQY/WBfG26DlKjwHR
129RNF9FSUUUuWcfgeFvvBSVLNMkDdtvAvlJha3Y2AwFUvacl10VPQVK3y0RQemNxCAjN7EU9XEw
6nhvOXW6btNS7t1x46SWWOPVd3YFnRuuHW+dg6F0oStKk3ASuwmuYky3TLSiD4w6cW7sMq6vTCOD
g52Vd5Zzj4nIeAhqA5fJ0Ox8D7WTlWzsqnqBGkIQTms+ketE5rpr3Wah/VxazYYC3q3hObiISCfe
jsaM+6Txg41ezHeFiS5gzCzsQnzjU6S1VHxCfRWXmLjGc9/BAcI9QzF5vOucASpvMeD2HE9uF5Gw
kpk3LY3OdasTFp97E3r9gSgjwsjXWqChRK7nJxCQrAsCcztY4LpEgPZ00JofXUhnDv9bu3FLOFIT
fTFkTxk4NXLruNoMbfoABZLgHZn9tHLXQPzhOqzHPEjYUtMR8ZiU7X6ZUdbuKjsYN23SndB14KJx
7E3tUvJNoqI8GAHysRhf7jbFRMoqh9BI8GP0Fi+pw19OCxvJWINka7C+6R0XrVEk21KS4ZNImKux
7H5gkArXVkcSJSjnl7qNOwY8bxsUArJY3b06Y/uQdD4QBarq1UyNwYAqG8zbGvvoyprG1ynHXpiZ
/nOfYeLVXZI2ysqBsYSoPAYPwpGNRD0VZ9ezcE5DvV41FIAy1KWYJ9WnBElrx9+Ccu/25MM2WX8q
zr2UbzYgD2TalruyzScSLj/qmasSMiloz/0vAYcqS9QP6JRHfjOWbSRKpVk9ESBRPEIMhkee+c/J
jAXG7X91GcqtKDwWodgzrX+FNz4dQ5/Jcu47d3qTXyJtfEiIIHEgZJ5au9vnhT2h+dnZiZ5hruaE
LEhs3/TWCM1lOBUBOe+j+2rOSN9KMCbbuTSxhIHEeQozjErUyQwID7DEHacaz624pjUEaw7G3iqa
s0c9QXM2Q2PiJ7M2UzrheC6oBNnaGdNgyyjsU67R2+5pBlZ0zSrFTMjkaGa+snIKBihOgugLNLbp
9BF18BCamcIjhOwVNoJHRomfKPoxu2TW3ujDihMD6mjrM2oHNhCgeQyveq3nIhqSIERnfRW2tBZ8
7AK+Vj05od7vFFDNu+PsGeySWLUBi9Tk0dBL5U99jqBvZPZLARdimhGF4vLY+PLNrW2KfhyTjYs0
caRdjYXVpT4y460xKCY2dfERzZWiAk4HJEtvRt6auFjjY0DOC2LXPj8YUQ0xI1+TXfK9C1W4sete
M0d4Rhh2X5v9jZVrtx7cNj/mV8pilIJxNrxbKPWrlusTC/mqIw8Kz/pj6AYGakB/Z4WJd4omBLWO
FrFCjsIb3ywQ5GcR8z6kjesOuMgWZCvA/lZQYWZUmwxzPeYelVIfZaDJ7L0bc76QgEskLobNUNgt
aUT0biLgiCt9KjoSSoRxlVBhkDZpmqk7vGLlfPFgRWezg6O3JKoxHeKnyXiNTOMlzIAGtY2N33fi
6tyiZu6N5trw8JbBrSQQ/GIiOT/jquCSiZ8POQURCvqZ6hMhQAS8H9IG2F6fjmvRdY+SMLJLPaig
S67DpvlWdIhmk67vdhrLePaGu6l0d/j09W2fJB9+TX9aq/RT4JInjNKSGF43Za5pIZ9k7QCfujWo
JALHTzV46519R4DXYzd8+JAHACg9DjbW7NTzfmj2o+s6XOWsHgoXkP0gZbVInwgYIyOAG/L36zTG
PQuSNirda7vUcfQXoXGVTz1PYqZaEd+UmKR0jEUpFQtjq+mtu8685ibSaApWiWB4iG981IwhalAj
DDDD8BbWpcHIx3uOLK/YVvTMDaajta9f1BoVFn1ADIZRcULykUZ9fO5IlV85Oj4mzTTX6E2ZfmO2
XZXejWxhhWhDuulIENgas/8IPPKjVbAH5rt2Jr/1eWGsWKkEKjG1kk/R4HsbUxJJKlNm59p3S0b+
qmvs6eLKd/yuNxjB7GM112KVMe/sZzIhzMq6YIB9bCYwCqOT5xvSLlbGUxaAVWMpwGCMl8hoo3cN
oM6uIiyU1T0JD+UDF82LVc63bsjhmW0t9TsZCYbTobf4jClfYI+fkHm0AkpE+kpzpbkN4a30OjLK
wXgpgChARBw3sDjK2Ilhxrn3EQXoFSLHxEZikAY5TozohnrcsLKH5Ma1aZ8is6ia4cGZ4gfZz3fj
KG9DOR0hCVy3TQbC4dpOzJeCj0ByBX7kd8XiDwftprFnDi/tapQlepvZ3amF6dwVK05cJrSh8c1K
wlczsB5nszPA2Hf7Lq4+4siF3sEqoc/Ih7O1Rw/2Q2nrl75DRVxLgtSKgI9rV8RKzv2tya9lBWI7
Mh2MxL03zw8VXqiD8UJTwUqZILIqXbsxSZJtxhFDrGIBFqFGgOxvpV5DsHd/OFlFCcG46Eb20TX+
D6vr3vL8bWgC9LU0ODIdUXnQ3lZaRWJI/mHyZtO5/Aij5D61iwfMH/OaiiVgndzFQJEoJnH3kjPB
JgGKIQmZebKy2uI1jetjXWO2gAnjiZRCwXgUE5A9s7y37fiM4+jZNZr7wc120UiruPCCW8yXVJb7
+iPxkls/fBpE981stKsIyhAx0u+lTlepdrVzqnU7JCMKvhaJXQ0wgaw/n7Qho3rW5E05y5ekbX5l
4bXV1EiZSvI5w9a7QONYFV30LcCRUGnWxe3tD9vISFMTqlhlWtd9D0mRHhpVJGbaETJQV56C9tkS
zSEKvxOiqR2zdrrVAiVR11GgybtZ7v9f0Pe/YroLqpz/VtBX/4JO+3c53/Jf/pTzGYbzh3AUDtrx
HDR94i9yPlP8YTtQol3dcBj+FC76TzmfcP4wHR5DAAhT3Mbq+E85nzD+oNgjXBfQu3CFgzzv/0J0
/9TD/kVorNtCiYxtEx06a1Dd/I3pnjT4Q4fOlzc5aTcqBn0JP3dS0iqbYTpMabgLiu4psqrgRKFa
5akkj95IGp8e4buSzAgXd9HX5tN/FFtXIwL5TTpaN4sPaNnUtFvbqqC+tRiEbNUTHFt1mRy1Sxp2
Jj1KNoWLl2JWDLYW5jhrzOroGOT9tRHxazGosb0zzhjT0bfvmqQfWH5nyaGz+nNgifc41YKbqktp
gcAvzT28P7O9rpCH3Dj+pg7/i73zWHIcybbtF6ENWkypNUNHZk5gkQqAQ2vx9Xe5Z3VFdw2evTu/
g4KBjAxWkITwc87ea4+QZes6eUwJeAhZMoJE8C84ea9OT/QNl5TvCU6aKly0c2Qjt6m1sdjVhk+z
TM2SVMC22lOh2645vVUjPaa6dOmlFNUe6OgtHfSUiYooGFDTXJ3CH3oMU2LK/HlbViX+sNxlnOlP
Bp2ehHCxsIeVTUOpkptgmCwGxR9jHjXnmqpq09is1CLejSZOykv4aUdTD5VbDWfSy5TSD1U2L3y2
2qHz8A7XUXROFzIJScNlATQYm8+BV0AD68Dakhw7n86YenM6/zfSZqtsS0oLbvoSso8lLiLWMyLF
zH4zl5Dr4S97Jx+bNG4V807lSlylvUulgsKAcroisyTb5MoEPehDy9TQJdSRTF4QGGSId+4xCv2W
VjkG4ZXR0TMgSAt7yehBL1ksAHwpwWF5hGcqj8BNeoi2raD4M9pTH/0/vonPbwcUlb3Vmv63ZRd7
nZX8gUEuYip/qrYEv6D3kBs0SfiOSueX7pVoZvqxPUUuAri+lkBNeTKovc/NpMXtyczKcG/Pzs7i
f39SG/WG/vGQWU99QpxprxuTjKJYqij+2En/7C6T+TBijlwnhvnVlrMHmnLMdeXe50NDPrd4jX3w
kZCqb5p7RvnnEFAPPw8GtbfME/MOh5aTOiPVyfgfHkL1pDo6UCd8sXIakGq8qj66z83nc1bsMWwR
J2UnjaTJk3gc7I2WlD8YcqN+kuFCg/k0CoozpAXp3xtlB1Tnea7kBq00kCorKUhCRu8WlhUKD6bw
//EYu6A7d492i+h168uZccwon5I4+4C32p+6oUTppfnTKk+75WQRnXrCKb+c1EO1MQm2XNlRhdPF
+SoQbdCw31dEXx4Qs1kblJIIYKHlsEad0SD7aBgRNhWYwWCwnEmifPdL+kylqW+8BCiRb8HT9eEO
jUrfp/4oe9slQMZ0qeZSTxjSnKk21t976iH52sY+aPS94WEYneUvmGFr7inor9wgwD4VxjHtIvKA
ckZpmq5FZNGBGCDUcTnpOKFOIIpBh9jTlyRvglOixfHJXl75ZHEZRjZKg9BiM8RBD6aj5qodOwyd
uujcePaLLwjGUH9iLQUCcc7ycwJXv5nk0F/9AH9mXn/x9KA+zmPtwnIZxcs8dwtnNMlp6fLYBnWO
ENWutv3Q3sQyfe8atNKWhn9HH2D+Yq2Ud7q1aYY/k8DIjnQIjV1NeDlpEc/knCWHKO3fdLs+ACGy
5MLtI68MxIdj/hjsenhSpyTXL2OeZLui5l/USUe7HoA8+OGAJnh2rXwSn/1p+jqNy8aY0q+RXWLW
ngSj79xf6KgurOnkoTBNd6thLmr0wAJmFlilkVNm9v0tMctoVwo/RWzaMwgaCIuLeHcsjiuw2DNR
V7C27mlcXDIyvLlEDMnFLvIVSrPcifJrXzrg56vlTO2J9tdOjnNnXo16evbj1qCQJ61Kz71gNQJl
285k/RmOPx1qZzwvAlZD5SNGhbuB0Ted36aG4ewsNFqGcfEztSh/oY380FBEnZbK8LaWT/rR1LbI
lYbH0NfiLSSG14Tyfl+J+a4JvztG8zjskqmgCs9mYtI0+vqWsGD3O/mxSH0M+IjRM2Js6Q+5WydM
9xTDWNBNu0OkUp61JiAcuQDX7UxtvQelkq+tNoSAkwBFiMZ7GaGbdey6W1s2esKGJBDWx2I9OLgl
eovCOxO+wTW8tNaNbVk7Cyjt2s/TXzC49D1ZtC94gUDnuoQz25a5XSwNkYIlMYOdRZWykLVL8zkw
TDq1Iqx2dcWLzm320C3Qofjip7NZpNptmmN+OfoZz5l78zMt29RhRTMpzF+nqpu2qSeMHXKJb6UA
5DkSIVlYC3BdtyNdOqvOGMNIFGDOo2kNwHJEZRROTEX7fHBWig2LJr3dOWQxbSJmVp7fG1e/cqpN
bkj+I+uk7xmynNVi8HclVp/tzHg0175vvY/+Ou7PZaBXq6UwsZwOG11PfqbEI+PSCxdy4LUrc4S1
MdfzeuB+fugmTqChiL/SmKs2+gKBdKhq46gVVNm0RLZmCkGFP+anZ8+CZgOZNngqwHP/NArrwctD
+A3eNSVcER1g+Y1551cUbqtwCsAR5yfb47xN8dieYhHdRiv2D2bm0RTnVMWT0W3iOKYDGPaXlvix
Vwj+2m4u6YA41BZuUb2mM+WOo51ktu/OtckByXCYElJVE5aJKKy347fSDX5kpuB2Ij3Avu5oN4Ls
+7wUe28GxpkZOZiVUc+2DrQIVNf9QyD1AcADcdIO448I+TDJN6EgNAhhTXcEu/o+AuPcVJr9lar9
NOJLQbb4CoFn2Uya/TttPOexaF6aOb5UAfY/L+rSY5MST8261DwV5cCfK8IDNuqEhhy0pco/NJo5
PZhp8Mwf+pAkhGu1yBKuAoh5MkfHNnd/idn6slQRCQe1frH00N/a+gC9FtxiEtu3HrfjjkkdOE2g
HkBnde2ah2MLEDI561b9m8wHWiKDHu/KzIVqagASs+jM0Fas8Sh63ycnvAui5neTXl+TcBFbLHTu
ekqNS9dPhPQylCfu7dH0GOfrWQrboHux+43Vks/RJc05dgHPeDn9RKdEsJAOxio1kHpRATvrxh+d
DZf+aBX6dJXrijbaMLXvI4CKTXVPynSW7Rk8/NIz47bZ3kp77eo71ofjfCMhODw3YU2YdEzMKTgk
Juu034nLfBg9ljK6jZqGRE8Ia9/p8mc7jwHjUrS7uC++xFHCSnyhiZshODY82Ko+8m/wINQPNiKT
eOwPfaWfSTeklQlkY5tq9c+CMeORDyJj9navHLhXldY8LBAKgCzFnnBouONDWSpuRxiPVijYJvgP
04xfOwpOwwR9wKp8eLylZP6NWy5P/Y17abSu+ocGvQXDiUQDcUF+YjEv69ElOIC+RHnAKU2Zow/b
FKVhKOL6RDefNo8j1yfqsdoDIVz/eTi2gm6sxpJMli9qw9oU7cjfD7klFjuMJW8TqWurIS8EnvPC
WYHELTZCLqLUhhiQv/Y+H5LZ6hwj4EHAgElmaQ0UYPOzRTwHQidQcM3YJmevZ2BTYW4HRclSohoi
UAwDPe8WM8Y+trE9FNmrVeowmkHFQO2gJ1MzA931WfxDib8TqRVXum+1EdiRs5XPMuiAF36TS6SD
ZxMBa7ZytCKtD4UVkqYkNwYDrX0SJ5fGruoTLcWPNJJRwmZ+TMZh2KunGyNhHGsOhxwMgVXWM4h6
9JfUGBgudKfbOGByObwQWOKz/4kHud0SssGcEGqmcyQ+qDdGcPF/bzq5KjejHCGaFWBbgfOhNko0
nVf05wIXDllUA7lUgunOdmZ9qx4HWUgSeu7dlQw3V/JatavktkqWqx4CeMpPGBDkyn5Mu4TJqdzl
2oXwQ2dh2I/7jEzS29zqZ7gexjMhRW+Mn4cDdxE6lQCCrtFQXxc7t1/sKFwLy3/Q8pKDuzS0OxP/
n31spXtpIWMK2Zc7v0K1FnZiuvlyg+v215LhcM4cj0wZEElbo6E+Qg4VIIYYDG0fhzrcWpZPhvsj
ieYK5iCcMdTxztqRh0ickAczj7l7N4b5EBasF4rY/ehL27nUmAaIk4huRVBRmuaSV6llqMFdZoJt
Y35MlFze2JZPDDPz6lmTmHateQeuHr24JDyt0JmAGjYMbWU7hfMKizk9ucwf8Kn8nnEzXDuDyCZy
cKJtKutF3TLtre3gcSIytrnHZADcRxfg1aSXqAQEARRzBgAo5pLpJgbZFnm5uJtEku5IXZiuZjA/
End+xVV+44tgSJc54sE2ftFKS292fRQkgK9QprgbqxCY1bnFwxNBiJ63gFnbYK5XdZXMd0Fy5Q4r
PQm3Rr9py2l6zHsLqfFUX4cxp/7ngKEByyimqiE29N601fUFw1KUN0eImcRK280tmGUmRgn9v6Ix
i74lEdfWxd6gj80vyG3nKIjCvbcmtLvDdIUsdJrthzbxy7OVjQgONSqZvOVPd4Ba2QGXYIZkJ5f1
/bpq9QWyW3lsB5+sVA9Dg5OZ5tEt25+kQmU7YeIp0sZwpw2xvQUkmGzmZOAsN+aHMfC+eL79EDM4
P85IQzRChR7FFMc7P50+miD6phWz9dDN9UCmF6B5r9CuBIiFJFUw/caqhpkfB8NMjfVo6Ux2SANj
dhoue5YPt8EosnPhDKznIKlh40HP6Rar0RoteuJcqQTC/3VvGfUd7rbrJXek+BcsYvZNmNpZR0Z5
sKf8R2dJbHKQYdbwhbiZPlOQos+mx7SGRwjqkG4KriY0CxdvInWeFcUW/BmSwMYwjk32ZfYF5QkY
d5guE8PX3oY0N4agu1rRAvTTrZUvWuCwohr2MbFYq5wMpXvCCr7gMrNvl9laMxrknWI5YwxSnkya
Doe+Fu8lYOENNMkLwaJaGj6inniq6dIceNliW0c9udQZejzCtJhepvWK721rpFN6J6F+GydhePFD
cs3m3D7RT36kzwzbv/DGi9qjRDHXKRE8G9dtij1oF6LRWaZS90SoQhlBU/VdNWB1TCufBiFVJaEu
zkNAD0grBZlZg22AsEefWyb9FZUO4hbXG3di3oZiHLZ6zQTcdIOTndfuc5r28ROyidV7nTp7pDzS
iQbKWdY4WiTufXAHA6LTgB9e4ynUAWV87TvOr7KMd/WQY9R3y3DL1ZUwwua7ge50jc2iQ/um4y01
ibdgnhwAcehZk8nskhbR192vcPxlMGgIikQtbDXHuPOil2qJTsh+/WPd8BKZKH+OBlkUvrtGv8vw
qenQz0UNUSW2sxcI3FZxU3fnsus+YP5Zl4BYc9KoseYJw+FbzUKmRjBoDk6p/ewrstN6ifLQC/ct
bcCFOLZ47ruguRmxUx57G/2DvMa2S/sUIU2A2eKMN1JGKO9nLCASbtgVoNjLfD4R/cKB0MfIt33j
wU7G6NrDHocXlj/Eln7jbvS1DQ1sb/706BFYeU1KjkAAsau+cuKV0+XjdrbpQjReqq3mbKp2nhe8
cqHJjsZsEkc1wslpsuscoXvsXA+uStZ5e/gIxHSgOvA35WieTD/ud5nfgjuRgQom10iOmC8pjl2W
mB3CUdO4J2lg4OgbrA1dYxfFJc4nDbroJohxGVZmc5+WsX+S3dQJwq7wfhAvu+9ad8s5hTPBJZkW
eZs8hst9VHy3R13ndBgOiP6N02R8Z4kxHtJixtDoQK4jvu64uH6yKeAX7oqUKb2WTHuMfocg834J
lu2vNqv7vqaKZJ7oYkEFcp3Xh7mYP4SXgfFwOZXcYWacymCP24pJ/vg1D5yjSNzsNqSl88jyesDt
nYptMnYhsc4TIyQz+N0uMPdIHu5Y6qI491zHW0cahO6wZIHdG8ULMVyreZllkNCIXHQyfaZQSCWn
hFi41mQBu7is5pXFph4bazc25k2twpiCErLrdMgQy/atY767gSdunKDavtZcp6GnSLlhD5WnisZV
DRsTZWR5UVEczjid02SmGcNivevoWzsk6clcbrLFHYOmDxHByZLvoz77MZG0vMnn4YkYjrfMNbuz
pdlnwmY6MsDMepUvzcrzsopoBBG+9HovNYgf9rjE5zFDAFLNJBXrRMPch6XaGGgPibshb9s2fdac
Mb5gI10Yr50L8gWuDLurofRY+IbDzvGH+TlCeJa2YiQxjrgsEyHntmxD1HlJFt8yh7W3RyLfjviz
n3WigzyMoUFV+e9Gx0WGtHX8cJrqCfJlvnXqdMDNE6L0JBdpmVOLtqYGR4s4gGvAsHrrwNNFBBNu
dU+LjwvLH3QDAVWr+Uwl9XtY9OnitQiSqRjbdVmav4MO0j8zleO4wHicoYZG8AW5Z5S4pDoaHb3p
WNvKTqZzj2QraJBswSsoXtGLTffeCmHXfHRCQKjqwVSWSwZ71m9/+GkmSZhBdyOci05U4Tjnop13
lm4Pj3WDDllDj8QVxg73TtpoG7tqaHK2xlPBjS6ChX6Jhvh9Jn32NNbSiQ6GF7NsWZ9zHWXwYGs4
jLJFTk5Jc+mnrNzG6GIY9GXaJXL0YSWCtjnkxnioDMT5hTxgrcbcpDYcYLearnbQaiRnVV/02m8u
5Sjis8dfP2kyONbNTdxJFfkRS/iRR1UFozfZJAPzwdgJpietHvdLpUXPAnr32DocYwXzD0MgSFpa
vwSsiukx6PrNmI8Q5yltt7keOeuOG802loCfoSWYPWXEfRiDYjjHDT4JbvMa1GDLvCby/8IYE3O8
sXAjRZyx8Rmzp7nAqizTIS3G2Rt3ase1z7CG8qFGXiWeSrcgFYz/6dofWhNZCivUtC5vfnSbssY5
NylYNMIbsyMxCo+Ghu83GPkCvAA6L2xkSqA+4AZAib32Z60/Jqa9jqM4u9KY2I82qAaG8e0ZN123
s9sB7kA8CUZBnnHs3PIHlmTSOODC7qG2hzcXaPiaqO7owKpohxmfT2RBD0xKNq1jwpeOTulTr5UN
BKxyIVp01CzoXBrAMPkRGOSUWDJ7W6uRNFmhfibCiurl7CHF2S0yNUzU/qGDWAAHvXk0dHM9VhWX
2xGgm/tNs4N6Xfjli56RpOZElnYSETLZ2eyuZT5+HbLF4CqL5jmcbDqKeb+YO9bKNEjb9ItdT1gi
8sW6hHke7Os5/97laYOUJPAOAeHM9CMLJidWcUlcFhfAjRt4CSS9SHWqoVWg0yYmlscUEd3R0Rk6
leLOPTk6+12YXd2cwEMtLW+d3u0s3tm+mhIKQyd6CultXgukG8n4JZHZRX5KYr0bWvXW9jv3lHkB
RVqpPTlCeGe18ZtB8HKNWOuWnd8d2Pg7e8y5nEcsIeucqJtk9LwrGsfiytv2+0QDMed+dRzsjaF8
1Hni68TxcKaoJ19i4lowWu577mnFDTtFidjRfMJR15xFAlFvpmYlPQCWDzzxJ0BS49MUtNsMmHMw
UKkWk2jutf1WeUF/Juyz3lA8mBfNQ7Ww1Eiu00zU5wXm77EMwJ4XmfFgImB7RpTFsT6j8UumBdmX
DXM044tbxy1cZ60X/jrRbYKpGVgOCynJYObw8nDtgvIXCsAhyx2LinEoy+m7PdQJwHMU40VUr7V8
Bu8W9T6MM4NkDdH/GCfHfgSMsQGapD8PMA/jjChXdG83at7jonsUdajVcfOwOM+Odum098Dws11T
oRQs2v5Og5BcLsQj9Lft9OwWLBtJwl5nJHwSZ7VBeMDNgNIUWiA8TZCzxyrnIpyj0rsGExULHacH
v+MgstDjsswkSLGorx6tw8TB6JZV1svowKpvan+viSg5Rr5k1dUdw5M6SO/pPNxBgg6njHZgmwbj
yg7K5IjPiD4NFunRRrsqmK+2Bj5hBpgBeMmeJnPOiAfSYbIlD9HaSiss14+A83rAyC6aX7pw6z1Z
Gd/jmcTbdshvZYetbBTk0NZhDau/WW4N5P71gs5qHdOcXlXMh/fzNHV7O+NWLyibdmNuyYZbXe0S
jWi6GslobEb9W+40l15ziR3ymDcvs1ft5xxZpg7K8+yQf05qT7UeSuJ3J4Inz5Xfv1Rh4F9o4L5E
BvcSxD3MehP0zG4Pbk6aFOrq6ErdMjU3B0dP9TYjhcwdervGUjfc17CXdbX/iH+uPIwOPgZN02z8
tWDcip6OUm20v6xoKs9F7W0j3SkPiSi2lqSGtH37XrjlVzRy3Tqcx4++Z2XrT2Kr3kfv15iIF+99
jAsO4CTKDqPRv8b+0G9JzQas0N2X8I342Aj1f71wCXRpEAdMbhHToqHv7JcqPRu2Pn1BYp5sxsbO
d5rTn/7M8mVHSw3/Pud+ak89F4X9S1wXBbgy2ezNZS+JqNv+1Lfltg/xRpck+Cw+XlqGT8VGCwj9
9ZEC2AoUYRR6vs48qUFQj0XbElmXE0Yt8QBQ+2myujBajDFm+W7b0wnBerZN7AQyih49RqjMSIQQ
RBLKIZii5LKGGg8IbtGAJ0gT9Pwjt/yetqx2CJo78M5sH0kP8CgJCXoWeKswqsi/dI3xFJlFvqkt
qTISuObUJs7ELexA8Wu0ak7tDLzDnji4c6ZY5zBtqJQd85GTpVkNbv3mLKNJzZKgF6OWIa8yM4jr
y6N8owc+bQwX+vJ55gzx4nQ+ZlY/0YReyjUZBA1JXnpzCpTAbcFmRR/01RCkk0QCZWwANmcVSiZI
EuNRpQQBdyHfidoE8lcVt/XzOc0yxS6dy9d/zKFDi1VSSjXiSGKAeudqr5Sg1s+Has+rSLhoLCZJ
lIesgiXJQu35f++ph7H8wErTfFm6+hbXubXOK8IvubBnJJATgDqqFFRijTDBaQCH7KY/qY3D3eu4
4Mzwpbt6AYaFUV7uVtiE/mzUQyDqjLwE1HY7ny6Dn87nNlp01gF8GPJvw13L0bdRMoxUiRRSrs50
1RkaM61gwUt+N3WfH+/bSv9izJaGq4qmqaazSVW/lDVIewoAFUOTIFWJyfIpl+QWtZfKvbjIHBgU
4q6eYpA4HWPvrZNvp0zEX5tO8VwG7H6DPH+UUiZy/VNezgXdtypYLW79ffBpmpFYgaMEDwu2t39v
Bqu89GA690OcohpxCLFyVUeY4aCxDSyRHrTBpY1IJzOZ7AfbT43d/wnE/r8EYg4hg/8vgdjDr4La
IRs+iuS/qW9/fvEvmZhn/8sNTKw2aJYxsv0n9c3X/+UYODP4MU0bxzLMT5mYiUwscHGP/hsW97dM
zAr+5XEhcT0DuhqiL1hx/xuZmKl7/019s33PZmTrsUS1PURtvN5/5dxnuYUmviKyZ8qqZ5wCyzbM
xbPN4HgdAgho3WAXacYdzeayM3V3JOXIbne5r69bzoADGebZU8UgoZVa/G6098HSNVs3gcaRu1FP
vAwSUZegg0vptY9jYLbbXOsAa8WTHIuzzL/kg+uv4KrlLIT5z4qgPFvT0zQytgmM9yIElBYmC3dY
tJO8Vkrb09JuxMd3J/tWZ074UH4XDfGvTYol06HmXcYgPnB9dLe4ueN1Wthi09Zk1Nhp70PORtzW
ptF7QEwacyhucoRMo2QdXXHGZ/gq4icWISwJAtqMnaBbYnpfSRFp9gYrvrmNfo8tXk1L4qZnDGVz
FVzs0qAsNon30bIMLQ2hISqIOR8yHY2aRRceZNVKL8J6FSVMqzJh66uwN+bNgoFkrTM3O3pm850x
3e+Y+d6mtLRX18NSuAhKy36GYj8QWpHTIKaLbl69ELApeVvimNjtNbWu44QfP8VkXsSw3awiGGnG
LNOG3pl/nFIzXrMkro+LqTNGC9LkNsfQYEUQnEp3uEI86M6G+72N2/RiDfbV0iwPEQsA6Yll17Zh
ab9vMrouultTqU5eurNaExNJOKy9GfnAXGU6gC28vINuE/0kzbGWSN5tk55ePBFAgNSAErWK2w2Z
mdjKvPaF0d95aMYFE7N/iIdV6tM51bXuR2iUHw20HvBfhIwFHsWFjR/EcxHSk4IyrLu2uy5Zph2z
Mro7JXJ5LwEdHZjILEr7q2fk3Z2b+gUSUnUmfUEaU40DV3kA34u/t0ptfgl77tDtJNZCxkjMQI5J
P2rIVPBhWgC+pi7JSZ7wvG0LhmQ7cynfFV2BHDxlhmq64OOIZUFF49oMxHxzOvRZSfHjjc6+jn82
hDQwsKTFl7cDGqF85xTaLyT47TqdwDdz82AFEVlPKLPjUfOOgmq0MQU++jaC1zTSW9TdzLjwK3h9
O44TLAHj2tOo8l07euiHaNmOk9kfl2rAzz543zqsggd9IlQ5IyRx29YEBS+d/mVCgLbG0EANwlwE
O/XPsQj5lal9DlxSHKM2/AZfC2l28bzEBkdckVxtH+/nyDi6SFN3i8pU3xiD9QVBz3O7oB4CyoaG
p0WCHQI0bbKq3Zezey0/ksWdV8NEzt1sPs+Jnh+iYiSUjGmKUR+QA5qbds6jfZaEL4jbf/mkl6/S
acQo6MxHQ5gEbKTPswsuI+/0FnNC8TtvEGq2WPzjJSSuuULrr3s734gIjYEfsfIb1BNFy3ULpNqZ
P9Z65FP+ngiWJGRHrLnH9tvM9L7XXrnHcFffrSB4acicadG1bFDTig29g+7cpa9B2lxGMM92hTao
c5f8Mf1mTMPPFFYG6Z8QGWYXRUiia6ux6sCEMN+VHjIy15ZFfAlrw1lHjr+GfFAspGHRTEbgEUJ8
sM8huWGYQlCITikF6Fzb3y2EuScDYlkxDfV+pNGwDsMu2zlm8FLAV0RJl8AUSZnO67SsUdYAryBZ
J6kNaCFS67Bkw46OzWNjwburpjg/EBhLwp7t7cclObSME6J5jxk3KF4zsw2OZV5j8T2nfb2PMelq
OtcHJ9jbvmkeGnPZJCyatoSxf3H8EXlnZtX7sgDaoFvvZYbMvZuJvOqHOT6MFqEgjuEwaJnStyEZ
wg3DbFonuPC3Q3sk+8tjWOC0b4vNhW7sXjrHnddi9KMDrmWBRTU+D7VBBo8lmYX2ozcAaC/HeU0o
urcqxfxaZSiEE6/zn74sGblyKczL7eIf56FDSsqEdNJTPIj4GGZLT3HVniwJUiqIMLUtYu9TjL1z
h2kMSec1dROXcdKPWl6ug97aBGRxb4Lc+6EFDkAqCOaaZJkPkmreSr55LUnn6Ho1wOeL5/y0c9Dj
kojO0lLbNpSVrruQCQ02fengp/dJ8d6hIiQ+UHjFBkWK2MD623Tkqx7Dg4fxRpc89s6K98DWwAvR
N4hKH19r2B81mnUrRyxcYbqNBd69dou31OGCwVwLZwepyAuD253hU6P0jo57G1B8CDDeLGcOBcWQ
ByZvmQmzTyr2ua77gyaJ8yxE9oNk0CfA6KvWElI6vHNmfPKAncuafk8FSLWUJHvR3TrA9jWAe1yd
9dqSzHvIGyUI/Bqcw3aSVHwEUKTLAcrvoOScYhPwg0NvcASmr0uqfi75+o4k7U8g9xfJ3rckhR/X
NxYXtKX4VRPJ6Y/ccl9TpxCnFz02xnIszJjwnYoh8XJklGasZqaJ6xj8/8Cw4krfELQAyQCJzAho
YBusapoaUWDd8qA4kIYDP9YgWWCRGQOBTBsIxvGHP9TAJvw9SrSPaPYIIiWfwKoxEDv5dNKx0qRE
GKQyy6CTqQYa8QYGMQcdcQe0FI70ad117bwnxCE4cW5s+uat9TUIB92DYZMeB41qI+oW+d6FiwKJ
ZHTqO4IWQv7AjqxFbGZXzZZCbNe61jKbIZEpDR6hAwXXgnUfgpL4k+RApgOrjT0BYsdkODpNHYAg
RbnuEwOBz0hmQmgyHQKn9sWoapYjlPe9TJDIO+teDsNbOpPqRMgZMFUOLia011LmTwhoRmsUQMeo
LN+bng5Nw9Vt7RFbQbr0ayBzLCwCLRih+wD7rXtF1MUiMy+ETL8geXYzyjyMqJv3HNxEs0Yaw/iK
752cK1K2NkToPBUYCAvCNahSEGmQthEQuxEx51tl/ost8zg45/YhAR3kgIqVFXP02YR3JNOqYm1V
WQhPc5nu0cucD2z2J50xQOTro3Xgzo5hUxKh1GYkfYU0TVJDUhUgMhIl0uPyPYYybKSRJe3nRj2n
EHnqOQ4AlpzukHIBp1eR/b1R0pFG55TVot0sSzg1SUqUx0E95uQktkRON6SwJpTV9yLzU3qZpBLK
TBVRPecyY2VIcMsp1qaibqpN2sIG/YRwOhWZLeqNaEqLHEqtcSCFQApKOnfFURJ09up5X+XF/L1R
/6Lt6x8Qg9ut+hfqqc/X+POany9nVCF3yWpOq6OovyswYzk8R4keHIHXo0DV0lsMD4YSXgbdqH/g
LTMh6X549FSekRIp+SrIRr2uehz2Avcd96x1KvNzGklJbFQIktpVT35u/vGceoV/PEfWKW4Dqzn8
4/nPh36YFISJM8IuSd9A9kiGUCUlTEqwpARelQobUo9t6vpMJhEpmdbn16rgdpkKL1Jfc6YijdTP
3Wl8y2XeUaGe02UKUksc0ucvq71/vGAjJfGuTFdSCLrPjVKVKUKdei5Byos5nbSmT75eqo4x9YJ/
dqPQfUcj4m4VkLCXzFK1lyrVftaRFNURGfWHmsggDO31yNnqFriHZykGd8vsGBkt2VOeQDX552uL
ImgOf+2rz164XM0Z/IACKCYoEwpyqZRYau9TnTV2VwaE+tFcbMl6lXaGP7tKl5X5hB3CduZtde/q
NFIbzxMeLlF5RjGJnQlqpagxqsChjcupYxWcRLNM71IP1R5jD7K+BkGsmXocDCKlEu22YeG5B6sq
v2qBjzA3GaLVxDNwj5oHnkb8WTUvjGaLhkuJ2c3f2jpEH7Ew3yHfbm7SJz9x9k4TfmlC9OmeRipi
zVJ6lxK0t6u8kOF0B5fDrl6K0iIJ288fCwvSiQNTbR+XM7fLHsUX10uKOTfB/rPIlYeJo9V24A7G
mJFWtZ+JQ7u4P0zDEIehR8sEE4t+sAdtRKA26AngCxLLX7dNII7GxCoiSrWj35K3C3E5PY/S+msM
YX4zzZI7pIuICs1FT5Q6Cq3Qw/nqRNVdR9HjOgTL9tPwdTDlkKrK6PBGTbsVmWlt6mhG0DUWvznD
X1B7V8cmoC7TtCQ+9Lqe7chonjfZyCAMbkvXMvIMXTc6zhp5HYEfrvGv4dOOhuRmWqwIUa8xIlWE
wdTs6tWCcYAVBQ3YXF6VkShBHVQ8QbX7+eQ//o36aSC9IJ//rmwhKjSIjmg5XtXPmIvDJ1S7y0Aj
t8RlE5YoAhcfX40hN+rhnw1lCUT2lPt8j9YTfZjBQHABQhzre+awWFiDPtjULuJObQgeJn0hdUG+
RjtKW47ca1J4nWmzTEd3Qq/675+FtC43g5aOUE95rpatfp2sTvWLvfztz5f4fFi0CNDMOck3qC65
laVAuQ6SGAlSCJlnlkdSIs3u5yZD6bQf3ZFMSWS2SPJA+spTgYOdcySjgUoJavx57vMHak9t3CYY
cYvDUtr3hce1gt9VmyidP8xWqHTXv56q2speG6zzQKnzeanPRVQeiU6hjXFesn5t175AsfTJH+Kb
Ut8DMhF+oL7XKC+Dea12TXlL0i3n3bBACIDVN09qM2MfOJlxTNJps/jrIfDCTZ/z1honMk+jqExk
t/NGeZ1Yl//lhPqM2Pt8zjaRqZmjGWRkIIcb1egu5O03GNVbBhNUe27yP+ydyXLjypZlf6Usx4Vb
aBzdICck2Leiek1gUkgBR9+3X18LfDczMl+WVeUH1EQWUkgURQLux8/Ze+2I2M6HnCiPnTKhqUBb
vuvHkz7zqO+OpPu/ujQdN4nSb4PZ1QUPYyRHRN9ycA1WFbfGgkMOEtt/OLDuC+LdpXV/MlUv9JkM
LL37bx+Y/RBfY5zvfjFmUfXO6T7G2RbStyPWYFXf3A1aKH2qtXCchz9OvyoCe3e4fz7MMtRl7cOA
iIYgTOolmBes/6hrCeQadk78cx9w3D8wBxHptp2zAVXUnPUhiMZ846rJ/m7eun+oG9Bnlc3LfXd1
3X/u/h+tGc2Ahfv+8Y+QQWySoydTrq3/8F3/Hjx4/9r9d91//P7p/+lrTi3ZU/48wp/v+fO1+8Pc
P/3z4c/T+/O1qORm9QN6ZrUdvfh/Hvn+zfYd4v2P5/7nZ2TiyO2koW6fN8n7h398i6LbdE3uCqDC
YFAwE1zRPxEGXKHyu/N5RztctWy9HPG5lbH2oSA0XZlv/zj38ml47ptGIgKIrO3U49Gf9eF5kIee
AOi+YOLEJXO/cu/XyZ8Pg+2cKz/U19UUFeqqf4gMxj33gUfosP33E8jZKUsRqWc5Kptm3ocLVFWc
/+fnc38SatU99jpwSwfHaRDCUbcUG1E3VhGyFUADOAwy9/wJJEc3eyMtw50UVWQvUZdGu/sYIxy1
K1YHN1yyZS8aDZ/c/THYxTHL9ZPZbCotYV2S3SaEXFqhp1n8/8HCf2ewYCAbwIr9v/6ta/9fomQe
87aR/2P5yQQyzP7TaOHvH/230YLzl8lDEQmDnYehA3lDf+fJOMZfhmljIzeANDq68x8mC4b5l67S
iQEwYFi0XQmN+fc8Gf0vmrL0LHCuM2GYHe3/9hz/jjeq/+nz/xR3ZOj/lCeDwQNtiSpsHtQymH78
kwG9DfU4qyIG3VXeBJBwO/sYlu0TiewOPMzXqu/qG4xQIKFD13lSaOYxGg8dWD5aGpazQd7g5qyT
FD6gH32IkJ7LOHSTKxrhrsHgCekTkDiex6ogq0t1f0VRgoFkiunioVrEzRYBCgzhyffWkHvBGadt
9OjG6kqdM8JHH3V6OuBV06bW90jaWpno2zYN1EDPDBxnmVROsBZQN5EvAJ5V7TRYcBqNtnoO+qMY
3DXEF+Q1Ju4llMoxJd4K4i/GoUbmK5ez5S73wz2mxsGr1J4GShW4m6wIV/EoXML2ApoevXWuYQvW
dZE82hpisBRs5baMp22odLlXhlpxUAdAc2VP7x/h9kaXw7MrHVCMsC+OirlpByc8FINuLZmV1++K
MQxwgoxNEEUu1NJQMLlmAOpzvcwF4HcVjxkLDPV3l+sauo3WXCgaLUUN1MFKhPVbkofHsVMkMsls
G0W0GYywNDZuSWwgVxVkdVsj9dT4qoDoLJ26zHZasLNDzXwirgL9eljSvQGxlKUyPQawylromnus
BOiVVqTZj58TjNjUeDapQZFHIv2L/P5mgHzGJiagmaqJAzVjEXR26LlWevMbDFCxUosLoR/prnbn
kkniwvYDWz2YrXLAHpaQHt+E56hzUfi7xXMH8H5ttGPpEUNqYvrMwdtICHRATf26YsX1mWgZ2Aeq
OS2ZFMjXrJjKo1rZL0NOp9kwY0zxvmrfaO/g0lAYi5XtiG7fAvHWon3CUyuXFihFsCTmiw8phyw0
A3ZecGNcZazLJFo6ZSFXZZpdVThuB8MqofPoYQxbzZoOYzwVC7qjD5VtYAqrAT25874CI6ZQ3GRZ
uxx2lARgVNJFljcVxNPEMUlfShwYEI6/Nf7chW5b9lUAsCEJ9b1IteJzXOLsT/wue8BSMOOW6g7H
eme9yhB8fTSa26xQMy+3iQSH2YdLqgi47i00FeV4SrEzXkkzhGRVHOSQ3pxMX4Vt8yhcMjzGSs4t
HwnUwDq6tW/gW+7NbWkb5P4ghCt01BtaFmxR8FfHcBj6hdEIYydRgFHPtqvGYYKIgAQhrNnWh0aZ
HoiBjLeTG6PN+o4U3NF2qNZcQOkjJDWmfeH4kAf+d9qSqqnbRDkYNNVn7nO2lqXLHCslXFkLAcRi
uIDBow+eUmT9VtFAHer+QVM+7NF9KsOqvMQ4oSIEM7xR2NYcb4ycI4aqHisxKT9U2C6lf/ysIu1S
TNc9Um9f1LlydIz2MuhDcsk2wRn56yG3hugwGI6yDAOAUCLScTY5LpI4Bj4wlvo1k6m9P2BjjbtI
ruoBzXYPhMNtyrVrZPKp0l+AEAJoAkWaqVp4JvtBW0YulmZNsedDzhNLkH3t+5awKINaMPPRx+S0
uqx0tI4zxhl/qUHoIUdGqQqSbUuYEk6c45G2yjNVpH3MG7DaiaP0yzHEoNE2+AKF097SokThAhfD
c3pECWgljRWUTJhqhRvy+ugfGhNk1JSxu1Fl+11b8Togb2CjBEm8jQyiaxA9/NjtmKwGOMZeo2JL
6iMnvXoQkZ0DOs/nJPL1dWjENIMLqqTMQmmVjzkem0C5ThKHwzTIOdbG+S1c/6UyJKG1WGAXoWKJ
Tf6KHINhpYPvMSp9ktmd4cJLy/RlTG9l9pMmTftcgTyCMQfSmRa+Kkg6mY3dGjL1wemXTRB1u0rT
05XiQzDqTXXwgPliNWQTAD6eePb44xcZmKESsAaS6Gnd1OVrZGqw4LvK8ogK8dwse0PLilOEBtAS
KtJzZqugvea5a236R6C0KEHV7NfklPuW5reH1fdXqgXpUo+bXVuho7VHIIl5kqwMzSYcJtE2zObh
ooFNX4Z4H32tQcwUjGuOi9yUUn0pxoHGFsHEi3BCMjafVNY89e3gyl3pxPZRCGW4Oqi4Kd2wM1k4
7GykSdnEwgHCmD590Kcs84CeJ0GURK28ijB4HhlIE8PiGrvRZcA29l/mkA7MYJxhgy4s3eGtfteD
6cuRif9QVRyERXerQdiOsfngMIcC86nRvWhggEDiNKGH8EfUInyoJETWYeTWrJjne+2krLKYibI/
4MPObHetxcF8uCdUkmimfaI1DD4QR6+mBO2hqp6czpxmYSholCJTt04WfU0TxrFeA3I3gQBhpdvk
Ki19GwNiUJvZOYUXDNornUj/mSdXjBgpirEdmllkrhh1U+RO5crHa711Y5zuk1G9Go0lt3qD9ULL
wmwV9dknVECGVfRipik259Gf6TFJ4yrhAktKvMEIGZieFVfLivBjpgp56DPTP5jo84jv0bblaYqk
gcCJvCGt+T2mjvaU1Vs1T980uy9uaRe85uX0C+NlsAKSCwt3DLEeIPAscflDyyeJ/p6Zp7XVu2PF
5bZMgt4jE6zzfGS3S7u2rQ0x9umjpje72FfgeLN+z8xL2iL8AQbo1gcIMKsoU8I30tIY8/pbRnvx
SkcMshbZ4O9NK2he4w7GVzg81Jkm3zqdKakJia+IWvPJ8ZVnliX8CLJ5tTV8+aKrl1Yc12fQGfB7
qGAgCOfqNsab6cVNmzwynMwhpAIaLlXWPLU0iOGVtf/G8fhDH5vmrDHs8dzoaAW6+OzUAMyq3ftM
SLSzgx3hIDGT43dt7E9TOm9+4X+SIdbv1Nl4iUgSuX0ALVtWk3jq7Oq1E+QFNlrQcR4qg5tpIUKt
JOPPaUw0JnCALIi5iPetOdxE2nUnpK6Zp09KsbUCGBS+/AFCBp/NqqJHmP/tpnNwo/mtYV6intfD
FLmFCUGXW6OUuyLuxW9kDCyNybHXxx+JbNuWdrEDKFwuTHB4wDGCTY+uD5YdbJIKnPdeAVlnjy3u
s+wWpxX2ElnsXXoyT/e5FMSo7teQWzNA7xY6BJJAla138G1WyAkeeanoftYhtE56vGvLn8jKSyoE
3WX0GQa2BVDZaXlTTC+vtBJBXyifLLxe1FldinAnYe5iy8wEgF0+s/eurSpAbVKGLYgf89YW9VXv
d35eOR+OD6aiBtn3iDrDQDs6ZaeQcpW1mgC7ZAKsH/qwRwO5FEjBvQIEg6fMF05cOdEqzhkEKfY8
acyM31GNYV02ggiyTL06CFGn+lX0ZvVttO67rxfhm4rWZdlBVLz2kYBGYvZrA+2MFeQvAy0wjwYW
cQs4MVbkhhPwak7y3b9mRnjy7X74CRBXSiGn97E2HhXb/KrdLL+R+QXVuj2xHrGCOAascVEerd4J
LxqX5WJo+2Zj9W9mDycyNalK86Vb0MDVqh9/PuzaNR4GpxOHSaYK6OHfBkqRQ+lkLUnNcwQ0EwHG
n1YNuDqGJKqIfpHofQOo0w+vlvDSIFRenFYgXu7JdMMMfMl9DDLA678LJ469utfGbe4Pr2Ve4+RX
aFiOk/sed9XJL3n6kW2rW5PB/BCKF99BHGur+u9+Jo9T90DIxTe0N8I4wzGafxsQn2NLbzG8dACa
ZtglieIv92kARw90RzkCGHP+mfsP9rNQUQqM2nTImJkO/mPRKzV2CCTanLGiBLuqKl9wGNlI0Idv
khlJUNRz9Kxlw5TPQUuszsaNuZPSBjBd7x9Yn+mxFg8Mm1QvT6ZoL8OdY3PF6ZF1zrWu21CAnRCs
BCu/wAUL/ufv8J9+DuUKu/5dw/0KsBDBrKHSoEZUZy/HaoVfsUeCbLnLpNNTkNSMx7MxmDzVxlrC
PW9j45/VxXFRGMwio1eNhMx1ixBVqellauaQgcVAMxvqBV2Ouj0Edkt7TZKv3kI//EdmIK7Vcd9T
W66wsc9ls/UFK1wBdE4LxU0g2XZ+81QS8u3VTsiZbgrW8LAQdIx25zWjfChN2yK9uUWckN6m0r7l
aLBt+WXFXXxsviWWT84P0SU1W7w5YU/euwbQfEiCHfYVcRwIFyLqfRM3lrsDXCNPmuKjDIkhaJhO
dHFsjOWRjFagT22s/bZ7wiPwksu8RFAiwlvcJxutJI68ZbJdyzi6aYxZC7P8cSFZPiqRT5oDvT88
E5akFx2B1Zi6d6VXoBtOmUpkovOW6VAI8ruiz8SEyy2JB1fuI+gSTW80j1PkuksAt+/RkG/HqpNb
NUve2sR+x92xaQrtaPfyS5ouHNpUvCrVSQoE7g1IR8QxRMVFbFqdP13aZnzHGLBGTrRQ+4RAc3wL
XmD5IAVY2aQ6zlTbHQeTQ5xFNEHPSWgufGDfZaJ7wlTHTc+puJJdt83Qa21bRd/Uo+MzGwGcDjWU
cpcz4AK7oYX3sVgm0ppJ4OpFWITE+uaxw7q0N9rys4umdtmG5k2pmUfDeiGXz0/jQyhf4t4B6Wxc
uXevWRu/+kZh7d2GkKVBPQuLziKF/f2BaBBq27KIt6XP5Kou2DgKQyONAE2HPb1COtAPfs59LDE5
rsoOA2SfF5gZ58hK6Dw9pyDaB0g6Dr7r6jsfREQ+96nH1NgmZWLtie9MNnGsXLp+WDZmJnYIWMqV
PbfTA52/qe4wQGiJ3nmhCxtbHdtHFp6HsCV4L0opIkkVhcZccRxZGT1k1z6F80bjPIjyxXgphkjb
IQ6BDDMT5ujQ+zul+VagfS8r126XjIoUDoHV2RmISwhjUOZjSrDF/e/Ho9py6plDNxxzL4zSZAIz
mXtXEvZr8nhFQeyKCEwMvXNM5TivaW7bP4opfU+s5qK3JL21fT96uUIdRS3zpJUEWZF3SGAkYuwF
EoZfVEMVdX0AP1yaG1U3n/vBR8rTKbcMPIPW3tDQxqu46Ymps1PEQslZnUjRCaYiWrK9vqjWiH7C
kicSeL5TBy2o02ViragbDKnEP8UJaJ9ERtglY2ZB7bARHQoHFXap3YfSQ7v502fvNaqTR13/sSb3
JR3CYK3HIPpBdcEKNgCqjY6+SeQlHXtmQDi6QdzgWU5qz5eDRvZU86WV2jaTlEyTbm8Y/V+jQPto
Na/OWnMnWvW9oQe4z2E9mXMoYtO20TZnAuXXgScjA3yM9unSkViYZYP5dzRXkII5xYwltgL9p1BK
93RuR9f90OmUAUQq2xSuKZ2xwAkOVj1nmtUAhEu9WQPuVhdyDAT5lMibYqO/NJAGsD5F+hrT62YI
0+ioU+ovm6oOVmqCBbCrybYTK8C+C1LOyNswte9+SIhOq+YzAJ0Rrkvr4CsBUSIRmQi5AUyg57si
M39WiyZaTRZwh9ScvHoAwgX4ZlgmZJCQlE6ShV3D7XaMPva6FkohuNpwEefwqJRwxBLBCbjkst5W
Ca6wKbnGWblrhvyn5KxLHgQJo3bnLJVkuBTP0m42/QB1VlYvroIKJ5HJtXZJIajDD3xg+UI1E8Za
U4wJz36WDQtaTitk0s/c17jxCwhk6U8BzmejG+VB+OCezKqHgd6BrfMxDetIersxWYgi+1ShUZX4
9Us1QrrEQDb2ZzKFgNMGhgoE/LDtDHY516gZqxJpm3KMw/e8UprpZNsm+0JOzWKQtsP5IxTfTiS/
6Ru6MnocCFxaxYbBG1S9xVb8zrjwp252ouKd0/A8CbvdmL75QA4EbdYu+cT0feoGLNAZQqnE771Y
Kju78beBmn07uJqHfMhWSWPu0YagD5LZipCR2aFudcuuUXei8Ysjh6qDGinXApYU3Z5LUEVPYVfA
SMMmyQq/jqhvKI5u3COQ1x6ysPux9DSirLSQR5F7ZPHi0KKA43CjwbQPdeUr9A1rgSZsXQAlxH1F
GgLLPPkkW5/gKK1M1yxqygKI2rVqLHx3AytuJyRV6+vkVr+mXvygAHlOBd53kFGR07/UJGi72fAr
9GPYidV4UkLjSxnKR7h0yy4KvztVu9lTjykHZVqc4czUcMXl9I/MGPYZYV+DUqBp7odvOJbE/zXc
PrwPHFTOQqdtyjFh54ZWvjAD7dmwzN1YxLsgBEFY4zgpmve8NJ96TgF9Hq0TFvMkj7c4iQlQQZcm
lQ0BBp60c7qu5paRjWLwhqIaiQstwhZvfDvSBQ+hEehGjCltm+QFsxzP0a9vNqcQlQDuReMoJWy8
2hud4os28FXuRPqdg+JWqupkVACsVDUmDbbHlJ+I8ZQ35VejI0RFapv3mM+Qg72gIoAirQFYjqnL
GnWGgSY/o9hlis8VnsynGyfdjmJD3sJ35ffvojOJmdSoH/OMyJUiu5SIuRXjSp4LY7eXjL89RxXn
ck0FULbL0PPLBoQLNtkg9nXQZGsx87UbeNPgmGHv13ArLYIXQbUnckFcEJSFltpamspjJjkF+ZF4
iY3nGBi9a9L/yPnxiR50k0FGCKrhdyEQSRex+wzCcFyA5XiXDhI40zemnRGpCL3ptri9/F1nxrkx
UceUdLVbp0Uj0iLSlJl6KvOfkT4YiLRVaEhjk7XQ3Kz2Vk6p2KlEH9HjYCwbjytBJMWL2d5qdyAI
3un8XePKk4/viFM5rJ/Jz1ZKGF5I0aIwpZmTleHsRWTp1UwNflLWb6pONXaahEM2+cMXaqUP/IqA
ufGGyxlq7dNU0RB9O2M1QzbaQ8JoQm7RN3VIOf2Ms2LgYQ1DqljRlhIFd53SEm6lRsQDuux4Tk2j
pJJ4JEOYheRC5+NR4bbSQXZglIK0kyBXru1C7PCxQGpNWwpPzGZKFn1aMuh3g0rkQMrAUOHSX5gD
4HrHRpuvh6Z1HOKNMeCi1BWFhnlKg98mxdahBmoJYunM50DjVe7PYIM/s+QXsfLGsyOZEFTkF+oz
BQWAu4YbwETtkAcZqBDUY0pSEYDRVcjogDyAtQKcKVYyo9LKushY1zpA7KjNaZcLMIklzc8SYo5b
Bfi5fOR3lVkgGavas3mZ2l9qQdRKP+UOu9xI2SiJjlXG3INr9TTq6iyEuU0FBvTapiWh2q5cSZIF
YhTEDHZ65Bk5ARVFPGzYF8VWH1oAAk1ce645B6742QtBW9cqAIbiJuYCN+Jr3MB3Mntx6Vi0XK3U
N6HlXtVSEAyGilwHcXGyKnIlcGsay6Yzb0UNzXyUgmNL3H1VMnhqCH5ZiDpg3Qnoq+Z6tVLr+tFJ
GofVwLU9UgUgunGY3DUEZwFi576KCnaIgkY9g2buTsdFW18LlVrEkO5VQHQzNaq1kVyLhuvgWLkT
MUWNvo0b4tZ1x/mdRW66BIOztSYtW3WltZVlPq7C6LUaleIqAth+FZdhkwUrMnvqlZqSTUasXuiq
JHjo1dIubDCc9ESoQJJfba6gldCfg9gud7HLIcx0U6JVgumjNlOL65qUjk5W6zQpnwk1rtcGrM2l
OZJLl/WFp6T+Z9FOODc0XS46wyW5aCTUg5CsRdxx3i67F7r9GP1bICXjfjDS777pvFqHyDwp1ruw
ssuEs8jKC5KGDJRx3fSW1TECPTd7HGyelPrg2MBjEZFR8RJcKz50u390MloYrkZ6YWHSUAhQmCvZ
VK45VZQ4krE3Wp5oe15qEMOUXPAh1XAdiSzZakO91WyoIrECVKuBejP6yLwefVo6IZEwCPE4wKnY
FdPeB/RuP9bALSgLaP3D0qeNiRMG/qnNPe7Wes9ZE48rnnWa9UZ7GyuBaN2ml16ryafkm/H+/E7H
b3OsTrYKNkkrGPuhKrnpGK3diOJbbNIxOhdp9VH1DVds8m5S7lrDcMQtBU6FvruCc8QE8sSq3F3j
+WxgELcwJqcmfbUGJoe4lai51BKcGWknMuWUQrvL2MxwKX3oX5kurtBrepVu73H6/p54STpT/DhD
Arqk4FH6YJty7YXGp+HXoA3Tb2TUQ+A+4B0Zltrs8nH7o65aTF8BlWIQe6hM8gXqeOkG8cq2glMZ
1h+1Ha8qWC5UeWIdts65HeyTYkVeUOFDW6ha8tS1zVth+vv5sSozPmW5OFCxbhrjrXSrJRMLDltg
rdlbQ9Fv0JEeoByVdvbm6oC3VOvmtpCn/A1Onzddt4+8k4iMPB2eMPAWr8YwBCU2KI3VmGkbnSWS
1JbWq3JzlbBIVc18PlEBvuQTR51iJHSCpTJMSdwcp6ewzt4GGh0NOvzB7o6pBcS0z58T8cSr5nGX
7khUWLXMQ6rBvZh9e5nfr5ZQzCiNLvzKM5JDNbce/Kb+6Au6WlNEoIPVctYeepgrRMEq/tbv+y2+
smihJxVbS8rOKOitI7AG8DOWD2RfvUIk4eWu2QH0m245C6UhFsaaroCzVzjt14yz3yPTqLFjlCCD
HzLNOpej3FXOuLZINswoixd9ab6Erb5Gibj32+xUVi2BILFCei4xtS6Kl4hOlUI0xCKXpGElSfQy
KMM3U0UCiGoAbaBcjTbGf58h2kq67dBUB5EwN6hxysuZ7VV04lLqwTpq5XeeMHCVJYDIIXyh9yxZ
CSuSUHRCcSzg5dbZFx80tg7J2Oke6l1witFWdYNN1uvbnFNyOnmwUOhDXQNrWDVcI4o2nkKhbcJI
7tpIPukRhbdirCe07nFdbH0wqvBj8NYxdSmyvV8MTJUInXf8AHBZ++jTBJ79Diy7m0FgSWRRPOp5
uErD7HG+8Bsl+swTuh7saXl37vE8dORYk9f0hrvxUCnuOYlNnCfOM4P2tz4mKNUcDpywWa5K9VXr
HZiT4+/McBC9pvXDyC2/0CwsY3nXK8teyw6UHkABxU5Xq01aayj4/Ced7kNB/ZKn+hlgEimZxSfj
6/d6cLZa1DAb19ON3f/KREZOIJ5GZfIqCheFFdVplK9Jq7/bVDyPuvNcS/ruNCO+s8Z6GjGHKQo4
u6Z8YY75AZTXbP0P1YSzNtW/4xIfQBavYzN+YOa86+GzxCODVvQVbhZdVGJt8/LJkq3HkGodusmX
rjIHtozHLIBGYra/aMNsyQUb2/izUtRbldTvKXe9khVHEqze9KJ/7xvyfgKMXB1ZkGSYXidGsCAi
aG/qJBrFbEAzlyR193BHPfaYnWMFz7qhXXPeE8Nxvnmui7KXAD8q/GHPKpM0i/2z1NJrNDwxX/rx
R+dcBvq5TuKPpGAYZ0fbRAbHcALzCMjUUKCcGOJQGcVP2MUE4HYHU2nfDG4qC7G/NWqpFzIzjdWH
pA7fSQDbJ5VOP48Dbstiwg32airm0QxDiMGkYtrwjcPiLG0Ich3DFLXpL8ZUXHq92jeTcVZSjfYz
+6UT7Gs/PsLVfKK59FixpywmJiK5RoTQOK2anEub1dPU1DmHau8T1IZNYeffMrNXFmQsoqZbWm1z
IIqW01dVrUCgT/bFHGFWdcTkctAe5XK+WHw9vfrBVfOrtSxwtoX0r1hnkKzZNfF2fkbTChGbnxoj
6oliDWmHDM2L6JKt22RPmnBWnYFBNjeNRUNCaKMW4G9HpHePRtTvyGZFnECHP9DfzDEzNulAC8ge
H21r7sb0GEjM6jJ14hSN+pXArS9jkNsAx65Mp6PPFLWe5oiz+iNtw1uePrlS4mex7dfR+fDdcTeY
w69cKZikaPq5qeObv3RmWZ9WfvbtuqtqSDz1mxTju02mVRq7L9LhlsvEIhF182vEVyXogjMW2RSY
nJaKTjllVPluaHT49cE2tm1QiQ2TDXQxQJMOvUsvLmUYHeenSE4bP6ZGYsVYwRfiYIZszx4se4Hm
Rp85Z+uSMmuZiUcCFwKvs7VnplsnNyPwLbD3nHG2oUheRMdt308Bjz4dVNoPRPttM63i8qPxZIor
Ne/PyP/7mrNy3XE9aBerTJ/ypNoExsMwha+olR8JM8FoTamutrTLCUAsEP5HxVpRJA1qAngtTfye
fy90wQfVcA+ylCepwWStdKQ68y9MhfZInhm4KukehwAUjwSdX3OlyPBZT/V10+Uv9hJX18nUoJkA
PuIcgrwQHBlpGsyf528a0vK1tQOOe+GPXsuGiDTrKdeLh1augRISO5zk2aODpERAJYxT90uvkYYa
hnlTp4md3PUmDnDQ4kgYEcSc19b0MucgRSZQTwVAJAFTlqApohA8zFS+aMj6pMFcx8oJ0TrWL+ys
RDhuK7u7YFaiTSh2fl9fRsUG52fsAtlsosnYibeupYk9PnUEsw3huHWc9iLC92BuZfb5D97GL7qt
ULaZgZIeZQW4Tt1nRjTbwE9+fOGcfEnC6WiVO0etPyffumG8X/Wt3DkZHRwI6/wC7IM1wMiJJRJX
3oYW3rId7Q8UoqpnMiFPknyvxT0vJRaj1cSutbQzG7AWY9Vl1JAo3yEbYAKVLQm3pbZN9fd5yQzq
4c1Ky2zJ9IdU1PpiOY2xdCO13IMhdQlp9lFNnEzMndjfu32m/H/5589/V/6J5vL/Jf/0PuO8+S/i
T37wb/GnS/qQcJDjOa5hmsJy+K+/1Z+aKv5SLeEYYh6M6cQN/eFKmH+5QqgMhBydyD/bAPaAL7mR
//ovQv9LODNXwiKUiGYyP/VPas//m/pTM+xZ3fkf44dcHkNXVZASEC6QnM7ciV+fN1yl9b/+i/Y/
XVIhG0IelUOkhDMcHKBnxj2ybHV6d0Md7+qAJVlhleXEOrtP/T0ShbcpVa7J6NsMtGEsRT3JZZ1l
r/VuwgOzHWMc+GJmi/VXoG6JHU4km+P8qBw6Haq/GI2MYbRIknU+x/BpEe1qF+tF62JczdMbGO03
YyIUAkUBjaXsLIdsU5bOVZvvDsJPzZ1RaTPC0p+7z+9qZT+6bv7M/OLci+EX5R4lnmCZTMeDyKiK
SPp24+xoxlpL6xbsIUndS1WPb3kTfhnRhPeerQwzYqnWt5j5D/Ss0F4VLeiLxsxpgSZY0gfziOEe
Y0zoOSm4o07Jfssk2ahiOJD+nRUkTdbtFeQgoNCk3nUDeC+fND3JN4dJWCDCEs9tLzj/xi+KTXOR
qDRYpcStxX2NsJHeHk5vi/OT/mvSxGpsehSrpX4rk3hPxNUjsNhhYWBlxwTpek6lfDRm91SU2WeD
UqrBuTJiT4qqaqkbyPvjfFopQ/WsqWCk1J7DGRuIiSByaYX9sg2sk2LbDbL1FzXqTl1etlCLITGn
/LkxrwLurAzNTXdF75IvYYRyGsGIFKs7i6ZwQ1vcmRAKa218nKh9l04PKE/Rw0+OHN1CGUFpTE5M
/X+NA/PCtPVRtMHa4jHWcVswuAjDyusZQusGYRhBF2DuVJSzj/lqGZrDV5XGR0WC74dKGK7d6Ua8
WmH9Ugfr1BdJv294EcYiH27jgAJ27OKV++XE4QFTmQp53n8yh+kqea91XJ6bfnbnqjFOuqG0d5rA
IotCaVVpsCpkIp9bowduUc2WOb04FHb3hNUbqnDSYoA343VnU9mbNYwQ3sxFV5NuOkbaa0rIFmGQ
9zlNfLTyEst3tSwEah34Q1uzlmej0woqG7Yq2WVvqVO8xShPFpn6Iuz4tYgLbJgdodyofl7iLPs1
difVzU56GsOOZu5TClzlmmUj6hrWRZM/5r11m1KHgAuB+6Xo9xWA4tpKW1rW/tUi6FjPzrYSENTL
nBTDwrAEDmtOLgWHUbUrlS3VyEFuDb22NBojPv35UMOF8fJsjqh2AmJf4jjjhu7HN4aUxEgxI3Wa
H0ZOaBkcOKBTglB2LNPnouAtQrq6YtxHzrl4L+cGUCPRnWXIWrwC0HnWGQ9J0wlGGQonLlrnZVdF
HhB7z62ocs2GQZSawQUIEbD2MxL4/q8/X1NKDqWMRWYf1v1DK+ZUpPnTev7XvBivBuG8/f2fs3um
vFu3WvHn38pUmN7/puw8lmNXtu36Kwr1cQVvFE9qlLes4qZnB0Fyk/Am4YGv10DynMN7z7tSPHUQ
QDmyCi5zrTnHzFqSGb6f+6ePy7gXmyWxp6Vutoehb7D8Ey8mt5KKn2mtRfTiDb0A9Dz4NElE5oDe
sBpvaTJYIpMr+nBUpqllq4pqB/cKlSCl4CwH7RL53i6M59E+rUAIWF7RHIJp+GOtN8rrOMKH+nlI
viIGjxsNkbP5eT1zmT/eOXIvWU0WZB6lmJ0ws+OtNKZtNjn6tpJONvmYOj8hXyIXeeATdUAXdX7T
zzvlq7CM4X/DGE18F7xr+dj3JwFL4Bn5QAdTNPC6agPRo1xYXXFXt/QKkjwy7/tMIapsW0J0eGPa
79D34HLjGi+UTfyJ3ownIncrCkdctXlw2DeDeUT3tW1FEx/7rrjvR+pjrR7qO1vLb+zZvINIJKBd
k0d78Ig5wy70TdMbmlQouCvqqJQJqYttMNNQ+xagJDIfncbY3WeRUqzzrrAXvjORQjGl7qFydLHT
g+KhnuW2jqGelLJE8oyjbp1iS2tC4gYm6j6UHTDyo1OYnhmwM/1TXibDJQVaqabtMIBfKJJ6n+hq
cSin+k3UmgPEgSF+Nhbv5oCJt7FEuAthyj9Enk+QppPsULzZ61IhAg+CwYsY2888bOtftuoXVx2s
iEH3dcbH3E95Gx2mIr+2/kCOK0ntlPeSdTaGv8BAA6Kv7WpdhvacRaw+dw2TliQQ7iHxuOHWgPZD
yNxDdaOHtxVHF6hFWHWw2+uDliOOgdUgVj65LfAFF5zGJVE4Aapw4DPh1kaPbc4nljRahxUGgp3c
drtlbHTefuhdkDFSviQXiOsvXUf7n9FEdhikJbFpZIqYOVeYOsvnFKk5Ix2HNLk0PtjDTIGVRvOp
BfdhDR4iodlYKBf+bO2Kvflg/NkeZ49eiVkvHOgrLfXZcyUXDY1yvKIcodXBrkdxGAghthUl30ub
uXSYVzRkDt9e83ntZ9OZykclR0Ikbd/S8T3m3N3BWfTriLHCTksdnxITYcnyWbMsYkRK2CezJiIH
1dbqRZmP0f6HTGBphosabyYVfLurMVzadueux6gVB4tRgW52mDJE0BwoAjQHGQvys6mFdEBxTnTo
zm2AgsMMvPteZWKHLXTeVnooh3FSfpjBVEPjY3ofY+nniORngH8J2CodnXEHTWnZzPKrYsSb4MWd
tZT7dcpmX2s4x6JYZWZjXfY2ci+HMUx55nW7bjYX/uxl6WqvZ9eeXJNPpGPyiSQBQQz1xW/WgwQ+
yAPhh/8g1yasGcsG+M33fpeGdrmIZhKBPBZKSSLwKzvYZLZ4kPve1CZ0AnJVY9xAuUSpn2mAW2s0
eOVejd4lo8FXfQSKQU4jVf6s808kM1YajBvrNqdRIzflQv7eQVxrW2todhIM8bOQ4Sg/m3JNPjbZ
L6KIm73b9LSO5G8qDze5hm7URq2FMUkeZT+Ln2Pw50B0UjqVnFjbTlHnDOnUvSR5MW1+smwQ8bNf
JHBTPthHZcn1SXxK6MD3vvs+RyUSQa5GecOlLcE49NeOcwKFgI9/tw+ReDKCd1qkKvjBO3nOfp+5
3+tWXH44M61C7pifXST32N8ec3KvW4o0p6I2n8Ly7P1mEch9J7flMzrsnLWg0arNfs7vk7eq5yjC
ebuWXkoS1bM9wz4YOMipFvKUkadSOJuA5drPY1qgbZ1ap+s9h1tidWEcnS8tpx629RxhIyNl5HPf
L5gfK4KGYCarJQdJ5XqIIwJ/5l9rf3tMqQSRDYzdF6Y7xxZGzBw2ThpR2Q2n6uhF01afU4iMjpmO
XMu9UCN5vnqVu5Bs0D8iiuRmZvpc0+QeLaPc3tWx8n0KylOyqMOQ6JxA40ppJe6aNmOwq7Q5AvX7
Onvj9SL+PiUN2yF+ZYrpWc2npA0BbaHVabiWJ6dNtfCPN6Fuu0VyX23kjs6/nfrz2SpPWV/axCvh
c/C29OYlKcT74Yf803bt2jRVU4iB6GKoQf3QJiSB4ptIkXUNDHXoR9/MifkabYE2O8hNuSYXctfL
x3yYz34uPPIR/rxcpv6EBFReOb9X+fyX3AuwZiS1uZH29mw+au0xQXjmyq8wGMOfCIJMDyqyXuZX
DBrjo51clW+T/vifzQAk47jUbeW9K2HCvPtNQkjAnHHU4bg7yLWfxb97LFew2oAM5C3fi2z+aeTq
314+MFdZk2j0JR9P5fuImD1alhFtg5+3/bv3/u2xJIQyMdUGh+Nff1hNnTe4dj2mY/6XYmiWdk22
q1Y1v7V+vh3l2uyhD7gByUVX83P/PNZj/Eqptikblc7gdujTY6a02daAAIgcaH5bMEasyrfIN/+7
j5FP/NN7vNFZW4QS5/OXDyvjSQt1qsvz3/7+uO/XduVQsMf5NTSDkCv5vFzAhCMaXT7bTSbpjhwo
CuiMlLIZh1apkRTE3U30+xo6wLpri7zadX9ZpqPQZViQ59tpPke1eTHIm3spA1CbQksO010xjwiU
OYJMyFEC1Ax2oZ89V6ppkVIP4gePhU9mVE/TBmCOj4OOPl3k56dR8asFiNc/rOzSzy43XXnlldt0
64HJzQTkn0jmSF625XYJyIovPyevukDfUTf/zsyyWksEgvS1SQu73DS/Ecz5g+sYaDNnR7o5X3lw
auT8bD46P76LfEh+IbkIYs3edlm6bTxrKHf1PBgI51FCNN8aXY9OiSQTS1aDwo1hlsMyzEAUlxCk
kI/L0I249kkOr4TvyrW6ycIDyJRpvoBaqfpi9Xh/WhJaDvW8kGuElq3wrLa7Zr70yiRfuVYBBAb9
Mu1kiK9M7U16nUPwm5c7X+p7M6WohKrIJAQI1vZ8fXDIOgL2a5lcJf3nppv6aSk5AD9EgEm1gsPs
tsqMCd/q/D1dAZBZrmHcQAA3tedYWNTy9bmJwZk7D6rkwm7pcuW+Bb8FJeuBSi7fW50HFAVzeYwf
M7zIbf1sFWOCOfShsgmpAG6ntA9QI8+n3qgEV2EVxMrMB45M/kW2zdX4OwQYAenc7TsJL5j2MvpX
pZ41LuWqJGTn1Ly3OSJSYx6DS5qDXGMfcV/4eVDtQgW8mUAGM3+Jn0Xmxs4WFCNF9D8fl5jwJkCC
0tQ+JRLTqjaDotzKT5P4Y7n2swjmcWGj1U8tSdBr+UGpvHfJVXvI+OHNmCSGqrN2jclk7Oh3QbsL
6ZRa8xhcLoQ81KxwBe5v2KmJwg6WTygFsgW3EW+SlS2PNtfLsIPJbTTTrIa4adi5xpve6cc8C9Bs
yoNPLiJqhOoyy4Mvin1irVPm5KPxf01ouPaihCjmBbDFVNUE6POzTYOXRB2w2hKSLeHhBeRzvIiE
eiF+n4HZURTxz1n5BzQZaNoewTKBz0Ju/qfH4mqpYOyGr3IC7FNcBDLrm9avzAX4VcY1FIpAQ+Np
8zdTRthYYyt3nYv3IlJ9ZxPqtr10vSLfOoAN0cdmYjPSWlxXqjtdtezXqOaEhnrAsUtxV9aTe0TS
fz+ZPvmaEeLAxrBfdG0MT7PTuQJydG1brTilwa703TPD7fjcjqpxHDREbbHDCTErlbSxWUcazlEX
7RPV3EcXgfk+6cp8hZDzV4z+hSpMAxpbhfCfUKgc4s7fVUBbEn+MdgLQ57Hsu1Nn2P6uJ71OQaq4
wWU7rCZiU1uH6cdYx2IHYYvE1x5ZrTfUtGbq9Cb3iVLF0JtvzZEj2hZ2u0c1vfMCBHWBsKybwJlO
cdQqlILHpx6w+bJ3+pHktB6SuwJ5WMfKtW/0/kJlSxyrGKmvXAO7+VkbGVE7oi5PRigHuXDOE2UI
VwF1ziXRvsjd2qqbrXTwpwLolIqPwtFKzegG1B+FT2bjmwzwZYqxSjXMYhfTRd7lKOqnzqGRhPnb
aCN3M+qQAQEIYpTJ1X4bkDNH6AKBq8QXUgYJ6hUQKbS9ZEyNRtCedDdXl13ZdivD1OMlblv0ca57
NvIq3zg0shchtRmTjAhKhbdWqdynntFsXbAn+E6tS2bQao8ItPP0fk2pdduSq4Y4ggW+qGxlDN7a
9LvfxZxVNWp0TRFnCd+4t5B/nP2SyE3TGh8GFXSjiPMGpxUegDKcXFCN7WtBTgn2JS1dVlTWx1h9
h3D1u8i73yjWSDgGoEWA3G6ClLw07Pac1yaqEQOWfgXV8zSl8S9hA0THidds/NkMnVuDelub3Cz7
PF1Naq6TvER0lcudYjlniXZNQIyHZxHZQWboILCKWAqUAwUduQM4a0GYpgGdsJhOwRi0C5uh/8YY
s35fTjpMo4E04B6lcLpriDo0GMKeJiX+VLUgXLSM8/Aw5HMrE4ywkxVnw1BiSk384dIylEU6auEN
GuKRsayDkdQAtNu0NDMiV3w21jzeNOhzJkwwMRUXqxZ6GTPRgLt5ozZUILJtZDRkZSMu8nGir4wC
04sfkZQkam9Fu7mHeOteSG45egSDnYTb7NS0zPZJIt5L1CfLQjOalWxJ/Y+P4X8Gn8W/4D4+inKs
aFA33/2fvzb/9z1t8yL7j/k9Pw/+x79snaMP5FfFV/P/fNX2s7h5yz7rv7/oXz6Zv/7HfzcDU/5l
Yy37brftZzX++qzbtPmzcTW/8r/65H/7r3XvQLDAWfm/d+/uP4e3mi6d/Jf2v//Xfze+3/Fn2874
h6W6oA2+CSuG8wNtoU/yD9tAQabCa5HYlr/adgbNPs+GIQ/txdNkb+7Ptp1u/cOdG4CuqVKKdT31
/6ttR+yl9q9tO01jYKO7nqODlrG5RMxQl39q26mNonSiKBD6A1Tf2XV3JzqSsZsABlXh2GfbQ66g
+3iYA0al3jRiBvBwj3F6jbxET7kk+uRYWJ67sdzqF3LgN1wiOXhhZ1dSfwjV7t4zkSPRnrotLfeO
KvgJtdyqCsmy8jvStPPJfEgUu1gmql6faCq85YjRFQgrApDHEKHq0hxkjdpBi7G8tSV3DWJx8PI9
TYTcYAfKT9x/Y+701q3AV4GLEhBz3vvL1iNPWBEo1Fusm3k9bXs32VChOeptE6yCaVpWygfONlpJ
iQ4LvHLo6lEOdjR9RY4ezQENJ5GzR52tLuCdlGs3mbatRqIMs9aJXjxfLN8qSnRfe5Dnewd8NiIy
SkZ9s+ijQQeXCta4zTauX78KV9uQenhqpeRdDyFv8nsgdCDHQqOOQN7UISLOg2gnhX9Ap/1RdoF+
xg1GKBWBRHKLkqp+lmtaRaRNquKfd0wN4DG/c15EOOVBhfAtzPpEq3Y41ophQy2YtBU5BMolt4rg
ij4+uBZCIfyyn04EacbrKm1AtlpCvQaTxXglQ2wtN9vCF9c50EeNvI2hk9oeWZTmna7WD4XTmQsr
60Kafv5TQErtBbkdBOwggi+ruP5FLlANKpdSL+464z3zBmfnTw7xssSKIdwJCoysGaVYM+MxtRLo
69jLcaTEOCcyPFhTUhcrwyoMZIC6Bockd4wlAQf6slES99TnjnOqRmTYylAeLVj1J1QZ1Srlc1ZR
2oXXoXKim6hPsd63qUuprW2B1enDNu3zq4e19WwnuObqMQq3YwCBFCpYc5dXlnmrkZ3pwdTSqgdV
KVior2S3+HdyQ2fYa/ZFd50hYoTd2A9d5i6kC5/5c3o01I6qtF3H5JCj8BxVC49+bTwPRQ2N3mge
Owb173FPp2GYTPO2Q6J0KEQ+oGlX++WARuc4ckzTgQMkb4MddofyBni2OYcDFGuVadrBwzd2r9vG
jWfTRLDVHuZGpd/hOxt/uyLbB33Z4qPPfYY6dvhS9JziqbetEhORlzvYv0K6K68agyjklIXLjdoq
iSNywk3d297CzbuJEjvWHMF+vsXj0C0juP2v7hTsyy7x3zudjCIFSgcZpA+E9U67MByUjVsb9XMy
FWv86PrF8od2QbausR1IbYPB3QeP+DpwACFbXbuDF8BcNZjLW4G6kc96vb7V6MotY9NxGWO345NT
a09johTX2iQZcqhQFri+hZS5rrvf2ZsC5fZXQiEDCog4plnn3dQDLrVAsz0CnyMXZoceLZHEl/eh
jTAo5k+nNaNHAYofAkJVH+xOf/B080xRIHjLFGyxVWBO10JTx3OYhNyls8Fkdq0lR1EaoBZd5L5p
6g13hdIPdzk89dYC5ENueLeJ58f7EJxUA4VtLV+BZs7DqUCbl2nCkuLkeJsworu1zKY/51F0+HmI
fZkwZI2OkW1DSRjy8gljQ7ad3ELBzMnmOOqMPUKf/yrDutl36RMMk4tPK+nWmtrkYYSBZCf9qy3c
6cyQPr8nyeMmInDgIreGoA9WesjwPuGcoKbk3nMFgiyTjcFpjBL1iVBBBAKWdT8OfXutLO+RsTKa
IztFbKintw1zjbyvIQXYWBGZ42dnsxrSs5J0cEzaeONiBkwWJR2so6/fm+BECc1xnU3h+NZdSQwt
qaq++Aw9RlIxMwDh6CtbIZ5pSpP8nDPXvrD/FNr6Xbh1RuIQVa94DEylvlNyLTu23C5XUIsJZqV1
vCtt4xKAW//tutrFTVXlY9i0mr1PnWB8UoipOBD/QS9j3lwVc7xG1Qp9X9UmelyOKmi6yZMJ/vTo
TBairyxzn1HcYZDj8FpEPewdJOnFM8gZw6memTf6RwrpYqmVzVencD7ptnYp+6x7tBV4Y2qkZfuq
81HdeTUjexJOUVNbs2nMgC/VOID8OmFeq7EmylvlFBakCSJiyXL8j5W/s6GiPzpot5YZwoHjEOU3
flF6cIVaUlkDJyAKXIsfHIukqTAdn3Xfw0tjBtFdRjb3rdtlqN3V8E70Jtdq3y7J2S3Skx43p0S4
3RW7q8JpHrdPlaVsYLhR/QXB8zDUVb80nRwyhYjQ9VUioYHFN5LP5oRlJgojArKDg0BtCQBwqulq
2e2tFky47eVj8yb+nWINPPgRBEBzdueFXAO2y+2ys8J1MyCcBTDeoSNgDTdrsISTpa2y0MeyHHD3
HXIuT2pV2zNFmAG1rperGNnvIgNycU2J/3KS+ovynbb1OsLcUhPXB7U1boN2eoiIlYGfT2Ng4kfg
+HF3RpB5Sw587GHixSAIbJ9EwS5M1XafFREi25gbe28xyqkc/1SiR9HyhpjrQ5lUV0JtsluFq+yC
3Ng5o/dTI1cH6b9SbDMVqG+i1+LYzXoMO1Lvej+KSe70td1k+PbKcStvU0DiNgzxEnjZFp6Jvh66
pN9ZffXORXiC4a94l2AEVoA+90nQRz935vBmCsQBbdkuwfEhvElsZ1mOd1GHe0rvUMsze+DPwpEA
4wQO0vlwxvgeQjtX1GTZKySm1tVwq1lYT+tKfDG1WLZtpQLHVZtF3WhXpQEXYOjdb2MgqaxCVZnh
OUHgbgkSeZh/Uwtibmsi3vKyBZ4zixtpqm8cexCbPip9iGvxigyWj6CGFM3Z+oi1AEA3xCqLqIQx
yNZe5D0aQv/QMuXcOMQgqv6wbM0X4qa3vebetgVlnTjt4Uw52AIFapQosh+Ctn6Ejr2tbfgmosWU
Vo6fCaFFhKsTadsMT5ZfftCd75YeKliGGo7Ra9jh1RWWWeDF4S3xbdgON2pPWKrf+a8F4K5F/puO
MQdz0y6h+CEXa4m4USsNbzasjx4RtJVaNUj34ENPqpiisXVLmBcYio8orp4n01rhjdnmY4WBPCIl
FJimmDW+k6U9FY165zsIxFrPowfJ+aR+gfTH7v7oE7pQ6smqDCwk1soh6EiwmZRDhYyIowlfK3Ky
7jrU7tKtMtoKofKrM5S3WeKlBuoeFegqVmBgO8Uu4UpMWNNwDwsSvIlS4uukdg2Vem5dT0TxoLLp
YPQ7/b1OcvFqgiBFFU2QkUQSoefaH7CNiVrSOSWreC90q17MBsqhh9BoGzaZNGAaTIFFAeadx70e
ClwpLiJAblSF9YnxEx7qgog7H0a1NiAc6j1iaWFHUxuhDqHjIvJJH/GcS+2hYqpIbwFudtQFa/Ow
O8J1uM6CZ7wE+U3qdS9OJo4AaT5yBOPbWhnvVc7HVVP1MT+jscv06dQTg4APnhMRiSKtcxKkc2+8
aiNUIRLT8mXjwvzDWQIxor0bk4xwX3x+uatWRIcgSvMrbcOhzuzehYo2BeqjWhg3ierki8EzYIRb
8cskDOb8Kd+7doOlh6hj8nQ8x3X3WGfGC4UJajya9RJU6Y3R+kDX0I4tRlBDJueIoYiProz6BZmO
6OUenMx7dVztPXZ/cwe4+hXAB6PE/QyWiMn9l5uN76atn/QGg4yaZxXks/aa1FbPfdJeRQqUH8N9
HDXzs8MBPkbiZJafNY6/ZVZkJzMP9xZK6NnD+xFa0S1EhATGe/mmIdABXjRy+xqxrXEv6qLyFQEe
nkcSP11r2BVheGbA/Kz13VPQWigo7Ru39G5T7FEY8Gd6w/CCXftc0Og00XsyNMJoUYW/qeADSuMA
xG3kL9Ki3nRtXC2m0r5UiY0CBnqthaiAdqQDydmtryRqclJWOQfJRH3cMNhS+quixde4NF8tFeAY
919bgUFSDFOx6eoWKbO5w9AHWQ/kmBqv4iq7dsSpbtvJARKDC6HKsktgE1YDs7eCyb9Q2jBY4fNY
le6rmSALEdP02bo9XmNKfbWNp4K85Nj3lwwa8LVOdrIz+uhSpzrUIK27ujDQ0NBjJWj3heLEG7PT
iAFDv5cP0bkVHUaiRtO2dhSsNFOou1Hg5lGKtyKnEGk6JP/kII1umO9jgC4rxhuFzmiJ+bHm8ht4
4PDOZowI0KvDq1P591FRfSVjjUioAwVgpBsfffBH8Cu+c1vjDgtjdJ8UxpPvc2sP6lJZKUQ6dlad
bRhl1XvL45DKvXbYTXp+Af5Ol8yEXwUPEnvtiDMHmlG1whkb7jylP9ciVn8p6T1cegSrVkmatIFg
te2AGAnIECNXE4z840p40cEcQ4BuNoR40cXWVhnckGu3/Rg2UbG23PziJGO86WYjHfXoY8JeOyp8
07oJ96PRBetSTS+KQt6ssNxL37s1Gr5sY8ceckez8lZI5qaVy6Ufe83waldOu2eeuLcwdUD1wJOO
s+8ligudnAlm8Xmt4tYnOgRpKXAxD00fPoiYAfG4gTQnnmta1U2FVoaJ/12SRR0kDftNNwiSDQqu
fa8UCImyDs1p17jMm212/kIYKvKmyLklM23DtNZdisr9RRecyURlPKq6ze2ySlHso9LA+XGBSXc7
+lzgKVSf61Yh4Tb2Xap0IBFVZL5ec3BxcC7yclQeavozkOijVeVFz4QHkPJr9ec+V7/QmKbcyqJ8
VyZZsNaEycQ68DZ1S1Oumgn2lI7nbuVf2/JBwgOfEn0it2x+vM/QCKAk+c+vk0/HKsBofxBb+dYK
7EkRUYz420fKJ1WfEaE5EFU9f6R8qBfdCtnrLMjlRusbQX6k511jaULGhKmyNqx9XxHjPFJIyvvP
MGMw24wkkulcW/a1AvhHV5p9UTcXs6nwQ+jg7JqOSFz72Yq696ScPp14/BQGoph2xHUJs9Do+88J
jv6iKMJ7bmLHLFyS/Q4PJ5tbQBA24ATqnyMUtsQNV1WpnYsxwmj3e5oKZ5NCv0CiQbJaiX83yrFC
tIa6dLDvL2u31LhyQs9Gpd8cuhE+tlybUtgmXS+cpd6ia2l7FSEMT8pF2DTZBrTBg0jQenVIlbMQ
Vg/cyF3Xm3PSqrNIB4JeB73xgEzAqVNNtLXaHHohdLTd+OGQFMntkjn+oWwxZKe3BY6tbR0D+Mlr
qC8+1aQRQ9MhsVMgVRajs0nPnlJzCjeTg85JTBpy2DB+nVxKy50R6HiDDO17of+1ZlP/YygVcBIP
II7cTk/2Y09FXY/v0pkkVGMuI+pKt6nBqXeNHjzSgjzWSbaCl0jSdPUB1+/BiQYC3/nBh5uM9Jok
O9GJWetKfjA1WHrxdDa0vgCQrJ8ChRxx+I16q66iArT4QJQCMn6wcD7HBpOUWZ4OG4kmYl3qa4iO
CbrWW8kYG1FQ2s668ZRXkt25Mzg5wlXvdzm6+6iGGc0QwcLVT5LkyvHS21azjk6OR07c4kc6lzkY
MNg8aDToviBuB35C7Y8hvlhbWDRFG75qk3o2RMO5NAXdLPKmmlI1FBvUq5t7YhX+yhPd3xltf+MN
ePYUk4FUuplq8wh90Aa5mSjlyVRj/Grof1uhcd/XL7ofX5KZwDLErU0iQ7/tmFAvlCjhazocwblI
74uWwmWRHixmUW56P44mE0Pdf9KUjlD7mPkF7Ub9YjoVCKS0efdd+lpV7FsrJBNXPd4baqMtTKP8
Sso5+0I5uKNbH/WmBfNIRcBFttYNXnFTcuFfDIxaLLfY6/kwxwR25R4X/npwS7Az7Ulk/kNR2uqK
zuYlJixvWZSX0czdbWW+jL5/B414dqSHhyK+thaGq6YuHUK4Q4txo3aY2mab5RPjyzomxi178lt3
PWiGtUyjkAprGN2X5rbNHERSGKcpUtH8IPBkUVaQWSDyuR723crGxVCb4wPtb64jXYVKSryElB1c
QkqZMS2yqv4wC+fQmIlYx1H8EReZu6JwS2Vy7Fd6fyaa5nUgt/Ng1ByceVAB7Ch3MD9DSLREjpGF
9XscjfYmMhk90k4aEm5jqes9xYkFeaJt72OYEo7d0ovO+2eRRtiq0s/erp80c9zGyfTRQMVe4Mgu
NpbucGXw+3023aV6paP+akn7GqCnqAp6isSDWV4cwrEl+bG1jmqE/zn6lTnqJcAunDfjbReUyl5r
nk2z3inNU+tEByMssYWJvZqav+Icq7DqaDdke0dL5PH1ElLqV6UYuJb9NQaBSyGgWmf+OUWjuyBD
2qCGgl21+xQT9rT4CnjpKUXDscpL7Ihqbhub3uaKZlnNpuvDk9f5wUtbFh+aneyNWjkNZkuM5iMt
wlvQmV8I88SydP1bzRu8FfFXG+Spd6JWn0wrPsLYuwt0zCJpzz06OU4CICytvgyuBbjIN6LVYBpE
9PoKA9JMk7QvoemF23Iy3/3YxgWJLX6ZWcU9KZZ32VR+hVwo9El8AbFaqn5zm870LUc7wTMlGTB/
n6Lh3eeioGnZl+tp56YtDzBYCd4oX1soClynVrWZ4zEpqP13WpFtepi+TkJmIRQp/aUyh3jnTdN9
7Wp3qViavokPQXko1P42dd3XEtrUso5w1ffoVvgHpzNE9503PrQZsZ3BWBzyeagKPfirUZqtqiNC
N3wDbWn01gbaxfTIlFOBr2hjvikmZ4PKCYLPFJy59W2ott2mGp5460PnFlb6LYRV/cXQblpGb/aY
3xRTD80quIVY8cs2GZRNc24pZQ9LrOw+uZpFTzRipFwGaHS1ZQCuM8+Rhp0nMpw7EdvE4Ix7C/ck
FV+X6rT20qver5CWZeBG+tphbKjOGJ5ekF7upHxdyI382jB2l/rICDpd2wEDnqkYbuefuM3Key/1
yiWUfoby4UZvwg+I3fnsmGGYw1cIX+IJXC4deJCIGgbL2HvQB+3c22zkwFCrCfmCDZxvb6XZ1Y0+
utoazwSmewvLUp7TKH0xMGsytcKMNCWPVYCqsX/oczrPdhZd5InUpBz65ReDj4csAqIUDOkqblTm
aO5V2PCP+tGj2q7o+tLBk0/tTFmM6vDk2Hwp3WfMrsC3oCLFbTKZzrrGvIgeKu0xPos4boMjhju6
WOp0u7Zhq777IYK3JLxGvfZOYj0XeU9cA63hvIcePhYlZ6XOD1jFVLDn6XYBVk0tAu1kl/TptcS7
Ye/vuzyPcLFRDlEGcpYCk7LRLEUPXGs3cu9YYtTD4GU9gKV8HSxEBY724IcUOLr+izHuY5veYbYq
NoQQrvwe+C7HFtIWA8QcbSfuK5GLcgf0GePIEX8cwAcmfV9Wb6trggQ2yTD+Ckr+Pij8dlO2JjdU
XX9HAU7SCkDw0fLPVts+9Cki9FoVN5Pw6IBD+wc2ctTTCRq9zUR7DtzJ2tGi5Mq4tKb4pLqLsNNo
uk0Q8UWxCVOd1mEexFTotJdJe8v6+JFgbRiEiU+dYb5CCkILhu7NNhAuuX0I17zTTm7KODR18cVz
qFSLobAarqPNavC5t3ZDTt1dB1ULWXDk/uMsBdR02l4bu8WJVlnkUXcp5m0K3HiG4JGvyiYE6hAG
V0cJ7XU0NnPpFY5UE7qbPnW0BTkHYMSR3ddVBbnDe5qQSRl989EKshMHcxo554KLk3q3tU6VtDHu
GjE8lYZ30wX0MlKhPFOxtdQcwmxY5LtMoURpQ0DVc25oUTS+R+G4iyZYSkzzviZ7yhdVx5yVPt9y
JBIAyhc3gp7sH+rr3t6P3inbO5xCiBlM4LKG/kIEDrfsNPo9uOrazBx2XJgk64ls30Bzfi3suunQ
/BSPodmui4Z/oAtVjOUVVeXJa9e4nANCI9xV63GIa8Xc3ezgH4jM2AqzszaN5n0wvHkIyMdhJKSs
gnYiEyAdv4aw+cgIdWgih7GrR7ipr9lMIP2NmoPv0Zr2UfOYP7X1ZQDAnfhHEGUCjFh/UYrQWBFW
DIeo9RZplTw48NYW4YrBUmveOLYYjp0K+CUNCu0UEpdMFp4fPqqlDmWiD7w1HbaMAvmbOdkghTo4
tn53zgczWpkunISGjALCgTdcngmRmum+9KBwoHv4KoZ7NSnPTsA1zyuYoCXhuHe88s3UaSeFwb7J
BopY3adbEm5oM2/SYn2BtvcBPMy4iYRKFT6MN5Zd7vNEnQgJIHSkqD9zRVjYZIyNSZ1fKx+1hr40
Og+KeVH0Xh6HOsOz1WGEAkxgxRc7g0GRjO5nW7vU/+nrkW4Ad2q+AmQmLege3vuYbTKRVYuuyxBM
kzQNzCliUO7hzuEXrwIi6Vty0OHieFoVLhujVYk9hJFXO7dMaO9Dv3+DQOksxsYleNCFCKkaLyQw
jlu/aYnfGqrXOqW+pUXwzsLBTNZai/tu1ODLgCH3Vcj6Llc+QwEYgfOuG0KTojpsZ7opa51QTfBj
BSpPB8lhWdkMQVN3h0PpMALZXmUdNArb/t2bKjMY5//wdV7NkTLRlv1FRGATeC0op1KVvH0hZLrx
PknMr5+FOu70jY5v5kUhlVRWkJw8Z++19Y0xWLAudUOEmQAXr/rsu2VkFoxV9ujC+9yYdAKCDoDb
BiBaxzObTARCxZgLVGb/7sAQ2EwWhTFMo63vemlgdMtzrGnEKQ+oN0cP0ZuovDkc9OlrcLnJAW7h
AQYJvOkqZvIS0hjj1uleOuQGuwkyg6Q+KZ+oCuBXBN15MjDI551LRDuNqamAlvv93PtROBsLHr22
klvTE2U4pvoqKqCYdF4i17qzpxjgRUqX0DM8cEzVWx2nRIM8Dxnkp4RctEOhIuNkER5fue0ObCC1
7aPbmG6oWGCuygW9miQfgbE+uJqCM5nJk3XIXI1YltjWdxHgj90wcZFpBAFdBLD+Stn8BcnEhdZ3
dl0NGZkM3rEsjvk8XydjPx7KYsFqa4vjSDYGq2FHdigJGgPDnmxMznD3m2NawBfK0UbphX6MCwOE
gkcZIgh8cPE/TSR77LUhR2Nmpbuqp0Swu2nnoYHmAiO7IBNsyJdee6079yolSXLXNGHf1icgrVOg
xzRUVhD91p6JxVCFAtyawy9Vtd/vZjl/IlRdzoWuQqZnRaiX92k8LUELayEa8okhLScGote6zvLr
KkofomGk8EBpTnt2ta464I0N7ZAm+S5jOrmR3XDPPnY36Lq/NTImtYQNFFeqqvdLetWb1a1TMVho
2GdvNK+4H1Xsv0SIbImjaBztm+4cPH6xBzAdGDOXGSIJbiLTU6GWqXTP830kqmHVBFUoCR8LJqxa
O0tVn6Ayw7rP4nBJXNZYzZLbmY6IHWcXpzKvuITeN644KiSYoSOHhKsJqLFMUG9GglBs7kWzzf1C
/1MdnKEkoiLJPDR5GdMeVJ61Saq5s3ZymEfGrvFZaXF/GhrtpoXam7jukzejF4uiIr/RMnikxa7h
LR3iOk6ObEtOmOIBRMS0Q5BGHDF+B0iOliDTy9t5WK4tNy1ChjsbXfa35Kwz6sCFa2A34eqAC5dw
4pjhEjumziV3O08eLK+ygjaGb4H9HHRaFDNK1Kyn1q/vVSIHth0JW05lPaVRu1vsVUbI0PGIXxnX
uz9iaPcJt+/Je4iq5bbQLrYm0aiaNAxy7YKoAOXHai9cFH0J9nCId1JEv4v20SbZk/dKQ/9UaM+j
PR8tjGfhGDsiMH0uPfovawSGIvsCyzM+F3pBTByGD53Nl2hQCCFvuFMKlrmf859crInK1SvF1hbg
X5lGvyjTY/xWWbt5aVrELQsW8OZOzUgJk9gH6FbC+bBq4dFH8i6JvwY46VR7ZpWcy65wL1ruwlJ2
EEFZOa214Y1YhHQ/w8rhMI9oVJwxBb3RHWQnIkHECjPIzQEWvfRAdZCuw+TDvhRqCEaYCfhiDm5Z
khPBcFkLyGeESWbSyeZye0JbbQRNrz5FbWsbx26r0FKvrO0N80nj2+i9NsjcDM+1pXvb0h/O5d6L
VDh2Cb40Et2nnPo3H9TeL0DxtJSxQ8qWiqZ8ayGnZGZZhezp/GBVGG+NnBXbQTzdKRrfxC1wfY5I
4bIq2ARZXJ6mxlB48MlrRWpysN3+d2xktLny33bdeeQFUOMpYW1Fm16BC0cXgTI1sT/ndLzxHe3K
NEhunDEkeal6knX2kMFz4F+W4ZMdn2bejank+5x+SEdiWEOHsk10M0yEWxFrURXbetY51NW4/puy
e2nhPCzR/xjGcAtPm/QZaJK2VT7k9iSRnIIuU7WLbL0m7jphyqOL+jGC64Bs4m1g/I5PnYXIb6G0
ZMmBSlp3F/dQEIS6gRf4m0HV8xofqrO7s+naElc4PLvGdF4Z5Ltopl03qlKHpliCFi8+xGyZrJzm
CUH5dyQqKlpqf+pb71GJfYLceVdnI2bt9uL7K2QoTWAhxMM2ouMKKdzs917ef+cAvdl8UgEXOvlo
Q2ufUJj621Lmu9bVIkJVzAeUo4BHcwaFOpLfJHphMNXtaFbwv5FwJWtIL3nfdLhA59CmoxGkU/ku
PFeShcBlyUsm1n3/KuM6HgxFtm9K1SOsXrBBs59siEDBMt//YhQHHddCeAW0cKPo01WzX2B4sFYf
Lr4whl10NO1AKA44HpqVIevtfXcSbkunw/YftKQgvUL130i72EQVABFMMcv9bFkw+ntA9Y6p7euU
YtMwnhdd++7iyb7qm/rY6T5hvtcgoqakOvUx9O06E/Q74wdh/RJF1t/W2XIX4wAPiB+KpmS6TMuG
U4QdVw/JzRqdfDOLBQ5JeyZcQ0HIBQHmWY0epHiGNq2QYFb7+sXxdP1V9M59ZzmftZO/xiVwXzub
9R2rmnLvHRqsewtfMZ5ziLls/ZmGVdI5i5IFMgd8TpsJDKILKzN2vOPUvOQ9IbM/DkbdaT/rXrVX
ZQP+JxpuZWNJFgZKzHoNd2o6DRafbMI4dvaJRCI596Sgt629qbTiEqF1Pxpqnm8Ml+ivWHZXUdpB
1Fj0GxoH9LCzZd/BkmtZjAlzarFVGERJpcAtJR36ACAD8vixp8Ae++s6zaLvpGTENrXNNhP+XhNR
sY+YL4W6qW2HdhpXFPd+cqILZjOuWRaHgaeyyzyLB6OOrHu7qI/+CI5xio2HlFnUYVrzqmaJj8gR
BtBA/L8M9knw9SGGmMROT8aTQYfQsdWyyyNdC/JqNK5My/vIGtqOUC+L3VyCOHdysSFRgl0LiFvD
HmBrl00Fn4xutq+nz8bSJ0D55EePyn6fsNJUQivDuaNDRkbOHs5EHxiFjWYtLyAEV35/RAeis5S8
w3hp8FtU2o7ZO8gN7EOwPV2wial+27eEjEdIvxcA0cppjRs4tdux/Ix0J38uouIuLaxPp4BX0ZQa
zVhFym20zVt/NyTjfcGhgKJWdpBr192vBotOfMtOvmjt4G9Toj0jF79IUZsOaRkURk33LeKSwtR3
e/aBwN+kyZVSXY11A5uzjY+sU+ymquSFXAdWXwtpX0ng17TuOL9TT1YXO03fmprrckm7OtWqalP0
+VXJQX2wPPtKR5l0tFpq67Fe+ZVbl8Q/tBnLu8VmGDZlIJos3+o1U4xUvkZml279XL71ZhcFES28
gAr519g1BBP04Ch83Pmhn9K0aysK5GGE3eO6u1LjeF3GAQItQpJC73ixZuUHcZqSLV1ljCHcU8Ni
467kStXqLzrVfegC6dVjCJLt2ia267QJh1pCX/AlMV1ipufkWKGTDPPGZXEiIjy6mh0gWURWPFWm
Q/5WbaOdNS0y8Bat2um405B0Ju02tuaPjoxTSX4SQin3tsaTtxf+4uwKsk0ChCvPeUoJOC7V8zDy
udkW8LHChVert/R4TcLc8O096kothzaEZDpD8/WQIfQOIVN5dEz8eOKN2snpxxCrOyRj/3xHPwWx
5uqU/f/fZrJ7x931f/9wXh/h710aSqFAYImoTkZWtYT88Ig/f9P89eLSx/cwx//fZ4zyBg3ez8/p
nPCrnzv8r2//Pv6f3zgsNqZ3/H++ij8v8s8zcr3rl+3/viXG2hW6La6rkyDf7c9r/Hn2Py/k59nM
nzTxv0/caDklxM8ztrlYzdDrO/vz4D/f/nz5+550lwDbreIgPfrqPYb0duWVfX3Em2Ie5eq3NVZS
yc93P0Hh/9zmLSsI4O/fZIis6KqtGJO/94lXcsTf23owxRNU8sPP7X8e4ee3f+78X/f7+fXfh3G0
VdaDzzwwBH10UhYNg7ohvvn7QlpTYwLx81j/61u8F52Oe5TX8/NoeHwIn5icJzJE2JqrXJ933qDf
cBZWBDTyJVtt+8n65Z/b/v74810l3WsX9DWk8v+56893P/f/+e7nQf7+uFCFsvfB8PNff/fPbT8/
Fj9Zzv/1WD+3/dddiEzEYdY7SUAHZP/3yf+83b/vjZSwbAn+eZg/f/RfD/vzVvLFv/L7odmLFZ7T
V5RlBlZYdl/86EYpY7T1yz8/6pPEIv3Pr0cd/6e3y/y146KTs/Rzp79f/rmNZCbYlJPtBH+f4Z+n
+Xvff57qv/7O8IkmQ9X5P68WfSE0kqvl5+afO9gNxtc/7+zvA/yv3//zJD8//vtrzS+bw0zK4n9+
BH8f9u/r+M+H+fnDf/7m57YEBdl2dK1fQzrYATpfZIQ/mIJqlIw+jNLq5G0sx3T3Z7kYrWfN6THz
nxOzefpZF+rVng8RqT7CPnRhO6zdhxLcdK7RUmTLJixtvYjB7jCMD4nrYM/0tzvNyJBOzvod3brO
Zostmi2Ob2fPe75Av0g2ulc+6uTyHIjh2OeTeoQ+T8tRo6XpgmPYTJBnUS/EuyZSN71Rn/Hnoiwb
qJn7cr6dG/WNvZJAAPQEVibZezCHpQcI67WY51An142Wnx7tS0P/9ovp0Wj8nJhTRBHlVCMu6pzN
bETp1iypkuL8XK6ZWR2Wb9wzTXINs7k8x+scpgbYPM7lpTTQAjDEhmUuKgQBlMJM0ZutncvormkH
CP+zC1p10fGIQ6lcILlYgu3q5L5QmrC1kUDNxp5Cx/T6eEdCD5UYM3BVstXnMw1r9irs9G5s0yCI
2Ji1baQBqV/7MZhaEPovT5ZdHKumOaPSbYK0h+M1Ao2p52IF/ZNFybWdCuU6iZlIAUmNQ3bsNSk4
IPGHa7oS7DEy2oCaXvdhDJVZt5gCRNJOd2PLZ+dI6xB5SfII7hYXJtY4LSL9qGFj3nvzDZEyv3uX
D8ZT/hszdcajysf0lwPbKXicKtOvjKaZ9szOrk2lJ4ieMvYtXfLSqt9ZRAGp61QEEylc+wh6u9bI
gzQZf2udt09twSdt005v+tHeUhs/U0tOu77Vazj5/beb3pYxQ3t0gdxX0EreW9o835sr3mEYNSrz
YgncKH/vFeEDjO/LA+DAHCECXHxvMca9LYudh0Zja9q88Rhd4yH37qbU7w5ez4ueFjSfMVaAK73i
Hw2wCmwwdCzDgnzg6YwNOJekyc4+0X7LCPR1N53XI8jMhDwTMfyLETZlcs94oLXf4SlHl9ocvlpS
4wOT0y9ABqg204xULkmIPbB1Mvsi3DWMKcawwxsChGkKC+Rblp1r+yUnyEFIgmVpyDLDMeVLlOaI
+WGboVlTqAcNXjDPJVCShZVcFDgANV91g4OOTtuVcR/dzYbcLK33CebN3sR6/DErbUfoyQq6pi4z
rDP9hOSUQJh2/OQbjlKBPjChrz0tr35LnpGwD4b2y/XhmJqplR4tQy9X3OndIkkftOaCLCZiIAwP
f5p/PXhU37VG55U0vk2r5V95S6TV0lIY03gEjOs9J2sF7WQYqruC2AFgS/RCtPp6WeMMR0lmQGoY
NzEQr23J9HXQP5zWpuwhJG47dA993j4hpi8Cn06l8Js3Q6oLMzTiPiy5g2P3XOuRBdIqozOOuZMm
jWK/QdbYxo+J3ZEz447MTQ6OvYbwtca9IBgFQFNrY1srCvZIfdnqIYTvK8sziGkyhoNhIbgsivkF
ttpHFLcdU+P6O1teFzMHVIY6VE/x+Pbmk9cmTwr3walKpbEbT76x04XyPyR23pB2FdGuIDprCnIR
mb8BQRH7K96y0bmgy3xRBehwkz8rjfFs6ejv5GJnW4WkRTb9NZQ2wJAVMPUkEWTaVslh/hRkmUTF
Y14N78ZQMReS8y1UPXiWeAYFnURMEqzdNoOwFuiBUQ00WLsxjDkmMKUPqOOyD2C36H8ahDDYLI7N
hAULmxapsOwRE52a3cXv0+NubnZdCZscNYrcjpGf4Qt2n0AOhFY1sBBodByK4pUw5CI0fCLp+o52
RN+XLw3grcAhOb2Y8jSM83EJRafTkAG2r6Oy3/Za8Swy805Na3P6RQmmvm1KjkaPICI1v2st/y5T
86tvLbocHSp3HYv94JY4ZgbKNQKkgtRASOOtUYPJHL8aqBSmEl0nmPgHPWsvbY8tuZqvgQD+snoa
ViaAexzhO7/HeqdLIkImTaxA1OaGuRVAIfIxLDdm3xpPR2jVCf+RKhdguVtCIxwpYuLSjtBGbsiV
xTxU1LCzaWxZ7pHoqo8+JRlzsm8TryhDWy8OieGSHBZJGQ5QOXfCG68kk/VYEOzactXdDlaGrn1U
eSg0ZjeI+2b0DdUURpb25bUM+CI17S2yfux5RKNEmC1T70c4XHtXliQ+2+beWcZznlRP1aTvbKNA
iJ4gD5nb4i3Fvl9r9auv15CKgjjxNk7T3qMBfiyd4nleSGomyOCRiNivehIvZo2uhtYwvK+diKfz
4oUuIObA6JGyGkKc6wYZTY3xmuaaGwob5l6EQiUVcD013CUo1d6Y2r8TOf8omuF6EiQj6CMC1+LQ
28VbPnFMZLLfmQO1gaWukwUR0YzPTe9oasH8vE21LrQ6zk9iX5wCuAFCPlUw60tHgcS+Jqw9dt5n
Ob3HPTNBt0AS6hE4AxTxrS/zr9FNn6x2eiPu6VfGkFbF1n5R6XGwy0fmq0zk9Pq+wVU6pBrT8Ryj
P58HiXoIUuolVdvcICauxPBq+/FH7/XHeMCWQ3cTLC+RyaN0f/V2vxB1weB8kEgYKpvxk47cQiN/
qa2Iio9Wj5Cs7nLieTYGwogtpqj9JPzjW9kTJ9Ey1qwnxvSY1CAyzHYNyJtrs2YS1TiwX44QtNuu
eVh11G0TVRsyYk7S+dJLjEf6+Drwoo5680LMTrvR5+LZh3LAyveQdlGzGQaXjz6+GAS41o65l9l4
mOpo1x96Wsg9HwuLBFKJFMvVZmRM+J7MDAYHt7mk3qpekMTU9LMIJ/+a8LiHYgCSzlAIkwpnL4mm
v4piuqrz0QkIinhBFXJt+vJ28IrAHca7RsbvDjgQ5hC0obKxeHN9H/0BZs+gX2hqWTa94YVjIyc0
FMoBZUNnELAqp623QiCxF9rDvByBOUR1ecEbgNoGMxCeGU6X4UVI2nIAJKHXx/VNAQ55g8uHT9NG
z2mV8SOxaeTOYVwpZTEivR6eUhrxhy5hqoKgx8W1gMcA3XkVqxPSrWSDhvEdG0zIkksmB+APt1dn
q/PPEmA/3Aa09EWK54vRukXKF5P7lzJHnUryJlFrC4B3ZfEhu3yMrouDoERlFQ6mC7sVDzt9Fiar
5QN6ahJecsRMaKg3Tt+l91JtZSTkIxc4Ksk7/1ufhuEaJkjQy9o5eESoavbMbs4f3tH8buZZS7HL
Du9d7+9i5THVSGd+i2SO4LFtx1SEIOQ2RDbPyUMR1qIJbGPGZ8z6EKSW+aFclHcEoPYCywLgENIc
1aADpzaeR07PWnExTIm0qPcqHm8mP+NwadN7g+Un7AfOtSjKGRO218S3/Sb/l/a4wbg8t56i3rsg
OPk0JlQpS9dTemMSisBzMO49D3F7EhSLMU02ol0vlCCbrHPOZpo/U2s/e8JqAicmwm0xpy+6Ugxb
PELwPJ9LjZjD3Bs+YoLzMlfcaRADN7VokW4T6tSMgejo3TqqZNokSCWEEOcGgtyLLE5/k3Vly5NT
GyA1HBCexjQ+OfW4NUxnorCCOZ267IPFcIsNlWGvlt9a9MaZuX7SEqv2jNluWsLYKGgB8aPLtcD8
hoZXPaEg+mSn3AZO3iJ7NZj4uxw02m8zMj/SOj9GgulgmgBosS9lo9uBnyAmLkoK0cWJEdzlXuBj
yskW59wN/iOgr1+Mdizfvk6naIvkPZxxSm+wGm2lim8zZduISNq3qcuuhmq5XyxaLqp5b20NtaqP
aAya1VNjIxmdmujJGxHQtnpM3YkpH60sBnAPLYcOQgBxCuOV5aDEDODP+ciGksQo2C6EVpk725of
TR3zUsYZmPAJE5gbr5KzXw6CkrCQ7oY9YgLOKhXkmExXzH2eAI3rm7Ic22255s/bo32Jp/I8Y2Ve
N0km5Vh/7nPnRYMxAB6FL4q4oP5EJp3QJ8YAxNfZtb0jCAzjhIa4Gkw7PtD52Vu9uyNYnjxnYdOs
k5X0byqxPkHGzbvIVA+g0aF1Ewc4x0URpB0VIeT3DEvX7G8pTGLOkJyCiiSNFElfnVu/LcYVEF2H
Xwy1f9bNTdo6ZgDp6i5FXU9gjhvmPrN7DWbIxnXMD8fzfqXMl7AK1kfLHCFzmj6TB+O+dXykU4aP
qNjCOpcD0+MO2zR1ZIgA6zB5OYNxSCkGokjXUB51QNYEho+EB3HHa2a0R0KcThoCxbZG9NcXzVNW
VOdEF1eqa4mcXmO7JMFJmIfbjShWy18Wbup+udAKeG3s7xlJUlMuWcjACp9YP9y51fjm9uNXWkqC
3okLN4139J1O2BASSgh3S8JEh61vGRkIcPA09gOpMHcDw1DI2uVZ4VjSmFESZuS/ZQ76E/RPj5G8
H2zCaHy27puq8wBzuVHIUOlckMtsG0w+81huBXyasNPdm4ZdhwIsESZMBXx7fDKV9qT7RJ7GyXyP
ww329OTelZHPIDyLjmy1Xj3/HsohyFqzBO3MHDmQcIl9gwJzBRmFZGyH8+hcIRvbEF63l26CfgjX
c/HU4gAFmRYdOCaDrkms7ZSBhkVux5+aKUmDpqDzfAVMBpF7j88vBjPlD3hPK3c7tvqrVhRXXjeY
+2ia9/UU7WpVYHppifSNlfxKWjIkHetIfYEnnAKDZAmHqpLd13ij50cqaeeorcoTlfooZBQpcL3Y
Uu9r+D7816q10OB52ffsJq+JTLbzjCFZU4RZZORpHd35pbbTYhsRiAuGZFOpqtz0uFpExmjPHl7z
igl7xLQzJJQaiZno0ML4RB92hG347oE/y1bxlcifpmmNOKkRtDYjJYcSMoAiDi06Ibrbd/0ru/5u
IpcQ3qS5yDjZWbkDRXyeTk1ufgKCIJokI6eYJjjNkK90nJ9yVGw7rfZ90N3rRURz2RuSV4M3s79U
884HMz7PaYzWU8I2zmNGoXVEvmu0tQvVbAC2MRgAMR+m6XcdFde6i6aJLZjDtt5pyKnsD8kE3Nuj
zt50tfk9Wpg6iif469Ue4du7i5rFXSb6Jz4EH6v5rpkB7dy6+IZu9kFFPe5aM7ksMULVli9Bv87v
9eWmS/yDeztxNeVUvOBU/kjNCIaV+g2S5RIBTyf6sT8bbrctlfvsG9Np7jSUHC27+NrqblRnoytj
+ucyvcp9c6+trfCkma8LR5dwYathlyJgFAybN00zPnOOogYxGkQuI5GrXTzvuR9xWkMc5iRnwSV7
woOqhSnTv2fbRDsyttGdTL796aX1rBf0M49uOVBtQl1x0FkEfRSlG0QdKJLQUrrsFih4OTfR7Nbt
vu3EznrThYn/w3qeykHjA+3uaz68TTVad1oBl1ba1quC+2HEowrhNiGRLPz4GgvBY7wIQMsU6AQK
95TCgIoRjHjsYTEp4u8aCFeSNa5HRaRQEt81v1h4oxgxX2tdQ5+7K2x2aqIz0e2MLRIC/RW+rrmZ
zfriFOPjhE5hNyfpbUaQG0Ax4q2YydqMYUM2gdcjNu9pth6MD6TUHy7O5V7nwMydZzcRD6aoQvz5
58SHsi2xoBBC33ecLTHWaW869Jb+OkjnU3ORhPC+jpiqdrhxacZkXP/dJbU2uqmO7XDJW3HuWQB8
G9ZZJ423aN28elp8vXRoNSC35aYgFU71X007rVqB52Jo0TIkyLVGgDq6TrBnGXG0UMUMVQ2PS8dN
5TBBriP5WdnqrkkGIIWZw55meAA1fEJkQYSPhokFPnLgMbHkhWnAXMvsFwWAwVDGlGTO1V9JmRwy
J7/q8BbrufOdeB19qq5rAL8a8W5K9+bcXHKRT0HXFsdGTfhJ9Gbb1s5HbvTQu5nE+k4KmBr/bSat
zySq7rrU2fISTgNZ0dAQ+mW8rjToN7lAupGCvxit+0hquDOi30ulPZqrZw3HzqOWvys0Ds5iEmav
N9RcJtrOsgktaXy5gzyafvoAESc+1lX+LaP1w06K99lQL3mFVaWycBr3Ne85HS9zPp7rLH3AQvFB
CfGhrzJnt4YV18zvQ0Owkaevub6lnwfJUtvBYrrIm4efTuW0n1gyQ2umNaun5hWqdboJybuPJWid
qV6XRXxCBX1feqO9cXVg8fF4rbfEmfkEOrCEA0XZy7pGYjCaqGrg743pa1p0dvC7dZovxyo+o6aJ
KODru1JrN0jYWFwE7hjSEXYCwB1A8gjbq6CjV+RGc7IKks2ZglQuGpIK9cs8YmFKjOgly1DFOgPk
l2V0T+lC7JreIKbX6ngv2moM9EAuE2Fdbprvltg9kdz0Iez2Hen4jSojb5tynHKGvOB2IOV7CP2q
PhPiGO/NLgvI+Iq3rlYFRKhctKi6qgq17FvH2kJVtrj+QGghP94zObtQUaqDo1CYr3rqycNit76p
xvLvJ5fmDZgmduVUdBzF1dkqniHIkMpR33aJfE0U2tf1EFzm1txUlEe7WHCg0Mu/YPfb0xF/jVx5
oXN7EwG2ZJdgjqxOBtDZ5lTY5YNMzLdyEjYbvYSydmz2nr9sE1tyYazSB9QLXIf1NbdVt5oDu7EH
OZevRJ5/sft9HD0pjy5+EJJrohCCwKvTXHdN9EZ5MByThBIlolF/rXk2cSLY7xHbQ1QtzQP5xrT1
stmiZGjj63LWrmu30S7sNV+mkt7uMriENqZViNJiZE+PEAdDDZ1xu8hBDZKFqTEg4AFgWGlf7Hs3
86Ae7TTyDtOiXRp25ce4zGliEi2n0pFNI7FZ1txrQZMhum9A6c19aRDeipa5BYrOJMJlo+Yl+r6M
jP08++3R0Tzk+LPvBTjAyntt7tHUQOYgRZof/9xGtl/Gecn4JgR8DeO7akyuVdJhG1/W+yLxwria
Xj07PTP4GXbCxVPVkuNWuyXxl577LugjGxioN641aAfez24xKFQHkJhdaZQBW5vnpej6vaJC70au
YaqjAZnKB8i/H4MEAZUKrj6LNh5tQ/l7N/rtujOwl4LRUEvfeOlbsglwbCJ9Ld60YZZYmCjtxWj8
wg3MSUOFXUbRp5XZYHOIbgqhKtk+FvlEX7nlgmXJa69wjqzNcw3RpndwI/cr8U3ML/Ymm1mEoyE6
Wkt6rdt0rKRvvvj5ZUCKgEf43K5Pl64TGEuA2hyT99H3nj0bIoZHfAL+m0DN2fWii/uyuWkyMAwo
a0hQxOGOkenYNTYtTfcGD+Omc4nwnhzCS2NIXk5xl62jA18raRtO3cnW4xEXhMUZQebfdtDl1aDQ
PbYxYMN6RrKG0I3T2jpWyv7l6w67N/gp6MTbPKETKqJhY7hNz5FlkVg0Y7wDIXXTZeqVuErKIVif
+8gqf4/p0p9lLvcx7W3dYadsxT4X2BkIC66qrZ/or+nsnv34Nyqo7KR3qxeBDWeTehXLY/ZQjs+R
hS1FeezRkhh5bI31mzQLVMJk03h+xt7ZRZYHQ2afpbrxkvus1rkEUpfTYoEG5eyN9PTDuBTKvrDH
fhR6+dKXXrHVOgwGZPi9OjEp3KVHhPMqhctQZPJPJDjd1Q82nUOaVOg0aXti/F0KZiVYmhutJR9A
XCYnz/cog7iXebKYhe10T3wsGBLLkVZlpBiuqJh79SvjTU7s4TQLwlJFzncuBKjkRT0aBMcz72px
FkP62Vg0rJzmO8/a286vxkMxr+6iAs+IaR9lKYnziRlM9QvNJ9fNPwaafFxtag2zKR2zok6OcabW
Atp8cwT+V7qV8Z6/7m71Es3SaCJvW0dP0XtLhwXjkkbtKq8xDmAaxFAZF9D0KEbuIjAvQOZodg66
5u/VRWkrgqYcmq1fOR01P2MPoUbvOLR0/NJlGJmXccD4VpzD4OhCxHMk03X5cNcSn0ukbs+/ZqyJ
Fc7OsQNXYaBvMxXIkUfamtRSzTFTaxw5V4SktcEODKl+lozdcZSyiLmmi8cmPVe2fuM3trW39aHd
qbk+Lm2GQYPQoWTNLVxiLg5xbPenkX577mFpyPLpWVT4QHX5xNSM/3+1AJujIxulfXZV1LTV2beS
Q4G+sLPUrtKtLhjbKr2WLvPTlrxtYAOTduo4imGAAQuUyD3ZQLySBrutnLX+rKVzWgiMyllJi7R+
rsRiHfCcZSxh9Xxl9+tMqNO1zWCU+LbcvKOuJVOcKDe1tRMOC5I5zBPzxlJyorHNEs5zWWAbc40q
Cjw7qEwoEc7Y4JvlFO0bbz0lb4qJp8hnTmGr6JzAtm0LFV17jb/2RQo+28iQAspejoaG0z4sp+dO
8I5bh6c0cwxmUyxY1hjJCE+9OL5DDAGGb4+m5Cmu73RaKBxRDLr5r2yTvIfyCBJhG/HcRjPvrJYl
1FirLJdZz1Z4KMGzWB1sNu4bXSu1rTnY1Z5hsZU41c5HhpkkZHgP7QeJd/K+NKOtyuYXcAzXjXIV
1ISsRk+JtYJgUmzwAAQgx/JH2m+7BKPtOPFnA0c2dL3hKmaGSuPQN/0OgAVtc9F8m7LgI5qzW7U6
db3Iey4S5R3wKZGH3jbEqqFBDc22PQzVqas4kp0I1xQnEmSW5mzPkuVmqsyja+LspKxwOObsxvie
YudDN3+rafkeqvbOb7Kt47S3Sy/0qz7FWN5HH2j3uLdtCgzdjxFkqXBqWDILKh6hjeoyMmMW+Key
RG37RHvzO2JTB6PTA9Y7JAW2Rp7Q4n0lObGPCWMvULRUOuxz7M1Mxcq+dm/WrJXlNOchl+1jZkXz
lcCKs0nZ+tjVQDEbwxHXGm1fNOmD1Ap913m3pq1RGOrzs5oAVPU6XWGi3qRiIiJGfHdxRYbf6IPX
mYqFVx+fk16+FYIRmfV/2DuT5biRNFu/yrVaX6TBAQfcsagNY55IRpAUJW1gIiVhnmc8fX9Q5e2b
UmerrPdtZabKrEqlggjA4f6fc77z3eqjR81pn0Mwb8W+H1+lxXGgI692F3oGe/Z9XTjhQ1CQSihs
ZIOlgrnBz1v0n4BH4On2L2B26crqvg6agX4ZM4LvA+O5ZShQWKlHoW/uMvywX3qoxLzl2oz6+uGL
wdG9DtUEOSyShyyOr5D8gdA40G1o4SnuCo/5teg580GNY/hf5t9Me3hre5MdizvsBWvPjp4UWJ/p
G4lyn99LuMTQnIwtVd/4iWLuKnJFdemku9AG4zlX68SI95kJW6j27Ue4vPGxwJe8AlQecJFpUfNO
3Ef5SlRkbcJ2GO5Lolmyxsgygs4Kuy/TVDzwho3ZBdt3hEoimKg5PpByO8VFcyZZxtTfi8tHcy6/
xg1ekDaMnyyT1qewYvQaFg6EvorBCQG67iF3V1FmvDNrHz7TRov6io3dkPd9g8w2j/m7UvBBleRo
VDf31ZLMiYU57wKodg/R8ovD9C0zPHX88T+RU3nvHSYPZeLy0zb6GXDBSO+YhnmABYIBEX1yhgdZ
sO6ndVmxDvuleI67KOY+MF+bMhzWwrIoaLb32iUzJmfvNYhCoDI1M+2iyYZN7XOQAfvOXuiuHovq
UI3Nc6/KeWcRQNr0wJRGKu7RjlHnYIFUOx4eUsSaiFJLuzwZgxFBxmCNdXHZc/JKio1dN919X+pb
mnNB85m8ainq+9Zry7skAknJ78cAb7TIG9UQP9T+xJCfMSOJwrehEzBJFbJ83IkPtlsp3B2fyyr3
qYgiYF2ALqvVQ4YitibCjp0Y57xfGtseiVWkRrMugJbFhLZ8tycaDkO/7sZtllXAw/x7oGSXwOWs
wrEMH2wJL9ZImMcI/NBeWbLJGb+x5AJjU0tFZX2tuoQxjAuJY0L/lLyXgrTlJEA20+8fY5/UeOTY
/boFZr81UvBvldDfldOTPWw/jC1OM0lNzkpNOGybifXZnr9KCp1rGzpr/F253KBzlr5XIyQNUy2V
zPCsKZ8KToNdvtQJZoqWm8tqnsekOXk1Dh9ymht85i8igWugPPku+5qcvC1Ay3mWvfItdbbgW6fo
L5s+cA8elp9jGY8vYibCF5QGanvBBVDyK9yAXRcaK5Ii6Xb0dbymNuQZQgS6qSLJj40cO9300Nuo
B470P4WPOFBYVVb+MG86q10bfX0BPJbusGUcpt5/KBsEYsUsIhEjVh3Fv5MY1GuWO9/qebxI8Abs
UtehH54IJFPJ5roGhqBmm0hyWsmyO0NHeXDjkEh30hDY7O195bQHATGpy8YnY5rFpcMLZJUOr4Fo
D5eC3mTP/mYlNjhjWBFGQStiNye8DLhuVrXKKkxPtQ5PLVoaM7cvlmzbM/5PVns9bY229dYNHGVP
htwt0TUt4PIFrPVFvWukOLh9yqscQPImFeXn1I2I1o3ElSzjW+B0XxKZvLUQlbn7rd1Q8b1IWjnJ
QSVbd27A1TKEjONsYxgxCppNns8qQIJIUmxMGFBsHS5zj2cZ4xMr7DFu4xe+/5t6q8lLrun348/T
DP0bzyR3yLHKCb6NzXhrLPWtTNtXeu2eUCGgkMZGwEVv0Z1Jl0GK58ghFvcOOqpB5tqV4I3M0NN3
XTZXHPlNVGfl26eyEm/CH8As5fjEFjUrbwOML6kGFpaXVKC6p74+Tva0UzxBOe69jIXbd42PkPO/
1xZJbFjW464A1Dz4pOfrb7lqXr0yYBq9tCjIrfB5c7KmU7Xl7TPZX0aAEmRnB8STTacjLHWmLLcB
G9WqVOnGWWIuLD5flfUNQVNvwtm7jFjS1rmQ71RBXgkLh0cYQsfRmX8Eyi8lgDA27tnZBRSY5FW2
ayfH3GCbc9hdQGzM3Z0YxuDctGW1DZrqRg5sYzoFj38ijzWH0qCtDILyoAcyr2pZ4QmSxd9CiGuE
FtqDnRv83OAUpcsUh+0thzA32BjTQAQi9E5MNmjczZf3INz4UeXPYVk/2p29HoE68DGi9UCOdq2Z
lq9qZn4uwNy7Crl8FU0w9JSdnGO3ulIutvRSlihWIyLGmMUMq9Jd1RoASsqHdjYF1OZ+S2oCvFrC
pqxs9gU9nmRXAkrvIe+0dPTocL5E8KtXfljlG7Oka1LHB3qKcLjjOBIAGDfwa14jDovpSN6lb9gC
tAEcODb9ACC+Bgh6FZ2sWKGMaG1M1he3rR6k2e4zL502rWC/m7akQ9hXG6s8LWBtD49tYL+V8hTY
rJpjNCjksO8eHodCOhAre++bmtovDL9kpT+goOzGPEArSU42h9IwYBsxBtaDiseHcMBSTU281YlD
GaTZVjAecDP3cbQIwzGeqndlZR7hyoA2q63XZoR3UzEwdTIwKy0VuV7u3uez/eTb8U2ypmy16nYJ
pY9eKY4+b3Kp41VXIJC5IJPimGkkEbiYiIRV0QiLjZK/WxpUEYF4g8EzNtvsEBWgqnuxVW3LroRh
o0eJ1l1ppGc51l/9uP+aNGgV8UwTyS2tuo6HZiIKU3zEd/81Gp1vXV9sfEjnNg0CO9MY0csmQIYV
p3Y3fGMki2BPgIzhmfFgF/Nz6KgPsRr3pmUfCGVWa6O1ztFgLHhZPDodL0SnIWt7/o6XelOZJS+M
pl71ntw6FW9Yc3jDsv6YJm/SXgAHyYGh7pVIGI0NbfE6+966Bn1A1Em8eEWNG8n7ROEGsYUoPBtg
Eu4w2nUYZ8ezk+knslYMuDP9Ytb9ufOLhx8o//9tPXieym///McXfGf5OmraOnpv/9phIGzXoUT8
v2892H8ZvkTR3/yWP2sPhCP/0H/XeeCaf1jSJVcotHSUadNGkGMapI/csv6wbKEszzHh0rpUEvxn
VbnQf2CKJGhn2ZCO+H/E/6yqnNLzvzSVU6tga0d6jmu5ptZSajoZfqo8cL2UhunAejLL2GCQQiez
kRYTzHZxSaLEeE1zxsrlwNLUdvJFz+AaOENOR9JmzDvE/KFpDIHux/CcdBga+SzHY7u4UhJ4mOZC
/nEDSkt64vSrsaVAoGTmO6A3MYxxgtugjfxsJ81zVOIJaKO9kq1xnDCHH00fo4/hCnYTLLLE41oO
gIGx93uz2ZDR209idD9raHB3qQA+BZRnBKU12Puo5ZhNwajakwVDEO2b+ZHJ3o90a7suwhHmo2bi
ErAczXgGt92Av6RtYhp9GL1zUH2psGFaXvNUFeNeuhS4YyZzTkHibMaOM0Vsz/TpqKWCeUF5Fych
43TLvVQjX/jBxiezRLKt59SHQvjQ9MN7g0/ImGB/1XFJEK0cut1guG+tM73qXNb3TCevlqyxLbY1
S/hUIFon2XVy2vSgG8VaHXvLnJ3iaWYba1mp9rXR/veKwhvmOl62HW0XKLRMS1I0LidLsU6GpNlb
XjdhgW3y/RhH27gfuntHBpeMXfMhVtVapK7EiD5+h6SQPAyd8dFYcn6UwN4yh1kztSzBUx6BjYRq
zDlLlhd4ZIIZHzWbMZTGgZ/xFIXme9x67n2NlxZbNOt2YBLBBS/6XI28XCHQ5LuyUBVOcBx2f3nm
/uxk+T9IsI8FLZvNP//hWv/1RnaJ5vJwgDcANrF0e7x/uUV5wD8t/m9GXUBs+I37lFfUyph+t3fs
jvPmyDsRK4J/cOCRb/hzwyyNP5tOvqaVlbxmKuOjE1rNQ+9R52cUAg/kQKc5Zlp8FqPDRrTnWIsv
yQuexRIAnCcUAVX2KMW4JWY0hA1kw60lUKo4Mt2nArhESaKFjTkNidNInrRSO13jlxGVita2Uc7n
3hvYIrEFMJrmnhTxLpyMceOmBF3dNn1XZfJF9XPz2rTRzpvVhz7tnFtYoiXOw2cLJx4oEW5VL8A8
Bzj9AWfArZGAPNjPTmsVDNZznaJn5rbJmL7NvKffX3BsQb9ecWlS36wEjS6mlI7UP1/xUrs6AJeS
P6kK8nI4tbDooOkO+Hcu0MRXnu+85kEYPKTnMSn7UzwZj2PZf27N5ThCHHZdsUnApVe/I6UxjEn7
fG+LrIazz549scB4RfE21lbMBJ9fggq2iCDesGlKQrHxiFexJuZhdLH9SBvKoQsb+gjHtyCXyRGw
32uTGJpyqeixgh4FeU2BNNbZh5qD1xCMMNzLQqDNVfnZsOyd7gJ1TGuwHQz6Hx3tA9UfqfpmwAk5
QeCWygdaPCL2trMqPw1mc07TMt9l3WzspD43C7hlYonfVN4Yr3pdforMRj+6gzx6LoEGc7YXysZC
nhV7xeJGKjzagXtacqJx8WFC0pQ+Uc7MhPUojXZtQ23v6LjYhvRnIweaIUauwqP8ijj9YOK1IOOC
9SyU9O+JA++h+5R2M3g2Dm1JLTlpCyBfRHShL1z0MI7AwMg+Kqd7xxh7TkIblrt8ISYYPZE5PiQt
AlUKyoNJRbILi/BG0gD2mYAJYgyxtzG7wGSj2e1iSZVZm9fn3GyYYkOw6MMmukswvZ1KV7y4+fzQ
SawCZpOM1K0su5omGrZeqJN9FFH34IUq426eTuZcWysL9XNdltW+SmE/sGVWNe5oI9S8SXoe6bkv
p1OFymHTm3JUbrnWONQPOBpXvqeHVZ8SN0HO1/DooE0Hi092dqTzBO5kX/bdxJY0uPS9k+140L+2
CK93NY6luw6Ne+Xr5D0PmwZwTG3RHIcVrjUv3Fcr7SQ4vWa6pTiAhzG7uI7FBEZPfgFanm+nJa5Y
BcG2aubkYZyudpjJR7+L8hWx3B3DXU7mk0O0zlPl5ccviowUW+LqOPGTYRlIyn2eOfmd57QXmfoT
1g392bbgdaI1JFtRMpbWFGV34FO8yWl2SMJk3gdr3Mem7a36OEiONqduKnKY9zOJWU8wGrwgwfsB
5v3O0uVj6zbvXR0O+98vA8L+eeF1qF6yPFeYdD1h67Asz/55GbCC3mcqrIxbzFgdXU64gECAQnoK
eF3vUMLoyfoKUfs4jQP5CUVn3Iz0aqjowMOCKznxmFlG+G1nBHWV5f2HoG4w0fF6P4AW+wqF3HmK
siOw0LLrxnPjQNR26P7ODXdnMIvcZCUHKQNgfRba9EXo8uPoMY+u5rE7DA53shFMZLvbyTpjY482
rtqFD2ar1IYq2xVfuSDv30FzaBoSKxbyurTzb65vd6cwAEwSWoRwCuJsp9my3FVt0dkZ5OcqBPJf
1IgzMvT594+g0B1oHMgQnuW/jZkdMBmV2QmkEZHtMd3bnj7ShGNdgEXnm8Hoo5VjO6QZ+OPJIlDN
NvFgnW0sh6vW5PQbo87y7knljjwS7uMRzG5rQ8zg3OucSPd86LPwMzz1N9cIvB0wM0I1bnDKGJlS
ikQawYFP1+AKDZnxbcnA6Y3Csbjyonw41g0QnBJWyswDfHI93CVBj7AT+S1QRdFKIMzoQXrKTNgp
E/syJwlOUcDX247xsGYCHrMAJLum5hu1omEP1ia5tKNrrQl0gRUOhuQM6u9robAgVNMtMrxwK5Vj
rGjOaG5WbHbntHKfmYT7Ely7wMlaVGV27mYyGz9+2Y999/33d6273JRFOgVFvvSSLTetzeaZujHX
tRxHK/XzTTtUojGCufZvjQ/H04OEdKIIhGlBazV7U1ofyjrbG8Y83nrnPZ494IzOVhgWY20Adl9I
J+2MPE02hklzEEOyZh1ZhbUNE2s8ZwOGVGNexP74OLYufc21vhpOOn3SOQx7iszCW5nhFYgANRBr
w51WNRmwcIvAvVODmtE1ra5Lp2BVsJZRqzJvIX2SPwjgxzGq94mPzG8uajoBAgSrkbx525AEG685
cNjz6GNIcvNO3RmtNG+On9ZsovnSENY+eKG/ntUs9oM9AxXEGHym1rjlyXmMSZiv8e6pnXKadUVD
5Pb3F14u54lfLjyNNoJv2zJtZTm/rBY5fJMa6pyCA0H6CPvWeF+VrJ4fUaD9x3zEAWZKjKCFZhDX
Un9ohKeiibpz6Qi5mqQR37LiPg8dTtRtOkETZSbfJeUHE/zECRiEsaolPUcGA27eK/ZdoYVzny96
YhSmJ8HO4OAXAeYZlgzmfo3ao6lwJnB6DC2TnTwL03lIE/2pzgEmzT2w3NyiiNhNMI/zOn9iDtes
Z2SfLbvkgyEpBf79NRKe+TcXSUklFknAs+SvF2nI6qie5eDc2CPyxowT6yES12Y2u2MdQtTjz/zo
WrTDuv3YHc1uHjmuxMQCeoHw07PUGfimsE11zOOdkQIGP1uiPVStlwqkU554Yt3G4uSib1xMCrNA
tkLdowLZPegy6o9JG11UFb8WnSn3SDBh1uPnBPeFlCEOg6WZFAfdtnUzb+c16m0KM2fPqjg/K8C2
9Wh7h9I2T7NuonPfozqVemKcGM/bkh3j2tLZiNc+nu4pvWXTEPUmFulma5j0qhVeIY9Vm+szfT0E
z/yBUXY+YR9L7nH+hx8N4Tj7PHrtja4+E5DeMvEOL8rFNkAEST6bYsJJkczuKWtKhJB6YiE5BksF
WxxhDoH13eMbHoadNW5JELZkdwSkEpS2u7ZyPgLLYyfPWWczDjkpEFj4yNZNsB8yV6zj3BUn4NGC
GFDgucbeYNP0KOQQgQaqwZq0ND4N9dJPEqLnF+656NLuFs0mg22ovVVbufdz4as1fozwjJnvI4hA
lo1mXNlF8maNY/tFJxAzW+oHKgdDUsaeEK64evR7+2vfAMukRbWd/HSdZ8zwRIfJ9McbiPK/R80C
dS6Alkbw0dJB6Ie6wrmk8XxtpLWe87S5l85wqEzDPSIJrgpViGNKS4pDCsUCvHcsQ/dg5nXwwU4y
SiqmaGK0G8K7X/J0ExVYrRYvw+gdEkxF63w0cCtLA963FTWbHsjRtjV0foq1emzLl8zKYqIWnHIs
OigsxxvJ2LLyBLR7Wr19orjrLqv67jRIfNXJ0nMjOrU2iyVBDsEHj2mWPNvRMYyMkIrPoNiWTUo8
cPlbHTQ7lcXvdpEVh2lkF8cjxbHXoqBGe0x9Ey67TK0zuyUU/KF9sqk33ZKN8u9UyxBxGgPzwsXV
d79/ilnMfn2KPVtyHBXawQvAwOaXE6mmi6trkr66OXirViMC5rrEvwdeYV5g7fo2uyz9Tp1LOiKM
JwvHPBPOBgV4oIxg8ukbFuCLNw6nuxHF57R4qzaR/2hk+ZV+2/wZp6prtfPVtDAnRvbkMWwIrRec
4JLBvkvuGTDOjtQA2rF2dmbDe/vHOmvXLVPKlFQmPFW+iaAbkIH8r73ub2Zqe89BAKyZr/mePrv4
DihZvfUZoKx4Z+qNUzKet3o97tjhEn71DICChSB0OzTJWsFJ2vsCOW8Mcdp6ht/epQNmPGPSNF9o
fe9XRbDv4HzelZgl+YOD/MHp7JMx4Q2ovIWvlQfdJ6TPQwxj/Bm/V79JA5NS3dEinlZee5hSDGQI
xdgz9oQk4s9NjTF+zvwn11v+aUhxFxS09ODJJj10kWchv7C6mSq49iIzL75nzuvMtM+x70Z3A7Pu
B3aKr40rMPhPVnJ2K/b5fSgzBDOCgl6n3oHH5regM91VE0bBSdnEc8pin9PRexLLdiaICcGlk6fW
OHeJ5LNlurUCdgkzhF3jQVwjvmlssJMfIFAqTIEzu3nCRpD0YCaw2bvDxePfW1XhET90nRXoMgqK
Q2iMbWvgoRsT5hqD8SHqf7CmYbbWE+EXBaMdsXK+LZb5U249m2ZYkY4iFej7wFP8InY2HY0+kR1W
WHqoXOpB4G59PJ9ka92aW6eq2o0uu2SPZxycUhC/hhDt7qrRtNdpB0s2D7D8FqnHGbbxz33sTleu
A3XkJDSdVDwBC1kqj+yAJqS8eXCZ06uijVcteaV3IR944/pfDKoe137LExmIAWJngXfb8vyTL7OE
pGJ0LNIufUmF88bARlyITqYvbeWdqHO/VVVqH1OGmc9p3iabQJCbcqMPGdaxB3walAeFNu6rOgEU
0ICEIjqu+QoXPppFtJeOmK+8/7/79fDmVtq9xh8s26DMvhnm7bhvY7u4RsbXCCTyqq1rfQLKtvAm
cxtlAUejMAv9Iuc027lFSytnnGKXGDh38Rr4YCyM/bDlXUnbqAvV0VxTj80WB+TFnTVn0XM6QfhF
A4oPgZO/lDgVdp2Zg4k1n3sbvj+FQtEn2un2VX1p54A0PYi0bVu0X4Ud69MEQwB1A+fljHIfQAm7
N2nivQ5Bi820d7eBBO1EXc30IfG57dgchWE7f6zGiZsn6fN15oiFIOaGmKnzZC/zT+WIKCNdpfZW
7Jx7rBePaqRtzejH9LGU9VOHVLlNPVgEBSWOl7mr0J18xpN9NLInM5rpGHTxax5Zzkazh1p11Mwj
RQ4U7gTYvx3qST9mJKYxgfXqERskM4f6K3MK6x5ZyVuPEe7FPAnnLchFdyd7VJM2EjSdt/p5TwrX
pnbCO+BEI30ow5cYH/umDPaAD+t9NQ0xYzAnO7klydaO89NdZ0h/nxm62YqaLJ4di/4mym2GprgB
7wnWIg+jmfYE/3F0GJzCLkgPGfmfdSdt/yiTrOZCkYpTAjBq3oCIh2aBqaAanuC0phdLT6S3oTRk
WYqLfNk2T86XNi1h/Kf+0+zTLIf3N97laHP3UbROvWlXdvF7SmoWu5AGr4GveTZ66nkowABf3KwC
d/LRdKr5ntx4cOeVFdXwUrKZNYXez8L+pKipJ9X0SYnZ2pvZNB48wSYhaUnPJqT+7kVcfZ4ZFm+Q
W4Ei6OGGhuBx0bxHHpb6GJs0d6Ql1Lcqt7+nVTBvklFMr3LKH4IacocsK9Y0mdS3hLCJ54GzbvKP
mtn5uiUGA9S7a/aEI9W/3pT/qyz9G2XJdrRkT/DfK0uvX1g+86At8r+qS3/+tv+nLgn3D0/YDqYh
7dmOIznJDt+a9p//APQh/1A2tdp0anMM+1Nbkt4fpmlJzdyW3s1levuf2pJ0/mAgtoxxQNvKRZj6
H2lLv8yHtcNMU3iCuLfgcRa/zofnYq46o+nca0KkhgreZDo0LbzxgKbGoMvyTWZjwyTEgP9AJHjr
ilNumsX2B7kI1yYljTTDxmlnXkg3/ZsJgPXzBAChy3M9T3gKtUC6XKBl9/YXvSBwRpmqsJVXVxRU
oBXyQo6P51kbDmRocS2kf3NEgfGiiAGfFBiglSvEvgvYXKlMR5skwOfsz5D7tBMvXA/vDorQErYY
wofOj7Cu0IAw0wplF/7bX26Ev5E7rGW4/v/P0X9+fNtkkKFdTjaLRPnXj18HbQKzUsjr7I3lJ6SF
+L6i13KVqMU5NbPR5w3hPYbmXWcPnyaUmMdWWKeMlOXZDmXEKIFWRni79+TrVtTpbFq96MysYlFB
cVie+eAZrKo+9D1jGkWc10fyKfzF91Ca6pwZ6fXf/Ew/b5iXn0lZ8JFM7WnYAeLXn8myI6A+cWpf
udHzXd2YatXXiinoAOLR4pCqQuEALxjEtky03vsUdh8dEU60tPjDLtLVix6n6qQym0NzJTCzU+4Y
ddhwEnlz0xqOCoaM0SPF+vuPvjw0v3wdfHSeHblMNoT6MST9y92Ul9R+8Dqzrhx0V6bLlGISuyGr
qELOIn+leBeeyOWSxpqSS9+l42eoG60etmwHe0zHwtugGwATDeZxi4LDniwZOISGHOr5EU5GbF2M
HvljUmzELGYTD9qwNzgczRMVMs1aYWjjdJt4wPlUuuXe6HAXhbTl0YDJLdlQypdZ3qaKZuQxhsLb
yoXJbAzsX5X94AQFc3/Jvnz2Z6rpwXNVPiOUzvDEoZqC+yh0vcuPXxJIhr2b7Rw3pDQ8MS/M9qOD
ExntVpArlL5JZWZQTJ899oMUWizn9KK7xJzCNiwV465hekZ8TsRbTCv9w4+/Qm57TGL2dD+mgoyZ
i3uz8sG1eDu9YCYHNqyDmzy7syQUOyZiYwjZEmauq8PYmPV6MMqvE7RdxI7mo5Xj/5hHLa+hoN03
a+p/M/W2/u5WdQlOsNd0mH3LZYLzl+9bD9ruRhVaV8Pqzr1iRJzqut75TXqXdKiiWln3gy0hgkzN
S4grcZNknOYLiOQEEXxxCQs6GgkOC4wvZ5o6rgNVE0tRre1NhJfgDTDB8V5/f5taPw+W/vWEYWL0
XLXssPjvnz+2a5hYeJxaXGcGsCzc4S1I3Adb0WpmuZneVtSf8cVzLNZK5xcZNqASk6fG+4Lsiufe
jL5z/K73g8ZZ32ScUWSYbewqn0FDddHu9x9X/M1VtgUOBeVyjDb1r2t0T2ggoU9OkCHX1aM5AaqZ
ks/01p/DrujIWuc4BnONECDPYs6TswjiF7rY28PvP4j9i0tiWZlsxnRKapNP4/x4/P/ydQPkbnk1
8S0R+XuqEiHP9Wsaxox2OL2EptF9yPpPSZHLp2hOLoE1Mr2nUebhx6WcmpammiG9r/NWrueJtPnK
MGPrgJO2vKsbAS0rNs58OQMQ2Hzfsyk/WFF/6xPJqLOajoMv4IL40IprVcFSMfLpyOnjY5xgFv39
j/p3t4htA1WxHaEc+7+sZJjfC69imHrFuPUuuyE+DQs0gVGqWqexQytE8t0tmGcbVbwp/TH9HLv2
RUy9uwEuxnwvhrI7AQo5hMo6WW1GSnc2xt3s5ca6MiDF/P4D/zLK/3FPKzYXvDP4D/CF5bv7y3cj
SvobDbu3rnXT6rVFoeWORXo3q+69RJN+wP9iE2nHztgp3BsEmIpTRkMRIWKLybHzKMKZkoZifHd0
r8+CPpk17XCfpUnqnhfwwBJqJweQuTSMk2u23N4+aPnqtoHem6FdQ5aGPJHzJ+xR4smjApzK8N1u
axJLd71QiBnZlJ2xpNjgy07KGm94V/WZQ5m30XEt9sYI2iMhUDPrHvmKdAyng4d4RE82c+uRdnrn
uxF3qzwqxdVghmTHXUAMRzwJL7BfstGo74TF2BQHP8oQwgGMEuOYhVS+LT+UtaR1fn/d5bJW/LwD
UXSJKC4DhzB6R35ZAuMUwqKePHH1vHJB9839bSLWe5pVXe9dwx1vhtcPuIeL9DxNM0mdYTrgXvYI
qGT1oov5266RR5qXdzI37rsO2rcjaQqMzQBjSgVURhfTqQxeOmae8NW9LappuXZxuFIAw94wn+RT
kLveto8pGTRy91lrQkUQHme7sy66KIGXT/5wsRK5nYdkX+oifYIiZUNoltsMWMJ25D14N8Sq3GQO
B02roLX691dK/Kx5/OsOtfFWSSK2aGvmL1fKGK2udzHbXscyf2UITx69Cz8mQKtOTSXkGiIGRsSh
pg0jyrKTwxE/7MgQgOgvT0x5aZ4up0tuq2n9+0/m/rptcQklkejzbFM4pha/frKsDRDgaNa9DiUW
phiz0KPnLEp08uJXhj7XigY8YwFdMoiFFpbmO79CqNUutvUft29pJ8SPJ5Tf1jLsS63BXkVdb54n
37sskbtV4LspUQViAVgcoy28d/IKHUaR3N4HAEdug/06uLwXjWExVpTQChPVfkFeGw7Cv8tBMewy
5N5NIcFPjXgzp2pexlVlCm+RWptmufltN6evGHB8Bh179EMqSiKURqGKGpZXwiAtWIiQmTmuGfOt
sedP90nyJaamGwlhg2tbrtl7oO8V1ocE0tO21zY9RGWZbb1goHTaW8KvAXNlBzj3xo4KLAp5lP67
9deTmPt+erA4LqHaK5tVzZLK1b8saLNOPFVFU3A1kgEWnUG9AhwgzLN5SFTEOBOl+hr5Y7tVM+2f
bRwdPTsPn9vZqBG7E8aX6k2TKLx3JpiKJAfmec3Znm2jMA9KIWcsSni7dQJmLbH7ljbIYSruAe14
g3mP2rYFgZY8muJT21biRi7gpQXld+mKx9hLHswehzMXzNyFcf2O02yHpZg4CHPwkFIZy33KcPAl
dtChJlg04snNyLhoq3mkqQ2Juks+8SP1ErdvgdOEOSRlm74Zn7qYDpkxvVHHksJTZpfUu94em9Eq
JqSOLEFDmqunfGfWpUlAT1ogQNRwtjHnnv/1V1Z3HTMJs3gk3Rf5/lkgSZjJmDw4dHtkBWg126jR
N9OcovmOvjcKyzZAJsQ+SKwbvC7/Co4Ok06OzMrUJ34Vg6r3MaaTkVgjkT9yJfU8caelDG9DGC7Q
OqIHQHyQU+Ky36m4UTv+tTb1CjFVJYPPYayD0Jo4Y4ysAfhrZNNL8OjjVAtx6DC8rciZAYIZKQqq
jOmMEzrbYI1oPPYDtT+MV1+XS5FbR7uAJsc4+p67scfsfe6SiTh7yM/pyPtRdmfD4dOQ1u2C+sGO
wqXJsKF3yh7su5Hqv7vMbAv6SOEkOP232BrSkwngJcM/s6PFelzXHUCh2eiu+BaJSHU8vYjVXwXu
OgKrJLHnATSWb/b3ce/Zj30bf27s+Uuu83CLgdm9otUR5XTEodfuo6z9j0Cb5seoGLYI/KCD0GA3
sTTI3TXFHrN+unWK5isajXUY1Uz4qdfmc90WVCKb84mvDTlTF0c2xmJvO3aAP4lJsTHOm7icM8CT
6aLcuo+0Dcz7sfTaS7nm/OPvvBx9qOi+aVEAK6ub+JKKiUZv1262oY/tzp+i5j4l0jH/B3vnteQq
s23pJ+IE3kR09IUk5F3ZZW6IWg4PCQkk8PTnQ2vvqL93xOl+gb4hJJVUVZIwM+cc4xtl3x4QFZYn
M5hC2hn4biOut4SbArWTqrxEQl761ENEZvvjkyexVQpTWxOupGhBd9PNL8A3lX4iAMUkDE+wMOC8
YKiqJtIqh4hVWDwfCGLMr6r4UxccYGPhBXuDSR1JJ5eIkquO5XiZrIg5pmMTbW/S01k1VOCckAmP
0Sz31LkDstE2IDswb9sbmGB5s4uZprBl8rEmenFqC1IGauKSNontsqvp47vNq86aDrRCzJr/ZdR4
//D6hQxgOs22fl/kTvdpntQ9OzhVyZiv40OSmQBQU1om7juyJXKGHlckZMcO18C5TNyPngCM0PFm
BLejezOKodkRdU/j3dHoivuEebmeBbC3DX4ymF0Xg0Ugra/thoyp7mbsCNLx2PPDccznozXHnGuT
7rfXZeM1WDaeoIvf+DSFWNt5pygBUkdr+tdUxvF97lR30MzoXuO01JrZfq0reWnbKL6krmWs+qAd
9kbSvpdNbr64sXlKMCtdU33n0XtYDZaZrzR22x/pPP+aIs2DFUn0lNEFw3kWoItIkF4TiwYzyXlL
BGuhfE4wXtskDaPIvD9qmThLb3LU0mvktSDVomQfizLaLSgInJkW9d3Q2GtOBG6YyKE+KnTKjUvQ
AnKg7w109QKz2Yudk7rquAxPrfmrk0wNKXhYo4y+QcQ0ePUrEmKBe5vTF1jd3Ew2vcj20mQ84SUy
2nr5sLFcEm07FwqxQcjdPhm03zgHrENPp9siJnwlAwTcaA7etGRmtO0TnT2lZGWtepZ0x3/cZPXO
/d2IyvTIarYBf4FYjWWR+HvXlGP9WOciwcqCG2fleWsHRAs4FfrwkDmhOP69ryfu4h0Hh7fEBjQm
GQSPTTJqMFuktx01PtYead0/Nm1w1FPhHLyKvIQVHlsZer75K9KD9mhb1EWuF5F24njTMV02XjwT
8okwV3PNYd8YKXhE0RwTNZCda5aHLNamsJyGj78PJ+k5cc18J7oKOcWyKS1S0PqUrE3XdrIN8dTy
WNrQOFjS79NxnIrVpJFN/tgkBtnkms6mAxnslqrdMugiJyGQU4jheMIBVLzFdvzWun0LTwlHUlCV
RZj5pJMjsOcClCSIM+GWEdHNwTK3g04S08QEmBM10/KCUuhY9aNzGPCw8ibzf23+4+6ssmozE8OI
71BmobKRvw+yeje1JVRqjpBJLpvZG8TfW4+77aTZ+0Hiw8mShmUkG67F4vi4+7gVK+KsAETxk2ys
ty28x7XlVbd2NF6yJTFGWwxsXuFpOxSQOMQTtB2JGWx6vFM7AhlejQXLMcS9JD9ruutphizC705t
U2uhZ/zWhYt4MkPEpuPEbj3oF7kPpaUDo4K+tYE6ZxPVysgFIaYCgKay+loEr5DfmXwBCQ81s/hQ
gdwBg3JwQrrEbg4IgSIlQPpEGuguAA2JQ/TuVC/QvRSMWYOWwaNfcVSt/gf230dgop/VPA7PhBUu
YfOHNsOH28X7Ueb2Jh4UWYlZe/bzqTo4QCP8hmt/AVN5n1YflQbc1YfeB7gUjpsTI0SuhzMyg8da
vQBIob24TgptJyLarY2FQzyKB1TFkidaQ3sIF+wQj7CKdAmlyJcNl69DEINqeTyULQEUj+c9bj0e
+3zu39f+jz/+/A1OQnOwGzSkTP/xN8tHDsXnnxEN0pcFE/eP350/ngMzqtiR4XgU02Ie//zlYqmK
cLP9RrNpziTL8i5qTk9EDzNUw5jKWu9v2sXyk8/XPf6Vx908FiY1f7xB261tnDYjTLYat1nGEYIO
zOLoY4HkMwjNMiIZRwsM+Ax7mrExWQ+IKwiZWDZoM8nJQxK78Ig54U/G1pwGgmMNYtPAaJqLmJfl
JWack46eCwokxGx65TTDhPkzyVL3gCTHOVZD4xwh4QIDrpxg0e0kL8r3OZIfP35setZBR/wIoKEa
AQK0slJEF8uruQo6xynLTm1G4tTjeY+HHpvHXcS+9l5z8BYsv+TxOJCJf90SBYJ90MSwX5df9HgB
lTz0PVbLBLdP/t6JwJ/7WncAVzsfnZaLZ6Tp0lwX5OPBOnH22ddYRS9O6fgh7ScSW2Knm4mw4WZV
aqg+pfAh3D0eeGyUqws9zGLKXMgM2apvrGATGVwBHpugBjv+eTfJopILgo0Z7fNBYin++ZzP1z2e
/Xn3cWuMZREG0ucco7AMkUZErPLaXHbP3LbIuKdmf42XhAuTGcC/4n8ewRaPTfUZ7fO4/wjp+fzx
f9x9/OAzKOdxN37E/vzfX0I5MDAHzqHA9vQ6/sb2lCWppn9vkp0IQPHzj8kUlo/DJcexUdQlJjoY
H9rT3+yiz6d9/lEt5XP8vPu49R/Pe0zDPh/7xxt//OQ/XqIY1YezdQkscW9pn3b23z8+Ysw0xN+U
IxGBCnl5BIdEJWEU+8cnI1AIlPtZ91ay9Jz94zv7/EYfd4POZAFW1gXbv7cfD38+9XHr8fWmNUwf
mizLC4bB0JbgzXLeWVm6h4VH3a/mQISyrzcNC/F+Oc0h90cq/9gDxtnM5NdxOV8Ej1MHstU4NAAU
kC2y2H4r+JCS4qkyx39tWumDcPq8H4EsWmsStI0wCDDxZocVBjvX45cmyxUVaUJMXyIiRhMLqYNE
LtXxETw+1cf30lL4blHivCKQHv5G1EE17uAEvRUpY3bn30FWn9/O47F/fEXisZs+fv6Pm38zn9K+
/47j5KeH/ufoOGl9mup5hIfnk8zZeNVTP0anETLKppiJ7q3zHGGAYMUFO9cHQrFNsYTsXOQ963GZ
Ydp4vaAd9UmIwQ5POiDWdU0pucrMub0wgrjgwWi+OHf0WdbZr54iw4kPaO8PsR57xNvH2HcT48ds
SPva1Pqro0Csm921z/Ule8p+avzW3NNo+ZFuU+lMV9vLixAHO7bogimRbFqSWhsXjl3yOreaR4lg
v0KLzGDi+T9qTlarvsj0VaqGJNSQKa4J7/jetJWBWxZL8ogA46BP2qmIBK0xV/+OWcTdDmY271Ec
fkN7PodAzbFsAGmqY6Lg8rnZtj3AvUiPABkqFvSQtT/SefxeaUN9SjM6ULrO4okJE1EsboALRuas
8HPYg/j2FhnF+HNmALxVED+WfL/4jr0wAYuNKe8pi6d3EFEeClTvVxWVE36WPthHjlJQCINn8t3S
Z0/OzU4M2dtQ2l3IcBgYxyRiDOK1H2alcj7MgYaZRZbyTsbpQXEwQIChW4UmGcxAWl+I4/jiTDYw
rioKwJeMcET1Fu6qD9K9rX5qIOgvg4ApCEhiTx8UMjujTvLAk0ORFlcg6sOhcPMnJInlK1njoMht
+8do4hBoi71uOfUJL763DaDab4AX7HoXAQrCNNznfhyqKedSmMFTlCjE1nwfP2fPAuktnFMKuYrk
4HzLdOhPWdOnzPXSXeuyMtYOGPLVsWQOdC57H953zlrMeh1l638UcUougtmbewPF9Q4REKik/py7
nBQcQzZ3UxKy7khjV0gjODc1CutOG6mzoxni5XAbJlIaPWPENpC0e6eHtoBz6cns0NaN1sSMsvTz
U9ylkl0tY6HHhU7zvetsR/GhyhhiZmjW1mSc9t1T12f5ph/waUGrfcexYhyI0jug8iu2/UQPUXcE
9pSIEEgfiOppVNr3fo8Z6QlZaXAuEuhwepkMp9T4oWka8ToD44RJxsQizl0AzbxxDhhAd8F9CIAk
+YS5puIa0MQmpcyXv8ogTq9ZYLwzv6GCZYW+NQwFxMipr2PDjjUpUH1li9W29V4SYZnn8mNm5Pze
BT9MMT1PaRU9Gan93Wrs8R6PkXOsp+nCCK+8OkvGLbXKcGjrUV8T0P7ejq3zYjb5pYApeZaEgwN1
hrfRJ+5l0kq1Ic9vOgY60WUM11+hUYZKz8awKvN2X8n6XVm+OLA+PSCKIBveGlGITcwv0uFAjjDr
36o94QAOQtPM+O/4gAl6tBcX8fyWiaJ9JcU6i8zxnltgJWP55JcpaSXuUUudglYxU1Gj8CiRCiJh
Z1RVLVjZHUObESU7dLIEJumZ4It6RzYQIK6FwxKk7rpy4K+bXFfbvAPCivTk1MHTGQcTs7+EpzuY
ZBTCCtI3kz4XGyuyrRN1FLrj0sz2RmOtFeLLiBiVtVNmX8F6Ejg1++QHt91XrYb7bA5gmDSv+j11
1ddEeFueUm0tAKqM7npxasa+f0Z68GK2Jv0E7pIysEAoqMqYxf/AVW1cK+Ff+ySXh8nTvpHmDPBW
AKOdEnMNlys95sUMGKP0f5p6/RpA++niyd/GAkuCM1+yUnwFOXnFUjzu9IhZazB+08mh2tRIacIs
aKPNMn40rN96dlBG0H4YRDhW80VLtLBtD8Lrjdd0+p56lnWoB/u7Mnt332fDc+dkf5w8a/fYd265
U9PNLZPNwFr2lfAFshy8qT2U07MP0CMENQItCzvfi4IPOFrQlSrLRXXNqrUAXf1mmPreA3JTZOZr
YvmbkXHA2WnMHi924K1LwlFXE0rk0xTrh5o0p8GZvsx2I9Hxye7qDFVGyHkTwK1+0ZXdnmNYJ4iH
xw2cRB+zGyvASfPiXUY/CjYJcPIUwK1eaBeH7KGuFy+m9GlpWeKW9GQy+KlBYNb8o1ZT++TTrutN
9UIp54aK6cFYqOmrJfOLZRVnqIrJCx7aZGdAcDg2eLSxdKvkTbOi4cmDG5XOAfKf2e2fhulnij/7
hyYB1YgGl2WXs9PSjaxYRivoPx5m6ZZ8BXpAuXiaOq5pfoGTDZxXwIiBbkI/Pw2d3R8fj0RWjKh7
rH7nGQEdLuDMcqoBtY4Vqj1Hgz1GDWXOabKREQeMqLNdKvg7djaIS5zhOVaO4rjowYAaWZ69TYSQ
tXGdrEnPym7Q8Vp2a5wWCvrMRo0V6eBOAXu4WAJOrbV0zVMvuTDgpiQorJt+uU4H/xd0EXa5D01v
vUNcLadtmD7hVJFg1FJUUnq1ASlNI637CdFDD4SeGuruud3uSOCRcxh94Gz60MBkwxfwUgAjgT3w
p5p69S6c7JjrSK7tqEifJcCulUxj4FDZfEep+2ElU32RQ6WvJHPqY/ekeQwBXXg1GSf6HWMXlvK2
t2umKqbfXXINoytqugcMruqN1gq7rwZvqHUs0N6xfcQCttRK6oPmvL4rMpbwfqOCi50FiIdmcxWM
+Xht1VMsvvEn54PiU8DWOX9NXID9k56IdQ4vmsm9NS1hr8B/+GTWovII6M4pLzScoehJvZWR519A
UkVM9Mx5nShTblt3ojWnM9sVUQJ/QCbrmUr1q20XbwO+4MqkxRpEgG1IAActlYyvuVOZiMvsfKtU
fBtbup+Zyz+RaYibU7/YK2vyicbVaK7E9VF3PxjeGVfd63d8kABe1DerkkboQiWKWyZzUPbsp5GM
DPg5ydkL7mM8uBuzKl7qmF15SMl3xQBThJQw7BXTfDNmKzsGrJVV58kbMFkZkh30nrJqpoM8p6+R
219iQEjrxpnm3TwF4APtvZUFv9JmLHb6wOHaISAKM08SB0/aL/TvMJO290W3/1DVFfvAVN6mcip2
l178Zpjz7PRkgpNKSCM5cL9w9RJhPnkbw0ZXJQrvLZnL+SOJ3WjVZ0AppNVQMw65f7JzF7ej2Wi7
wIMBqDkqOEh03ViQ3vWm+uEJcJypVARCE0Qy2bNGmy3qEVgnwVm45c1wYTQRQpqFKQb8vcxZabTU
0gCmaSMTnaDJpfKKij251PkuN/ynuanafbe0S/BbM2UzMEcVRSO2akQHHsPVkmBjVkmpEEBkEOuj
PHO/4T797icweMhHhoq+BLhBPzqR9wVsK1f6HmpGsFaxdfer0r87ldrBX6Zto9ITI8E9rWz6Kvb8
rQnK+tRwMgD2DcGhpw1Xk+sGFIhw6aa3ngln89do5QEwaJA2azcvDgyrePXIwK6g2E8Ka1zrwWKJ
RdKT2COxg2/Cwxvf6V0Rdh4GiTnw72IMwH2Y+rexLMSmMLigeAxVq3E4Uyp0/AfC2gtv/NU4BgZo
EglcztWlF52aPLijAr2ZBs0Wo6kO+QxKuytxS5aOd2+y+psw8lPaQ2DUDVPimoShmTF920nFv0NZ
laGJ6IZDYpTP8AOGQ7Dg7kbN/0PBg2OkldB8A3s+jIY6uFzbbiaBTG2jqCoGv6KFO364kgGMrfXp
m6Pnt9KWx3GMKJtcOW/TtsnDnNgTvwYpP6EpW3cFeCLYhliHviOm935X0Crt+ltq6SM5c/qN5KRv
+KaCmxeIL1WQG8fOtElnExgbsgpfUZPhT9OM/gRVWoRJitQvwQx0cRtWwFxYkFsO5RUt1jFZfmcJ
4GNtrt0mMF6HQuzJIiqZtM0+OAWH0ZfuI8iGjDn1DqyCrl1nE9o5xIXlTheDuTNA2IWobf/QG39O
kooPqwYf4EmQ4MKd9nNsfKtVdKE8kkffcuGPxPNVx/SetuN9yM9eXH5rbGXczSQQK6NpxMap6/kG
YtJdCYvwbh8AGWboVW101g7H0H3q/P6QO+SY2y9uU9gXo+ucNXy6+mIuYQGZi9vCTS9BVExwdKth
C6kNmqKRrD3fT3YPeWacFmZoa0mx5fy6pl8iGXI4LdMg4iLqZBCbdinGc228/hgs5jd9FkNe4DJa
JkCMdd27qkn+NPwaetLgntG873VfzofeBUnPpzAxAoYLbWFSeezjyGQ3eVyKg0rVH2SIu8RoeC0E
URQkBfNRk3E1KChO2Pap6YvfTdzNG2Q4OsVRnR9d1KNuVBrPcEbfE187M6WpCcP5rgmEmj5NyDuC
aAh7Ddf7xyZH7HppyumLyr1+T+VXnmeckqWPvp95fgl0DiVSAbYjsSccx57zSvIZhcVX2dpIJQOD
ZCZXRFsb3UioIJWRXIuEpjaHY6Yi65JFzfu/WgMFGeZxrp1qHhzxL9VM2SfkprMjgnPFegQzuVlu
ci42+zzwfzHx33My6E+NzJ+aPDdOcebaW7JHTpPl8YXrjnaxA4V7qDHdjTFqz7aafrO+lnttcjAq
VsUm0wgwVMkSlKaxcHecrwz4SKLKkwBBrv6rnkkZ8mai5HXbkae+h6LGcQORoc6ZiGnESWk9ufcm
ZtzF3mZVNn2hmh683RYBMXpNvgIk3BxoAZsHvJM5vf3RRkcw6UfNW3JzbDiXsiKHLGPwAf6Aa0HJ
wQU4VRSnqsa7NZXz3S1KbbMIbfqW2U2VkkJkBCNipLBCfRXKod8ziLC+OPUvfMOhR67cuWM1dqAO
/8I+I0/Seiboz3vKc+zFgi5Np5P02Sf6eJ+AgHZd4q7ZTWFPxLb95ASEt0HvkHZWXYrO2lZxae1d
HTsdS8JkO4uAEiFa0Kp0Xo+QAnsYFpJ6HlnXNiYbZyPt9Iukp3jBIxgRooUdmgZXGhaJF4CL0eHB
+bbaaR51Jlyd4sQvm2wcJd7UTHtXuqjdWnDn2tIgWUJYcfZGl1HEd6ANtySNAqCYcAKKCnYd112o
iAIiKCFLeH0t81gRAYbKwSaEHKFgaHkFOjmnD5n6NtcSbMquyy0CHSYBS9HKxg3cKBcI2rM9Zb9r
xYw1ltW4yyOnPwdlHuyJlSRftTP+aFK3Lh6e97lvm5tSSm7cND3O7KXrsQXYUbmMz/NluJ1EhXHV
yn0u6+QsGHkhhCQRlPnQeKy9QN2TOTu69Ge0RN0U4CYhtItrTSmUAQNTT6AfEHdMl26BJxFz3F+8
uLhpDSBhd1mQxI2TXcu5/zL3ydYbcmJpBm9VlhgGI7s33xSnxKBz01e4uQx+B48ESrP5HoD6a+3i
pwn1jvW4+dLgnt3nESoKEBkkiFh9+dTj/Q9I+NpGmojCGrIslbkIaFZUd+SX1iFaWLyFSEKKMUmc
B25Pj97DGrVOtkFLuSwZVA/5zvUkwVXKGy7m2CCKqs3QAyy9JyvBppfF4Fy11cweiS/oUZRkhpGR
i84agfElk3aBWypBfDlDrwmJiXqFOsE7ZMzPwCAyceLjxejyYzQmJDlG/sY2+2iX9QYmtQYLgyRn
mPmd/hFQQTlNy2eci68DadLH3jGzZ8NiGCJC38b4/LAk+D6LF1hUkOJFXG2GOP5hO/nAmPE55nRx
JUL2TzmZ4C9Ykvv5iJQnARg+DQguJaSTNWF2OlkIkDuZo8CULdJjDPt3TfhVdibQGNBtxbpxilZu
QnSmL98I/gnC3E8JP8UxjZpp9lZdZHZHv2ZmL0vbw9c+UaaBasVXlxoMnOwtR3SFUJIDtWWWF2k3
sxoZXbV2GGOZOun4/p0EdVNB4PaYHMRymlWTTZSwl4hdPTQveQFyYfAuBIm4e3TeJQNfe/u3v6bL
5yygom5FMN2mmeVCqxXZdq6iL5MggTo2fXISCiFvlrpzNUrPmvS+PlowhacWPDKooPybVRcGM1wE
QfW643ADssYQcdA3Ms57GCi/05ZAkDFV9r0ahl9O6Z6CIlKhzHSU+gWgJG90XhxZaeumht6qNRPV
QR08DaTLHXLRsma1xoguqfjD236ymvQNxpS5kbRM15iPWUkKgqa6gS6KWiQcSaR/J5ct20D30JHd
dmQhWiP7TlK5N7PXmfTZ23FuU/i5DFAIJ5m3WhI1exMw8YoRHHNwSxTPplG8+UP6HIyxfcCjP4b2
QAHi6kO51SEBYEN2rqP0+pNgiKBf7RqKtyOs3z0Si7NRwg03sm4TBKgnUr1ldwtcIvBKUjDjnCsc
Lvp+M6fYP5veIHjGXwqMAY2jFM4lyYfylOXRTVU6GEpCdpS4mHPin62SPlKZ4T5xsvlXri15vjo8
ja6dG+zEaUTNXf9+iOGj0f9RCVd+WdGrylYJ4KidzpsMiTPCBaumjWO+OeOo/pDrt55YMSGOs4f9
YPyg4EpBh5r0/dqxuFh+fR/clGZjXVjbrEaemnM0r+k2r0vVt5da+WfCFKtn+rZEuKaut6Gaeuuy
Jt0xbkY9kDr+GcHRN1uI9tTEeCR6z06JaY5MErqKLpwaieIB77Zttu7ZjUjb0nHeMmE/RUOvM9kO
mO0HcfI6MZJAqos+pCI2N2vAVqMq7vdSN85zIexLhCyaIGZlTy9TkYiDk7TxlrYSVK6l9ZjFDU7S
7m7mI116bcq3dpd9bVgMA1TV3geSXXY+mk+geuIm00W8GGgb02LoWSkjPqrgWXiZd3psCs1mn5Pl
cwEeF+Wm/TthjYpwGPXcSmnVx5RdqZLrM9G+4xcMkehOk7AyEuwNGEhfhR28FBwIp1gGoSuD5agG
crEaC1pcoF1vKOHkzRT+Loj0gnN8qPu0XTVMNl5Q/GmCQQ8xpHMhk+ICFkE/MWTpDtPcUpDUSXd0
0PyTE3F+GJbTMcuf2h+mbHYViZFvXJ2NM5T+dNWC7dbM7AUzZkae4sTIxrCnS2AA4YaNshslYSyD
hIb66C0YUNfbRtvrSqTEc6IwTJh/6H6b7vVfYwIcpRlYguaW9lJ13DN7ZzN1RnCZyvyg1amH5L5t
jhjgvqcNZF3oahxRfpPheKfLm47mSlHUenY17vE40MNKYFbnMJpp2KT7KStJoyDxaL94g4l/K+kt
lb6/Hlx44ixG3I0WNS9Yr8edMpItbljvufKmndWh1QO9ci2r/Hs3LwqaQUisvEtamSL4gLXaSdSO
Dz+QRqGR1t2p0ZJdPZr6Lanqdz4CEeK1/g0jzrhbCW+/YkK5Rtxebht/iYytPIKdqYh3aHTbo0+H
hXg5JHuueZ4K7QchAu6u8sVMglxbQZJ470Cl7pNITauucgcaq+klwnq8jiHAnws/FlCk+/La5j8C
8POpb5YfGWfTlYV8BcdPfBF5p0LSJbKtY2Scjdy03jgjJg5NGdZXh+RLWh1f8rqIjoXUXi3RiSsw
3Wnt2Ua0Iw93kwC4eWrHobpH45+KoXw4JKwuaPlMdzeJstsI2kn3qq+tLuSxxjKGNE9HRpPOAxrZ
qiOSTJjh4LB+MP2VoQbngukIanGQ/yxjIsNqf9JuDPtfSO421rTr2uu4JG9FJH607QvXHJgXTemd
pBlGMiEFE5fmfgie6XvnL5r2p5i6esfMcCDLk6WOEvl5pDNyKXTCEv04ZW/LANC6uXXL7Lq+BYZX
Xgv59veOic+8QJK91lIEe65dEXNgIVjVKmWHqW3zIbM4e01NxU5ixGTFddC0wbOJlWpnb/8wXJiK
CsqUrCgZFdU7X0femLn+uRkYWZkxQfNqyr70ik6ebuj3moGVTHoXDGOjrT0A93SizP1jpchbQPUL
2tSTHd9vxvnedzoEtiDAzBQOmacTdJekNO/GbLw7MSvOOHpqE2O88R9QoQMkL5RZhHlUjyGa313N
l7WmpjE2qEO9iwsPai6zYQsS2zk2seFu7Tb/Fi/nE8+LSHjotKdYQhrVh2nco2MkGG7Acj9MTcii
+qmoLEUWWKftGgWyuFnGjkJy2VdL0LBNsmK1VKwVZTGSmAwGGhcHml3+SsN/ARicZNyBXHd4LjSf
uA4Dt0KT5VVhFslT4/QBvERkc8OA34z3hCaxG4Ad0pCLR+N9qFmWNeonDcx8P9lTso1U6a8N0QIr
T5HzW2ZnnQWoKaHP2Y11smApkDprP3GYRVSixiwa03DtHOOVhv5Ap5se697x1PRqZ3b2FHPKWljL
g+5NL/ASeIZOfDDa5/UglvIMMHc0m+Q8oDSdMyg0Uz35m6jt0eVgoZmMxHz1LN4pEt7SNrHXWLR5
lS9+u1ZuHzTq4mulxJpGHPkMqfvdwqPowSr1eqvjxNT7J2M5eZae3u9h1DZaY65bkAEUf0a+aWFL
783ao39XngbUfLhoEzivGINWKKgDECHmsY6b7D7Qz1i7I61e2WXdUSC3YKbpEmjRpRuosc65dc0v
kft9jN3unS/rLVU+YSlpq1bgSFEXuCPrTj2xt4ltvg1W/cM2G3WN/J1ZBpL1MwsgAc8QSXv5PCcY
kkdI4k4vvpmeFqoyfSlNRdRp73b3uS4PNmRE4kQICFkmc4Q8KfQOyt93Bnk8NghBLjimcTXJCPam
195GgD5B8OAEWUw3OLgItFz1zfEBBWRBtDFra6+xUjoX9g8NOe4uBsTIUKLhsgmShwlmvJ4KF3B/
Df2IiMHovUyghiS4RyqDrNCKROUwbSEt+TEK5mK2442cLLGrSlqwnTr106DurzFipZNDClGZvVM6
NRvEzESL5K0e9oQX+5HFqERzrYNZlW9IpcdTYI/qNDEpGqVjHXuVN5cWwcou8OcfnhVXJ920Sogs
3KodUZ1UbrzHDcl2EajuY0w+2PFxa5zJyABYRC+pkBcP2rrrYrTtHHQCrRFBbTKRjflpjHK6r58V
9iEmyXzN1QA2bcwg/tcebA89n43XCcLEuvGwsbexb6/GKhkvxHisH/ayivHqy5z9RIgFbT9yv0nW
K0lgAN3w+merSMXJUw3mdwUN0tW8k5UvpoKUZqCs54s5dOrJyr4jS3ReOpuY4SkYEJj1+ro81UL2
G6M2F/7DnzotvyZU/jvGD3R1Ua9zUZ69LbXtkZEZ9VeZHtN4/GrrhO4aiT9uwEKziCyzj4c+YozJ
wohU2lyAjhHyGZuoy1VFI9P3yfNLhtckyMyzlnCmpA310fOPZGj1Vqgp/hidA+jG4TBudXfRq3Qn
wBXvpTE+I88jLYHUyyydy50RaUvstXF0ZudiR369kR3u3cDuAWFNLAz94dQyLjoFUXkWfZxv1JIZ
addU3VbXY9cI6iMz47cY3/uRMsndQFt5p3vK1aHz5tVDJzu0MDfEZG3TRbhcaT6c0LToiNEq5Vrg
owvRd/tbSWDNOlUA8qcKPqYnXvvCb8LY5yxR6RHGc6ZTBCUAR8r7Ml7JkYZ5Gxi0FRW5DkObZ6Es
e3gnee08palboE91DhnZo2b0ZknC7BzO9uvARZGSegW90Woi6Lxs9rpzjDXNvdDKouw3oQFJ3Xzz
C+932aCL4rq5K5m8wI5qUL378EMyerqz43AdmOo9wiq1V0gQqoTGczPsLaXre638gdGFcPc6vSU0
ZFc4S+ReEk8sXbXL+8z7CZuxbkM1q/65Ntubn6h20zpasVE9/U/AEiSm5wNRIMDhqLRN49YM3SWz
sS2X9Vdi0UAJ2Da0a0OIlSm8bqsiVnkeookpqJpwHxAfvpOuN27HOBhR9JXFZaz6n2Nm0JeM8oM1
eW+NwYikgXe1Gm3S3u2O5JtOODRUH2FetblxYZ5fWKA8tcSNHuEhfost/Qqpr7x3JIxYqYov0jfu
U5/MNGpJTeREOB2TGEP9gtPRMazorP8WzaO6aranH9pZPj/8BJ1tvCLRrA8kjLRXiNEvWVsP+7ly
3zvbK1haexMuFe2Xo7hSlEkO5WcKAuw2CpseUyfi5w3rXHXdR9w23SkdpkVA6vw1Pv9/Isr/i4gC
6x6b6f9MRHnrPpL/g4Xy9wX/ZqHosE3wMQKkdg3HxHL5yUIx7P/SXR2ivqEDvddtMCn/BqKY/8Vs
iSGwS6L2wiuBySLrfuHwWx6sFMx4+uKF9vwFo/K//9d/s3dmy42q2bZ+Iirom3MJqJcsWbbc3RB2
ppO+73n6/YGryrm9d8WJc39iZWgBQkhGCH7mHOMbv4b/43/mly8rbP1j/m9Eucxl879Z+/hoJF4q
My5AV1SoucoP/31OfSdgaDOedEkAWk/7FgPM7Kv4a1I3WtT3i+Xia/LnCmpCk9c26P7X8ZSC78Nc
RdGBsWLebDKScAGEWgzryKhsc/Xok6xJQpxwCQyp31Ytrs4Kf4HqkacmSNOfIRfCC+TGCuDuGG4g
jEXrvBJ0R1AnoqQGH+50hV6MWgh10r7d90H0Ggi0x6XIoCfah9tCxaIU9wODGLIGU1KQiO6R6g1g
19hN0Q/S4kfc6Sx/iZmSdXteJgWMWdPDMqmmU9IdzCnv8Uo1ZIQKBZFUy1PLmfxrV/y1meWpv/bS
stayUNTNTVhP0qaNgvmuffZAoOHVu5dl0oP1TzsleNT+7ZBYlsez9lnMsr+9Et/L1L6JZrMS2wJZ
+a9JFQ0YTpj5lctTy8u/Z5dl32+TLS9c5v/H5Pc7LS9aHn4s+96uH2KPGene7Zoer41o4r1Zprp5
dpn6fqKOxX8u+17P1wosKz9e8v308pJlNkiSgEADKrH/28rYqKiSLc/8tcWvpcvLNd/gfZZJ7rC6
CYjkMvPjM32/37KtH2+1zOKhoD0sqygV/v330Adi7y/z3KbJgAHBm3/ZE7Jvk0KvRhydi9EgmRXA
elruE8YQXw6LrxW/vQjLKl/bWCaX1y1Pf8/+9fSXN6KlBbX/mlzW+rG5ZfY/P728xV+fkishwzgL
w6RtJQQXRbM6ejGHLGuCuJ311wBPXDoSnf01j2v3nystqy+zkxBE+/66vHRZ8L0l0JNsZJlP5s0v
U9+vzBZXyvdrTG44MALC4K8Cwm8Kodw3UoZ1TPuebL2s2qeSXO6X5wdq2G6BIpHqHHcNmkTKWEct
ElKL0LmoKlNN03ZShtfKMzFXZWF9NMZOWBuNQM86HBCa0FyHuYtE/mtSmg0GGnuTLNjZj/A1uSwN
GuOgRj4yrnmd5WF54bLe9+xfm1wWLk8vK36/blnmgYh18ghLK5w0k9Nxmn9wv058gFcdpjZXOFMk
hO/htbW9pHkz55P48gDKlZN6vpzaYXYVe0puhNrlVeOo7dBT1QyHvUrzZpvNhZ+xRK1aPubQod2/
nA7znWRaj7sf2vofevtMVwqXmI4O/Cb7A0ZHRtG6jDixV8qzGpUJ1wlJ3wZVqWz8oB8YE/GQANRc
0wd6RGbco3Pwa3HvdR5Bc9o98ZzkTVVNs2/CSkGqXYbuMptWJaM1/gq5ayMItHhOKJnOGFHstfRL
cMvqYZHvi9nkZ1SlRZwigOCwxMXfPhHL966YrbROa788wL8kDKmuYgfnK1cIUfHWoDAfPJJW9YIi
dFlONcrUst5rgvHPqdqs1K0ht5QAOUebYRWscExSK5hNLcl8Cv7ytCyT3wvDTqS1Al9wUf5/y/+/
Z5cpXHHSWknnkEh+SMsDoEJUjpm0g0wIQjHQRTrO/rkUqdToFQEEQtHzExjTmihQv65RhnZgztqL
DPfi60AkzeLvo3E5yJZlZVKNttGpiZsYoI/zPNmQU1BjrqI5rVVWnyCe/Nf8MoWeEoDtSPTO1lQS
VzC6YR8Ty8Y3rBQgFLMA8dIyH5g8RZeQb6WHKJ6pRqOuaq8tUcPSI2zNHlTvEtPzNdmUW6ut5V0w
TZR+KnXvVyaxBIVI/9bnBxhkFogTyfx6KMlc6EdKym2EQAXbBYJx/DsEUldk0yiowbnFhkcFHhvn
24BJ3cGWCNioC7cSwNBoPT5g6lWCXf0woIXatMSMwozInOkp2Qp/iPHyFYTdDpY8DsX4d0hw3AWo
S+G/0N8mNaQSt2P7svqlFHfQKFXybQIXNmxHC5HuabiS65XmU6c2tgS8hdOdL16kcVWqv1vvHRQ1
m44qh9gEKaNg6DZPfeBWwkoM3lPlCFkkS/bmcGjNLYTvIHPxYen5SzDu0ulTllcRWdpFQI45+IQd
KeWigHURWBe0YbLf1Bv0ChUZuHLo/GfjUy92o3bT0Gu05Ndvq+iU60+BsimTI90JE1/1iHjtmAWn
StwV4tasuCleIWVQg8004QVp3AJwLLtTFnAxgqHmY4Un8kJamJimo0yO8GdAsmrIqCLbF2Se0rRi
ix5S2NROs3UgOkJ7HM1rlhBO84z3C7vvpWh+692GovmBlCKyyMxuo4V7StrG4ILDDHBvw1dDp0qA
jR9fDXpAKhaLO7/b6+a2TsnL2CrvPVW/LN9AJS/iHcTctN51WAfEu8Byagjb7F/lMVSInrfTy0hu
H2o1C6Wn3fyRiT18qZ7QyA9Ep/9BLiQxXjtz41e7QoK9YqUHoI5hgW+whXVP0QGpRn/2Q1e6NSci
dEwib53YW+cKxs3dqO8GZVMEpN6i4f5ssLMkBz8/mQhjw23ukft4NOWPaEIpwGmyRbN2FK37XHDR
25rVJpj2lXGJ2wMwjW7atyZaICImo/hP7j+p9cnnODrQuGd/EyAnIm/jb9NtgRI+43eirlyBw3QI
9kAafGVFv1wlGag4aH/4zarab7IokTMDMjObvfQnr+6zeFdMjiLOO4z9BEsJos2eo5P07pKmiLDC
zK2UAN5tNta85e1BI4lzWOckjjS43dH6O1mE1WaVoReESGgiItxKgyseiyuIYUl9tJL9JG5V1MO7
tNl6SDBrWiGHZFrNd/7N0egnm+iWQieYxVaPUzzaq+FtuNELRyRvrRLtvpF3fSBQOT7OkthoPWz4
M5HyI1/ctqR4TQeAEtJn9EZoKCx6myxMWXR7+dqnR4Nk50eZWjfa9+wUGufwRQNvNm30bj/XyPEy
vloKhZyj529S6VJQARTD60RHcaLqzK+2inYYwXHnIgFd46gzRidJEUweZMKPABtLGAD2TEsjnlqn
BfkiHKPqo0k3qGeJ9H1szTMR8xXxxBgyoFr8LmjN3xBbaSvlDnEmgSIG12bL9qp94K0Kdd2/xrO/
fEPUMs3XOeyxcvIXeslAqVv4Tborov3G7itsosCxEpd9fsfBbJysO+WQbjJg+StIeJgTSP6zCchG
hUfk5mCgK8RsjG5p1TU3bpzm5KND+6IpL2VLFtCq2bZXTO6A4qAn8bkmG2mHnZh3VQFk2PbqjZke
gUhA9bYc/1Y8wx1Ww41iHQB4tCtPXOfyAzKhRsSLChCnP3b9URfXwUcb3k14s9ud8J7wdZUNRHVh
U4d3oHwrOn6RE96y5/SEZf6sPgqrZroG4XrCBFG+KQoCHKJLkJ1ljOFWIrzdcqMkJ2k4CirFzoMP
9aK4oaqYg0Uo3iX3YH8HMAn3ISHA2FxFm9yzMdk2F+sZ4av1K38yDom6Hbbqqnqg+lbQ97+fDrFq
I00Znq2Z8rYRM7QIq86kZu8g141eRGWv4y6mRdlZW7yjHBhQ1a3AjWdcsU2hHHmQ8IiVt50e1Ym0
n/uem9L63RKPDXquzgFer2h8yRh3bA0ZUeUAA1Hzh0fsauO0N00YRo0TRvs2WRm0DtsHP/rTj6+d
yu1DTX0xeE5xH1IUk/1zF6CdZUZck6oukrdrXsUJEgwSoKM+bDvOLOEeA0pYIik4SsKhJkXVhLhL
nIBdUhMc7AxoIFQGgpAoYDIt2d1v851PeQ5eQvXA1uMDNzQB+MbORkIfPJLptumveQ3ryyU9I0OS
TMIu99muUkIptpsPCUbEJqio+LmPKCx0R98T3GRHa8Php/5Li5ziuRhd/RKvwBXfK/F6WkdudqD7
WK2UNw8INv0Eh1wcmOKruHfE36SXR0/+YxQ64gOCSyrwNr4vfgzBM9Epnrcl8MG/qRfzd7H1T/7p
s3pucdLcRY2NeLHyqLA6UKBuzAgrqFG2dq3dwQHS7LBPbRAbdrDWrr/sz2LV/qrXursLRFu+KHfZ
Vr4gU8GEEd/Ufv7FZM/RM1wdKbWrZ+1Kv5VA3VR1h2LlPeqFzf+D5MSqPUEV3U6HErFRSIe9eMaq
k3FtwiDaANvRUNMhwTZsnzg712IIlbtNt/b7FVJMOw22QePkb/WmOIek/dmiuPHrK7dLc/zt5PjV
elyFe9XtnIRvguK/uu6yOwAmmF0k94MmvTMBDFqhMpKed9S3+zfPd5QjctStgSLwTvglPuHY7Ai3
eEfouEr3+T2i0Hvx5u9jrIBcEmwMdl501xE7dKMdy6fahPfmK1YanpOe0xiDnEPrg0+9QlyOUz0A
mAPJH4ULwzaHZYQHueF9jdgGkRm7HeX9fJyxQLxJj7LvdA/yU32Xudm6u2hHWo/dJT7ojkLknb0m
pUllpznaUTnWd92l2nmbNyG3p+N0LO+UNZZ6fyswawWrEz/vdOLHxuzQ2dVj43HNsNcTA4Qxe2CN
3BZs7nSO2jp4BVfe8YePK3Pv7d/qd6Iv7gYUx7a5YfRxRHd4hEY9rUnhdWJHWCUunTu7taOT50Ca
cjM3PyVra41p7NLsdBpmj/Fd8Si8hFeqzu/Ro2VHj6QO/ymf+hWqFBs1EeGOr/4zcQSaaz0qSJ8M
TgEuj2ljAzZbc9V45kzGocMexueSoKQnao7U2/kc3l+ma4UTzSl28Z2w1VzjqD0WruF6TobdjyCf
tfEq8NrGDU565UyvMGedwSZJmzQmlJu2/iooWzTLXFxeU/6qjb9hULJLDhwOT9Fjc+z/xHfmpjuW
7wmjHipfL+Kfl/QuvJJe+Cd4zX6THsee4ByjHbRDe6KViwWC8+cDOC3ZWbdv4i2813Nk5HzxRLHz
+Ch+ZqSDO+LgjDcEcIP9aH20b43MNxsfyvt0a76rt+p1vONEyAlSfa9eo1+q0xOz4g4P8SE+yDc0
rZfyXr2BZnXYqRv5xKMzueTp2B9F7HD2WdcOHBJg70djqzv5PniZD7qt8EywB6e3dnaL2+UbBKz2
hAKGhYOd3kvb7MwlcV9+cqzmN/gGu+kQrevbdPA5xzTPKKjyE1en+HM57pvn6EyWGf+QquTucEj5
viKX7k+j7xHVh7kD7o9+O7/n8BPddvPMc/yYwtYlscXkHoVdo9q8DFELQZmEIw4f00f0IHgOWTpe
DzhnjYVCHTcaOe8mPxPhQ4QZxWlUWw87jBH8Wi76Hj7IbuALGe+G39Ur/WkAfWuO9+yRwG7lF63D
0cmfhPO0Rsi7pbHYRtK2xmCKo/Il3qA53YU7sh4zuyvXoOT2wkk5oUdcGdf0E8M20UuB9RuTMt1B
cDAYlC7xs2nQblsH9+MVv+F5OrbjfXyqDgwpNJy5tS2+on1ZdVvv8hne9+zqwZlhRpPbM1TeR+fw
fnoelhPgcpZAhsxJpYSNcss/fSTAdKVt7YNuFf9o5KLRC7kMfvQoSxz1qdll7jDj+Mz35lzurQ+A
NoLg9Ff4F+Y7U9Vr8KIduzNNdz71dPQjp77C3mgrh++9ezCexVt1jrFSTZv0fh4fvEkf5RsfkZzQ
UHPLz248TkBV7e5j4mucFSPzyXhGcAR2f4JA444r6JuVTZLf6qPbMsLjXvOq3JkuIQ2cKxDyrKoz
51Iuk28TGTzjpr4lZ055ybk/sV/jrejQ0Dm0vi2d5T0BJTZDIEd6E3cJEtsjwogdP3wUF5ZTrEqX
vFRON/rGOosbuHjbpnG1R/+5WhfuSL2KCCF+vP72I3CLFUl/Ade04R4bgp1zwYvOfO6hXAH35Pcy
rLkbey654nwYv6fXpne03xjazybX7mht3WXPxUHfNYegdqyrDMvHWLXRikuafGE4SB2Gg/Y2bBVO
z9UORawrHKQHTGAbRqhseXMxXe3KmKL/NOe/3t93h3wzbdvPjvPENt0C/XekLWGaD+F9fE9CyLq/
rkldlJ5lDoHYHhDe3Tp+mff8Zr0naot8geqnArc9XIlP4/v4Xlww9F7Tu+aIj+fO+AX46dF4kM5V
4kw7b4+p6M68ByHiRq8fkStchwORn2tlO/+nD4iXEZY7+pP8nlwEDXSb3SdbMtybzhFeRJLxiIFi
CIVuyH4xgxNXGvGJlBGzWTMu3uv7eAWYhvLujvuF+2gtETc5H7XyzZLshI6jnfc7iCF7dWdNbhat
ZTwxxqdIFpbp38f6yLcITdV4bB4tmtJ7TAIjmtbH/Go98yE+/A0D/AgVz8KiiElbtXXZwP+ScH+0
lN0WJsRCh1gevpZhPwKwrVMroP5kLt2BeUqaS1TLsq9qlCm1YO2je+5CYFosIIrlYQFRfM8uU/7Y
mzYKKNVZqlDL5zHFZN9iznF7Q3qI+2nYBbTGS3BHOwV/hdTUxk7CCpp14aEW3jqKORLYSFoqq7KT
0fGJuQ8lmX0kpRCd+61kxDlaK/8sU5PfVInPDfD8wK2Ljo4IVTy8rmou5S1TdY0gY1J6V8bFvK+j
uaovJXNfoaoRiC6TcSOigQl6TpdJne8y0F9yaFLBNG++WSFZ9mHQ9ll2xRGmgeqYoVtTRD9pVMpL
pVIbDLHA7qV50QD4fB8E6JiaMf6QGp3qi4w9LWBEXQw+DSqIcQzKU2eIk9NY6AyD5k9MVYuOgBjh
/tBiWvmNh25wmPI7WVE44ZYCNGBzi2oj4cTJZ1J8GJ9ajnXcMGjlE6qqzRyzxpjbI8tkO8ACzEO1
4Gw6d+uWGu9S112m8AjSrOvL8pB6yGUihfL38kCEbbmXKwrl38sKPGjbKvBxd4wdJRWpr+jgwz7r
FgDaPLssIyENhWXPHdhSB10eCnjLJJHMdVGQH/dNi/9gqct+1WrlCfqJXIY89oEubMMiIf/OgDg2
zJXh8d9TGrC3r2XLEz9ml/WWl8U4FmC9ZOMb9ioK3fVnLNaf4mCi6Tc4AcSECgGs5lohkX3dyPKe
hnrSFPxdA0XK/WiJ1b6U0IVG+XSXeiR++5ErtwpnIpWqeDF3cRC7ll9TsUn2YhbEbjQNl1zEaLXy
SqqMadkaHdlK7blFPrnuBL0E8wTdraSqzrehPxkyTrSvueUJSzQNN/Sp2f+1cHnd1/wy2Q0rKzOK
gzJRY4WUyGWFInLjY42G5IWeilHfPL0sXh4yepV7FNY5XyqrLrPfz5aEAA4zIOvH8q+tKG1VTc73
U3qf3ZstAooc7ZCDfhcd3Chqp9CiC4rucYypMnSIUVWd3ctv0IOpthfUTl4BK3nNE63a5Ja6+35u
mfJnxp6JOxcY3fwCRS9BKy5PLQ+lLPClEYeVE2Xaye6y0vIiqtfQoaSljTi/32AkrPm1qe+lX/PL
C5aXLhuNjJjL8DL5vb2vNZeF3y//fs3X5n+uPmhkjlVV9/DjJcsb9rj+nL6ipv29me/1fn6yv+b/
10/2/dYlvFwMOxGd53m/LZv869P/9dd9TS6v9L738V/v9DW5rPD1B1ot95moCdWvr2P5JP9xnyzv
bNThv768v975++/88ccs7/U/PsH3W0xvU6PeaNO94iKDIzef/NER/fPhx7Ifs8t6P5bRA6Cu9WMz
0oLn+l59mfpeZ9lEvmCQvtf5fvp/W/bzbZZN/Njs1zqGMl0b+m3rdv77zAUV5UdjvilJXm3mvmY7
X2+XZ3/MGkuHk/Nz9rWiuXRVl9W/Jpf1c2pNsqnhgZrf4Mcmltnl4XszX6t8f5r/+LofH+w/bmZZ
7/udlu19LxvmLtgiqPn/2qP/m/ZIU3T0Qv9Ze/QUVn6Yhe//TX/09aJ/6o8M7R+yqrNI1oCqz7FL
/9Yfmco/dMNQDdUyNI04CQUS+z/1R4r1D1XTVGkWGum6LInwwP+lP9L/wdYUUzQI7JBlREr/T/qj
5V3+QovzqXh/xWDYqvAxRORI/z0rwezQ3uejL22bqbzXLYk76BhNLeUMGEpc8yLuntsMng0c38k4
cJsSq5200VNNpYczj9jGeXjWSyPSXOMOLaIryQPDyXlYmBO8t8VAubJEo9unhXCrqxBDn3CbJEgk
Wtvi0mLQriSD04qjm+gdhMEB2jfV/tbcl2L9oMu3yaR3VCMppyrHzbfeAuG8i/9MU/VM3MSLZxTU
XC2JXijG676+hE8VCCm76g9TSJy7IRdvUe1/DPMALKUTxfXjGsr60ayhqxKKSfzAbvwTUg5F8uit
sagyZDSwXW4NE/JWLBsQCX1ukkmRoZygn/PMkPd1ripb02ixasCzJ+97EKhum7tJ5SKtG6RL+CBc
iWenMpJlf4xU1JyUF5eVxZ2EJfXu2Jbv0UB1p4ujayU+kaOoaBSjwu4UhdZtkBTKXPIAEXgm2/H1
XUOvq9b+PKQM5wfwpakQKXCqhnRVpTPkuYWxrjY0AvNg4t5YzEbRkcE0kx3pURa19jogVrciYvQl
Enp/PUVInScso3HI52dQrK+IGvZvXlC+5JrbqgmlYKP+M1hGcSxC/ZCU/Nlp28KympCw52p4kdu6
ooKaYQ7TCP6UAvyteMa2yuiHZ+Div4u+azfBEE3uYjHGUiA9jZO0K0bJlUsRuW2fSlsCWKMVDt/U
hd4hbc2IYrQxg6Z7OgmBCvur8nZId7nxr9pmDUlinG8KWkGhyjh3nAsyFEf2lOUPZF0HEh9F9Q+A
5mXJKa2elrMp7apB4HUMzHLLVYOx46CR3mB45LR84n6f1vKTFqLy0GetQQjgfTfo29Dg6zcTEem7
SdcySj4BijySbL+BjPwbTtRHwJ3eupfjfiV6o2njFY0StA+gfkbgVLiOsmM1D+dlKcvXYUBCDXcv
4VRDgOXPsrssvkLZUdYxIBZbgNiCkJWRda/mu2EMDnGl0lqoErJ59fQBHGe9zqXxYxjkfhXJUbW3
2u7o6128MeafGlFmvQubrbGVWeC0PFQpSCpY3/Uc6lygWxiB0Jdz0VmK0XbMDypl+rSPtK01qxSG
5DWsrFc04kcPWbDdEBWbNr/I2dr4QEnsiPQatyZXDtTNACOpEoE1asmfNIzar0M2rP0jp5eQHZ3/
Toz0uUpFb+0lK7/FTjfgs6aCjhq39zRs4sg6lgdPSHbomvqNVjPerwOj3IPlnhSqM6mXz2mymhMF
gkA8ijlsrcJwlXnHCGkJIau6ERq1jfBOQrkHUhN1Ojr/LELPkvr5qp8lSnno14dcrO8r8MQbfER3
ph7p6ybW7kpM2xudLp5QRBejxMpXg8oFegPayffR6ih5v5exTyZNMu2a3FoTXjd3m9tzMHsCCuLM
bKB8gQ26jfJsX62qWiBQqxUoddRqiS2javdQrJR1hQ6lnAmWoY4vC0zj9utzhtpDiDRn3eUMuTNx
9tvkHSkbg7AK+uDdDOp2XbOSNFOcqxTaP0J9Z/otxtawl+cHD0uDicyrp3vVt3N7BGDMfKOoGOZd
4RvsWpp3cR6luyGB7zMY41aaD5RSkBI39Wp6nS38577yNwYJmgZuyj5VQBuM0gXvDilgnAqwYtcf
oyGH6yIniKRuZY1jqbzXJM40gsG3VIaxsTeUOMdDAQ8uMc0jqbSBq8Hl3zQ7WEPVRZVNCnYimQmA
3w4SJS4O3jVpFbTlC/+xCoZskwCbxY7QG5wRTDfqR2lfqupGJ6Z1L2vxb3nsiUrQMZVrPaaXBrqz
W86dzjHeLReioVJPtU9dcfSz/kil4CGLPY9wrvg+zqvqbiDI9YozbuNLVfU0Vmjm07J+Xeb8AIWK
oYRIy5vnPpOlkzzzMCeN4lWZCP4ml2JCAFtaLBliKsIxCNX1LZH6WUwslFTKn00X7NOKJn9sHntc
lEhDmuldDvK7oIoL0AIzv7gnONsrLeWZXUureGwOo1gMAHUaZ5BjbH5BCDJiklu7sgoE94lCdU/H
Mgv+qyfnz6eKZY4y9oyoU0EHNRx1A8EBmSr0hIwK3rZWaCFNOYIHDvx6bdX00Woonxc/+FC9STvk
pZqsx6qQ0Ca0l2qaTE75Zchhh1cL6Fxyygf/o/Ai01GHuN9CPdppWm7sZYvkcB2OeoXUemNUPQ6w
IX4GESAeNS/X1oKeKUeSfzu7nUhmNk01dIVcgHGfeLpd+02NSCd60kcgfxGCOSJZvHbPNb100yAx
91YZPOtamh39VmjsIvSaVQxVaDuMpkz4AKX5obOaB210gYjVZy9D7WLl+a41RH0TN4ieCJSVAPxR
y0mT35nCVaSx+E5LYFF9qLY7KbUew14Stz0jMs4TLblFpqRtE6ChtoTf7iSyLXd5gl2Y4f1tN5yU
ehL84ksQypdoaruHDBrehmT4azunXIdRM97pRHacKMrYYShGV8IrwzXkegK1FRAmypPXxN5brckE
I3Vxcaq49e+i+AHu/14y1A7p0YSzZ5AacAph816Nm0TshX0AY3yl1AlIBtWMQ6gc7WYYS28tVtGh
6VSqpl2hD9deqYl4ES5Rj7dfJaWO+mpZHeqDpVDQJUeJlpah1Nt85FsFvsEwTrK2vdk85mabrrqU
xrE5Ju9Ca10VATIWZC2n1bry6JvGeMyKY0saKVYbHHGtMZwMuDtuAIFpnfvqeTLqfh3G53ZQfCKy
OurxHSsRgSmgZuhf28n0L9jENpkM7k9rTCS7HLJepzzwFe2ngEC10W+uEEWmNRL5l448JFeyMIGl
PgGdUUSwQlQdvR7XLleh6SBWDwGoWScgx+QO9AnEx5SClFyrD5qITiVMK+EciCMFZZ1Tq/kGNc6/
MIgQ6ZB6w7ZFaBVFqD0Kqnt2IRjtrVPDlLZFRBW3DttbaxIeVA+97ExQYnFagoQz8/KWSi9Ti9PU
7/l6qJCBkDBOUo5NB1cmX4dsqIObKJG+jbTpoQlDibyvMN40Yi4/h/KGAEEYDQ14Igk0w7FowoNg
gQfy2iY9Ag7HmtwJe3yghUOC9bRuJzJ8LQqAtiLAnSjUUDn2XaBtvcE6ioOIF1prlFvJ8YWqUhtX
ge6/V9yMnGHfZSurKqCC+zm4LqXPNn0e5rsEet790FVnKxrvu8mqHqdAHlYUpdpTbMzB2OsIWsWh
iJD+yORP3CpFfuPUZytF2NxCIogUH2VkGnDEMQqjxjvQRE2DMDkaRH5HM3xXAZWDqbPVXuI1AN83
Oc5gzzBEBJ0qBljl1MaVuEKex1a5WqOlgaKVDPCodYR8ONDXWlg0QBu9agMZg2bbBNPPH2BRCCoR
0BISRXeKFRln6yg95AWbiyF23Q85/b86oI3gG8VNlEHGpp0a/Na6gp9eYd5wG+s25EToP9UtizDg
pwNIQ66ccADn4JNMEvwDwESE5YZOuazLP4y06vb+iB4D+Km2zuryltEAK6TgI+qrs5anbjhyoldz
gEneWMABDlsUd6ZO6kdSTPbQcKOD+f0pSGNx5ykQlDSNCM54In2Hsx2nKSQ5nlhPSLs+61QH5Uov
aCgDLudNzIAYztWyXwUhsNYZ2EEgMs8jVqmj6sOvY+jRzWVSZaelI+qbBllxFOiHyiJ2y0+zhBs8
w3wJUu8QJuh9x7FDaGZWxKrWdNusNNnE4Ezvcit6ZyveAZq16RgGaIzO8uWzEnRwNqze33Dft5q8
QXppuDcsJ//qD0CHp47EojwNSMYVxXonSez3yFdhUhvjJckymuSk2TnWFKSuWNARAGYkQShp/gBL
Ch6wesKzMfrnrOp6bL4MDkkLdVV+/rsJrrkpBc06LVUOYw1NVx96F0it90Q9aPxy0OMVSrTThV1b
5Ds/wvm8kFRQCE/Qemg1hY0gO6nfq1tzBELl1eSQkLcUcfmsOdmfjcjDb20Go5uR+HsIwrR0a/Yo
5EPhxOiL8JWAOyPy5NDx1DsuEkRotGCEM037CIBZkJmDqkAkEg+dZW1swm6OL2rT/DQQjRS2zSNA
oRjQV22CISEAPdH9Y1EWYCwJPWXLCLgrH4XTxJaNUvmjeXAdS5mIU0vNojOnG8YbhVRfq2hAVxUA
HksjPN2cJemEe5G3JygObYKf0lhjhOHqHpzM1GzvvFdKEKTKIbzephQxaMMjEcpSojyb0bgPa6HZ
DkNGj7IjLgMmKBGh2FuOMrnvGoZGrkzyjGwPdl5gvIxKsEkrI7llnnimNs2xGKTHYCpbvh/cqmQI
BBbfWlRE/G3a0Ll5j0tQwwhoG5WIyqPMD4Lf8VPvueT3aXy0JjU4tPHETsZhLURxC/yTAzOS0H2J
8gqewudEkNahk2M+faa/V7NdvwcY4xpZgzp7GoCBmNAfJez2fgS3uiKp6T4mIhkPOfLBAkKmL2Ez
l3JsVEKE5Kcbu2BLwBxqz0jZjh7pcGbRDVvcXKFdjinmqs5cFXmOmkdHv1lM5q9mtHJy+kB2tYQN
etAgyC6J+6Ph9Wc1a2jfTta9lUTtCczZo5BeMX8HDwSZhadSlS6iQKsNAtpVqBAfmpZfw21FTjek
3TGNGOgFqnHMSdw9BxqcMuh5ENDCzdio6kEwfot5Mx7k2EfWE5V8lzRRxPyhb2tlH3c85ck+NurE
35HRHO5MmbZdKfuH2gcQMNaK96iiTYQhRgzYVLyBY+QIki5ZZQSvnWxTxSnXQyDf1Z03sJ+qDPOl
GCFWrYhnwqPtmvMV1/AknTMmRI2G7qKT+ASvwUGHUxOJW3y0m1rV4R7qoCKLCgtvpsqHLicEJgoV
rMu4KGFiP47W2KHkRVqhJ6QYi10gr2TiwldZnBbrRkm2NTlIUaNFb1yqZYgpIKv1tkfw7be7oFbd
iLvAnaTqNz/I2k1MUDeN2yxFJS7QNr4lgjMMOSOXMqFLbAFki0EaOVYcPOlVwrAm4fcks7/XXALs
4qOP/eF+mDTEaXCUpAHvc96qmyjWMNqW8L5D9bMUrU8tGWRUq+kvTY8rpPPN2ioi0PdRi8ISOIpd
Vrr8pKg0Yi3rJlvZeww2aTtZyBEGqfDXZktJRS9PTUYLUk3r7NBKkES6ui3eaXw+sCde1Drtd3l4
YCgY3GcT2lIuP5QSkpeguSvlbHz2/Enb8ZtDHFGq6TVVzJ2V++NOMKJj17VPAEIStMAWl4MgP2v8
xA+gy2U4vqjfp8Y00UDPyVDyztfq5hcP7oSoJy4LCOSR4hrg6YUehbJhVBzxXU8ELXL7geHSOQxr
GZIFpDWfspMu1Jv/Yu9MluNGsm37LzV+KIM74A5gcCfRNwwGG7ERJzCqQ9/3+Pq7QNWzm1LaVZq9
8ZvIKiuTYgQadz/n7L12YnNFp4G2oa/rz9pB7hkmdrANLXsVOPH8QGbO49hz9Jxq0uS616mJe8p3
rIy1wM5k0BKi0YaTIi93prFLNTr7AEA17uCS1a2N5q3B4DrEHL/OaK5s/Axdbz4P7obbxDRY0/Dr
xXs1Z8X2TjrjSz+gZHHGgq2wkwt/2QT3MhA5Mbj2HUu/uksz3TPBZqPUXXnvN4V71rB019JwOZEp
ZNt1GX2WYX+koErfsinY2o4hVl1UhZcM1hsndbBkzVgR7Vyh1qxrOjHN2DVXYdJ/cflaG9gu3wid
QCpRa6CP9UQn1cjiYx+394RmWXeNAZC5co1sM1q0PUyv6Q5zzJfWkWEuSO2GY40IDzWPXEUqnOmQ
sm3BzQ2o+kUAAtZueoAkXnhnB92wH9K6Zfe3BvaiSF1wvhKCMXVwQV0UGORn1lVwSfN03E9s6Eyq
ECyjJ9UyY1iOhhXLH4Ggbr5vANlhlYTPCbR513X2I0iLAhWxPNeoz3tPfSqq2d9kJ0Q9DMvDh375
I9T5W+W02T0ZNMeZqk8HJRyVsQWu77E3NuIK7MnpEBPgtMKtMq2CEBfFFFwkoopsQvPcajRJTWGh
H014SbWXresacHth8IQVZfTFIF9WedWL6Eis6Kb3MZJvddDta181gDNIrBoscvpmViwPaR7xc09c
5Z5JYndVsvw8+mSNjvS6M9RR7IOcc5D15K51UTP2HCv5gkaUvfOpVt5d6SLAlYO1IuqL7jP42B92
BMeaaLWta8K1STnxrPJJXkcNl0GqfTd0Z9rW9crlSQQrgPwkCp+CgSzXtHoKSdJCJGw85WmPlr/q
Qlq3WGVmstmNoftsTdYic784EYemIoKhklpa7XovQq4TZy+D5GAdlMWLojdicN5QQ7avpv6my5GA
ipGfKov5s4zuwpCTQpm+8ky+2SSg0n+0gl2pm89tiIRcCv/Z8+OvhGTa+8QwAa11w4E9HtAbnH3Q
eUZDJvIsJzDHsXhQE41TehQrrcdhA/yOjhGX1Q5prxgPjsBPogbLOdN8ew4m0nXTMC/pECCErTMJ
xwICUeDGT3bRHGWK94CGNkVmYRBTyoXcCGPcdo2B7IKeZVFz+8w8/tzRH1wlNvDnubfwnPJl22z+
kZJSSywIwhT2STFu3fJGg7lK1AIGLVHWN0i76F9+6dzxi4OuqcxpHyQlS+00mYc6M9RZiG0jAr1x
2sZbV3ST67H6riP/bQYRvCFtnvuU3nax6wDMsc+cGSQKB8erDsJWZ2lnSKXm5KYLCBRUUw6gQzh3
RUKXBoog84Z2OLiDwjtYNG9+4t7DnOlX5kz1LmC+TIxDkOMcbO9UDT2aR9osFNMoR+MCKCLUxbL8
Gjgc5OYo2tVVn1+EcwbL+sVckKZ0U7ydGeMPGaIvgT00x4QUG/p3d7E5iaOoEA5WUbyxO9Yo17EI
HLDuLC2CjR8WoL7K5rtfqeE6Y7/IRPB1wGP7yknlA0N1UZGzH/zh2eHMvbaNIKThzcmusLi0dTmq
1VB21Vvio0vtDCe5thMth8qYiajhu6H7RD+r6HhPHm8AN67fyLI+osiR6G8RBg6Ba6EokbcEJuKD
Yt5hWN2zW4mT7o8OZPs30zLiTWYQfy3B5s88cenSXVCWhbE0jjZmi4cqdkcfpiLS0skRqPv77in0
xnFflQQaO2TRIYyB5mq4J5ki1CxwK8Jk5UFgvFF9WqLdRmGwc+RUs7BV7uwe4l3S9GSvhFSfuV29
UJKhjsWduJ3G3sChNFsbZeD6G33MOxktrxWnxu5gkKdJ5lJ7cS114+XlPac75PJ3xux7G2kMFenk
dGEaokRWlecCUQmrYxNSeEIFu82J+dAjtNgFwTZRe27yxr7XUFmKIvsEmJZq23Mj9jBEK+HgGltp
0GGvCuPOKm5Fw8IrAbV1XXGdh/RhNlsQ7EOSrGGc1ihfF2rCJtRueG7i8BpUgT42/fzmS/NLJ1GS
1SNFEnXMF5Yb0frF3oD6tbKaL8Eg0l0fXqK+Wzb1fto5gSrWTQPhOm1gE1cwe3aeDkGA8PzFaZAu
EQ35Med8gJPR29nDCwAZbl8TbPtujo/WgDivJZPkWOQ9Uhv/hx/NP6bEBp5rMs7x4vE+6agko4RN
Yela2XoqVk7EGmDOub1RtfHJqd7Gko1BzcFrqAK67tgAqvFeTOBcGinfdR2ocxYZd3nSHNuxiE+p
CReWxPGV8Cvr1pPlF56ITDBx8cvyYhsIKsGKJZfc40TBYAnbAZFPhCExcuzm9sZKAUi33mYgFmVN
x3TekInzHHvtg67QnroVQzlwmCsmQZzQdfqepwkS1g4ZZYECHRii2HTRJHd9PekbpyR/pXWemsoU
Kxhj7VabRXOoI3m2zHjPXpfvLcMDSZcNr6n5Bhe731n0Aw5TlXe7Ct/qYZ4JVKIB4x9gU0K/TMth
JxPnxaqyTw495y3hlOPLMMTrcWbE6YMSzOTbUPiQZufwSfQEM8fCSCAgOw35tTJ4E7W71WOWXZ0M
6jxAIG4EoJc6POTRa8+x8hIjrZ4MerCzTs/04BdTYA3dGiOj4ITnldMKCmu3rSymhIML113IB4M1
kvpQfCKch/2ozE/Eg5+msMJ8640oa/HLVTa/qewmjdmz+J4rG+2k/jaUGb3zEjsbmQsFLVKO/lWG
LIwr1k6YQyTzO6xxGbOkQ1dgb1BjB3KNSK3MLw2mN91DK8032Onuzu+xNNrO8C3TYX0yMnO6161z
35Oq5VZjtbPJHlgp3S3DkAFdmyDIYzqboezuJ1nQqqpPfsx/Vyck2ofzwc7dIy31eaMHuQ+YvYHw
z6ajaspdGYNhQpv54tWxC5LruWl6AISj86mfiyfZdo86dnAzNeRP60OQDdkx6M3kruyN5C7mWHhS
pvcYlL2JhJ2+XKj7W8WyWljauDL70uUlQ5F207dssqYTHZ2FGjZJSmn0CPlrbrAwCRbvpHHvxqy6
46hdbYbQOrpGAFk5MRNSRdirsug5UUvmEF2TmnznO95hDsCL552NZt3YJacLFJCWHpeCHu6uqluW
8wx/i0mvXJW3bj5ch5mqm411KsejTqv7Ht4nyV7Va/c1yswe17t+U54CSWJm09rs0kegUFy3COE1
dfrWWBh/HW1It6BFITRj7BkjElqBCgAW+rYMb0y8MFEneV+LaBfnUbDxiIFY2xlYO4Pb0xy0731K
7BGfBCOGrO5MYEU+fYcU53hiiG1nsSfEXnhqHMb+cbVJS8YjVWg/BV60ZlNjzUisc+xw9DIRphtM
RIkrYJqKQ5YhZLpvBUtdqJaiA3jZZdplLOv3QEFZ26NwJsUFnJYnMZcskOOZKQDjA87wPJhh+yUu
hdg4S070OJBzALlrXYhmuB28Lz2pOFvikD7pggclsAbIfRSVdiK/pxPH2GRmPBka+pkQny62vhOw
eVM6mpB1kGJbN8gDvgxNPRzyFLHxuKoG4dw7gXOcMGdnMx1ar3qmv5adWqt9dkrRn0alrhFVKbOW
zLp6GaaEwf+WOLJd2bkyjpXhWJtxSN6Jmim2lXpY6NJpM/hP7uw+jD5mdlja8qZ0x6PUg01l3NP7
rAvyyWNKhzkJDj2AnXUu2305WNwNjruNh2076sb3XoCX78tsUzrvo9PRb0/hTE+H0SW1Hu9+tnYK
cwQfgSO2i2aCtTthrS0L30BhYJKCSurJZmbacAV0ec8V3CGSvYOdXO37pD30EObrYSa4BXYu/D43
2UC5vDOCZXKlADz2HiE9XiIZh4ErmK3baSqcveN2343kpcLUmztuuau1dTsnANg7cgTQfDBzse7p
/b7ix258h+KysbbuSDCLl5K70au73G3D13GuByzBJf7UFLG8SVW/d3MToLAaASSUtwQMfDOATazM
afjGF1Ir0+qg3dYPhZk/ePfzHAxPDLx2SrvlRbfqVjFCnBIFZc+moFW+/5Bkjkuzs9guoz0E6xVN
n6TCSo+Bo6qvTGurjd+GDyIKLi6JICthjSVgZ4eQCZQwWRxvZeSloI2bFwD+W+Ycwz7quEEzZxIm
rd6+7Wlghznz+RBveuFj5NDY/N0UE8XkBBT+o17FGatrkTZbQebflh7QKna0S3cMwrSB4XiaZHXt
i/CVkZ/eRtFbkXgGMhvnmvrqvhJg5kzroavAoNKhu6gAGYOQ9IK6LCAj62uWBdG6nCS6DFCMJI4P
a1DR7cbyNIQ4wfuWsx2RN9m1VvmahAS5Ldomzq7IXrtm6HHXL+aSqd51PBH72jQ73JMdYenOIPaj
m1LXhJrwZ2foVyD9MQn3xY6mibuh2sNZH06vjdteinxIz1WGVj1o01WKBymIcFgIyi57HJGgpOii
ddvswLfjLBL2bZd5zA2YP63HGIx3mDdvXUjxBPZ8VRNvU/u42H10SUBBdrWLn3kYvRVi8Pfl30bD
eLFr51oZ3pnCa0trbxWI55hPrq1xVWo6EsNiq0acEw73Y9s8m4w259D4VLRYgdNSfjJJtsFJF9YX
YTGqaBIvP3Zxs44b/eABA/nkpzjHw4QEC4mFoqrCXeBmPX7CAtdz0NMf6AM6s60wsFjwAZ2pvMxQ
TbbLEViS4MssL9pQmk/XXocMxYJ3GCTR2gLWRidjk3bK3bVj/whRtlsFnm1ubZNEbJiFWGgbBYOK
LCw8ukiamiTAo5E1y20z7a0YIgMzZjPfJUF3cQaaon5EsIeUjwrZx5aeeLUp/Pzih03IvEiKY8Sx
KxOYKT7wjQikhqS4mk7isaVMlB7pfCP98ZxwT9bKHXZuQAfbyof3YWLsrGyaMY07FsfeLY70vjcJ
1AHL8sqdvfBDLZEfmjThPasPEHkQnXszPPfPfjK+dH6abK3YNjgTEQ2o61MKn5Zd7hzk7iWcvJEG
Tujvl7d2DZ8DSdBowmuN/Wubq3ez4TYorF3zUjRMFc3sWu0KQruJo+r1scbyWXe3WtyEtZkdI7d+
HwWULep1OLV2Up8l1o4uprPr+ul3e5rjnW2O30KQyj2lmhX3cBUCamSr7Lt7/AIlIqlDIQE8xiI9
xAxh+qLu1m2Bt9FJfQKwrAFTtInqiAysvHceTKh3EScuonGjmP+67DemS/b6rNorYsboKP2Iw7c7
bdr6mlv0xXjzH6W1tG7C/GC17bmz3H2TMlToR0IHqD9scLJpvI0LPhnEC9IIsvkRiG2119VTN5Nx
ZE4OYvMwptHbXMxmevIy9RRL2oVT3O4RFGzIdSSXDlbPqnHevUKGh/5LO2lC/kApkS8ItSASD2kW
662a6It4kf4SuqnYRESCbLuiAtmwHo1leJuPFixjjuwV1YhTZE/NyCYbX7AWVa5gVgc459B5MwGc
epszXuaklc/qPYlHrGpsEqeYidc2bEcMFEF+yQh8odJA3GKl+WuCGa7M4285gux6COB/aqZOHofA
ke2qoQ+6pSY+FhwXn6fq0tRT/6ZCSPBmYiKzPC4cV/53P69HVVwqqOpQhagFvMfcK+6tTjY3EqeC
X/MF7KCAtRNYFJ/kDFIkO+6h6HicOHbVK2sqi/fawGNW1HILqV4cjcjbd3A53Bgj+tec+nRjdoY6
qhLhps5kuI6QILAIoOVK5LwLQlXfhISzzEL8iEYfTkfUfRKQNPeDdl47m2yyTIs7YXTiju4cXveA
xrDFWJjRHgkzjOT29Ndh8w/QOsdevZoRyaiMb82AkjvM2aQG9TkT0XBN5f3o3UZtLl/YJ/jeMf6y
CHv4pOaOnoort4GDmioBobW12wo377RPCu5rmdCLFQ0ZuYHHQobuDM9+bD23/ZvPyPA8m3W6n0ay
/hyR7Xugvg4etNSoOZw6S7OWQVNTQqOZ9datW7AD1HerpI5e4EgIo82e6jG7tvSJdwRB7XK2mS1Q
fESout1GU3zhFlSPKKPuJn+q4EeAMc7SBzCfl77KP7eOC17Yq9eJkihWkjHHs8SRWEIUUBOK2LZM
ibS3rI1fIrjKIDZvnPprE6dMp6c1x/CTwr7CwhDSSZ2N+34E6hGUHsNuvDVjYe0UwM21rYGbymKp
DLCDAFYnkqTIRiBBJKqhCUsrpjwchbBB+vNlzpBrkuRBxI2oeLBN1r1JHSYCnY9Z6HNYlSS1ccEh
PCM4JBcDVhYb/ml2sV4aRPR0Me1dW+Yv5KPgbfH8K2qUYjWY4XSga9DU2SENq/ygFwNdoulnaBit
cR4fRYH2xWuvhO76G2vOO9jlitGan+1QXn0hjrXaJxIKQJ31rMtcbqum3SQp1NezY5BqGAKSccLY
uQU1tXNn/MgJeqrN5JY0WEJewcmzL3lcHgmTUZug16wEyrg0VfbdX/yAVNKj+Zk4LqZzM/Ch+kHB
MD7XTk2KRgrTp1hM8tms16xt28gCVxN4rn1IEcZMNHDjvtgUqhcbBZur17G6DdseESN9NLZUCjiy
rEceu1U68lhmBK8xAqIaazm5zMzNpjF+KHNMdlbjP8nmXSyesg89MAjnkjyXhqTiiAloaHNYmUqF
R9Kp0E4smr88io6RnXZwO8T3mUyAbWAtUuUlvn2iT1VNejgaZauOWR3eom8jbTmRGHpqs/6UejLd
YXkClW3yvHwM1HoEhATPJiezGjfEaxDigXJlR/BdeFRei7cLbxbKKBywFc25MXy2o0dHCDK5Sv/B
gsm7+5B45lW5Tv1GHpQ7EgNNFsX6Q2zJTnC1ZyRknpuctCV7cqzhpfGGXWg901xpy09Nj4Wtn1px
CCHjK3qXjgY26ZOSAZilHcxTrSba6GQAf3wcXzv0JPnHTRI/DjW+M2Y4MMSdqV0CilB/z4t8Perb
B5rdJFUsPipDQi0xe5/kr34mAgvqCtNUJhmgfogg7vwSlziHgClG2VGRQGZ6y6uZcVc1OQ9rLTxa
4ouZMMilIrC7utoIAnaFGX0tXTi/Ay+HNlS0TsMIm/rUVFvP+9Y3WMKnHsk42LYBzv5xbOL1nPAg
Nln20LEP47ZaRKXForslofa9MDNI/sDYodTZ3mZ2+3gb+NPnRYnBmMb5NJudi+oQNeda1IG9d1Rx
6MIs2zaz8SboQDBeye9b4avNQKjClteWlKEWt14o3/LZM0/Mi/ijGopjVDEgDotmY4P4XXlyFqQk
Ee9CksNGywdMfQRe24ClGBz+/KNKoCKV5bgHozedhiR61TmSV2He6jY5DxN97S4YT3EkdqPKmdWh
OQn4v7YIHq814Saz8265ATSPRTKcevbeUuCiSlsdEyF/BEbvsc1OSP48X6ztFHQBmuWYHlhlb0mm
yzhmJhwk/YTsE1eSk66QbbdieLakgMTFIuc5fX6M6buf/MR3T5g4CMd0jJVrQainJ7VoacNJf0ml
XCSMOVbziUeiDTC7y7Z8p8R9cUcBZSFzLmyAZJua3XQqFkOtW8T2rmqrB6TTkNEz58FbWPBUJNnQ
7rPA9dcpWGfqIlgQJchnRZsR0dVaPGJsep5Du1gPhfGqG/BmXUSKS5++fyiHHU4fP7XOZBTXezv2
7ikcODxN7ypZzAHtnOwLu7sanhdAgtrlXXCLWjtHlNlWEA+KaxAQYlv65B0xaCaLNF/7HvcN2enO
VLwJHVs04y2xMTxamaVS9a620sePt0r4dEMGGZLia4Znw/bvLP7u7cdj+aF6/vhjrgsm+/41GLFB
kIPgVPhM6IibuEWqDJP29JwKr99x6HgZHBsQQZUEu0mFPm8gCjy/M/dDk4lT56O7m4iDXn6sWz5t
XaBeqZYnxfTN+GxPcKLMmN74qIdld5g+hwKYnlEF/BUKy0uJm+AnwXXwq6uaKVeqwn/NLePi6zg6
WKxJuidhBn/CTgRzw5ocAogv++C7lw/scwQnriYEzqhGs12vaarF0ji01fJ0x/bpf3itLQGgBzlR
7GuGPwOYv1YFJIDMNspLKzt6nKdozIEQ8ruZ+Ffyiw4f+PK6G7/RIGffJ6EoWIiDHy8g1uluZciB
SaZBszoK7HVAivJqlsljJ7qtZcDwSm47oTryW0eEYVHw0CcMVL0+DZB/7BzEPiuvbHjd7ALtlZNQ
o/7FDvUf3vFf+caLvekXd5FnWktSgLDoygl8L3icyq/vD1EeNP/1L/F/Am/oKMzHGoV6/H1WNvHr
ClZnrhkmTaEC2NDz/OKns08ITyB9O0zNJv3u0cb7SdD+hb3818/CD/3tw9iWcJW0LYdSRKrlw/7l
w6RhP2llNovLHfm0o+x6B8URyVFiXjAQP1KRbEK/Bh6F+opWENQz0Vr5phHujG4Z7ltRPCa8WjdO
lOQ3ixKaVvNDGSbJraZTlpMIHJOWQfdp9LdDuISNSuCoNsdJzJu0xaPIOrUpOX4YC5ob33YQUbZM
OkXU1uvWjScc+RychgS0j7CTh7aVcJPn29L3ox9M7r+YvekehCQers+QGrHldLzwzGPNbAF9GZ39
NKkdloCAkMzIvDfKiNV96NUxTZgaqIKzva04/5BJXH4KbMhTA9mCPI7GZ4iLyqqOxKel66EybuXI
sDALxwjxkxm9zB5HS53mW6QjOFTC4Ej+Sn/s7Pbom6W+2lH5Kmsob0FoFOfIorCZ/PzBKGuXcAaN
raDuCUB3ec7LGparVGOz7a1lx5xd62ou88V89G+82AieaaKkATNzqm64QsTxDQ68It0wlUBya+3T
1EfQVsTu0VQFXDQKH7JbsiVium33iB/ErjDM11TN2YOh3Ae7SudLQTN605Y2pvmo7O9Yl4B5Ihzm
sFF/Sfw8OI+offFI5GDKZGrc0Dn8xlYhQO3yMZOYJuIgMsKFfWsfOcN44+QsgsXUjheUgsY6s9UV
A3zxZQyJXXDv2SXyd4QGkP/D8MDUUr17iB43riyfI59AToMpJao2m+feT25Ce2ajp7VYZFJ+kgY+
p3SOP2M7OUAfcLeo2loUgvb8knlFvcbQ/8MqpdwT1tXc4EeZ0E8n9bPntG8iFQO9T1phw5SaF1vX
BIP42V23/FOsewKPPv5FzgN1sWSb7tyygLHiVmnF8+LMdASZ9ptjhyEvcCQUpeUnP34myplkdYQk
/PwPTcdwNrqfpoOv6UogP0tOdltyxMfLtprhhDM3iTqmOso6hsobH5qRDENbIHMbG1o+7rMdox/I
GUSHrmOvi8CZ0cwSRU3KyKXw9BKtEZu8lfRSZ05SqECSfMU7mT82wxntUHZHjEVwKDXIv9idbjyP
nJxUIx4LW33Uoqp3kkA80qQkO3vDDlDQxcDtBSykqO0Hzpuoqv1rWvHod52P7jeU9i4ofOxQXNhr
O/gpBo3EvZh1HnMSJ/RA0Sx8QH9erDLXi4++DSKr83Ht9cCXRBmX10T9qIJ+eHJR0ijRBtuGILIt
ykx1jmJzl/oYXxK3XegYKHwdHdMLnJwvHwlyruxtKIjdY2ME5WXsNXNMMe4ichp3bUlslNuBxpuL
Ot1wzeqdb8+McmnkGGgqsBLNW3/UwKI5F4e5dRtrczhZRbFNE7iRsVV/9JiIeukzUG1FSHThOAxn
B0TDhuF0vUMwGu0dPX+hxQvv0IxJUCBqwk1Jn1ABbZl/2CiA7f+2UThK2zagfmWb2GJ/2yiSWkhf
N2ZxQFGw5ugLI0jk8cmUWXyjBhJLgzj5XvMc45hJkQy4ERbveUw2njKjG9kbV1FRKOU5JhJmLT/o
Jv7DR5SLE/Yn0v/47b/+pWw8qor4EhsXr+1a8ve9zK01TT40UAfSBa1tE9SCsFUGeGi95NlM4Q53
WRZ/91nK7SSroDtKTqfKMu76eNgI82eqE1krxbqf3Xbf16NDVNQEpsqFGDdYgkY38yp6huWq4UBP
q7OQ/7ALCqzDv30L17Rcsg9d2/QsT/2WN1AaSOmJBC2QjeXVxQ7UHQa8lab42Cih8ksDWrvobwLW
QHpY1T4ac5uJJoI8Vp8BfXv5ZNcR6cnjO+MkVHNFBcOPGKJy9edHwv4tGYHrTSiDJA1ZCsfy/na9
sSEafuHXKOFjjRCK4OVNU5oa9/2wyYMKh0wzfB2D+r5q3fq11V+hNoMw1U29b3OMHa6fnTVk6M3o
98a+yLyXvHLO8EvGGxcR97ZO2OpVXXkcsKUk0COjYCHS8vQRnKQYgK7KzLH2/VBLiIDZXlJTkOQ0
fu9nokbd8b4sgyUu0D4EkadxyyL1NwFLhomDMILOfkQ36VCbTPI+Ls3/N+T/kyGfSA7eyv/dkP8S
NV+LHJbCL478nz/1H0e+q/9NFgihQhwAXcf1TF6A4XvT/te/8NL823WFlp5nWy5O7+Xd+L+JIMR+
8M7bruDfSMex+Bj/ceTb8t+ceByTV+njaeUT/pYA8qdEEPHrU2/zZiqHWR2HVP468bc8EEkSWNJh
cjl/xJM7fjte7fZBgdY/qGqcdm7Rh7cKXWbJUPKYk+e7zk3gk45l7jt7uPzl8t39XN3+emgW5i/L
xc+P40hyUGyBul2LZVH8y5k54aKUDPTVmYMaYo8yLHex/NpPTnk183ev9EvmJFkLb7W8DjDKT3/+
/b+uVv/59bbm6nqgC9Ax//rrvVjPjYdv6lyP/ufC7btHNfoHZmjEeZmonAZNuF1ftjdEyP1TwSCW
pfB/FvyPX86jwrOiFPJec8mO+et3r7H2BR0WznOSDeqdkNmEcYKFELXDg4oa5xNmgTPSoIS8lZMR
x990lkJEj8mPbex2bzWkNAfh4mgamvnw5wsjfi1mfn44AVXKI9pGeM7Hh//LjRkqBFemUdtnemb1
Nm6qzypdcpQqfyHqMyjq6NCv6KjTnMpdYNTZPu2ClA6dfEwLYzrmwDSH0d39+XN9bNS/XTTeBuFJ
pYWr8XH+etFIOmgyZwRWG/a+vQ8qf4RfDqMr970frIRgYZEwWZyu4TrhUW/SXtFHytSJOARyJA9N
bMuD1fQ7lCKkzk+ts4Nc0K0HJ4ivpjh5Xr9BxVE/WgWNp8mx2bwYs54HPX5DuaPvu+IzlCPn4CX2
IZonuqBRULzp1iMMWtoPRlLe8ZLBVEUrbraxuNdmvIPJVp46b7rvAv9Hs8Qt+gW8uahxObPGkDzJ
8DNl7t38+WoJgoR+e8Qo2F2tmYM52uFo8evVigVx72ng2+eoKExizHEvaI6KG3ThDXR3P6IRSZ5f
VGBcBKf/tQDLsP5//SBCsPII3nReqN9etCAmNiucJvus3HY4MeS/4NS3Hpjk7kvZPhJTvVfl1FD6
AJlqsyNCt/HTny/G8l1/fXK0ycnKViQ9K9f8vTyPONYaGmcFhOPwhyEPSJUYZHXT0fa8OzsCzyzL
f1re/r7a8jvx83IeMgVbwm9Pq9nHjFplaiOsU4exBnhhNPKxCNy7ws+MXeyZM36/+Fa26LuT2bkw
9EAnL6znmvHrn7//kmv1twtgSYfkKcvmRri/PQxEHIp+NoR1LpL2pkgG68byEI0yPuD47T2Y7vRV
OUa0yXKHHnE0QPNblL9jMR+bOYeAH5biQooVQN9JqdOAa3fr6fTBMnNFWR93OFASCBpIw7K6mXZJ
weItFrMfstZ/OL3Jv6/c2rTZx8xl8bTl70+2LznQ+zqxz8MSQ5nPpX+ta9yAagyz/Ug5Vy2ZlqXR
ED+uUvvIqB9k+aTfLNqADw1TuKHEmlZ2Sc6MBiiaNdQJOgJMF91AloKSBhGzAZTzkAYWtputCa1v
a0wBoZ2EPi5FIp71son28WJv+/O9+rVcWVZfvpRteba3PK6O+dvrkqQeSsik5LlJVHUYjZJwisVJ
9+EOr/pX+tfFTwrT/9q/+q2X9vN3am25JI9xDPlb+2os3bqo8f+do6WIzoJguiuj+k6UzFg9VXs7
LyM7I0wt9/zxhwvUV39Lqjz7h035t72Hjd6mdjDJ7OKE4vz9TS3DtkirqjROrZ8YOxr3j3bqpZSL
AWnqI2mFEsfXrnRd3LSBYWHfaNgJmxpcjmy6PVXpJgjq4DGHFPYP9Y36dUVdPpvjchqDm7TcIutv
9Q1aa6mFg3IeCbA2UmcrFARzki9BjATehGQsJjOEgYbpyAZOIW6QzHevy74SDCles4p6KOgt4zwo
4ib0GB1UH1gMkatz4itvXxc8xnmunMMISNfjVLaKlgjxUfKD8URTE9HEeRQdAO0qDYB3V+LWpZY6
TK2L0MT2783AXZWBixe1UQAz6Ss1sWvCi8Uu8lH+J2EW7bNk3FV1kW05HiWbaY4k1rZiK5hvHEhN
Nu+GQySK4vznR5tb+HvXlq2IPZwXl/Ytrk/929Odu2Nsj5mFqToQRI8q/WTOxOUUkTZ2Os+uFuGH
bNqduYmNFvYOnx0sjYYT7/a0/T44OnHMPlKZzKsjlyxHs6imU2bB44gNCKrthDa3HeBqmPZbZmfH
OYYsH44oJsJytGBKaevkOfoeLWS0J+6VAQqBRmh8ifhYeEy528ToCIbbKoiRzQVMXD+mQaEdTOsa
7wre/AX8+UH/iCn6wBwuo7efNBASizeN5yCv+8hHKh0XiRq5DtZMYIiBH2A7lOTXRiEIWqpc7zSM
B0LiJiKFCcQhOPQshyBft1K3O44HPEL/zd6ZNEfKpFv6r7T1njLAGRe9iYmYNCulTG2wzJSSeXCc
+dffB1T301d1y6yt973BCCKkmAjH/X3Pec6QXVo5iu08EZIifLjbeAsCKVKfHJvXvM760xwDOvXs
R8Y1SC9MiyhkvE3JuJ/yWD0hTMTqF+Np9aVGQI7jhBSQ8KPrhXXfMobeDVpb7Xo5x8jB6wFJ9RzI
NFZkrHgFnZgIOL+g4ehOyr9Cmaw3lY/RGLAE4VJlF27lnBMKgsB6pxcaTCA8CKk0v7t6vpzAXb4V
/fhTcRF+yvM3Ou3fBfCL2Uj2RkdQBTE641VZBLXPg/4K5is60Vv42bVEI9Qqhc6u0bOq6AEFys1Z
dLs6xKCiF2cCSqTYWFSiobzfJp1wbpSfBjO0UQxBapu3vvtEcIy/qYBvSY8Cro89jG709A0lL7gW
TLimrccnvXA+ypFUHRX7cp+7CMFEhQPGMjrSneM2uu97RPs6TFXgEfFbVk53llceizDpH12T73wQ
TOTb7tHJenR7eUmeEdwqtGpYlrIqfqZx6T4Qbt+ACGbiURRNgISxRU8lAZOX+R/lgPbQeowJukmN
384gZMQUn8e2ZTJrU2Uuo5esxgxUMdYkGK9u27CYNiYt1O9D3UA3KW9kOriXMF7k0wpbIdbmYY9u
UeyIxG6eO0AIsBkCACLY8NX06BUxlft4vNVsUPxFYu/nWkfjx2l9MuhkIq9Av+zVt6acy71O0fvI
uSYwSnXMZwy+G0HvfBObJWzpLB922BFoMixneFOCAy1CzlSfPUOGf/ykgY00V+9+xDXY9+fqHnPf
LSOZiXJihpAjIKPbSp9ATqGMUOqXxk/jWyh+pOUC/07M6zwwsxCspIM6JmYaYd6N1uUHkpPlkxLY
ra0hvG/JYkgnhaItJSLBdz4SpLF7u2hQf2ixgR+3r06kiGMkQHJtpSlIrjmNHqZU/rTEiB9C+fVR
RfQ+FxFc6vi3vWXJe94g+sC0cU+hGf60/HC6tEX1Bz/6cBN1hg7kVADW4lvdUGNLniObM6xMzspI
phcrfGpM8DtR17nv7RWTY0w0rtI3WP0ksjzR3CEPwN9QFJhGSrF15B9/MLQbAu5/qrylpe/2m6Kb
f0V6SU27m0ieykQVZEnzPQEqnkv3ldDdt8RA0FXZ8Z1TIeSIQtQHk+dnN6ietsPgIvFXPOFYucW2
lQyBs6QAkHV4znCKBrrGt6UXPrptnTgnOtPplTrcS8NyOLAHV24b+DYMBNXvgikFBmfAvYZR32PS
JZHJI5ipSsIbMyYFwZzLJ32MyR7wxanX5rfYJgY+lcjqDM3NT7K3wBL1bw2GkK5QgV8qd8vaqMFs
ng5bPlLnSuDbcVIhBpBRPQh6jWQvHpwWs5RlNyk/OyJwGtWyDK1M47l0j1HrRs8otjFm5SikrJTs
mCU6XFrWR6SPE9X9KWMZzSvpy0485DXOxjXEFE12dQt2EEg6goJdGetAp4RWgmgjbrvJ58XD8woD
2t8Af2tIN+1Ik+j953gJPZWqD8RoWHda7OxHYCc7ORI9IEp7eo6uo45UtbCIWXEj/Tap/Oytj+R2
MNLoYFisqYvRPikltVPfGvcylPy51V1Dpbwbbb5pehSj6+KsZGV8MNuWj6xp4nqByFZBg5JiO5hz
znzxaVboDkZMECef0ekhCzcIK8c93SX7MmXzfQlGe9+YSFqLImkQ66hnylzuJSo81PaZ/xYWTvVY
zH65TdsUMfmAKaA0R/HaW2QW1Cm6RI3BCZ09VwhTIfVRNJgH0Z/KkJAjjdXQZrAlYVFVMLBm2MWx
Ne0rJxs5ScyHSFOkI9msJXwzjPnpZjZiT1Lj6jJ/drUxvwp1nfpGO/qV7HYbVUfTpZuh0Jj1eK/w
9jQWnaxYhYBsTO0bDV2gt1pPikMUQcbvEIeiSuWa35Bin3eMKShDUVlquIZ1V9yZQ9ZtMrxHJnqM
71JN3/s8aY5jgW4Q9e4PTTLNjqZFKGgUzl4H+7ArpR7CTUHMXS+LCw/r4/uUYq9o3US/ZFDGN924
eOOs8k+h8F54mi2uNLoeWgfjkKcMDX9iPR6KzsMr3zYPzMNnns6P9n5oH/K6iS+5suQOMBiCIPtQ
u2N51vDtkmS9p/0iDph/tAVljnzVEzpd4Mw5DdPI6lJgMfO1PiBmUT+MSD21kVgR+r/jtW8Q27dp
2vA94nWIR4QUyqJ+Y0gMVHjAz6gh6kvSkyvVzP1wZhzWS5bEvju5rMcBozhVu0M34dw1lcRlWqVk
vVjxQqYz9IvZ57d+17xLU0xvS5B93ppBE0/azagswuHS7laFiLFDI8Pp0/u3qRQU+ua6CsalxenB
qNmZ1FK5+Jspcm20l8htl3ly5h3DRSjYFygrPYXaXvNB4KWiCA8F+g+CYCg4gC2H8L8+YyrjLqgd
rBKZ/SOPjOGahr6+pZJnYShObYAhpOBw5TWvVn4W9NpwBE72KY5Lbx92TnYDx6cLhKMI4W48sqRy
7cCVEWbX7H+4rfcnrvrhpDzrrS/J96pTlruoysswBSvk678QfCIdU0VM7mh/3xct0rJm5Pw3/UPd
iGaPBOCqi/62REmyi6z2h6n5p3bEQsD5XRj1h2Ubb3Qs+HWZDqFjYxoYY8K1w/pd1UOMoLr43lVZ
jCQ3YZiusP8YziNcjPEQerazk2X85jiXpRg2xjBT3ApxsEEwXDkDYzSLX57bvdoqO7m6c3ASIpXq
qiDGALwQeBsClGb1NPKT3Su86TiT3pRXZ0ExkvM3LdJ8Oban3I/CQ2OVu2bCjxTGxo0lCV7qU3Wj
mVAT9RLxj4H88bkfjHjTjOIFkM5mMvjahnZ6I0HEAVM5njyb8I7cxk8X9dVPDFo/OyM9ohz7be+B
/REypOdPPfy9XY0yeGvV1rFoXsDaA9XJfKyFthJI1d/N3C4R8Dc5cnKIVV2OZZ0vA7QDU2zflJhs
CSzEP3wLfAWBk8SmOuWAtkSNf7Mk/i5s5Ew7u7K2cVQ+9LpEhz51ewONZSg0OqIkiegTaTILZ6ZJ
sj3gyKscPVSJqQPobohwgsCTYxa5q4DW7HJ8N7shqW4RZOEY7A+uiTUAv+tTV88ZuiOzP8GnTcId
AeLGVhkYuawhv4/anv7OPB4Nh/zCua9Ze0T2PrZrFjstLkwTX2mP503r7Wxfa3Ss4QvhUq+VtTFS
+oNyRHOcGBqUgKBqk4G5LKHKqY/sz5nvJIlCIvvRZfobAB3vYDmjs23RFwi7vNPchnxMvd32PgM6
K7Udc0QPlh+ZNh5CkE4mH6x48R/G7b6xwnLXN9YLF4Z75qLv1uzAwIy5coPA2jHvHHaW5j54WoLp
X1kH0dgSxqB8zEtoIDTP5D7z4gMzdDhV2amoiBnvRkY5Vz/WmvyYsJhvRZUFDJuvTTjgc6aUZAvQ
l20EEaOKzCd9UWojNkQMQNagtVgQCpE9sao4z4Oq4OiV7ZYXGpSRmBjHHLJH62SXKoF3W0V08ju3
CMLsHUHjxzAid4+F7h7UlKLLdp8TUgH2mYy5EKQhGYmIeJwouuqGkAfRmvqm90hUZI3/UNTZbQIW
s2YSzPjRkp2p+b97LOObvqFMT9snOqBhdDzt9yidnejtJzFYpDviahsa8S5q1EKio3BeuIQIygQH
onnA7LeHfGNAVqyYOVZcflTrICHpfonyfs5jMlh8zd5lsALIUB9mqKnYKqtd0ZMcWlW/cm1CwYlk
6piZ71mPrAzcpb3JZ0IENeJiplJBxiFzqjWg8eCIcdocDqKFKDzHPQm1B01P7TLSjvErXE2pbr0Q
J1g4+NE2t9SDafI/tbDGcuxrJzvkXSgCFTY9WXILlpRckMyqm1tE6qzW3YeyjxUWIgLRdCM/284P
u8FBYVvVeDcRJ5SaBn4Rm9DUPsZB4/IZc+p6fP7ZrdlHkIgNluMWxaq9VVjoHWcSDo1fGLtGAABY
oX7mCSxXjQ5p4eEn9Do4x/a2bBXzfBt0gk72x8aT+GfK6NFyIEXXmeg24QTuR0XQzhquroVhB5Am
XgWYNoAdPf34o0nX2nV6IHffc7N91/yM6UkL/qrdoGbqkDZYFyUSiGdJI4JqNq5Jgyw81tt2p3Xo
Vob4iLv5pdTrP2Dkvo0ddpB08FkO29629fLbiKtcaOIuzHznXmun+iDybDtTnj6iloi2pu4/wkfF
0l72V0qgw1PkV8aetQVsXJ8qkZhls7e9suLqk6V7Y8m5MciiRzfso7W03qh4IlcO4aDRLgh3cd/l
RwPUIiWsUSeLptRwKobZVkoXx/0AN3Cs5Ifte8aN42D6ZRg+GwkT7Z3vHvS+IXNFr/AmWGN6y/9J
b9e9fCzT2zgq7sUUz6ev46pdAs/myWDUqciDtHTAISa/i/XmumFRUut8zFxxa4EUubOW1CXVo2hA
831bC4HvqMWpeiaN5tQux5r12NTG7zFMsGM1NtHtgE4y0pF9ujKObteN/dcemDkSkiLyeMbI+yYG
57uVi/7YOSNFJ1ymPmk32pWeDzfdQV4zYsU3dratfYM+AaEn+zrJ67f8UNUdYgotL45l0g8sE2Ez
l27vbTsNKqJZ6G+siseda8zDwa/RxyPa140IWW79rsoU3z84Yayc/YM3HKFOohirrOxQQx+ufGS9
Wawbl0lx/dYdMKjasS/xLdkkdVHavmns4RD36KZzmocMnAQTuo72jmr2OltgDCBLlXuby0xmd09p
Gt11eawHqDEJ6TXuKMosKbOs5nzDzzcburTZIUlNSD399Kyk+DklCiKpget3JubFsSQ/oKXGGAtm
/9i0sZOCM6QkSiEde8JJWXP86Bn9VZkivu9IUTSS+GawymBMqIgK5fTXZaQE9yq4csNqE2UqYLIN
pP8i0T3ZGavBCvLolqKHdxnrroWiLvErd+WdmolWrqMcRITbkAuLnZTUrkTDHmEcLXMg6zaW5knp
o33Ji/l9WvB+dC9uXLONrx4eVAAiGvOCKfTvHKKLbNU86JnrHxumFpsZhsoTEpUGRZrR77Q4Ky7K
Lu6wt3CxBuF0TIupOGbZhEVyaMfALWHLTzU/0VhGZzJV0hOwh62meRYjNOl0vYqToDH76l6nVAYG
tdq6hY8wM533rjm8FrEW7Whv2FdVlk+ORCKcYC6qFio0Np+boU7ig4crbVNGphdw3Rywpd2XunL3
cegZD3b8mOVQJ4YwiV57RRzWwoWswJh5I0U3J3F3tYQup5ktsUzgUCEMkpuYt3iQRglRbcqbY+US
DtsyvA/jfMNz5ZlRHZqR60CEkfQpT0+5aUHiiqvfjWzUnZVXyXHuPSSuE1dXdJZvfu++zCbIBtkY
xYW3Hgd1YfZ76JbnahBnJqpZ0HiWwwrFci5jWR5cFreZ5Udo/u7NmRzLMYKxTEvSRzPsQEFRRohT
hiEbj+b0WDO9b6F6X6qoejWrQt8mY24fXTdDRikJfJyyg69V8uA5XP9bRLDXqqB+goN0345+9NrU
4U8Nk+DZqbzHabCaK4KLb0ZuGxdjNOeNQ40O0J72DXJr9WgIcWK57e0qCchgXXyalYxOsGdvqBRF
952KcHqWIQO1iMhEo354U+uIHXMrNW6UjvWXfqx/UErHpLQeXB8zlHZ/4z2VJClqlqMeYkuPn4Yh
g4FBD5iCFVOALfQzQiyL9qH3Ub9yKQQpPuYYYrvKsq9VOIp94YgJf4gFxqQf6QSIbqA6UoLT9p6N
WmvOVkoZY66IBSwroshZ/mAAcZ79UPhH2RQT6lYC6CiLYo7H8u6Z9MB56fS1zAGeRsryOQ/NLXFh
7nIeP8az8V0fv6fY6HciX+zNIrsqHbwCsBvMBPWobbUojHcImo2EAUtnHbqHRIVl/pLzahnkzIKM
t5CZnZfgNHFI5Kvi9wRfMGfSzrTKG9r5OIQSuzwUOCI6MLEsyPAkT2TO4+r4LWCj7GdNmzBvONsO
XOHRU0D3LLNzTnr0UveYINYNv6PH2SJaUvMYSRfHD/5UIOZL4FA34L1Z96pxqeHXKfntJXWDTdpG
1UVn0b/zBSCq0XVwsCibTyX3KGnGM3D2Hr4fs7HzDKv30vdLU451/4B7F57UrvcMUFQ9mssI9TtB
WFAMa+onHhSkkt+GztCsR9p48GPEzwIzduvn+Uk1LELMyXmaBue3ilwA9M46vhrPgxztoDfqhwE7
JjQVV+5He7xL0oiaFJHnoeJjFhilqy4pWU4yfikxsPrv0nMsFHM8Afw67j7gKY0n11IXbR7oVTFV
3zmQ0oASs2CIqj92k2kXRv8jVThypztrOmYeoA6WfJMjhqDsGnLqcfbVs5s8JC7JjHb00VnSOVcT
r3i0tXTfw6ncsCTb6HkT3RgO9rm6AHWQaimzrHJRs1ahOLKKjXIX2CUj50Lbns6xxLKK9vKGQhPB
ny0gP51SxAbo/IvoNfMy5NrT2OhLBQRESuTsfZfivhe1EX0y8hIzClR+3rz1rCVPaUJh3SCQzO05
udMpRF9v7bvRlptZ6dmhy0G7mOmCugU9SannUEzmdGbZSRZnOt8L/KjDSNAoxu7IsR6hXZDvNndk
OXYISwhzwOLv77uUgNvUcuCSavQxbHSrKXMSfVrcNC6JEaEmfiSGqQda3txgoipO+WjsaN6GQVzn
AS0FbxsXtbM34Qx4NjJClk5gHBkIfYqErHe8Wb7rFImK3KWEK5eSz1i0+7j+6WZmfBuPD3M8Wcc5
0++NCHAUyhlMMqV3myyUVczIZGlDw9GqodtWFQF0Ogj82myiPcUQAkSTYhfPgPd6Uk+0ziOb2MUS
VdbOh7SK7uD6GUx832fhg8FJq14dLgyHCEAIKlaQVOGPwtcx4xv+gBepx1uaAYOoGJe2cw23YnR3
48S6mn9GMwXEFNCW6qEHjn8w6l+KYvjR8YdjFRO0WDiPkQXEozXD98bRPuxIYE0MyVVj4veWoOfZ
YO3McVzRSpMu66Akds+6JESdAeJbbBRPuulF+8gJfwyFM+/S3isPY0OVYFDoGjKG/aAp6dO0hXvM
dUEiG3j0KPrhN2LY1piStyUcst00Jcau8hNGBVarcQJPLgtppopw12rEpHklpveZdbtSwrx1p/Sl
jcViq2ge06b7PY8tp+KfIWG2IGk7mclQXyDGu4wUxEFTFIFiOOvf5yahhJ9I3MIZnJQaKsjs9wkg
asBwUZFdWMDDu/vtI0zfNnSkd4MFVquRRaBVEdN0PH+pHtAR5oqXj4izjOlqUKI4ICP7Zo+QngeV
v9hOs+SdAoArbCbNfg1YF2e03GXggWfNelsM/owHgO6rpNxPuHX2vimaLXVnMmRCi8FCLKe39sdO
Jx0/qsz3zoQZn+I0JQ/jIhfDAs1XxvhJviMR4+fhqXcdt+VuRPi9aYlRJInPOGQGRaCB9bjvMgGf
ewoZuneQw/xNK6oHSKWBr+ntcbVUyrqX+9qaxntAROkykaT41XB5SOiRUtWmEUfsAmzd9GlkCX+B
rCLQzpF6g41f+ClzUoesWJQ16Y5h1d6S5GedSVXgDJLzDzdq22/YHe07J+7vOlDTD2Agj749ZM/5
1qOx2mBkvw45Y0Ko1WkASS09DMAx8GFgxx2Y28GfQCZeQLR36quSQenb30rP++nkVQ3u2T3KrHXv
arLsfer0hzlp0iUp4TpgwNj5hsrvkrm/FJ0YnwpahqSLts9zpIWXGLzT1epi5lfWbhB+GMyd5Qe1
y0SpLuCUAw5mHWyyOipqk3NR7ivl0M6foEnSN+D864xveTjgsLayXZmRx9Jb0RNUoA9Q9JRyqhk6
QDXe2p03BJMp5F6vi9/lDGiOIp7CTeL9RLJl4uUW+osZzdh/EkG0S6aOdZJsu8wjH0iM9yUTLjwA
VF4s/7Vamh0hMC8xVq8F3KcNzTWcE0b826x4N1XfQZAhjwKx06yCNiXnoGpbQWvWuIdoqQelWyy4
I6YrSa0djH6fx1lC2o+FIwMPWlHWuCcpNW3DpNJpBdMl6nmiZ6L83iu3+22BJQja0LixK8e7iqQ/
ElSRnxqvrreVyPG+VgL+ZD7shc0Vmh6St1MxiM8urqMj2D2AmhmeeKyLYjtAU6Vm1RkBuphf9KPb
Le3BB4+xOBBeDo3MwcGnqwb9YdkSNuNMtwX+czgAIV8P1cvErulwjdZDhLvfEaxEQVWfqcTvbIzb
+85i8jOFBbMti7DNyJctk14j6BL/sWts3JYR2Kho9EBHjOEWi/hNaUNCn6bsjFYHrJ3mAngoO9qS
9MONuDDxOnLRhRnjHkRi/gh7vrkYcURujjU6gwyCOOoFFOrGjoJuZrdYjHvO9nATW1jFFCZMJurI
B1J1DLG0nMUeBJcOXmiTAoV/gb64aXWmIhWdm62OLnXfz0jQpdtPXGoWDHwZGQdTB+bRz8ij/Nmp
L36cXjK3PcFb/N64RRn0S2/Q0omvtsP0z5RAz4DS9Gu0QU103kxi7cQKXUbRrlVTICOZXxvAvnh6
8MYANY3Itsi0p1AGpCXsmoSUe8rRxR2ZaM22/CBRBtd4bZEJMkJ6cskchgQcZI5tHuvqgLtduyM1
a2eIhos36hlgokBVOjehezZQbB18EBD1plUK761Tc4bGBHxTBoVSCbUcCj1aM8nyWjnhURBlcUoz
FlQay6LIpCWuoVPaUhtngeDGySEpWHxGrrU3m8w/exSM7xFRPeuo0jBXmrf5YGkHr2UGl5oyDAxp
7J3v5lgYgAtZy5DAwX9Mf7DK9ri6+vohbHD/eISWph6SQSM5FklB+EWcLJcNhZLaH85cQG/7vA0s
lqWQmKGcaQaIjoZgSxjwSGi7+to7DSCIkFyFaroAocxv5Wyw/pxJREADR98QLfmmmaCpOz1kfTzA
AJrgfOLtkd/ciZ+Kp+Xfar2rD3E4UC/X1WVWMRxVdBk7u7fn245PDj1Ne7ZcnrpWfbOZfW8mroAs
rjLpTuhijpHZHoUvTVa4GrZxpnK0Hli7pg3cV5eEDE5sZFeLah7YFB2UqYm2qQF/CkP8dD/YxBBx
xfH2XievqBZa+CjzPZBMtReswkgIqhE2uC15c8oqbpvamAIMm/WmMd1x16YtS1DhhfDMX9ItViHz
zgWMhblDVwd3REES9y6USykOJn5ukJx0cuqengm4oscIqeBT4ZvkaPG5SQMmPhEs0AS7PSz/14SP
b6tHNk7CudmlkX+Bs/TNntNfBqlMX+b61cq8btZjq5/5345puQ5LT4gRYmSm7YEfvI6EDZyTJQQ6
dZcg2XV3PbhupIs3XSln2HYNru0KiWYoVXNeY7202YAltd7+OuhqS5Iu1y7My8vu+kgVcp7FLU32
wiVrbjswWmzCrJno3vPfinK+hBWXyUyveA3rM8fry1l38Y8WJ7wHn9lga0DYupH9RO7x122XpKt9
4qS/tTSW59X2Pdv6YzMAqLLsyg40UwHR576vB+gyJLXWrAE40ZL5fLWfZur1ha+b2CTDzCXDrIdM
y7TeaQEKk3y3ZokN/PzzJefKXWggtFWfZEYYlb3c8jO0e45DKXS5tR4aPFEdVGQ9wTArGEGjbBNl
GaQCKqwtRfi5CCoxJcd+8atLgFTObL+vf77atWvLawKjfFaAenE+MjnWfCQPq8ru/1t4nqf64//8
75/vBUNhotom+d3+qxkHu8b6UX0KX3c/25//66Nsk3a6/Vnwl69TxZ9G/+Fv/mngMXTrH/oij7ag
XP7TivNPA49hGNzl+h7ILQ+XN56J//bv2P+g4WOhCV2Fu76J5PG//Tv6PzCXgIDSOXF0pLXm/4t/
519F7DaWNRsRO746w7SYUInFtvE3W4Yxm/Q4fTncCvk9brculw+pHcqR7sk9GWd/+2Tu/6c7R/yr
Yvx/Ptty/9+eTUZCr8eBZwtvpj8j9tGXagRMvQkfYAWAPrZfq+wS3dDqeMafZ32v98lHFCQnC4XD
piHRcBtfhxfjSgH8pG8wJhJmNWv7long/0VValCM/hd5Oy8WRTvfmymE5dt8ef+mKp0MRTUPMcCN
q3SKCpijCfxg4w8CxCttSHXuI0zHdWt6KHKeiY4YT1qx5qJLuzkD6GjO3bLHAA2nhcXFLjZtAw1O
SUZ2x5V13fQGbLPQ0t9kXY7EHA7jWVDeJ9GirrbrsTIcnA3N23onU0LTskQl23ApMsweZQeWkOV5
3XhrfDBz7nQP3YCMoyUiL1nHT9ZrxGkvt/t1dF9uUl+8Lz05kOHIWO/YyQzBs6Y/uvB5vjbErROG
7hI4GBFDj6YLfOKyIbjHCNBxLjKvfx6CggDFfYYOvuFD8pG/UhnTc3g1HY5wmPldnVE+dUm1Wp7S
dgfzuHB01sHM0ohqASizbNcD+hL7OFt9QvHegA3lNWEgQAdDRZdn6I6sQZaBe93z/xrCVcMczTAh
107LgiKGgbEO4+sG7YxEUwtEHZ0u9JflasSFlaG8tDos03/drlCI7/MxfMVgDh5DNymZETgJp5Yu
MLVZPWnDw3qonQFMU+8kiDT0kh+eTgwncZN/gNhIlK/cWg+tm6+bhky/2wONKE221J/+uhZQMRzx
TyzvfP1WvCa6ugpx9de7XPfCnuClzbqre1l9KOb06esdmhnO38+37bYDZCZonO/1QgJZr63eWBNy
//Vm1z3DopTPz2FPJgyOcx3wyLoHUw6EkTWfKHrSbnbtl/W+PAFOpJjH9vTh+dbwRYwJebUxkgX+
t9ku+SDVy+dN4YnyPGFI5Uywba8+r3vr2UGh2wQvorbr8fUQ3zjNS59zHpgBH5GEjE9vbgl0JzsJ
qI3ql/K+BvjTlzYt2BaiUSyZ0YluHM7IEdmNSkgyyUwA7rjglxKjGc+DRVeyIoXEXV7Detr2y2v+
3Ju7h8Jm4vq385XAMM7a9UWpqvIOKmxu1ldTrS/pr42dEJ3KIpOXuRwLFYijpJrtYz9x0oQ4rs8F
y1KQT9xcN+Nfe//pIaDRM3J/Jm1HwkBz1ifOUAo4zJ9oJ7mB41fU5Th113shGzXnf7tZhig9fFYX
OyvtbVxraBMEC2ljv/6JY8zuvs6771//ft1rsaoeu7z/fBRda3514wS60eLzovYjz9OyWffWY5Tp
Gb7LJiGPt48XER0PJCs5Yi3j5/vPu//2yFb/0HqtQFTPmJUtyebrHsKyuiHfl4MEXrKMXHfXjfTs
nzGXDBrpGouWrzvWv5ZfB7/+2/oYzSsoFpQe5P3lk8/++vgdi0IuJJrHLpbDSXKdhYO0VPAjexmi
jEL6x4HS4LC+NZce0ef7Xd+0KUis9SP98nmv5cyMd/G0jHqf98eQFenVv1bTQr5LxTWcWPcs/+Tz
seuj1tuVYf7zP6831zvWY5//7m9/UxK+FUxDfjFYWgSCVJkxXX5k/+nffB0zB+HNW7Np39Gd1zus
Wdt4OU3JcVjU2+7P9Va6HNKX8zWPKeCvxwYsWud172vz78eKkUm5Y4sk0Pg0Ck2j4Lg+ppzjP9Py
5v/j365/9nVPtf7d1+1179+fanmFX8fQkcS6z8cwkZFJCNcfmjH1vl8us4JmjjvW+RG18XcrRHee
Lpe5dTMsVz05Dxs31yhcBD0iEJRiLXUjzKVbKmm0BloiaujkdQwUbDzWCSItYEsso/HXRneJsf26
ue5Rdf1QSY0EbHkevaZtC9lh3KbLZa4c2kVfNJCEKiIqnN1ynq8bc7kgf93827HlqkeK1ch4lS+n
PeVN1p98yOVABng3QW9V6ObTYUFQ+dbJy7vqwCL1jY+jP2mGfgVCkAeJs8S2cKXVi54xvX+y7qws
yz6fs+fXfnbXX5C0KuCKsFyphxCqldh8PE3DqtSWLkqEpN2bLZ2VcLk+9oUamLItu7HBwLRumjaG
2ewQY+JN1WEcpvBY97/Xz8ZG7Vwdq7LG9kdhYvlE1k/pE5XoqrvUn0nFVMre41tegODy0sG5mkbv
p1QxDBtYKX6mJvQMu86oUBZG3xY89EktM6xxmZ74bscSsgfQl1Tg59Zjy+mART4/NmPKC1ba7J8G
8zoYXEJohyvYSdmDY/gvLXPdaYqyczJcqsbImCIVTmBH8UnakXk2NGF8bmZQZHR5iYhvp6OVVd5t
7SEoNOdnWYT9IZ2Kcz/Uj4nBBKcyXGpyGiHekKEfAMrVgNbo1eA/LM7rZhlszz75Y583P+9IFgxc
TiJjvAAO183nGbDuJg7RxF42kAKIJo7Vhnbrxq5JxZAyQBNbV4JOAGGalH7beRHOD9FdO9pLCxGN
y2gyb3U6986ZCU2qdRvwqlEYf+BqFTSMGALXjbFepRfz0XqzFL0RzA5ygcp6r0dS1lC2nDMoXud1
T6YFGWsxCO644kdY8A4W6ynfzN9u+zqDHfKN5XDmxxR4l8d6DB293ZDX+Neh9RGf/6PAWMLX5hDj
raIKovpybZHLJs89sbSA2EXMQ3ES8OHOtTpmRPpA/iNaZO6qQfl9Pn7dG5cr17r3dcf6uM8/mcfk
PV8at+sxV0o/8Brr4NQlI8GyWfI6+PiWXU52Y2PMRLSxfm/P6zFXs7i7bq79ZNin9dB6ZxwN3bLM
b8+VlkXbXvLy8g5fjevp+4ZAtVPZ2fdj6FgHzhQu6WZ8ylEmBgPuRH37eaxtPiIvavYmGka0VjzM
LgBY63QlCEzk5tcdXzeHO6KYfBScNL0ITKJnrO04AQwsV4Hh9bd5ECGNFhfD39vefngtPzyjuBnw
m3B1DBDUPee3LDseUbL6ZrzZwZWbCE4ZqbKj292Y4YVOLT3JqXlUw7VJbpdVUko16jz1L535syeH
OM4CQFCZCWMEatKdkQaLmlK7UD9006A1+c0ErnHxerUh79kvr6i85HjFAoEoFnA0GZ+tdvLgT9sP
EXRofxclp6w4EZK3bZAn874Ozrm8ggdaDLjb9vcMEm9f/JGk67YBhH5XewPgh+dieGrdk52i1pvu
0GkV2av5X9yd2XLiyLaGX6Xi3ENoHi5OR2zEbDxVuVwu3xDYUCAGCSQm8fT7S0mUkezq3d1Zcbbi
KLoJbFwLZSpz5Rr+9S/ABPPGtDn7SrX65gUwvQENtPYAiSlVgQYtbxrHeYO+rFvKCAku6x1baVsr
eEBbU79NFHFj3FLKNv8aze9i5WV5TQ1pY2D21yPakN5AaM4W9aCT7lMd482fkwF0az+Stj6iDgwS
92btjpYMcdAA79I5ek5PG6v3QevQWzwpzfXjpuk06RYPX/2t3t13t1Az+3d2y6I54B1OJ/3TeoTO
rtXu+sXHsdwCloNcF+5seHDaw1oPpIs1oFvRGj5hLOxtk7aCw+ZL3NBvgx7I7AeLEsPW4r52M50k
Y+LwP8LBhlbjIBuj1uopIEuHm/11S4/yG+0hfjKak233dNXbPQ973BUlPh3f44axQ/rhXV8/du0O
DVMSg9oGKBc5sppkbvVOsIIB+Gk77/qzzyByyNhSMUVx6bDtgl5ergCCRw3X9qwvp2XT2HrK2Ajv
ZzMv+U4urKa0LL15SppHwrWi6Vn3iFtLExi7MSc4cOzTRgT2d5Aha3VLgv85uhrY9y7DCnqWBwbq
2Hf2Lbfl99RDszb8ptOBcNo5AcDdQ6/q2V937dNwMOu697Qpup62j89wncdjbQC524p+dS5UOc31
sZl8gfXXcqkk6NKo9DDszWNSTJ8FYfZIX18pp/Z3iD3m2n2wIB1wc2grr+taa31qtWacpOJ/+pEm
L/aYGs499OEmyYuGrVwNMYUPnn4LudjicZN4V+bDvtaoXantdZO2aGP6EDeALMaspMHw8xTw4Pd9
4CUwbj7TR6Omiw8NMmVdKjMf3PVAM7rKANvrfvmsTgBdE5lQXqi5Wfb3I5CR881ADT2sHwiTm2vo
tIEPgAyhgMMDZ+iruIwN7VvQ2VJbDNbh0XrZ36/unKdN7wi/AgkVIBcDtn9t3wPqefhCnnc1bOzG
Uy+auGwftRVYHr3/jmp7GbYNo8MdIp7k2JYOYdd6X78PErpZttwVgJ2GP4GibVR7Xd4ZrdDDSXvQ
nqbjxQMJZWizdzuPMKw3vFl823wDRnNPXGDanrV2V+a6Yd2EXdoHnJ6WPePmMflsfql19bv5BIZ0
e+rpcIs1lR+E/Kz+sU0BErmmpBN9BfJ5D1HDldKjQDd6pA0k2FtOq17cPDaMVu2JNqB2m6x8Y9fc
0V29gS5UPbyCOcTQyyZdj7bkX1DZOBD3++dVDzwS8EbIXA2/oQxoW9KZfjPg32tMv4RwR1pe2FoB
W25oeL+HhtbQ2k43uHe/wwP2eGxZzVN38UwFXKtGR2fnVicFDZjaQ2k2p/0g9iiTMbxhIxyw3cgV
3+h02CFIxjoc0EGFrnYtQhK0ZpiCPemcbuYzzzm2qVa6fx12pwM8z27QPbFRgfw6d9uu0qPUkAZl
huC5a6xoWwaYoLn5wpz2tlfHBi3ytNCDczeZdmnRN91TckDZWmd9R0UT2JYj+HiPhAXhcbqQBlTJ
3NhgNjwapkFeTHinM22RuOvMvx+uw+grvte85k2RCGXVN5UMH2sP9oaB04TXeEC9Td96NLjnDpnG
Lr0X6dTk2Vewwqy7OmeKZ3Cqe1PCkUN48lqT5JYGuyPjbvF1ej3tzF4C1TNvjkvYwN+OPyfYEPBJ
j0gdtbEiXdUleNRXSBV1ZvrwhtK2NaE54aWH+OuG8I12hwMN4Wmz2/I158mi9VNs0qmLJqP6eg08
jQhYfy/+SfpuKhyS9N2B9lj0ARAfH1yF2pn5cn+1MKj09sXfLFPv5tf/Wl8IIEus4ZRszXkz3Fke
ueWYXqmUBAU2DtXMpWHcz5d5pMCXrENvm75LP4jj9XMtVCC43DhUVx4iiuBPpzYUnwBXiVw5B5Jf
p5OBpkzf0qPhBAJyDQu8ZVBLFc8wOA8gLLypsz/2SVwDjYPlf47eJQYxT38e2nxk68tmAli1a0Xw
JjUUsMV91yFUlL7bzoRT8PZzRNKm48+UK2sPdex6SXsdTV0FfUW82GSzs3dvv4NC90A35t3dUNk3
fZXFbyU8YNwTPN1NQG/VZK7WOsPpbcopCzszNggQuN58FsWdnbCl05ftwrwRHcXaBxFdeHuZClfw
7UeNnjxAnZXbNMqWppTSd1FKsfv2SzCVNHLwo1krzSlZGg25DDhw03DwVoQE03dpLb+/0JTuivat
wPm+AAcath2X0NT6uF94yZpjAoL+zVUEsUvb0NHHu8fjJjnQzOFAPdjR7bwFkBQn2HnJwhKb0d+t
Gv5me+rTJxbw3zZCq1NIC5QCy3NHAejR3OnZj8rBBw2BqeTuhw8pufJsdYRRHKzlA7SmGzKNLATy
AMe+qx71ju473elJPPHIML+tEpiv90sAzt5cxOuMBeWu9tBZA+7Y46mIJ/f28vY7MIsJrTIGAVyj
fRgybEylXZg0E2NDPjq+sfF6dHtodVMe9DREJ7IgnrkXfexF7NiAJ5pNmwaP34LJmka3CBNQn1IL
QWqF0CwECS03EoCMoBlfku0ClPkBApl2GFNHGjsqnhsvygpmVoXUcRyB+U9TbOkDTl/efoRXxmeQ
OIYKNnn6eFXh2tcS0PWeunFpLZccHDibHcI7aeowexExZHMd8Uv4Jporl7pHfbMdehe5zzRHmP3s
KMdVRq3y/yYZlw9E5MrAuZIqu99NwFRP4t1y+5NcTnwKZy0IpPCf/dGZte5jQXmS7j+l94guk1or
MPSlN5Xe8Z/JWI4Y2G5MBtAgv2cLemYTtqZlGEzz39dsrQ4bGxk8GKXTi+Qa33QxO78a/58PLZvI
P/+bwq2/hjvqr3kAUz8sUA2y3//a4EsS3gavu3WAECYMWOTyLgfvumQwHd1QFTMbfJZF/b8f/C9T
uzCHZQ/kLbP7dx+9btQ1V4csSoXTS1wM8nISRILXsgzThZsRPiVFgf3nv7ICfjkJ3LtF4lNuA6h1
U7NV3aZ7Unqxoy5ngaXgqLATua6Tff7f2ge/ngWVSnPZWTDqMBfbLhn5bC2Qar+cBcesw2np2i7F
T+mVfWGFNoSmGE4Z6/C3d4RTd1kMUGUXR29bdVtR2SxQkKUXurJaO0GlMzePTG4nKHVwFCoca4IA
lKu8Btw6X0MlqpMrxWzrVWgNqCBBJCcBpQjfHKzNaj7I0iRAWwvgRDVJ6FZVHRimJTsLhl6HAdbi
YVvZUihtCIo06syAqurVOxMMTQfsIrsTYOA1gc5ANiiukm3kaOgD4EaO4LJMr8rpg/SepSZBZ5Ac
/xrYoo8nAW5nA8o6TeFsrOQkaDq+quxS0NgJLgTRjDO9SkvBNusWn7Dl8qOhcgejDURPdhKwkWxT
NXUdIJm4mNVL6wBfwdYdDEmtcsaRiRqXHL1u1zXTgOISGMpHo8f8qluqjRFp5OqgatrATpnN5bQB
ppHrYBoY+T4oLQE8pbop2ECtytlGnAfCtZEaPgeiBVsQTePyHVBWA2KH2LDZn5Vl5pdXyDZynPys
lnAY8YoVh1FiIJ81fkENmHUDm8EALpx9XDltoOtKrqIkZsHk3OPIU+CCT6+Sw+hYdd2AMViw9p4/
Z+1VaCnQIUzWQtJRB2QdHGDepaOA3g0q+wDq5GwNZDGaCo1eE1aNrDogMqI5mmvmgyy7SjbqAAC2
IqIn6VU5paiqii4bO9ScuumagO/1knuAfYwzrkOZA8hfXNUbPqeY7CLAQBZ1wI4jgkPiKsXPHL1O
NkKH3j9XFNWbBYPAl+xWMOpsdQJkZ+On5DCrqlG3TNGzxajcmUg4w5HdBMSQRUyMZl3ZIhDm5uWh
yHGAYYwqoDdWelVOIeo6MR/JVaCrHP1wDBMSyEZZMg+Jouq4UK593iuZS1KhYwH/TTp+aGgkUwzL
tKHsTy821+VacHXyDYpiUVWVfV45ZxGHWZN1mbENaCzCgxatGsRVXgsOGoP0CpmXbMtkxnmV1gIF
bbIWkmFiBor0ycUoL9eC5dYhQlDpv5cHDiqnF+gi68jOAr6zCKhr+AXFrUBCQXNYILSpzRZB5YZP
eM+Q3QqGXTcIkpq2Q+ZEXCUTIYujinkm1ZhvlWr5CrpJazTZw4FFQPaE5oIfq0XbqVsoCxqd5LGF
yvmNGg6frKGkEyAhpczxkD7p92qRWcqqYvO1ksWtKqUWMehl1wIFwORTFaeMN3BVEi+qQ0o3N6Qq
pxDormTIDh8LgUghPgHZ1POGvzwVcBxhOCSqntsiFXr6GuFNWWPZELERV5Rs5y5R2TQw6ioF5bim
lfMVNFoyyg5fpFQ0Img/E6hlX4FAskk6gQ5e2eqonH3ILEgvAuxD3aJI9XzmiWm93AMixQr7s0g0
Z4dmBWfBdjLt/M/DiJgGbHOTbpIfH4qqwmKA2170p0t1bpVUAX2qZI0CYRrhMkJUkOPLSnuBMwKX
UuCTqppjJa8gGCek8gpED+iaBncFIdmPzgNVtVAJJhQXZkUNRJKsqnR2BeSJTgAFwopsFkoawSaE
hNKECzpTCG4FdwTNSWTXglGnxR/tXI0ciVaKHkBqXVexEDGkM7+kWhpBlXWWhIGsEyh0xQlzeSDY
AI+wF+ncmk9M9Q4ETm1p01DBAKaVgyrMY3GVHr9t1x26MouoSrYLKhdCI44oWlrLKUSQR1R+shE+
ngVHzBIRdcCpFTUOiPqIZrNys8CxgJeAkfwWIrvcESk018ZZ0qzK7QWxCrKlKWEcoQp1gmPk1LOn
XI6bYBxw/HJs5sGJCqlCbCNpKCYmMsgrwkaETdKrNH52gcVJwVHwtksqFjeiQZq0icixj3FIBOqc
WymeC44L7IgkLNmlnxqzarPwnoDt74KSCRmwBNApv0CkAk4Hi6kaguQrWyyp8vlLO+Iv/NHPkhcI
VpbjtNjFn8Qf1cT86g/OtR7vP8/rPHrj//0fUcxR+ENR+5J99yStwhE//1HAwKeQiosPzxCL9Hvy
f54P8P1XF77rPKrzL7v+JBpFr7Mk/SDJbzOjzPvXcvQyWo0uKfPYg5zVb3fyjpHv51nwHwTHi5Jc
kYWQlhv5pzAoCk6LR+QFL0YBjTbPtygeY4bAlpXs0ZPoRxgFfuGuMyiftOxwGUajcXh51xk+Tl5y
EExet/7rblsQnuIvZYU3J8vRYRRNLiVnkC5pyTlx5KfwxycvpJ3yS3HaM7SQ7LdQMh/548LzzCEo
spI7kzCaFm+ZtIpAd8hK7jLjvn+Wky5vnfjc+RcfVuf9pa3eG49mhQWoZkAM2Rumo60fhH5xR2aV
IdKig7E/KmmRDD0hLTk8FJdFloiXFXv1XjdluW1pwQjYvS6S8zJI10WWKpUVPaArSfxumt006yIr
+3rkBwXtQaD9dxwv16MoWY6C8eV05LVY8rccx6PX2S6ebLeFNZ1nYqTl+68zfzoqFpVmxXTyojkL
4nBbWNl5BkVedhz7/LdeF3RTnqD4HdLDXVQWLWIy0qLDYFvSIZqaRtJlJd9MXqJRyXrKi0PlRe9H
xXMrj/vKCz586o5W63jmF4/1HK/+O+T3J1E8KWiqPFz7O4RfT47+a+EYQ7iIgv4O4d/p63aWlPoH
WS2PtGi4GWafvFEUclIWNyfxBvX8jf/8aL9Jv6A5gpKzLF6kTGTv/5b+Omcp6bRk1W7SYhdLLJKi
V5NjHqRFw+5WrttPCxRlBd9NgiBOlvtRyU3QslisrPjPs3A8+dSL351tGXxcVvwXOjN8vBDzKOrv
+YL3CzEPz8mKf2D2J3E8KZgUeXmFvOxj0avMEaqycr9uR7PLzZNHamXFPk6iFSdbQXLGzCEt2cez
KS3vHJAlK/rbiHMnmG6LWzPHvEkLn8TbT48f3XwWG5WW78evYQArUmHOs4ijtOxft0T4GYf6KMDz
UaTpZ9XP+/jTmQblo39WDK6Jv3hdTkbRH/8GAAD//w==</cx:binary>
              </cx:geoCache>
            </cx:geography>
          </cx:layoutPr>
          <cx:valueColors>
            <cx:minColor>
              <a:schemeClr val="bg2">
                <a:lumMod val="95000"/>
              </a:schemeClr>
            </cx:minColor>
            <cx:maxColor>
              <a:srgbClr val="21CC90"/>
            </cx:maxColor>
          </cx:valueColors>
        </cx:series>
      </cx:plotAreaRegion>
    </cx:plotArea>
    <cx:legend pos="b" align="ctr" overlay="0">
      <cx:txPr>
        <a:bodyPr spcFirstLastPara="1" vertOverflow="ellipsis" horzOverflow="overflow" wrap="square" lIns="0" tIns="0" rIns="0" bIns="0" anchor="ctr" anchorCtr="1"/>
        <a:lstStyle/>
        <a:p>
          <a:pPr algn="ctr" rtl="0">
            <a:defRPr>
              <a:solidFill>
                <a:schemeClr val="bg1">
                  <a:alpha val="70000"/>
                </a:schemeClr>
              </a:solidFill>
            </a:defRPr>
          </a:pPr>
          <a:endParaRPr lang="en-US" sz="900" b="0" i="0" u="none" strike="noStrike" baseline="0">
            <a:solidFill>
              <a:schemeClr val="bg1">
                <a:alpha val="70000"/>
              </a:schemeClr>
            </a:solidFill>
            <a:latin typeface="Calibri"/>
            <a:ea typeface="Calibri"/>
            <a:cs typeface="Calibri"/>
          </a:endParaRPr>
        </a:p>
      </cx:txPr>
    </cx:legend>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_xlchart.v1.13</cx:f>
      </cx:numDim>
    </cx:data>
  </cx:chartData>
  <cx:chart>
    <cx:plotArea>
      <cx:plotAreaRegion>
        <cx:series layoutId="waterfall" uniqueId="{267CB5A5-A8F0-4342-AF1B-5F2BE7941D8B}">
          <cx:tx>
            <cx:txData>
              <cx:f>_xlchart.v1.12</cx:f>
              <cx:v>Sum of Profit</cx:v>
            </cx:txData>
          </cx:tx>
          <cx:spPr>
            <a:solidFill>
              <a:srgbClr val="66FFFF"/>
            </a:solidFill>
          </cx:spPr>
          <cx:dataPt idx="3">
            <cx:spPr>
              <a:solidFill>
                <a:srgbClr val="00FFCC"/>
              </a:solidFill>
            </cx:spPr>
          </cx:dataPt>
          <cx:dataLabels>
            <cx:txPr>
              <a:bodyPr spcFirstLastPara="1" vertOverflow="ellipsis" horzOverflow="overflow" wrap="square" lIns="0" tIns="0" rIns="0" bIns="0" anchor="ctr" anchorCtr="1"/>
              <a:lstStyle/>
              <a:p>
                <a:pPr algn="ctr" rtl="0">
                  <a:defRPr>
                    <a:solidFill>
                      <a:schemeClr val="bg1">
                        <a:alpha val="70000"/>
                      </a:schemeClr>
                    </a:solidFill>
                  </a:defRPr>
                </a:pPr>
                <a:endParaRPr lang="en-US" sz="900" b="0" i="0" u="none" strike="noStrike" baseline="0">
                  <a:solidFill>
                    <a:schemeClr val="bg1">
                      <a:alpha val="70000"/>
                    </a:schemeClr>
                  </a:solidFill>
                  <a:latin typeface="Calibri"/>
                  <a:ea typeface="Calibri"/>
                  <a:cs typeface="Calibri"/>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bg1">
                    <a:alpha val="64000"/>
                  </a:schemeClr>
                </a:solidFill>
              </a:defRPr>
            </a:pPr>
            <a:endParaRPr lang="en-US" sz="900" b="0" i="0" u="none" strike="noStrike" baseline="0">
              <a:solidFill>
                <a:schemeClr val="bg1">
                  <a:alpha val="64000"/>
                </a:schemeClr>
              </a:solidFill>
              <a:latin typeface="Calibri"/>
              <a:ea typeface="Calibri"/>
              <a:cs typeface="Calibri"/>
            </a:endParaRPr>
          </a:p>
        </cx:txPr>
      </cx:axis>
      <cx:axis id="1" hidden="1">
        <cx:valScaling/>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microsoft.com/office/2014/relationships/chartEx" Target="../charts/chartEx4.xml"/><Relationship Id="rId3" Type="http://schemas.openxmlformats.org/officeDocument/2006/relationships/chart" Target="../charts/chart11.xml"/><Relationship Id="rId7" Type="http://schemas.openxmlformats.org/officeDocument/2006/relationships/chart" Target="../charts/chart14.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3.xml"/><Relationship Id="rId5" Type="http://schemas.microsoft.com/office/2014/relationships/chartEx" Target="../charts/chartEx3.xml"/><Relationship Id="rId10" Type="http://schemas.openxmlformats.org/officeDocument/2006/relationships/chart" Target="../charts/chart16.xml"/><Relationship Id="rId4" Type="http://schemas.openxmlformats.org/officeDocument/2006/relationships/chart" Target="../charts/chart12.xml"/><Relationship Id="rId9"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twoCellAnchor>
    <xdr:from>
      <xdr:col>5</xdr:col>
      <xdr:colOff>114300</xdr:colOff>
      <xdr:row>2</xdr:row>
      <xdr:rowOff>3810</xdr:rowOff>
    </xdr:from>
    <xdr:to>
      <xdr:col>10</xdr:col>
      <xdr:colOff>502920</xdr:colOff>
      <xdr:row>17</xdr:row>
      <xdr:rowOff>3810</xdr:rowOff>
    </xdr:to>
    <xdr:graphicFrame macro="">
      <xdr:nvGraphicFramePr>
        <xdr:cNvPr id="4" name="Chart 3">
          <a:extLst>
            <a:ext uri="{FF2B5EF4-FFF2-40B4-BE49-F238E27FC236}">
              <a16:creationId xmlns:a16="http://schemas.microsoft.com/office/drawing/2014/main" id="{BAE43F06-06F9-5FD3-E9AA-B6AF43749D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632460</xdr:colOff>
      <xdr:row>6</xdr:row>
      <xdr:rowOff>76200</xdr:rowOff>
    </xdr:from>
    <xdr:to>
      <xdr:col>6</xdr:col>
      <xdr:colOff>335280</xdr:colOff>
      <xdr:row>19</xdr:row>
      <xdr:rowOff>179070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226166CB-5D6B-3E1B-1D4E-674894DC78C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32460" y="1173480"/>
              <a:ext cx="4183380" cy="2480310"/>
            </a:xfrm>
            <a:prstGeom prst="rect">
              <a:avLst/>
            </a:prstGeom>
            <a:solidFill>
              <a:prstClr val="white"/>
            </a:solidFill>
            <a:ln w="1">
              <a:solidFill>
                <a:prstClr val="green"/>
              </a:solidFill>
            </a:ln>
          </xdr:spPr>
          <xdr:txBody>
            <a:bodyPr vertOverflow="clip" horzOverflow="clip"/>
            <a:lstStyle/>
            <a:p>
              <a:r>
                <a:rPr lang="en-CA"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22860</xdr:colOff>
      <xdr:row>5</xdr:row>
      <xdr:rowOff>133350</xdr:rowOff>
    </xdr:from>
    <xdr:to>
      <xdr:col>10</xdr:col>
      <xdr:colOff>327660</xdr:colOff>
      <xdr:row>20</xdr:row>
      <xdr:rowOff>133350</xdr:rowOff>
    </xdr:to>
    <xdr:graphicFrame macro="">
      <xdr:nvGraphicFramePr>
        <xdr:cNvPr id="2" name="Chart 1">
          <a:extLst>
            <a:ext uri="{FF2B5EF4-FFF2-40B4-BE49-F238E27FC236}">
              <a16:creationId xmlns:a16="http://schemas.microsoft.com/office/drawing/2014/main" id="{C84D7D29-FBCA-4436-43D1-95D67E3763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525780</xdr:colOff>
      <xdr:row>0</xdr:row>
      <xdr:rowOff>163830</xdr:rowOff>
    </xdr:from>
    <xdr:to>
      <xdr:col>15</xdr:col>
      <xdr:colOff>213360</xdr:colOff>
      <xdr:row>21</xdr:row>
      <xdr:rowOff>30480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8EA6B395-4567-20CF-01BC-4B4B8701A70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163830"/>
              <a:ext cx="5783580" cy="3707130"/>
            </a:xfrm>
            <a:prstGeom prst="rect">
              <a:avLst/>
            </a:prstGeom>
            <a:solidFill>
              <a:prstClr val="white"/>
            </a:solidFill>
            <a:ln w="1">
              <a:solidFill>
                <a:prstClr val="green"/>
              </a:solidFill>
            </a:ln>
          </xdr:spPr>
          <xdr:txBody>
            <a:bodyPr vertOverflow="clip" horzOverflow="clip"/>
            <a:lstStyle/>
            <a:p>
              <a:r>
                <a:rPr lang="en-CA"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251460</xdr:colOff>
      <xdr:row>5</xdr:row>
      <xdr:rowOff>133350</xdr:rowOff>
    </xdr:from>
    <xdr:to>
      <xdr:col>11</xdr:col>
      <xdr:colOff>556260</xdr:colOff>
      <xdr:row>20</xdr:row>
      <xdr:rowOff>133350</xdr:rowOff>
    </xdr:to>
    <xdr:graphicFrame macro="">
      <xdr:nvGraphicFramePr>
        <xdr:cNvPr id="2" name="Chart 1">
          <a:extLst>
            <a:ext uri="{FF2B5EF4-FFF2-40B4-BE49-F238E27FC236}">
              <a16:creationId xmlns:a16="http://schemas.microsoft.com/office/drawing/2014/main" id="{2E6ADF98-871A-E98E-FADB-E425759C16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259080</xdr:colOff>
      <xdr:row>32</xdr:row>
      <xdr:rowOff>152400</xdr:rowOff>
    </xdr:from>
    <xdr:to>
      <xdr:col>2</xdr:col>
      <xdr:colOff>30480</xdr:colOff>
      <xdr:row>37</xdr:row>
      <xdr:rowOff>30480</xdr:rowOff>
    </xdr:to>
    <xdr:graphicFrame macro="">
      <xdr:nvGraphicFramePr>
        <xdr:cNvPr id="3" name="Chart 2">
          <a:extLst>
            <a:ext uri="{FF2B5EF4-FFF2-40B4-BE49-F238E27FC236}">
              <a16:creationId xmlns:a16="http://schemas.microsoft.com/office/drawing/2014/main" id="{47F3E07D-7680-530C-42F4-6F4895BE95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61573</xdr:colOff>
      <xdr:row>32</xdr:row>
      <xdr:rowOff>147404</xdr:rowOff>
    </xdr:from>
    <xdr:to>
      <xdr:col>4</xdr:col>
      <xdr:colOff>685187</xdr:colOff>
      <xdr:row>38</xdr:row>
      <xdr:rowOff>115486</xdr:rowOff>
    </xdr:to>
    <xdr:graphicFrame macro="">
      <xdr:nvGraphicFramePr>
        <xdr:cNvPr id="5" name="Chart 4">
          <a:extLst>
            <a:ext uri="{FF2B5EF4-FFF2-40B4-BE49-F238E27FC236}">
              <a16:creationId xmlns:a16="http://schemas.microsoft.com/office/drawing/2014/main" id="{19314B4E-5389-6E7E-02DE-CE6F893095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143555</xdr:colOff>
      <xdr:row>32</xdr:row>
      <xdr:rowOff>96185</xdr:rowOff>
    </xdr:from>
    <xdr:to>
      <xdr:col>7</xdr:col>
      <xdr:colOff>679405</xdr:colOff>
      <xdr:row>39</xdr:row>
      <xdr:rowOff>101935</xdr:rowOff>
    </xdr:to>
    <xdr:graphicFrame macro="">
      <xdr:nvGraphicFramePr>
        <xdr:cNvPr id="6" name="Chart 5">
          <a:extLst>
            <a:ext uri="{FF2B5EF4-FFF2-40B4-BE49-F238E27FC236}">
              <a16:creationId xmlns:a16="http://schemas.microsoft.com/office/drawing/2014/main" id="{1D757FEB-4FC9-657A-8E3B-0F677FB31A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118589</xdr:colOff>
      <xdr:row>33</xdr:row>
      <xdr:rowOff>22680</xdr:rowOff>
    </xdr:from>
    <xdr:to>
      <xdr:col>10</xdr:col>
      <xdr:colOff>917731</xdr:colOff>
      <xdr:row>39</xdr:row>
      <xdr:rowOff>95430</xdr:rowOff>
    </xdr:to>
    <xdr:graphicFrame macro="">
      <xdr:nvGraphicFramePr>
        <xdr:cNvPr id="7" name="Chart 6">
          <a:extLst>
            <a:ext uri="{FF2B5EF4-FFF2-40B4-BE49-F238E27FC236}">
              <a16:creationId xmlns:a16="http://schemas.microsoft.com/office/drawing/2014/main" id="{95BE6613-8033-DCE5-D269-8CD36EEEDE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65861</xdr:colOff>
      <xdr:row>32</xdr:row>
      <xdr:rowOff>152364</xdr:rowOff>
    </xdr:from>
    <xdr:to>
      <xdr:col>13</xdr:col>
      <xdr:colOff>894259</xdr:colOff>
      <xdr:row>39</xdr:row>
      <xdr:rowOff>57186</xdr:rowOff>
    </xdr:to>
    <xdr:graphicFrame macro="">
      <xdr:nvGraphicFramePr>
        <xdr:cNvPr id="8" name="Chart 7">
          <a:extLst>
            <a:ext uri="{FF2B5EF4-FFF2-40B4-BE49-F238E27FC236}">
              <a16:creationId xmlns:a16="http://schemas.microsoft.com/office/drawing/2014/main" id="{F214DC18-206E-4072-EFEF-B41971E937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7</xdr:col>
      <xdr:colOff>519953</xdr:colOff>
      <xdr:row>6</xdr:row>
      <xdr:rowOff>191571</xdr:rowOff>
    </xdr:from>
    <xdr:ext cx="7728343" cy="1422076"/>
    <xdr:sp macro="" textlink="">
      <xdr:nvSpPr>
        <xdr:cNvPr id="5" name="Shape 5">
          <a:extLst>
            <a:ext uri="{FF2B5EF4-FFF2-40B4-BE49-F238E27FC236}">
              <a16:creationId xmlns:a16="http://schemas.microsoft.com/office/drawing/2014/main" id="{00000000-0008-0000-0100-000005000000}"/>
            </a:ext>
          </a:extLst>
        </xdr:cNvPr>
        <xdr:cNvSpPr/>
      </xdr:nvSpPr>
      <xdr:spPr>
        <a:xfrm>
          <a:off x="4661647" y="1697642"/>
          <a:ext cx="7728343" cy="1422076"/>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1</xdr:col>
      <xdr:colOff>135255</xdr:colOff>
      <xdr:row>7</xdr:row>
      <xdr:rowOff>239358</xdr:rowOff>
    </xdr:from>
    <xdr:ext cx="11801462" cy="1438257"/>
    <xdr:sp macro="" textlink="">
      <xdr:nvSpPr>
        <xdr:cNvPr id="23" name="Shape 5">
          <a:extLst>
            <a:ext uri="{FF2B5EF4-FFF2-40B4-BE49-F238E27FC236}">
              <a16:creationId xmlns:a16="http://schemas.microsoft.com/office/drawing/2014/main" id="{00000000-0008-0000-0100-000017000000}"/>
            </a:ext>
          </a:extLst>
        </xdr:cNvPr>
        <xdr:cNvSpPr/>
      </xdr:nvSpPr>
      <xdr:spPr>
        <a:xfrm>
          <a:off x="726926" y="1996440"/>
          <a:ext cx="11801462" cy="1438257"/>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twoCellAnchor>
    <xdr:from>
      <xdr:col>17</xdr:col>
      <xdr:colOff>182305</xdr:colOff>
      <xdr:row>1</xdr:row>
      <xdr:rowOff>235323</xdr:rowOff>
    </xdr:from>
    <xdr:to>
      <xdr:col>20</xdr:col>
      <xdr:colOff>9293</xdr:colOff>
      <xdr:row>5</xdr:row>
      <xdr:rowOff>203276</xdr:rowOff>
    </xdr:to>
    <xdr:grpSp>
      <xdr:nvGrpSpPr>
        <xdr:cNvPr id="31" name="Group 30">
          <a:extLst>
            <a:ext uri="{FF2B5EF4-FFF2-40B4-BE49-F238E27FC236}">
              <a16:creationId xmlns:a16="http://schemas.microsoft.com/office/drawing/2014/main" id="{BCB7583E-748C-A87D-3C29-B800C2E5B2A6}"/>
            </a:ext>
          </a:extLst>
        </xdr:cNvPr>
        <xdr:cNvGrpSpPr/>
      </xdr:nvGrpSpPr>
      <xdr:grpSpPr>
        <a:xfrm>
          <a:off x="10240705" y="486335"/>
          <a:ext cx="1602000" cy="972000"/>
          <a:chOff x="8904964" y="468140"/>
          <a:chExt cx="1512000" cy="1084550"/>
        </a:xfrm>
      </xdr:grpSpPr>
      <xdr:grpSp>
        <xdr:nvGrpSpPr>
          <xdr:cNvPr id="33" name="Shape 31">
            <a:extLst>
              <a:ext uri="{FF2B5EF4-FFF2-40B4-BE49-F238E27FC236}">
                <a16:creationId xmlns:a16="http://schemas.microsoft.com/office/drawing/2014/main" id="{00000000-0008-0000-0100-000021000000}"/>
              </a:ext>
            </a:extLst>
          </xdr:cNvPr>
          <xdr:cNvGrpSpPr/>
        </xdr:nvGrpSpPr>
        <xdr:grpSpPr>
          <a:xfrm>
            <a:off x="8904964" y="468140"/>
            <a:ext cx="1512000" cy="1084550"/>
            <a:chOff x="853903" y="-966015"/>
            <a:chExt cx="1947899" cy="1025025"/>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853903" y="-840791"/>
              <a:ext cx="1947899" cy="899801"/>
            </a:xfrm>
            <a:prstGeom prst="roundRect">
              <a:avLst>
                <a:gd name="adj" fmla="val 10129"/>
              </a:avLst>
            </a:prstGeom>
            <a:solidFill>
              <a:srgbClr val="15192F"/>
            </a:soli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853903" y="-966015"/>
              <a:ext cx="1947899" cy="235388"/>
            </a:xfrm>
            <a:prstGeom prst="roundRect">
              <a:avLst>
                <a:gd name="adj" fmla="val 16667"/>
              </a:avLst>
            </a:prstGeom>
            <a:solidFill>
              <a:srgbClr val="15192F"/>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lt1"/>
                  </a:solidFill>
                  <a:latin typeface="Lato"/>
                  <a:ea typeface="Lato"/>
                  <a:cs typeface="Lato"/>
                  <a:sym typeface="Lato"/>
                </a:rPr>
                <a:t>NO OF ORDERS</a:t>
              </a:r>
              <a:endParaRPr sz="1200"/>
            </a:p>
          </xdr:txBody>
        </xdr:sp>
      </xdr:grpSp>
      <xdr:graphicFrame macro="">
        <xdr:nvGraphicFramePr>
          <xdr:cNvPr id="45" name="Chart 44">
            <a:extLst>
              <a:ext uri="{FF2B5EF4-FFF2-40B4-BE49-F238E27FC236}">
                <a16:creationId xmlns:a16="http://schemas.microsoft.com/office/drawing/2014/main" id="{64598FE8-E596-405A-B3DF-3B1BE89203F7}"/>
              </a:ext>
            </a:extLst>
          </xdr:cNvPr>
          <xdr:cNvGraphicFramePr>
            <a:graphicFrameLocks/>
          </xdr:cNvGraphicFramePr>
        </xdr:nvGraphicFramePr>
        <xdr:xfrm>
          <a:off x="8910782" y="977153"/>
          <a:ext cx="936915" cy="478759"/>
        </xdr:xfrm>
        <a:graphic>
          <a:graphicData uri="http://schemas.openxmlformats.org/drawingml/2006/chart">
            <c:chart xmlns:c="http://schemas.openxmlformats.org/drawingml/2006/chart" xmlns:r="http://schemas.openxmlformats.org/officeDocument/2006/relationships" r:id="rId1"/>
          </a:graphicData>
        </a:graphic>
      </xdr:graphicFrame>
    </xdr:grpSp>
    <xdr:clientData/>
  </xdr:twoCellAnchor>
  <xdr:twoCellAnchor>
    <xdr:from>
      <xdr:col>0</xdr:col>
      <xdr:colOff>9364</xdr:colOff>
      <xdr:row>0</xdr:row>
      <xdr:rowOff>121920</xdr:rowOff>
    </xdr:from>
    <xdr:to>
      <xdr:col>21</xdr:col>
      <xdr:colOff>89647</xdr:colOff>
      <xdr:row>22</xdr:row>
      <xdr:rowOff>98611</xdr:rowOff>
    </xdr:to>
    <xdr:grpSp>
      <xdr:nvGrpSpPr>
        <xdr:cNvPr id="73" name="Group 72">
          <a:extLst>
            <a:ext uri="{FF2B5EF4-FFF2-40B4-BE49-F238E27FC236}">
              <a16:creationId xmlns:a16="http://schemas.microsoft.com/office/drawing/2014/main" id="{667B69F5-A61D-8000-B4DF-EFD3B27753E2}"/>
            </a:ext>
          </a:extLst>
        </xdr:cNvPr>
        <xdr:cNvGrpSpPr/>
      </xdr:nvGrpSpPr>
      <xdr:grpSpPr>
        <a:xfrm>
          <a:off x="9364" y="121920"/>
          <a:ext cx="12039201" cy="5498950"/>
          <a:chOff x="9364" y="121920"/>
          <a:chExt cx="12057130" cy="5498950"/>
        </a:xfrm>
      </xdr:grpSpPr>
      <xdr:sp macro="" textlink="">
        <xdr:nvSpPr>
          <xdr:cNvPr id="3" name="Shape 3">
            <a:extLst>
              <a:ext uri="{FF2B5EF4-FFF2-40B4-BE49-F238E27FC236}">
                <a16:creationId xmlns:a16="http://schemas.microsoft.com/office/drawing/2014/main" id="{00000000-0008-0000-0100-000003000000}"/>
              </a:ext>
            </a:extLst>
          </xdr:cNvPr>
          <xdr:cNvSpPr/>
        </xdr:nvSpPr>
        <xdr:spPr>
          <a:xfrm>
            <a:off x="9364" y="121920"/>
            <a:ext cx="12057130" cy="314325"/>
          </a:xfrm>
          <a:prstGeom prst="roundRect">
            <a:avLst>
              <a:gd name="adj" fmla="val 16667"/>
            </a:avLst>
          </a:prstGeom>
          <a:solidFill>
            <a:srgbClr val="15192F"/>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000" b="1">
                <a:solidFill>
                  <a:schemeClr val="lt1"/>
                </a:solidFill>
                <a:latin typeface="Lato"/>
                <a:ea typeface="Lato"/>
                <a:cs typeface="Lato"/>
                <a:sym typeface="Lato"/>
              </a:rPr>
              <a:t>ECOMMERCE SALES ANALYSIS DASHBOARD</a:t>
            </a:r>
            <a:endParaRPr sz="2000"/>
          </a:p>
        </xdr:txBody>
      </xdr:sp>
      <xdr:grpSp>
        <xdr:nvGrpSpPr>
          <xdr:cNvPr id="20" name="Group 19">
            <a:extLst>
              <a:ext uri="{FF2B5EF4-FFF2-40B4-BE49-F238E27FC236}">
                <a16:creationId xmlns:a16="http://schemas.microsoft.com/office/drawing/2014/main" id="{B6DFEA67-F9AA-36A4-36E9-8672E5D3C343}"/>
              </a:ext>
            </a:extLst>
          </xdr:cNvPr>
          <xdr:cNvGrpSpPr/>
        </xdr:nvGrpSpPr>
        <xdr:grpSpPr>
          <a:xfrm>
            <a:off x="5251971" y="486335"/>
            <a:ext cx="1602000" cy="971630"/>
            <a:chOff x="3862442" y="468405"/>
            <a:chExt cx="1512000" cy="1080000"/>
          </a:xfrm>
        </xdr:grpSpPr>
        <xdr:grpSp>
          <xdr:nvGrpSpPr>
            <xdr:cNvPr id="24" name="Shape 22">
              <a:extLst>
                <a:ext uri="{FF2B5EF4-FFF2-40B4-BE49-F238E27FC236}">
                  <a16:creationId xmlns:a16="http://schemas.microsoft.com/office/drawing/2014/main" id="{00000000-0008-0000-0100-000018000000}"/>
                </a:ext>
              </a:extLst>
            </xdr:cNvPr>
            <xdr:cNvGrpSpPr/>
          </xdr:nvGrpSpPr>
          <xdr:grpSpPr>
            <a:xfrm>
              <a:off x="3862442" y="468405"/>
              <a:ext cx="1512000" cy="1080000"/>
              <a:chOff x="3785891" y="-984231"/>
              <a:chExt cx="1345338" cy="989186"/>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3785891" y="-805644"/>
                <a:ext cx="1345338" cy="810599"/>
              </a:xfrm>
              <a:prstGeom prst="roundRect">
                <a:avLst>
                  <a:gd name="adj" fmla="val 5968"/>
                </a:avLst>
              </a:prstGeom>
              <a:solidFill>
                <a:srgbClr val="15192F"/>
              </a:soli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3785891" y="-984231"/>
                <a:ext cx="1345336" cy="226645"/>
              </a:xfrm>
              <a:prstGeom prst="roundRect">
                <a:avLst>
                  <a:gd name="adj" fmla="val 16667"/>
                </a:avLst>
              </a:prstGeom>
              <a:solidFill>
                <a:srgbClr val="15192F"/>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a:t>
                </a:r>
                <a:r>
                  <a:rPr lang="en-US" sz="1200" b="1">
                    <a:solidFill>
                      <a:schemeClr val="lt1"/>
                    </a:solidFill>
                    <a:latin typeface="Lato"/>
                    <a:ea typeface="Lato"/>
                    <a:cs typeface="Lato"/>
                    <a:sym typeface="Lato"/>
                  </a:rPr>
                  <a:t>SALES</a:t>
                </a:r>
                <a:endParaRPr sz="1200"/>
              </a:p>
            </xdr:txBody>
          </xdr:sp>
        </xdr:grpSp>
        <xdr:graphicFrame macro="">
          <xdr:nvGraphicFramePr>
            <xdr:cNvPr id="42" name="Chart 41">
              <a:extLst>
                <a:ext uri="{FF2B5EF4-FFF2-40B4-BE49-F238E27FC236}">
                  <a16:creationId xmlns:a16="http://schemas.microsoft.com/office/drawing/2014/main" id="{1CF636D9-C1E6-4583-8F78-1619BC9CDA39}"/>
                </a:ext>
              </a:extLst>
            </xdr:cNvPr>
            <xdr:cNvGraphicFramePr>
              <a:graphicFrameLocks/>
            </xdr:cNvGraphicFramePr>
          </xdr:nvGraphicFramePr>
          <xdr:xfrm>
            <a:off x="3890026" y="869576"/>
            <a:ext cx="1006965" cy="572867"/>
          </xdr:xfrm>
          <a:graphic>
            <a:graphicData uri="http://schemas.openxmlformats.org/drawingml/2006/chart">
              <c:chart xmlns:c="http://schemas.openxmlformats.org/drawingml/2006/chart" xmlns:r="http://schemas.openxmlformats.org/officeDocument/2006/relationships" r:id="rId2"/>
            </a:graphicData>
          </a:graphic>
        </xdr:graphicFrame>
      </xdr:grpSp>
      <xdr:grpSp>
        <xdr:nvGrpSpPr>
          <xdr:cNvPr id="21" name="Group 20">
            <a:extLst>
              <a:ext uri="{FF2B5EF4-FFF2-40B4-BE49-F238E27FC236}">
                <a16:creationId xmlns:a16="http://schemas.microsoft.com/office/drawing/2014/main" id="{3074FE7C-9ABA-287B-C880-EE8FBF55F674}"/>
              </a:ext>
            </a:extLst>
          </xdr:cNvPr>
          <xdr:cNvGrpSpPr/>
        </xdr:nvGrpSpPr>
        <xdr:grpSpPr>
          <a:xfrm>
            <a:off x="6921654" y="486335"/>
            <a:ext cx="1602000" cy="972000"/>
            <a:chOff x="5451439" y="473034"/>
            <a:chExt cx="1512000" cy="1081483"/>
          </a:xfrm>
        </xdr:grpSpPr>
        <xdr:grpSp>
          <xdr:nvGrpSpPr>
            <xdr:cNvPr id="27" name="Shape 25">
              <a:extLst>
                <a:ext uri="{FF2B5EF4-FFF2-40B4-BE49-F238E27FC236}">
                  <a16:creationId xmlns:a16="http://schemas.microsoft.com/office/drawing/2014/main" id="{00000000-0008-0000-0100-00001B000000}"/>
                </a:ext>
              </a:extLst>
            </xdr:cNvPr>
            <xdr:cNvGrpSpPr/>
          </xdr:nvGrpSpPr>
          <xdr:grpSpPr>
            <a:xfrm>
              <a:off x="5451439" y="473034"/>
              <a:ext cx="1512000" cy="1081483"/>
              <a:chOff x="2508497" y="-996094"/>
              <a:chExt cx="1486365" cy="1022127"/>
            </a:xfrm>
          </xdr:grpSpPr>
          <xdr:sp macro="" textlink="">
            <xdr:nvSpPr>
              <xdr:cNvPr id="39" name="Shape 26">
                <a:extLst>
                  <a:ext uri="{FF2B5EF4-FFF2-40B4-BE49-F238E27FC236}">
                    <a16:creationId xmlns:a16="http://schemas.microsoft.com/office/drawing/2014/main" id="{8EF8D663-A191-879A-7870-77C1789F3CA4}"/>
                  </a:ext>
                </a:extLst>
              </xdr:cNvPr>
              <xdr:cNvSpPr/>
            </xdr:nvSpPr>
            <xdr:spPr>
              <a:xfrm>
                <a:off x="2508497" y="-816186"/>
                <a:ext cx="1486365" cy="842219"/>
              </a:xfrm>
              <a:prstGeom prst="roundRect">
                <a:avLst>
                  <a:gd name="adj" fmla="val 6563"/>
                </a:avLst>
              </a:prstGeom>
              <a:solidFill>
                <a:srgbClr val="15192F"/>
              </a:soli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2508497" y="-996094"/>
                <a:ext cx="1486365" cy="234767"/>
              </a:xfrm>
              <a:prstGeom prst="roundRect">
                <a:avLst>
                  <a:gd name="adj" fmla="val 16667"/>
                </a:avLst>
              </a:prstGeom>
              <a:solidFill>
                <a:srgbClr val="15192F"/>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a:t>
                </a:r>
                <a:r>
                  <a:rPr lang="en-US" sz="1200" b="1">
                    <a:solidFill>
                      <a:schemeClr val="lt1"/>
                    </a:solidFill>
                    <a:latin typeface="Lato"/>
                    <a:ea typeface="Lato"/>
                    <a:cs typeface="Lato"/>
                    <a:sym typeface="Lato"/>
                  </a:rPr>
                  <a:t>PROFIT</a:t>
                </a:r>
                <a:endParaRPr sz="1200"/>
              </a:p>
            </xdr:txBody>
          </xdr:sp>
        </xdr:grpSp>
        <xdr:graphicFrame macro="">
          <xdr:nvGraphicFramePr>
            <xdr:cNvPr id="43" name="Chart 42">
              <a:extLst>
                <a:ext uri="{FF2B5EF4-FFF2-40B4-BE49-F238E27FC236}">
                  <a16:creationId xmlns:a16="http://schemas.microsoft.com/office/drawing/2014/main" id="{E266F634-8954-4303-AB2B-1DDD57E68AAF}"/>
                </a:ext>
              </a:extLst>
            </xdr:cNvPr>
            <xdr:cNvGraphicFramePr>
              <a:graphicFrameLocks/>
            </xdr:cNvGraphicFramePr>
          </xdr:nvGraphicFramePr>
          <xdr:xfrm>
            <a:off x="5476828" y="1066800"/>
            <a:ext cx="963185" cy="391212"/>
          </xdr:xfrm>
          <a:graphic>
            <a:graphicData uri="http://schemas.openxmlformats.org/drawingml/2006/chart">
              <c:chart xmlns:c="http://schemas.openxmlformats.org/drawingml/2006/chart" xmlns:r="http://schemas.openxmlformats.org/officeDocument/2006/relationships" r:id="rId3"/>
            </a:graphicData>
          </a:graphic>
        </xdr:graphicFrame>
      </xdr:grpSp>
      <xdr:grpSp>
        <xdr:nvGrpSpPr>
          <xdr:cNvPr id="28" name="Group 27">
            <a:extLst>
              <a:ext uri="{FF2B5EF4-FFF2-40B4-BE49-F238E27FC236}">
                <a16:creationId xmlns:a16="http://schemas.microsoft.com/office/drawing/2014/main" id="{609E364C-426F-15CE-1CAB-9B7162BC35D1}"/>
              </a:ext>
            </a:extLst>
          </xdr:cNvPr>
          <xdr:cNvGrpSpPr/>
        </xdr:nvGrpSpPr>
        <xdr:grpSpPr>
          <a:xfrm>
            <a:off x="8581465" y="486335"/>
            <a:ext cx="1602000" cy="972000"/>
            <a:chOff x="7200899" y="464148"/>
            <a:chExt cx="1512001" cy="1092533"/>
          </a:xfrm>
        </xdr:grpSpPr>
        <xdr:grpSp>
          <xdr:nvGrpSpPr>
            <xdr:cNvPr id="30" name="Shape 28">
              <a:extLst>
                <a:ext uri="{FF2B5EF4-FFF2-40B4-BE49-F238E27FC236}">
                  <a16:creationId xmlns:a16="http://schemas.microsoft.com/office/drawing/2014/main" id="{00000000-0008-0000-0100-00001E000000}"/>
                </a:ext>
              </a:extLst>
            </xdr:cNvPr>
            <xdr:cNvGrpSpPr/>
          </xdr:nvGrpSpPr>
          <xdr:grpSpPr>
            <a:xfrm>
              <a:off x="7200899" y="464148"/>
              <a:ext cx="1512001" cy="1092533"/>
              <a:chOff x="1459219" y="-985079"/>
              <a:chExt cx="1677200" cy="1018665"/>
            </a:xfrm>
          </xdr:grpSpPr>
          <xdr:sp macro="" textlink="">
            <xdr:nvSpPr>
              <xdr:cNvPr id="40" name="Shape 29">
                <a:extLst>
                  <a:ext uri="{FF2B5EF4-FFF2-40B4-BE49-F238E27FC236}">
                    <a16:creationId xmlns:a16="http://schemas.microsoft.com/office/drawing/2014/main" id="{3D074AEA-3DFB-38D9-09FC-EFA9DEA3A783}"/>
                  </a:ext>
                </a:extLst>
              </xdr:cNvPr>
              <xdr:cNvSpPr/>
            </xdr:nvSpPr>
            <xdr:spPr>
              <a:xfrm>
                <a:off x="1459219" y="-849461"/>
                <a:ext cx="1677199" cy="883047"/>
              </a:xfrm>
              <a:prstGeom prst="roundRect">
                <a:avLst>
                  <a:gd name="adj" fmla="val 7157"/>
                </a:avLst>
              </a:prstGeom>
              <a:solidFill>
                <a:srgbClr val="15192F"/>
              </a:soli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41" name="Shape 30">
                <a:extLst>
                  <a:ext uri="{FF2B5EF4-FFF2-40B4-BE49-F238E27FC236}">
                    <a16:creationId xmlns:a16="http://schemas.microsoft.com/office/drawing/2014/main" id="{E5E8D9E3-A4AB-6F16-8870-852320CBEE9E}"/>
                  </a:ext>
                </a:extLst>
              </xdr:cNvPr>
              <xdr:cNvSpPr/>
            </xdr:nvSpPr>
            <xdr:spPr>
              <a:xfrm>
                <a:off x="1459220" y="-985079"/>
                <a:ext cx="1677199" cy="231605"/>
              </a:xfrm>
              <a:prstGeom prst="roundRect">
                <a:avLst>
                  <a:gd name="adj" fmla="val 16667"/>
                </a:avLst>
              </a:prstGeom>
              <a:solidFill>
                <a:srgbClr val="15192F"/>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a:t>
                </a:r>
                <a:r>
                  <a:rPr lang="en-US" sz="1200" b="1">
                    <a:solidFill>
                      <a:schemeClr val="lt1"/>
                    </a:solidFill>
                    <a:latin typeface="Lato"/>
                    <a:ea typeface="Lato"/>
                    <a:cs typeface="Lato"/>
                    <a:sym typeface="Lato"/>
                  </a:rPr>
                  <a:t>QUANTITY</a:t>
                </a:r>
                <a:endParaRPr sz="1200"/>
              </a:p>
            </xdr:txBody>
          </xdr:sp>
        </xdr:grpSp>
        <xdr:graphicFrame macro="">
          <xdr:nvGraphicFramePr>
            <xdr:cNvPr id="44" name="Chart 43">
              <a:extLst>
                <a:ext uri="{FF2B5EF4-FFF2-40B4-BE49-F238E27FC236}">
                  <a16:creationId xmlns:a16="http://schemas.microsoft.com/office/drawing/2014/main" id="{88220DB0-3A8F-4E85-A570-FBD4928E965C}"/>
                </a:ext>
              </a:extLst>
            </xdr:cNvPr>
            <xdr:cNvGraphicFramePr>
              <a:graphicFrameLocks/>
            </xdr:cNvGraphicFramePr>
          </xdr:nvGraphicFramePr>
          <xdr:xfrm>
            <a:off x="7207467" y="968188"/>
            <a:ext cx="1024478" cy="450697"/>
          </xdr:xfrm>
          <a:graphic>
            <a:graphicData uri="http://schemas.openxmlformats.org/drawingml/2006/chart">
              <c:chart xmlns:c="http://schemas.openxmlformats.org/drawingml/2006/chart" xmlns:r="http://schemas.openxmlformats.org/officeDocument/2006/relationships" r:id="rId4"/>
            </a:graphicData>
          </a:graphic>
        </xdr:graphicFrame>
      </xdr:grpSp>
      <xdr:grpSp>
        <xdr:nvGrpSpPr>
          <xdr:cNvPr id="57" name="Group 56">
            <a:extLst>
              <a:ext uri="{FF2B5EF4-FFF2-40B4-BE49-F238E27FC236}">
                <a16:creationId xmlns:a16="http://schemas.microsoft.com/office/drawing/2014/main" id="{5B5F4581-23A0-0AF4-8D0B-21FF8D677E68}"/>
              </a:ext>
            </a:extLst>
          </xdr:cNvPr>
          <xdr:cNvGrpSpPr/>
        </xdr:nvGrpSpPr>
        <xdr:grpSpPr>
          <a:xfrm>
            <a:off x="80680" y="969982"/>
            <a:ext cx="1485453" cy="4346090"/>
            <a:chOff x="116541" y="512781"/>
            <a:chExt cx="1485453" cy="4346090"/>
          </a:xfrm>
        </xdr:grpSpPr>
        <mc:AlternateContent xmlns:mc="http://schemas.openxmlformats.org/markup-compatibility/2006">
          <mc:Choice xmlns:a14="http://schemas.microsoft.com/office/drawing/2010/main" Requires="a14">
            <xdr:graphicFrame macro="">
              <xdr:nvGraphicFramePr>
                <xdr:cNvPr id="47" name="Year 1">
                  <a:extLst>
                    <a:ext uri="{FF2B5EF4-FFF2-40B4-BE49-F238E27FC236}">
                      <a16:creationId xmlns:a16="http://schemas.microsoft.com/office/drawing/2014/main" id="{786A0AED-7543-4A2D-56DE-6865CADC07BC}"/>
                    </a:ext>
                  </a:extLst>
                </xdr:cNvPr>
                <xdr:cNvGraphicFramePr/>
              </xdr:nvGraphicFramePr>
              <xdr:xfrm>
                <a:off x="116541" y="1770979"/>
                <a:ext cx="1111624" cy="1452729"/>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80574" y="2228180"/>
                  <a:ext cx="1109971" cy="1452729"/>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48" name="Region">
                  <a:extLst>
                    <a:ext uri="{FF2B5EF4-FFF2-40B4-BE49-F238E27FC236}">
                      <a16:creationId xmlns:a16="http://schemas.microsoft.com/office/drawing/2014/main" id="{258C230F-174D-BC13-5462-0FBC5332361A}"/>
                    </a:ext>
                  </a:extLst>
                </xdr:cNvPr>
                <xdr:cNvGraphicFramePr/>
              </xdr:nvGraphicFramePr>
              <xdr:xfrm>
                <a:off x="116541" y="3330389"/>
                <a:ext cx="1174376" cy="1528482"/>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80574" y="3787590"/>
                  <a:ext cx="1172630" cy="1528482"/>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49" name="Segment">
                  <a:extLst>
                    <a:ext uri="{FF2B5EF4-FFF2-40B4-BE49-F238E27FC236}">
                      <a16:creationId xmlns:a16="http://schemas.microsoft.com/office/drawing/2014/main" id="{0F41C27A-C685-224B-705F-1106A3F9DE9F}"/>
                    </a:ext>
                  </a:extLst>
                </xdr:cNvPr>
                <xdr:cNvGraphicFramePr/>
              </xdr:nvGraphicFramePr>
              <xdr:xfrm>
                <a:off x="116541" y="512781"/>
                <a:ext cx="1485453" cy="1154653"/>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80574" y="969982"/>
                  <a:ext cx="1483244" cy="1154653"/>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grpSp>
        <xdr:nvGrpSpPr>
          <xdr:cNvPr id="32" name="Group 31">
            <a:extLst>
              <a:ext uri="{FF2B5EF4-FFF2-40B4-BE49-F238E27FC236}">
                <a16:creationId xmlns:a16="http://schemas.microsoft.com/office/drawing/2014/main" id="{836ED7E1-C090-48CC-48B6-59C6F79573D8}"/>
              </a:ext>
            </a:extLst>
          </xdr:cNvPr>
          <xdr:cNvGrpSpPr/>
        </xdr:nvGrpSpPr>
        <xdr:grpSpPr>
          <a:xfrm>
            <a:off x="1165412" y="2382960"/>
            <a:ext cx="4019931" cy="3237910"/>
            <a:chOff x="873561" y="1685365"/>
            <a:chExt cx="4325967" cy="3298715"/>
          </a:xfrm>
        </xdr:grpSpPr>
        <xdr:sp macro="" textlink="">
          <xdr:nvSpPr>
            <xdr:cNvPr id="15" name="Shape 15">
              <a:extLst>
                <a:ext uri="{FF2B5EF4-FFF2-40B4-BE49-F238E27FC236}">
                  <a16:creationId xmlns:a16="http://schemas.microsoft.com/office/drawing/2014/main" id="{00000000-0008-0000-0100-00000F000000}"/>
                </a:ext>
              </a:extLst>
            </xdr:cNvPr>
            <xdr:cNvSpPr/>
          </xdr:nvSpPr>
          <xdr:spPr>
            <a:xfrm>
              <a:off x="873561" y="1685365"/>
              <a:ext cx="4325967" cy="3203603"/>
            </a:xfrm>
            <a:prstGeom prst="roundRect">
              <a:avLst>
                <a:gd name="adj" fmla="val 5729"/>
              </a:avLst>
            </a:prstGeom>
            <a:solidFill>
              <a:srgbClr val="15192F"/>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mc:AlternateContent xmlns:mc="http://schemas.openxmlformats.org/markup-compatibility/2006">
          <mc:Choice xmlns:cx4="http://schemas.microsoft.com/office/drawing/2016/5/10/chartex" Requires="cx4">
            <xdr:graphicFrame macro="">
              <xdr:nvGraphicFramePr>
                <xdr:cNvPr id="54" name="Chart 53">
                  <a:extLst>
                    <a:ext uri="{FF2B5EF4-FFF2-40B4-BE49-F238E27FC236}">
                      <a16:creationId xmlns:a16="http://schemas.microsoft.com/office/drawing/2014/main" id="{4D51B488-823C-43F7-AE60-BB206B50B3AA}"/>
                    </a:ext>
                  </a:extLst>
                </xdr:cNvPr>
                <xdr:cNvGraphicFramePr/>
              </xdr:nvGraphicFramePr>
              <xdr:xfrm>
                <a:off x="950260" y="1961039"/>
                <a:ext cx="4155960" cy="3023041"/>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950260" y="1961039"/>
                  <a:ext cx="4155960" cy="3023041"/>
                </a:xfrm>
                <a:prstGeom prst="rect">
                  <a:avLst/>
                </a:prstGeom>
                <a:solidFill>
                  <a:prstClr val="white"/>
                </a:solidFill>
                <a:ln w="1">
                  <a:solidFill>
                    <a:prstClr val="green"/>
                  </a:solidFill>
                </a:ln>
              </xdr:spPr>
              <xdr:txBody>
                <a:bodyPr vertOverflow="clip" horzOverflow="clip"/>
                <a:lstStyle/>
                <a:p>
                  <a:r>
                    <a:rPr lang="en-CA" sz="1100"/>
                    <a:t>This chart isn't available in your version of Excel.
Editing this shape or saving this workbook into a different file format will permanently break the chart.</a:t>
                  </a:r>
                </a:p>
              </xdr:txBody>
            </xdr:sp>
          </mc:Fallback>
        </mc:AlternateContent>
        <xdr:sp macro="" textlink="">
          <xdr:nvSpPr>
            <xdr:cNvPr id="16" name="Shape 16">
              <a:extLst>
                <a:ext uri="{FF2B5EF4-FFF2-40B4-BE49-F238E27FC236}">
                  <a16:creationId xmlns:a16="http://schemas.microsoft.com/office/drawing/2014/main" id="{00000000-0008-0000-0100-000010000000}"/>
                </a:ext>
              </a:extLst>
            </xdr:cNvPr>
            <xdr:cNvSpPr/>
          </xdr:nvSpPr>
          <xdr:spPr>
            <a:xfrm>
              <a:off x="965854" y="1748740"/>
              <a:ext cx="1510218" cy="252041"/>
            </a:xfrm>
            <a:prstGeom prst="roundRect">
              <a:avLst>
                <a:gd name="adj" fmla="val 40910"/>
              </a:avLst>
            </a:prstGeom>
            <a:no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grpSp>
      <xdr:grpSp>
        <xdr:nvGrpSpPr>
          <xdr:cNvPr id="53" name="Group 52">
            <a:extLst>
              <a:ext uri="{FF2B5EF4-FFF2-40B4-BE49-F238E27FC236}">
                <a16:creationId xmlns:a16="http://schemas.microsoft.com/office/drawing/2014/main" id="{B81D7977-78C2-20AE-23C5-A9FDF0274704}"/>
              </a:ext>
            </a:extLst>
          </xdr:cNvPr>
          <xdr:cNvGrpSpPr/>
        </xdr:nvGrpSpPr>
        <xdr:grpSpPr>
          <a:xfrm>
            <a:off x="8624044" y="3837740"/>
            <a:ext cx="3263155" cy="1741553"/>
            <a:chOff x="5253319" y="3682095"/>
            <a:chExt cx="2534926" cy="1741553"/>
          </a:xfrm>
        </xdr:grpSpPr>
        <xdr:grpSp>
          <xdr:nvGrpSpPr>
            <xdr:cNvPr id="51" name="Group 50">
              <a:extLst>
                <a:ext uri="{FF2B5EF4-FFF2-40B4-BE49-F238E27FC236}">
                  <a16:creationId xmlns:a16="http://schemas.microsoft.com/office/drawing/2014/main" id="{F53961B0-5B2B-4EDA-781C-54F05724EB26}"/>
                </a:ext>
              </a:extLst>
            </xdr:cNvPr>
            <xdr:cNvGrpSpPr/>
          </xdr:nvGrpSpPr>
          <xdr:grpSpPr>
            <a:xfrm>
              <a:off x="5253319" y="3682095"/>
              <a:ext cx="2534926" cy="1741553"/>
              <a:chOff x="5326381" y="5589269"/>
              <a:chExt cx="3256431" cy="2009774"/>
            </a:xfrm>
          </xdr:grpSpPr>
          <xdr:sp macro="" textlink="">
            <xdr:nvSpPr>
              <xdr:cNvPr id="17" name="Shape 17">
                <a:extLst>
                  <a:ext uri="{FF2B5EF4-FFF2-40B4-BE49-F238E27FC236}">
                    <a16:creationId xmlns:a16="http://schemas.microsoft.com/office/drawing/2014/main" id="{00000000-0008-0000-0100-000011000000}"/>
                  </a:ext>
                </a:extLst>
              </xdr:cNvPr>
              <xdr:cNvSpPr/>
            </xdr:nvSpPr>
            <xdr:spPr>
              <a:xfrm>
                <a:off x="5326381" y="5589269"/>
                <a:ext cx="3256431" cy="2009774"/>
              </a:xfrm>
              <a:prstGeom prst="roundRect">
                <a:avLst>
                  <a:gd name="adj" fmla="val 8946"/>
                </a:avLst>
              </a:prstGeom>
              <a:solidFill>
                <a:srgbClr val="15192F"/>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8" name="Shape 18">
                <a:extLst>
                  <a:ext uri="{FF2B5EF4-FFF2-40B4-BE49-F238E27FC236}">
                    <a16:creationId xmlns:a16="http://schemas.microsoft.com/office/drawing/2014/main" id="{00000000-0008-0000-0100-000012000000}"/>
                  </a:ext>
                </a:extLst>
              </xdr:cNvPr>
              <xdr:cNvSpPr/>
            </xdr:nvSpPr>
            <xdr:spPr>
              <a:xfrm>
                <a:off x="5396865" y="5685146"/>
                <a:ext cx="2628900" cy="199400"/>
              </a:xfrm>
              <a:prstGeom prst="roundRect">
                <a:avLst>
                  <a:gd name="adj" fmla="val 40910"/>
                </a:avLst>
              </a:prstGeom>
              <a:no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grpSp>
        <xdr:graphicFrame macro="">
          <xdr:nvGraphicFramePr>
            <xdr:cNvPr id="2" name="Chart 1">
              <a:extLst>
                <a:ext uri="{FF2B5EF4-FFF2-40B4-BE49-F238E27FC236}">
                  <a16:creationId xmlns:a16="http://schemas.microsoft.com/office/drawing/2014/main" id="{F9529D86-E667-4105-A005-4D23B21121AC}"/>
                </a:ext>
              </a:extLst>
            </xdr:cNvPr>
            <xdr:cNvGraphicFramePr>
              <a:graphicFrameLocks/>
            </xdr:cNvGraphicFramePr>
          </xdr:nvGraphicFramePr>
          <xdr:xfrm>
            <a:off x="5478507" y="3953437"/>
            <a:ext cx="2208301" cy="1425388"/>
          </xdr:xfrm>
          <a:graphic>
            <a:graphicData uri="http://schemas.openxmlformats.org/drawingml/2006/chart">
              <c:chart xmlns:c="http://schemas.openxmlformats.org/drawingml/2006/chart" xmlns:r="http://schemas.openxmlformats.org/officeDocument/2006/relationships" r:id="rId6"/>
            </a:graphicData>
          </a:graphic>
        </xdr:graphicFrame>
      </xdr:grpSp>
      <xdr:grpSp>
        <xdr:nvGrpSpPr>
          <xdr:cNvPr id="52" name="Group 51">
            <a:extLst>
              <a:ext uri="{FF2B5EF4-FFF2-40B4-BE49-F238E27FC236}">
                <a16:creationId xmlns:a16="http://schemas.microsoft.com/office/drawing/2014/main" id="{0A9E36FF-32F0-7019-CE59-49656AACB566}"/>
              </a:ext>
            </a:extLst>
          </xdr:cNvPr>
          <xdr:cNvGrpSpPr/>
        </xdr:nvGrpSpPr>
        <xdr:grpSpPr>
          <a:xfrm>
            <a:off x="9646023" y="1511634"/>
            <a:ext cx="2321854" cy="2522484"/>
            <a:chOff x="8731630" y="3684492"/>
            <a:chExt cx="3270976" cy="2008095"/>
          </a:xfrm>
        </xdr:grpSpPr>
        <xdr:grpSp>
          <xdr:nvGrpSpPr>
            <xdr:cNvPr id="12" name="Shape 12">
              <a:extLst>
                <a:ext uri="{FF2B5EF4-FFF2-40B4-BE49-F238E27FC236}">
                  <a16:creationId xmlns:a16="http://schemas.microsoft.com/office/drawing/2014/main" id="{00000000-0008-0000-0100-00000C000000}"/>
                </a:ext>
              </a:extLst>
            </xdr:cNvPr>
            <xdr:cNvGrpSpPr/>
          </xdr:nvGrpSpPr>
          <xdr:grpSpPr>
            <a:xfrm>
              <a:off x="8731630" y="3696773"/>
              <a:ext cx="3146615" cy="1780662"/>
              <a:chOff x="5536982" y="4133367"/>
              <a:chExt cx="4647442" cy="2736971"/>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5536982" y="4133367"/>
                <a:ext cx="4647442" cy="2736971"/>
              </a:xfrm>
              <a:prstGeom prst="roundRect">
                <a:avLst>
                  <a:gd name="adj" fmla="val 6632"/>
                </a:avLst>
              </a:prstGeom>
              <a:solidFill>
                <a:srgbClr val="15192F"/>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5593876" y="4282636"/>
                <a:ext cx="3316830" cy="372303"/>
              </a:xfrm>
              <a:prstGeom prst="roundRect">
                <a:avLst>
                  <a:gd name="adj" fmla="val 16667"/>
                </a:avLst>
              </a:prstGeom>
              <a:no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aphicFrame macro="">
          <xdr:nvGraphicFramePr>
            <xdr:cNvPr id="4" name="Chart 3">
              <a:extLst>
                <a:ext uri="{FF2B5EF4-FFF2-40B4-BE49-F238E27FC236}">
                  <a16:creationId xmlns:a16="http://schemas.microsoft.com/office/drawing/2014/main" id="{DBADC409-BEAA-4E85-AAF3-02B2249D7232}"/>
                </a:ext>
              </a:extLst>
            </xdr:cNvPr>
            <xdr:cNvGraphicFramePr>
              <a:graphicFrameLocks/>
            </xdr:cNvGraphicFramePr>
          </xdr:nvGraphicFramePr>
          <xdr:xfrm>
            <a:off x="8781374" y="3684492"/>
            <a:ext cx="3221232" cy="2008095"/>
          </xdr:xfrm>
          <a:graphic>
            <a:graphicData uri="http://schemas.openxmlformats.org/drawingml/2006/chart">
              <c:chart xmlns:c="http://schemas.openxmlformats.org/drawingml/2006/chart" xmlns:r="http://schemas.openxmlformats.org/officeDocument/2006/relationships" r:id="rId7"/>
            </a:graphicData>
          </a:graphic>
        </xdr:graphicFrame>
      </xdr:grpSp>
      <xdr:grpSp>
        <xdr:nvGrpSpPr>
          <xdr:cNvPr id="55" name="Group 54">
            <a:extLst>
              <a:ext uri="{FF2B5EF4-FFF2-40B4-BE49-F238E27FC236}">
                <a16:creationId xmlns:a16="http://schemas.microsoft.com/office/drawing/2014/main" id="{00C2D7D9-42D5-93A7-849A-39C6E24157CD}"/>
              </a:ext>
            </a:extLst>
          </xdr:cNvPr>
          <xdr:cNvGrpSpPr/>
        </xdr:nvGrpSpPr>
        <xdr:grpSpPr>
          <a:xfrm>
            <a:off x="5244354" y="3836893"/>
            <a:ext cx="3312000" cy="1742400"/>
            <a:chOff x="8758518" y="1661784"/>
            <a:chExt cx="3083858" cy="1915134"/>
          </a:xfrm>
        </xdr:grpSpPr>
        <xdr:grpSp>
          <xdr:nvGrpSpPr>
            <xdr:cNvPr id="9" name="Shape 9">
              <a:extLst>
                <a:ext uri="{FF2B5EF4-FFF2-40B4-BE49-F238E27FC236}">
                  <a16:creationId xmlns:a16="http://schemas.microsoft.com/office/drawing/2014/main" id="{00000000-0008-0000-0100-000009000000}"/>
                </a:ext>
              </a:extLst>
            </xdr:cNvPr>
            <xdr:cNvGrpSpPr/>
          </xdr:nvGrpSpPr>
          <xdr:grpSpPr>
            <a:xfrm>
              <a:off x="8758518" y="1661784"/>
              <a:ext cx="3083858" cy="1915134"/>
              <a:chOff x="5448301" y="1971675"/>
              <a:chExt cx="4663519"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663519" cy="2219325"/>
              </a:xfrm>
              <a:prstGeom prst="roundRect">
                <a:avLst>
                  <a:gd name="adj" fmla="val 7534"/>
                </a:avLst>
              </a:prstGeom>
              <a:solidFill>
                <a:srgbClr val="15192F"/>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3" y="2057034"/>
                <a:ext cx="3054317" cy="280464"/>
              </a:xfrm>
              <a:prstGeom prst="roundRect">
                <a:avLst>
                  <a:gd name="adj" fmla="val 16667"/>
                </a:avLst>
              </a:prstGeom>
              <a:no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mc:AlternateContent xmlns:mc="http://schemas.openxmlformats.org/markup-compatibility/2006">
          <mc:Choice xmlns:cx1="http://schemas.microsoft.com/office/drawing/2015/9/8/chartex" Requires="cx1">
            <xdr:graphicFrame macro="">
              <xdr:nvGraphicFramePr>
                <xdr:cNvPr id="19" name="Chart 18">
                  <a:extLst>
                    <a:ext uri="{FF2B5EF4-FFF2-40B4-BE49-F238E27FC236}">
                      <a16:creationId xmlns:a16="http://schemas.microsoft.com/office/drawing/2014/main" id="{72ABBBA8-C99F-4A0F-AE27-3DAB689D7D2C}"/>
                    </a:ext>
                  </a:extLst>
                </xdr:cNvPr>
                <xdr:cNvGraphicFramePr/>
              </xdr:nvGraphicFramePr>
              <xdr:xfrm>
                <a:off x="9009528" y="2026024"/>
                <a:ext cx="2644590" cy="1425388"/>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9009528" y="2026024"/>
                  <a:ext cx="2644590" cy="1425388"/>
                </a:xfrm>
                <a:prstGeom prst="rect">
                  <a:avLst/>
                </a:prstGeom>
                <a:solidFill>
                  <a:prstClr val="white"/>
                </a:solidFill>
                <a:ln w="1">
                  <a:solidFill>
                    <a:prstClr val="green"/>
                  </a:solidFill>
                </a:ln>
              </xdr:spPr>
              <xdr:txBody>
                <a:bodyPr vertOverflow="clip" horzOverflow="clip"/>
                <a:lstStyle/>
                <a:p>
                  <a:r>
                    <a:rPr lang="en-CA" sz="1100"/>
                    <a:t>This chart isn't available in your version of Excel.
Editing this shape or saving this workbook into a different file format will permanently break the chart.</a:t>
                  </a:r>
                </a:p>
              </xdr:txBody>
            </xdr:sp>
          </mc:Fallback>
        </mc:AlternateContent>
      </xdr:grpSp>
      <xdr:grpSp>
        <xdr:nvGrpSpPr>
          <xdr:cNvPr id="56" name="Group 55">
            <a:extLst>
              <a:ext uri="{FF2B5EF4-FFF2-40B4-BE49-F238E27FC236}">
                <a16:creationId xmlns:a16="http://schemas.microsoft.com/office/drawing/2014/main" id="{D66448E4-19EE-959D-1774-CEA887B770CE}"/>
              </a:ext>
            </a:extLst>
          </xdr:cNvPr>
          <xdr:cNvGrpSpPr/>
        </xdr:nvGrpSpPr>
        <xdr:grpSpPr>
          <a:xfrm>
            <a:off x="5100917" y="1511634"/>
            <a:ext cx="4670612" cy="2423872"/>
            <a:chOff x="5130020" y="1688678"/>
            <a:chExt cx="3722950" cy="1994829"/>
          </a:xfrm>
        </xdr:grpSpPr>
        <xdr:grpSp>
          <xdr:nvGrpSpPr>
            <xdr:cNvPr id="6" name="Shape 6">
              <a:extLst>
                <a:ext uri="{FF2B5EF4-FFF2-40B4-BE49-F238E27FC236}">
                  <a16:creationId xmlns:a16="http://schemas.microsoft.com/office/drawing/2014/main" id="{00000000-0008-0000-0100-000006000000}"/>
                </a:ext>
              </a:extLst>
            </xdr:cNvPr>
            <xdr:cNvGrpSpPr/>
          </xdr:nvGrpSpPr>
          <xdr:grpSpPr>
            <a:xfrm>
              <a:off x="5244352" y="1688678"/>
              <a:ext cx="3451411" cy="1861346"/>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solidFill>
                <a:srgbClr val="15192F"/>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599" y="2089273"/>
                <a:ext cx="3654954" cy="132992"/>
              </a:xfrm>
              <a:prstGeom prst="roundRect">
                <a:avLst>
                  <a:gd name="adj" fmla="val 16667"/>
                </a:avLst>
              </a:prstGeom>
              <a:no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aphicFrame macro="">
          <xdr:nvGraphicFramePr>
            <xdr:cNvPr id="50" name="Chart 49">
              <a:extLst>
                <a:ext uri="{FF2B5EF4-FFF2-40B4-BE49-F238E27FC236}">
                  <a16:creationId xmlns:a16="http://schemas.microsoft.com/office/drawing/2014/main" id="{DE98909C-599E-42F2-AC88-7D76303406B9}"/>
                </a:ext>
              </a:extLst>
            </xdr:cNvPr>
            <xdr:cNvGraphicFramePr>
              <a:graphicFrameLocks/>
            </xdr:cNvGraphicFramePr>
          </xdr:nvGraphicFramePr>
          <xdr:xfrm>
            <a:off x="5130020" y="1890882"/>
            <a:ext cx="3722950" cy="1792625"/>
          </xdr:xfrm>
          <a:graphic>
            <a:graphicData uri="http://schemas.openxmlformats.org/drawingml/2006/chart">
              <c:chart xmlns:c="http://schemas.openxmlformats.org/drawingml/2006/chart" xmlns:r="http://schemas.openxmlformats.org/officeDocument/2006/relationships" r:id="rId9"/>
            </a:graphicData>
          </a:graphic>
        </xdr:graphicFrame>
      </xdr:grpSp>
      <xdr:sp macro="" textlink="$V$1">
        <xdr:nvSpPr>
          <xdr:cNvPr id="58" name="TextBox 57">
            <a:extLst>
              <a:ext uri="{FF2B5EF4-FFF2-40B4-BE49-F238E27FC236}">
                <a16:creationId xmlns:a16="http://schemas.microsoft.com/office/drawing/2014/main" id="{76E2F58E-1543-92A2-DFBB-F8521759E151}"/>
              </a:ext>
            </a:extLst>
          </xdr:cNvPr>
          <xdr:cNvSpPr txBox="1"/>
        </xdr:nvSpPr>
        <xdr:spPr>
          <a:xfrm>
            <a:off x="5553929" y="710750"/>
            <a:ext cx="997875" cy="3385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CC461DEB-FE9C-45DB-8474-5D510C8686BA}" type="TxLink">
              <a:rPr lang="en-US" sz="1600" b="1" i="0" u="none" strike="noStrike">
                <a:solidFill>
                  <a:schemeClr val="bg1"/>
                </a:solidFill>
                <a:latin typeface="Lato" panose="020F0502020204030203" pitchFamily="34" charset="0"/>
                <a:ea typeface="Lato" panose="020F0502020204030203" pitchFamily="34" charset="0"/>
                <a:cs typeface="Lato" panose="020F0502020204030203" pitchFamily="34" charset="0"/>
              </a:rPr>
              <a:pPr algn="ctr"/>
              <a:t>$ 2297K</a:t>
            </a:fld>
            <a:endParaRPr lang="en-CA" sz="1600" b="1">
              <a:solidFill>
                <a:schemeClr val="bg1"/>
              </a:solidFill>
              <a:latin typeface="Lato" panose="020F0502020204030203" pitchFamily="34" charset="0"/>
              <a:ea typeface="Lato" panose="020F0502020204030203" pitchFamily="34" charset="0"/>
              <a:cs typeface="Lato" panose="020F0502020204030203" pitchFamily="34" charset="0"/>
            </a:endParaRPr>
          </a:p>
        </xdr:txBody>
      </xdr:sp>
      <xdr:sp macro="" textlink="$V$2">
        <xdr:nvSpPr>
          <xdr:cNvPr id="59" name="TextBox 58">
            <a:extLst>
              <a:ext uri="{FF2B5EF4-FFF2-40B4-BE49-F238E27FC236}">
                <a16:creationId xmlns:a16="http://schemas.microsoft.com/office/drawing/2014/main" id="{51987452-4BD4-4D65-A453-919AE14374A8}"/>
              </a:ext>
            </a:extLst>
          </xdr:cNvPr>
          <xdr:cNvSpPr txBox="1"/>
        </xdr:nvSpPr>
        <xdr:spPr>
          <a:xfrm>
            <a:off x="7233522" y="710751"/>
            <a:ext cx="905435" cy="3385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337633B8-07EB-4CFB-B593-802D41778ECE}" type="TxLink">
              <a:rPr lang="en-US" sz="1600" b="1" i="0" u="none" strike="noStrike">
                <a:solidFill>
                  <a:schemeClr val="bg1"/>
                </a:solidFill>
                <a:latin typeface="Lato" panose="020F0502020204030203" pitchFamily="34" charset="0"/>
                <a:ea typeface="Lato" panose="020F0502020204030203" pitchFamily="34" charset="0"/>
                <a:cs typeface="Lato" panose="020F0502020204030203" pitchFamily="34" charset="0"/>
              </a:rPr>
              <a:pPr algn="ctr"/>
              <a:t>$ 286K</a:t>
            </a:fld>
            <a:endParaRPr lang="en-CA" sz="1600" b="1">
              <a:solidFill>
                <a:schemeClr val="bg1"/>
              </a:solidFill>
              <a:latin typeface="Lato" panose="020F0502020204030203" pitchFamily="34" charset="0"/>
              <a:ea typeface="Lato" panose="020F0502020204030203" pitchFamily="34" charset="0"/>
              <a:cs typeface="Lato" panose="020F0502020204030203" pitchFamily="34" charset="0"/>
            </a:endParaRPr>
          </a:p>
        </xdr:txBody>
      </xdr:sp>
      <xdr:sp macro="" textlink="$V$3">
        <xdr:nvSpPr>
          <xdr:cNvPr id="60" name="TextBox 59">
            <a:extLst>
              <a:ext uri="{FF2B5EF4-FFF2-40B4-BE49-F238E27FC236}">
                <a16:creationId xmlns:a16="http://schemas.microsoft.com/office/drawing/2014/main" id="{8BFD0585-8FF8-4F9B-A74D-1B6524DF8A47}"/>
              </a:ext>
            </a:extLst>
          </xdr:cNvPr>
          <xdr:cNvSpPr txBox="1"/>
        </xdr:nvSpPr>
        <xdr:spPr>
          <a:xfrm>
            <a:off x="8884818" y="710751"/>
            <a:ext cx="905435" cy="3385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42280968-4D8C-4F4D-9DE9-EA040B3E54EA}" type="TxLink">
              <a:rPr lang="en-US" sz="1600" b="1" i="0" u="none" strike="noStrike">
                <a:solidFill>
                  <a:srgbClr val="FFFFFF"/>
                </a:solidFill>
                <a:latin typeface="Lato"/>
                <a:ea typeface="Lato"/>
                <a:cs typeface="Lato"/>
              </a:rPr>
              <a:pPr algn="ctr"/>
              <a:t>38K</a:t>
            </a:fld>
            <a:endParaRPr lang="en-CA" sz="1600" b="1">
              <a:solidFill>
                <a:srgbClr val="FFFF99"/>
              </a:solidFill>
              <a:latin typeface="Lato" panose="020F0502020204030203" pitchFamily="34" charset="0"/>
              <a:ea typeface="Lato" panose="020F0502020204030203" pitchFamily="34" charset="0"/>
              <a:cs typeface="Lato" panose="020F0502020204030203" pitchFamily="34" charset="0"/>
            </a:endParaRPr>
          </a:p>
        </xdr:txBody>
      </xdr:sp>
      <xdr:sp macro="" textlink="$V$4">
        <xdr:nvSpPr>
          <xdr:cNvPr id="61" name="TextBox 60">
            <a:extLst>
              <a:ext uri="{FF2B5EF4-FFF2-40B4-BE49-F238E27FC236}">
                <a16:creationId xmlns:a16="http://schemas.microsoft.com/office/drawing/2014/main" id="{C09ECD9F-4595-4860-ADE2-636D7F144C13}"/>
              </a:ext>
            </a:extLst>
          </xdr:cNvPr>
          <xdr:cNvSpPr txBox="1"/>
        </xdr:nvSpPr>
        <xdr:spPr>
          <a:xfrm>
            <a:off x="10517163" y="710751"/>
            <a:ext cx="905435" cy="3385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7E33C835-118D-479F-8312-967213E4F34C}" type="TxLink">
              <a:rPr lang="en-US" sz="1600" b="1" i="0" u="none" strike="noStrike">
                <a:solidFill>
                  <a:srgbClr val="FFFFFF"/>
                </a:solidFill>
                <a:latin typeface="Lato"/>
                <a:ea typeface="Lato"/>
                <a:cs typeface="Lato"/>
              </a:rPr>
              <a:pPr algn="ctr"/>
              <a:t>10K</a:t>
            </a:fld>
            <a:endParaRPr lang="en-CA" sz="1600" b="1">
              <a:solidFill>
                <a:srgbClr val="FFFF99"/>
              </a:solidFill>
              <a:latin typeface="Lato" panose="020F0502020204030203" pitchFamily="34" charset="0"/>
              <a:ea typeface="Lato" panose="020F0502020204030203" pitchFamily="34" charset="0"/>
              <a:cs typeface="Lato" panose="020F0502020204030203" pitchFamily="34" charset="0"/>
            </a:endParaRPr>
          </a:p>
        </xdr:txBody>
      </xdr:sp>
      <xdr:sp macro="" textlink="$W$1">
        <xdr:nvSpPr>
          <xdr:cNvPr id="62" name="TextBox 61">
            <a:extLst>
              <a:ext uri="{FF2B5EF4-FFF2-40B4-BE49-F238E27FC236}">
                <a16:creationId xmlns:a16="http://schemas.microsoft.com/office/drawing/2014/main" id="{CEB0F3FB-7DB5-3B32-69A5-8C3050965E44}"/>
              </a:ext>
            </a:extLst>
          </xdr:cNvPr>
          <xdr:cNvSpPr txBox="1"/>
        </xdr:nvSpPr>
        <xdr:spPr>
          <a:xfrm>
            <a:off x="6087034" y="1192307"/>
            <a:ext cx="815790" cy="2779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C7D2835-21B3-4E62-AA5A-175A7040B28C}" type="TxLink">
              <a:rPr lang="en-US" sz="1100" b="1" i="0" u="none" strike="noStrike">
                <a:solidFill>
                  <a:srgbClr val="21CC90"/>
                </a:solidFill>
                <a:latin typeface="Lato"/>
                <a:ea typeface="Lato"/>
                <a:cs typeface="Lato"/>
              </a:rPr>
              <a:t>▲20.62%</a:t>
            </a:fld>
            <a:endParaRPr lang="en-CA" sz="1100"/>
          </a:p>
        </xdr:txBody>
      </xdr:sp>
      <xdr:sp macro="" textlink="$W$2">
        <xdr:nvSpPr>
          <xdr:cNvPr id="63" name="TextBox 62">
            <a:extLst>
              <a:ext uri="{FF2B5EF4-FFF2-40B4-BE49-F238E27FC236}">
                <a16:creationId xmlns:a16="http://schemas.microsoft.com/office/drawing/2014/main" id="{9CDDBED7-1FBD-46DA-B42C-CEE5D3679903}"/>
              </a:ext>
            </a:extLst>
          </xdr:cNvPr>
          <xdr:cNvSpPr txBox="1"/>
        </xdr:nvSpPr>
        <xdr:spPr>
          <a:xfrm>
            <a:off x="7700681" y="1192307"/>
            <a:ext cx="815790" cy="2779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5CF9644-59C8-4204-B017-1E0C087D20D0}" type="TxLink">
              <a:rPr lang="en-US" sz="1100" b="1" i="0" u="none" strike="noStrike">
                <a:solidFill>
                  <a:srgbClr val="21CC90"/>
                </a:solidFill>
                <a:latin typeface="Lato"/>
                <a:ea typeface="Lato"/>
                <a:cs typeface="Lato"/>
              </a:rPr>
              <a:t>▲14.41%</a:t>
            </a:fld>
            <a:endParaRPr lang="en-CA" sz="1100"/>
          </a:p>
        </xdr:txBody>
      </xdr:sp>
      <xdr:sp macro="" textlink="$W$3">
        <xdr:nvSpPr>
          <xdr:cNvPr id="64" name="TextBox 63">
            <a:extLst>
              <a:ext uri="{FF2B5EF4-FFF2-40B4-BE49-F238E27FC236}">
                <a16:creationId xmlns:a16="http://schemas.microsoft.com/office/drawing/2014/main" id="{04C56456-CE9E-4C20-98AA-B6E3634B0AC6}"/>
              </a:ext>
            </a:extLst>
          </xdr:cNvPr>
          <xdr:cNvSpPr txBox="1"/>
        </xdr:nvSpPr>
        <xdr:spPr>
          <a:xfrm>
            <a:off x="9314328" y="1192307"/>
            <a:ext cx="815790" cy="2779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347B5F9-745C-4453-8295-03715FAE1855}" type="TxLink">
              <a:rPr lang="en-US" sz="1100" b="1" i="0" u="none" strike="noStrike">
                <a:solidFill>
                  <a:srgbClr val="21CC90"/>
                </a:solidFill>
                <a:latin typeface="Lato"/>
                <a:ea typeface="Lato"/>
                <a:cs typeface="Lato"/>
              </a:rPr>
              <a:t>▲27.45%</a:t>
            </a:fld>
            <a:endParaRPr lang="en-CA" sz="1100"/>
          </a:p>
        </xdr:txBody>
      </xdr:sp>
      <xdr:sp macro="" textlink="$W$4">
        <xdr:nvSpPr>
          <xdr:cNvPr id="65" name="TextBox 64">
            <a:extLst>
              <a:ext uri="{FF2B5EF4-FFF2-40B4-BE49-F238E27FC236}">
                <a16:creationId xmlns:a16="http://schemas.microsoft.com/office/drawing/2014/main" id="{AA1BE71B-A7B7-4A70-96B4-8D3AFE0AF771}"/>
              </a:ext>
            </a:extLst>
          </xdr:cNvPr>
          <xdr:cNvSpPr txBox="1"/>
        </xdr:nvSpPr>
        <xdr:spPr>
          <a:xfrm>
            <a:off x="10990728" y="1192307"/>
            <a:ext cx="815790" cy="2779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118EA0F-710C-4B17-B366-36A04878379A}" type="TxLink">
              <a:rPr lang="en-US" sz="1100" b="1" i="0" u="none" strike="noStrike">
                <a:solidFill>
                  <a:srgbClr val="21CC90"/>
                </a:solidFill>
                <a:latin typeface="Lato"/>
                <a:ea typeface="Lato"/>
                <a:cs typeface="Lato"/>
              </a:rPr>
              <a:t>▲28.64%</a:t>
            </a:fld>
            <a:endParaRPr lang="en-CA" sz="1100"/>
          </a:p>
        </xdr:txBody>
      </xdr:sp>
      <xdr:grpSp>
        <xdr:nvGrpSpPr>
          <xdr:cNvPr id="70" name="Group 69">
            <a:extLst>
              <a:ext uri="{FF2B5EF4-FFF2-40B4-BE49-F238E27FC236}">
                <a16:creationId xmlns:a16="http://schemas.microsoft.com/office/drawing/2014/main" id="{E09AC7B6-B38D-1D2F-220C-1EBBD398C66D}"/>
              </a:ext>
            </a:extLst>
          </xdr:cNvPr>
          <xdr:cNvGrpSpPr/>
        </xdr:nvGrpSpPr>
        <xdr:grpSpPr>
          <a:xfrm>
            <a:off x="1301292" y="531430"/>
            <a:ext cx="3281916" cy="1727676"/>
            <a:chOff x="1247502" y="531430"/>
            <a:chExt cx="3281916" cy="1727676"/>
          </a:xfrm>
        </xdr:grpSpPr>
        <xdr:grpSp>
          <xdr:nvGrpSpPr>
            <xdr:cNvPr id="36" name="Shape 34">
              <a:extLst>
                <a:ext uri="{FF2B5EF4-FFF2-40B4-BE49-F238E27FC236}">
                  <a16:creationId xmlns:a16="http://schemas.microsoft.com/office/drawing/2014/main" id="{00000000-0008-0000-0100-000024000000}"/>
                </a:ext>
              </a:extLst>
            </xdr:cNvPr>
            <xdr:cNvGrpSpPr/>
          </xdr:nvGrpSpPr>
          <xdr:grpSpPr>
            <a:xfrm>
              <a:off x="1247502" y="531430"/>
              <a:ext cx="3281916" cy="1437666"/>
              <a:chOff x="-10826894" y="-992449"/>
              <a:chExt cx="3795149" cy="1358762"/>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0826894" y="-992449"/>
                <a:ext cx="3587815" cy="1358762"/>
              </a:xfrm>
              <a:prstGeom prst="roundRect">
                <a:avLst>
                  <a:gd name="adj" fmla="val 7751"/>
                </a:avLst>
              </a:prstGeom>
              <a:no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0610748" y="-912211"/>
                <a:ext cx="3579003" cy="213932"/>
              </a:xfrm>
              <a:prstGeom prst="roundRect">
                <a:avLst>
                  <a:gd name="adj" fmla="val 16667"/>
                </a:avLst>
              </a:prstGeom>
              <a:solidFill>
                <a:schemeClr val="tx2"/>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a:t>
                </a:r>
                <a:r>
                  <a:rPr lang="en-US" sz="1800" b="1">
                    <a:solidFill>
                      <a:srgbClr val="FFFF99"/>
                    </a:solidFill>
                    <a:latin typeface="Lato"/>
                    <a:ea typeface="Lato"/>
                    <a:cs typeface="Lato"/>
                    <a:sym typeface="Lato"/>
                  </a:rPr>
                  <a:t>PROFIT</a:t>
                </a:r>
                <a:r>
                  <a:rPr lang="en-US" sz="1800" b="1">
                    <a:solidFill>
                      <a:schemeClr val="lt1"/>
                    </a:solidFill>
                    <a:latin typeface="Lato"/>
                    <a:ea typeface="Lato"/>
                    <a:cs typeface="Lato"/>
                    <a:sym typeface="Lato"/>
                  </a:rPr>
                  <a:t> </a:t>
                </a:r>
                <a:r>
                  <a:rPr lang="en-US" sz="1800" b="1">
                    <a:solidFill>
                      <a:srgbClr val="FFFF99"/>
                    </a:solidFill>
                    <a:latin typeface="Lato"/>
                    <a:ea typeface="Lato"/>
                    <a:cs typeface="Lato"/>
                    <a:sym typeface="Lato"/>
                  </a:rPr>
                  <a:t>MARGIN</a:t>
                </a:r>
                <a:endParaRPr sz="1800">
                  <a:solidFill>
                    <a:srgbClr val="FFFF99"/>
                  </a:solidFill>
                </a:endParaRPr>
              </a:p>
            </xdr:txBody>
          </xdr:sp>
        </xdr:grpSp>
        <xdr:graphicFrame macro="">
          <xdr:nvGraphicFramePr>
            <xdr:cNvPr id="46" name="Chart 45">
              <a:extLst>
                <a:ext uri="{FF2B5EF4-FFF2-40B4-BE49-F238E27FC236}">
                  <a16:creationId xmlns:a16="http://schemas.microsoft.com/office/drawing/2014/main" id="{DE5D462D-36B8-4B7A-90C9-81D437FDCE48}"/>
                </a:ext>
              </a:extLst>
            </xdr:cNvPr>
            <xdr:cNvGraphicFramePr>
              <a:graphicFrameLocks/>
            </xdr:cNvGraphicFramePr>
          </xdr:nvGraphicFramePr>
          <xdr:xfrm>
            <a:off x="1766047" y="1272988"/>
            <a:ext cx="2635624" cy="959224"/>
          </xdr:xfrm>
          <a:graphic>
            <a:graphicData uri="http://schemas.openxmlformats.org/drawingml/2006/chart">
              <c:chart xmlns:c="http://schemas.openxmlformats.org/drawingml/2006/chart" xmlns:r="http://schemas.openxmlformats.org/officeDocument/2006/relationships" r:id="rId10"/>
            </a:graphicData>
          </a:graphic>
        </xdr:graphicFrame>
        <xdr:sp macro="" textlink="$W$5">
          <xdr:nvSpPr>
            <xdr:cNvPr id="66" name="TextBox 65">
              <a:extLst>
                <a:ext uri="{FF2B5EF4-FFF2-40B4-BE49-F238E27FC236}">
                  <a16:creationId xmlns:a16="http://schemas.microsoft.com/office/drawing/2014/main" id="{3A119853-5309-4C2D-B542-E18E2F9890DF}"/>
                </a:ext>
              </a:extLst>
            </xdr:cNvPr>
            <xdr:cNvSpPr txBox="1"/>
          </xdr:nvSpPr>
          <xdr:spPr>
            <a:xfrm>
              <a:off x="3361765" y="1891552"/>
              <a:ext cx="1156448" cy="340659"/>
            </a:xfrm>
            <a:prstGeom prst="rect">
              <a:avLst/>
            </a:prstGeom>
            <a:solidFill>
              <a:srgbClr val="FFFF99"/>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4F59AA0-A37A-4262-B7B7-C976FE866943}" type="TxLink">
                <a:rPr lang="en-US" sz="1800" b="1" i="0" u="none" strike="noStrike">
                  <a:solidFill>
                    <a:srgbClr val="C00000"/>
                  </a:solidFill>
                  <a:latin typeface="Lato"/>
                  <a:ea typeface="Lato"/>
                  <a:cs typeface="Lato"/>
                </a:rPr>
                <a:t> ▼5.15%</a:t>
              </a:fld>
              <a:endParaRPr lang="en-CA" sz="1800" b="1">
                <a:solidFill>
                  <a:srgbClr val="C00000"/>
                </a:solidFill>
              </a:endParaRPr>
            </a:p>
          </xdr:txBody>
        </xdr:sp>
        <xdr:sp macro="" textlink="$V$5">
          <xdr:nvSpPr>
            <xdr:cNvPr id="67" name="TextBox 66">
              <a:extLst>
                <a:ext uri="{FF2B5EF4-FFF2-40B4-BE49-F238E27FC236}">
                  <a16:creationId xmlns:a16="http://schemas.microsoft.com/office/drawing/2014/main" id="{602C5715-10E6-4B57-AD4A-CE5869D6CDB9}"/>
                </a:ext>
              </a:extLst>
            </xdr:cNvPr>
            <xdr:cNvSpPr txBox="1"/>
          </xdr:nvSpPr>
          <xdr:spPr>
            <a:xfrm>
              <a:off x="1995346" y="887507"/>
              <a:ext cx="1800511" cy="58270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C1EAA1A3-8380-465D-8E0C-A1928AFBAA75}" type="TxLink">
                <a:rPr lang="en-US" sz="3000" b="1" i="0" u="none" strike="noStrike">
                  <a:solidFill>
                    <a:srgbClr val="FFFF99"/>
                  </a:solidFill>
                  <a:latin typeface="Lato"/>
                  <a:ea typeface="Lato"/>
                  <a:cs typeface="Lato"/>
                </a:rPr>
                <a:t>12.47%</a:t>
              </a:fld>
              <a:endParaRPr lang="en-CA" sz="3000" b="1">
                <a:solidFill>
                  <a:srgbClr val="FFFF99"/>
                </a:solidFill>
                <a:latin typeface="Lato" panose="020F0502020204030203" pitchFamily="34" charset="0"/>
                <a:ea typeface="Lato" panose="020F0502020204030203" pitchFamily="34" charset="0"/>
                <a:cs typeface="Lato" panose="020F0502020204030203" pitchFamily="34" charset="0"/>
              </a:endParaRPr>
            </a:p>
          </xdr:txBody>
        </xdr:sp>
        <xdr:sp macro="" textlink="">
          <xdr:nvSpPr>
            <xdr:cNvPr id="69" name="TextBox 68">
              <a:extLst>
                <a:ext uri="{FF2B5EF4-FFF2-40B4-BE49-F238E27FC236}">
                  <a16:creationId xmlns:a16="http://schemas.microsoft.com/office/drawing/2014/main" id="{24916CAD-05A8-E50F-BF83-57DA1C71A98C}"/>
                </a:ext>
              </a:extLst>
            </xdr:cNvPr>
            <xdr:cNvSpPr txBox="1"/>
          </xdr:nvSpPr>
          <xdr:spPr>
            <a:xfrm>
              <a:off x="1326778" y="1864660"/>
              <a:ext cx="2330824" cy="3944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600">
                  <a:solidFill>
                    <a:srgbClr val="FFFF99"/>
                  </a:solidFill>
                  <a:latin typeface="Lato" panose="020F0502020204030203" pitchFamily="34" charset="0"/>
                  <a:ea typeface="Lato" panose="020F0502020204030203" pitchFamily="34" charset="0"/>
                  <a:cs typeface="Lato" panose="020F0502020204030203" pitchFamily="34" charset="0"/>
                </a:rPr>
                <a:t>YOY GROWTH</a:t>
              </a:r>
            </a:p>
          </xdr:txBody>
        </xdr:sp>
      </xdr:grpSp>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kis" refreshedDate="45381.604524074071" createdVersion="8" refreshedVersion="8" minRefreshableVersion="3" recordCount="9994" xr:uid="{5C64B569-D62E-496B-9441-A466C1E6A7A6}">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ount="1862">
        <s v="FUR-BO-10001798"/>
        <s v="FUR-CH-10000454"/>
        <s v="OFF-LA-10000240"/>
        <s v="FUR-TA-10000577"/>
        <s v="OFF-ST-10000760"/>
        <s v="FUR-FU-10001487"/>
        <s v="OFF-AR-10002833"/>
        <s v="TEC-PH-10002275"/>
        <s v="OFF-BI-10003910"/>
        <s v="OFF-AP-10002892"/>
        <s v="FUR-TA-10001539"/>
        <s v="TEC-PH-10002033"/>
        <s v="OFF-PA-10002365"/>
        <s v="OFF-BI-10003656"/>
        <s v="OFF-AP-10002311"/>
        <s v="OFF-BI-10000756"/>
        <s v="OFF-ST-10004186"/>
        <s v="OFF-ST-10000107"/>
        <s v="OFF-AR-10003056"/>
        <s v="TEC-PH-10001949"/>
        <s v="OFF-BI-10002215"/>
        <s v="OFF-AR-10000246"/>
        <s v="OFF-AP-10001492"/>
        <s v="FUR-CH-10002774"/>
        <s v="OFF-BI-10001634"/>
        <s v="TEC-AC-10003027"/>
        <s v="FUR-BO-10004834"/>
        <s v="OFF-BI-10000474"/>
        <s v="FUR-FU-10004848"/>
        <s v="OFF-EN-10001509"/>
        <s v="OFF-AR-10004042"/>
        <s v="OFF-BI-10001525"/>
        <s v="OFF-AR-10001683"/>
        <s v="OFF-PA-10000249"/>
        <s v="TEC-PH-10004977"/>
        <s v="FUR-FU-10003664"/>
        <s v="OFF-EN-10002986"/>
        <s v="FUR-BO-10002545"/>
        <s v="FUR-CH-10004218"/>
        <s v="TEC-PH-10000486"/>
        <s v="TEC-PH-10004093"/>
        <s v="OFF-ST-10003479"/>
        <s v="OFF-ST-10003282"/>
        <s v="TEC-AC-10000171"/>
        <s v="OFF-BI-10003291"/>
        <s v="OFF-ST-10001713"/>
        <s v="TEC-AC-10002167"/>
        <s v="TEC-PH-10003988"/>
        <s v="OFF-BI-10004410"/>
        <s v="OFF-LA-10002762"/>
        <s v="FUR-FU-10001706"/>
        <s v="FUR-CH-10003061"/>
        <s v="OFF-FA-10000304"/>
        <s v="TEC-PH-10002447"/>
        <s v="OFF-ST-10000604"/>
        <s v="OFF-PA-10001569"/>
        <s v="FUR-CH-10003968"/>
        <s v="OFF-PA-10000587"/>
        <s v="OFF-BI-10001460"/>
        <s v="OFF-AR-10001868"/>
        <s v="TEC-AC-10004633"/>
        <s v="OFF-BI-10001078"/>
        <s v="OFF-PA-10003892"/>
        <s v="FUR-FU-10000397"/>
        <s v="FUR-CH-10001146"/>
        <s v="OFF-AR-10002671"/>
        <s v="TEC-PH-10002726"/>
        <s v="OFF-PA-10000482"/>
        <s v="OFF-BI-10004654"/>
        <s v="OFF-PA-10004675"/>
        <s v="FUR-CH-10000513"/>
        <s v="FUR-FU-10003708"/>
        <s v="OFF-ST-10004123"/>
        <s v="OFF-BI-10004182"/>
        <s v="FUR-FU-10000260"/>
        <s v="OFF-ST-10000615"/>
        <s v="FUR-FU-10003194"/>
        <s v="OFF-AP-10002118"/>
        <s v="OFF-BI-10002309"/>
        <s v="OFF-AR-10002053"/>
        <s v="OFF-ST-10002370"/>
        <s v="OFF-EN-10000927"/>
        <s v="OFF-ST-10003656"/>
        <s v="FUR-CH-10000863"/>
        <s v="TEC-AC-10001998"/>
        <s v="OFF-LA-10000134"/>
        <s v="OFF-ST-10003442"/>
        <s v="OFF-AR-10004930"/>
        <s v="OFF-PA-10000304"/>
        <s v="OFF-PA-10003177"/>
        <s v="FUR-FU-10003799"/>
        <s v="OFF-BI-10002852"/>
        <s v="OFF-BI-10004738"/>
        <s v="FUR-FU-10000629"/>
        <s v="OFF-BI-10001721"/>
        <s v="OFF-AP-10000358"/>
        <s v="OFF-PA-10003256"/>
        <s v="TEC-AC-10001767"/>
        <s v="OFF-BI-10002609"/>
        <s v="OFF-PA-10004040"/>
        <s v="TEC-AC-10001552"/>
        <s v="FUR-FU-10004006"/>
        <s v="OFF-BI-10002794"/>
        <s v="TEC-AC-10003499"/>
        <s v="TEC-PH-10002844"/>
        <s v="OFF-AR-10000390"/>
        <s v="TEC-AC-10000844"/>
        <s v="FUR-FU-10001934"/>
        <s v="OFF-AR-10000380"/>
        <s v="OFF-BI-10003981"/>
        <s v="OFF-FA-10000621"/>
        <s v="OFF-EN-10002600"/>
        <s v="OFF-PA-10004965"/>
        <s v="OFF-EN-10002504"/>
        <s v="FUR-TA-10001768"/>
        <s v="OFF-BI-10003650"/>
        <s v="FUR-FU-10002157"/>
        <s v="OFF-ST-10000777"/>
        <s v="OFF-EN-10002500"/>
        <s v="TEC-PH-10003875"/>
        <s v="FUR-CH-10004063"/>
        <s v="FUR-TA-10004534"/>
        <s v="OFF-BI-10003274"/>
        <s v="OFF-ST-10002974"/>
        <s v="FUR-FU-10003773"/>
        <s v="TEC-PH-10002293"/>
        <s v="OFF-PA-10002377"/>
        <s v="OFF-FA-10002780"/>
        <s v="OFF-PA-10001804"/>
        <s v="OFF-PA-10001736"/>
        <s v="OFF-AR-10001149"/>
        <s v="OFF-FA-10002988"/>
        <s v="OFF-BI-10004781"/>
        <s v="OFF-SU-10001218"/>
        <s v="OFF-AR-10000940"/>
        <s v="OFF-EN-10004030"/>
        <s v="OFF-PA-10004327"/>
        <s v="OFF-AP-10001058"/>
        <s v="FUR-FU-10000521"/>
        <s v="TEC-PH-10000215"/>
        <s v="TEC-PH-10001448"/>
        <s v="OFF-BI-10002735"/>
        <s v="OFF-AP-10000326"/>
        <s v="TEC-PH-10001254"/>
        <s v="OFF-PA-10001950"/>
        <s v="OFF-PA-10002254"/>
        <s v="OFF-ST-10001590"/>
        <s v="OFF-AR-10001547"/>
        <s v="OFF-LA-10002475"/>
        <s v="TEC-PH-10004536"/>
        <s v="OFF-PA-10002751"/>
        <s v="TEC-AC-10003657"/>
        <s v="OFF-EN-10001990"/>
        <s v="OFF-BI-10004002"/>
        <s v="OFF-AR-10004441"/>
        <s v="TEC-MA-10000822"/>
        <s v="OFF-ST-10000991"/>
        <s v="FUR-CH-10004287"/>
        <s v="OFF-AR-10002656"/>
        <s v="OFF-AP-10002518"/>
        <s v="TEC-PH-10003931"/>
        <s v="OFF-PA-10000659"/>
        <s v="OFF-PA-10001144"/>
        <s v="FUR-CH-10003817"/>
        <s v="OFF-AP-10000891"/>
        <s v="OFF-LA-10003148"/>
        <s v="OFF-AP-10002684"/>
        <s v="FUR-CH-10004698"/>
        <s v="OFF-SU-10002189"/>
        <s v="OFF-AR-10001940"/>
        <s v="OFF-ST-10003455"/>
        <s v="TEC-AC-10004659"/>
        <s v="TEC-PH-10003273"/>
        <s v="TEC-PH-10004896"/>
        <s v="TEC-AC-10002345"/>
        <s v="OFF-BI-10001890"/>
        <s v="TEC-AC-10002323"/>
        <s v="OFF-ST-10001328"/>
        <s v="FUR-BO-10002613"/>
        <s v="TEC-PH-10001552"/>
        <s v="OFF-PA-10000061"/>
        <s v="OFF-AR-10003514"/>
        <s v="OFF-AR-10004685"/>
        <s v="OFF-AR-10004027"/>
        <s v="OFF-ST-10001414"/>
        <s v="OFF-BI-10000343"/>
        <s v="OFF-PA-10002749"/>
        <s v="OFF-PA-10002666"/>
        <s v="FUR-TA-10004289"/>
        <s v="OFF-AP-10003622"/>
        <s v="OFF-AP-10003217"/>
        <s v="FUR-FU-10002960"/>
        <s v="TEC-PH-10001918"/>
        <s v="OFF-ST-10000642"/>
        <s v="TEC-PH-10001700"/>
        <s v="OFF-FA-10000134"/>
        <s v="OFF-ST-10001522"/>
        <s v="TEC-AC-10001266"/>
        <s v="OFF-LA-10004544"/>
        <s v="FUR-BO-10004695"/>
        <s v="TEC-MA-10000864"/>
        <s v="TEC-AC-10000109"/>
        <s v="TEC-PH-10002563"/>
        <s v="OFF-FA-10000585"/>
        <s v="OFF-PA-10004000"/>
        <s v="FUR-FU-10000087"/>
        <s v="TEC-MA-10001148"/>
        <s v="OFF-AR-10001958"/>
        <s v="OFF-AR-10001026"/>
        <s v="FUR-TA-10003748"/>
        <s v="OFF-ST-10002485"/>
        <s v="FUR-CH-10004860"/>
        <s v="FUR-CH-10004477"/>
        <s v="OFF-BI-10001679"/>
        <s v="FUR-TA-10001705"/>
        <s v="FUR-TA-10003473"/>
        <s v="FUR-FU-10004017"/>
        <s v="TEC-AC-10003832"/>
        <s v="OFF-PA-10002479"/>
        <s v="OFF-PA-10003349"/>
        <s v="FUR-FU-10000576"/>
        <s v="FUR-FU-10004351"/>
        <s v="TEC-PH-10000011"/>
        <s v="FUR-TA-10002607"/>
        <s v="FUR-FU-10002505"/>
        <s v="OFF-ST-10002276"/>
        <s v="OFF-PA-10004082"/>
        <s v="OFF-AP-10002945"/>
        <s v="FUR-CH-10002965"/>
        <s v="OFF-PA-10004569"/>
        <s v="OFF-ST-10001228"/>
        <s v="OFF-EN-10003296"/>
        <s v="OFF-ST-10004804"/>
        <s v="TEC-PH-10001580"/>
        <s v="TEC-AC-10000290"/>
        <s v="OFF-ST-10002790"/>
        <s v="OFF-BI-10003460"/>
        <s v="OFF-AP-10002203"/>
        <s v="TEC-MA-10003353"/>
        <s v="TEC-PH-10001433"/>
        <s v="TEC-AC-10004469"/>
        <s v="OFF-AR-10003602"/>
        <s v="OFF-FA-10003472"/>
        <s v="OFF-ST-10004180"/>
        <s v="OFF-EN-10004386"/>
        <s v="OFF-ST-10003208"/>
        <s v="TEC-AC-10003628"/>
        <s v="FUR-FU-10003274"/>
        <s v="OFF-BI-10002557"/>
        <s v="OFF-PA-10002615"/>
        <s v="OFF-AR-10001427"/>
        <s v="OFF-PA-10000673"/>
        <s v="OFF-PA-10004470"/>
        <s v="OFF-ST-10000876"/>
        <s v="OFF-LA-10002043"/>
        <s v="OFF-BI-10004967"/>
        <s v="TEC-PH-10001760"/>
        <s v="FUR-TA-10002903"/>
        <s v="OFF-PA-10000474"/>
        <s v="TEC-AC-10001956"/>
        <s v="OFF-PA-10004100"/>
        <s v="OFF-BI-10000778"/>
        <s v="OFF-SU-10000646"/>
        <s v="OFF-FA-10002983"/>
        <s v="OFF-LA-10004689"/>
        <s v="TEC-AC-10002001"/>
        <s v="FUR-BO-10004709"/>
        <s v="FUR-FU-10004091"/>
        <s v="FUR-CH-10001891"/>
        <s v="FUR-FU-10002918"/>
        <s v="OFF-BI-10004593"/>
        <s v="OFF-FA-10004854"/>
        <s v="OFF-PA-10002105"/>
        <s v="OFF-ST-10002756"/>
        <s v="OFF-PA-10004243"/>
        <s v="FUR-FU-10001861"/>
        <s v="OFF-BI-10002706"/>
        <s v="FUR-TA-10002533"/>
        <s v="FUR-FU-10002671"/>
        <s v="OFF-AR-10003651"/>
        <s v="OFF-BI-10001072"/>
        <s v="OFF-AR-10002135"/>
        <s v="OFF-AR-10002804"/>
        <s v="FUR-FU-10001918"/>
        <s v="FUR-CH-10004086"/>
        <s v="FUR-FU-10001756"/>
        <s v="OFF-LA-10000634"/>
        <s v="FUR-FU-10001588"/>
        <s v="TEC-PH-10002398"/>
        <s v="OFF-PA-10001937"/>
        <s v="OFF-AR-10003373"/>
        <s v="FUR-CH-10002602"/>
        <s v="TEC-MA-10002927"/>
        <s v="TEC-AC-10000892"/>
        <s v="OFF-FA-10000624"/>
        <s v="TEC-AC-10001908"/>
        <s v="FUR-FU-10001967"/>
        <s v="TEC-PH-10003645"/>
        <s v="OFF-ST-10000675"/>
        <s v="FUR-CH-10003312"/>
        <s v="OFF-LA-10001074"/>
        <s v="OFF-BI-10001524"/>
        <s v="TEC-PH-10004614"/>
        <s v="OFF-BI-10001153"/>
        <s v="OFF-BI-10001982"/>
        <s v="OFF-BI-10001922"/>
        <s v="TEC-CO-10001449"/>
        <s v="OFF-BI-10004140"/>
        <s v="OFF-BI-10003314"/>
        <s v="FUR-TA-10004575"/>
        <s v="OFF-FA-10000490"/>
        <s v="OFF-AR-10000122"/>
        <s v="TEC-PH-10000702"/>
        <s v="OFF-AR-10001374"/>
        <s v="OFF-PA-10001970"/>
        <s v="OFF-BI-10002160"/>
        <s v="OFF-BI-10004995"/>
        <s v="FUR-BO-10002268"/>
        <s v="OFF-EN-10001137"/>
        <s v="OFF-AR-10002399"/>
        <s v="OFF-PA-10002713"/>
        <s v="OFF-AP-10001124"/>
        <s v="OFF-LA-10001158"/>
        <s v="FUR-CH-10000785"/>
        <s v="OFF-AR-10003732"/>
        <s v="FUR-FU-10000023"/>
        <s v="OFF-BI-10002412"/>
        <s v="OFF-SU-10001225"/>
        <s v="OFF-ST-10002406"/>
        <s v="OFF-PA-10002036"/>
        <s v="OFF-ST-10002205"/>
        <s v="TEC-AC-10003911"/>
        <s v="OFF-AR-10000658"/>
        <s v="TEC-AC-10002076"/>
        <s v="OFF-PA-10003039"/>
        <s v="FUR-TA-10004915"/>
        <s v="OFF-AP-10000696"/>
        <s v="OFF-ST-10003327"/>
        <s v="OFF-BI-10000309"/>
        <s v="OFF-PA-10004734"/>
        <s v="OFF-BI-10002225"/>
        <s v="TEC-AC-10004708"/>
        <s v="FUR-TA-10000617"/>
        <s v="TEC-AC-10002335"/>
        <s v="TEC-MA-10001681"/>
        <s v="FUR-FU-10001935"/>
        <s v="OFF-AR-10004757"/>
        <s v="OFF-BI-10000050"/>
        <s v="TEC-PH-10003012"/>
        <s v="TEC-CO-10002313"/>
        <s v="OFF-BI-10003982"/>
        <s v="OFF-BI-10004492"/>
        <s v="OFF-ST-10000798"/>
        <s v="OFF-PA-10002552"/>
        <s v="OFF-SU-10002573"/>
        <s v="OFF-ST-10001580"/>
        <s v="OFF-ST-10000934"/>
        <s v="TEC-AC-10000158"/>
        <s v="OFF-PA-10001947"/>
        <s v="OFF-AR-10003478"/>
        <s v="OFF-AP-10004249"/>
        <s v="TEC-CO-10004115"/>
        <s v="OFF-PA-10003724"/>
        <s v="FUR-TA-10002041"/>
        <s v="OFF-PA-10002893"/>
        <s v="OFF-LA-10003766"/>
        <s v="FUR-BO-10001972"/>
        <s v="FUR-CH-10003956"/>
        <s v="OFF-PA-10000157"/>
        <s v="OFF-AR-10004344"/>
        <s v="FUR-CH-10004886"/>
        <s v="OFF-PA-10003845"/>
        <s v="OFF-AR-10001573"/>
        <s v="OFF-EN-10000483"/>
        <s v="TEC-AC-10004114"/>
        <s v="FUR-FU-10004712"/>
        <s v="OFF-ST-10000918"/>
        <s v="FUR-CH-10000015"/>
        <s v="FUR-FU-10003347"/>
        <s v="OFF-BI-10001543"/>
        <s v="TEC-MA-10000029"/>
        <s v="OFF-AR-10000369"/>
        <s v="OFF-BI-10004584"/>
        <s v="OFF-ST-10000617"/>
        <s v="OFF-ST-10003306"/>
        <s v="OFF-BI-10000773"/>
        <s v="TEC-AC-10002600"/>
        <s v="TEC-MA-10002937"/>
        <s v="OFF-PA-10002230"/>
        <s v="FUR-CH-10003396"/>
        <s v="FUR-FU-10000246"/>
        <s v="OFF-ST-10000060"/>
        <s v="OFF-ST-10003058"/>
        <s v="OFF-PA-10002222"/>
        <s v="FUR-CH-10002372"/>
        <s v="OFF-LA-10001317"/>
        <s v="FUR-FU-10000206"/>
        <s v="OFF-AR-10000588"/>
        <s v="OFF-ST-10001469"/>
        <s v="OFF-AR-10001953"/>
        <s v="OFF-AR-10003156"/>
        <s v="OFF-AR-10004974"/>
        <s v="TEC-PH-10002365"/>
        <s v="OFF-ST-10000142"/>
        <s v="TEC-AC-10001772"/>
        <s v="FUR-CH-10000225"/>
        <s v="FUR-CH-10002331"/>
        <s v="OFF-EN-10001415"/>
        <s v="OFF-AP-10002472"/>
        <s v="TEC-AC-10004571"/>
        <s v="OFF-BI-10001098"/>
        <s v="FUR-TA-10001889"/>
        <s v="OFF-BI-10000315"/>
        <s v="OFF-SU-10003505"/>
        <s v="OFF-AP-10002578"/>
        <s v="FUR-BO-10002824"/>
        <s v="OFF-BI-10002194"/>
        <s v="OFF-PA-10004071"/>
        <s v="OFF-ST-10002743"/>
        <s v="FUR-BO-10001601"/>
        <s v="TEC-PH-10002680"/>
        <s v="OFF-ST-10001321"/>
        <s v="OFF-PA-10001509"/>
        <s v="OFF-PA-10003465"/>
        <s v="TEC-PH-10000149"/>
        <s v="OFF-AR-10003045"/>
        <s v="OFF-ST-10000689"/>
        <s v="TEC-AC-10001445"/>
        <s v="TEC-AC-10002567"/>
        <s v="OFF-LA-10003923"/>
        <s v="FUR-BO-10001337"/>
        <s v="TEC-PH-10001924"/>
        <s v="TEC-PH-10001363"/>
        <s v="TEC-PH-10000376"/>
        <s v="TEC-AC-10000303"/>
        <s v="OFF-ST-10001809"/>
        <s v="OFF-EN-10003845"/>
        <s v="TEC-AC-10000991"/>
        <s v="FUR-TA-10001857"/>
        <s v="OFF-EN-10001434"/>
        <s v="OFF-BI-10002498"/>
        <s v="FUR-FU-10004864"/>
        <s v="FUR-FU-10000073"/>
        <s v="OFF-BI-10001670"/>
        <s v="OFF-BI-10001658"/>
        <s v="FUR-CH-10001215"/>
        <s v="OFF-BI-10000831"/>
        <s v="OFF-PA-10000357"/>
        <s v="OFF-AR-10001662"/>
        <s v="OFF-AR-10003856"/>
        <s v="OFF-BI-10003527"/>
        <s v="FUR-FU-10001290"/>
        <s v="TEC-AC-10002399"/>
        <s v="OFF-AR-10003811"/>
        <s v="OFF-AR-10001246"/>
        <s v="TEC-CO-10003236"/>
        <s v="OFF-ST-10004507"/>
        <s v="OFF-PA-10001667"/>
        <s v="OFF-ST-10004459"/>
        <s v="OFF-ST-10000736"/>
        <s v="OFF-BI-10000285"/>
        <s v="TEC-PH-10003555"/>
        <s v="OFF-FA-10002815"/>
        <s v="FUR-CH-10003379"/>
        <s v="OFF-ST-10004963"/>
        <s v="OFF-SU-10002881"/>
        <s v="OFF-EN-10001335"/>
        <s v="FUR-CH-10000595"/>
        <s v="FUR-FU-10000448"/>
        <s v="TEC-PH-10000984"/>
        <s v="OFF-ST-10001325"/>
        <s v="OFF-BI-10002429"/>
        <s v="OFF-BI-10004528"/>
        <s v="OFF-AP-10001271"/>
        <s v="FUR-CH-10002647"/>
        <s v="TEC-AC-10001432"/>
        <s v="TEC-PH-10002262"/>
        <s v="TEC-AC-10001465"/>
        <s v="TEC-PH-10002597"/>
        <s v="FUR-FU-10000723"/>
        <s v="OFF-BI-10000404"/>
        <s v="OFF-PA-10002986"/>
        <s v="OFF-SU-10001935"/>
        <s v="FUR-CH-10002024"/>
        <s v="FUR-FU-10003039"/>
        <s v="OFF-FA-10004248"/>
        <s v="OFF-ST-10001780"/>
        <s v="OFF-AR-10003560"/>
        <s v="OFF-LA-10001297"/>
        <s v="FUR-TA-10004256"/>
        <s v="OFF-PA-10003441"/>
        <s v="OFF-BI-10000069"/>
        <s v="OFF-AP-10003914"/>
        <s v="FUR-FU-10004020"/>
        <s v="OFF-FA-10003467"/>
        <s v="TEC-PH-10002496"/>
        <s v="OFF-PA-10004530"/>
        <s v="OFF-BI-10001107"/>
        <s v="OFF-PA-10004451"/>
        <s v="FUR-CH-10004997"/>
        <s v="TEC-PH-10000347"/>
        <s v="OFF-AR-10003394"/>
        <s v="OFF-PA-10001450"/>
        <s v="OFF-SU-10001574"/>
        <s v="FUR-FU-10001475"/>
        <s v="OFF-SU-10004498"/>
        <s v="TEC-PH-10000586"/>
        <s v="OFF-BI-10002764"/>
        <s v="OFF-LA-10003930"/>
        <s v="TEC-PH-10003800"/>
        <s v="OFF-PA-10002005"/>
        <s v="OFF-PA-10004101"/>
        <s v="OFF-AR-10004078"/>
        <s v="OFF-AP-10004708"/>
        <s v="FUR-FU-10001979"/>
        <s v="OFF-SU-10004115"/>
        <s v="TEC-PH-10001425"/>
        <s v="TEC-PH-10003963"/>
        <s v="OFF-ST-10001490"/>
        <s v="OFF-PA-10002120"/>
        <s v="OFF-BI-10000848"/>
        <s v="TEC-PH-10003092"/>
        <s v="OFF-LA-10004345"/>
        <s v="OFF-PA-10001204"/>
        <s v="TEC-PH-10004667"/>
        <s v="OFF-BI-10002949"/>
        <s v="FUR-FU-10003849"/>
        <s v="FUR-FU-10000010"/>
        <s v="OFF-BI-10002824"/>
        <s v="TEC-PH-10002538"/>
        <s v="OFF-BI-10002103"/>
        <s v="FUR-CH-10004853"/>
        <s v="OFF-AP-10000179"/>
        <s v="OFF-ST-10001272"/>
        <s v="FUR-FU-10000221"/>
        <s v="OFF-AP-10001563"/>
        <s v="OFF-BI-10000605"/>
        <s v="OFF-ST-10001963"/>
        <s v="TEC-AC-10001267"/>
        <s v="TEC-PH-10002103"/>
        <s v="TEC-AC-10002857"/>
        <s v="FUR-CH-10001482"/>
        <s v="OFF-BI-10001989"/>
        <s v="OFF-AP-10003287"/>
        <s v="OFF-BI-10004728"/>
        <s v="FUR-FU-10000732"/>
        <s v="OFF-ST-10000585"/>
        <s v="OFF-LA-10002787"/>
        <s v="OFF-PA-10001934"/>
        <s v="OFF-AP-10002457"/>
        <s v="OFF-FA-10003112"/>
        <s v="OFF-AP-10002350"/>
        <s v="TEC-AC-10001142"/>
        <s v="TEC-AC-10001101"/>
        <s v="OFF-AP-10002439"/>
        <s v="OFF-BI-10002827"/>
        <s v="OFF-EN-10002230"/>
        <s v="OFF-ST-10001511"/>
        <s v="OFF-SU-10004231"/>
        <s v="TEC-PH-10004042"/>
        <s v="FUR-FU-10003096"/>
        <s v="FUR-FU-10002759"/>
        <s v="FUR-TA-10000688"/>
        <s v="OFF-AR-10001954"/>
        <s v="OFF-AP-10004532"/>
        <s v="OFF-PA-10002137"/>
        <s v="OFF-AP-10000804"/>
        <s v="TEC-AC-10003614"/>
        <s v="FUR-FU-10003553"/>
        <s v="OFF-BI-10004632"/>
        <s v="OFF-BI-10003305"/>
        <s v="OFF-ST-10002583"/>
        <s v="TEC-MA-10004125"/>
        <s v="OFF-LA-10001934"/>
        <s v="FUR-BO-10004015"/>
        <s v="FUR-FU-10004071"/>
        <s v="OFF-ST-10002444"/>
        <s v="TEC-AC-10002253"/>
        <s v="OFF-PA-10000743"/>
        <s v="OFF-LA-10002312"/>
        <s v="OFF-LA-10003510"/>
        <s v="OFF-AR-10001118"/>
        <s v="OFF-BI-10001575"/>
        <s v="FUR-FU-10003394"/>
        <s v="FUR-TA-10002774"/>
        <s v="OFF-PA-10001800"/>
        <s v="OFF-AP-10001469"/>
        <s v="FUR-BO-10003272"/>
        <s v="OFF-EN-10001219"/>
        <s v="OFF-AP-10001154"/>
        <s v="TEC-AC-10001606"/>
        <s v="OFF-BI-10003355"/>
        <s v="FUR-FU-10002253"/>
        <s v="OFF-PA-10004092"/>
        <s v="FUR-TA-10000198"/>
        <s v="OFF-ST-10000036"/>
        <s v="FUR-FU-10000222"/>
        <s v="OFF-SU-10004664"/>
        <s v="OFF-EN-10001141"/>
        <s v="TEC-PH-10002170"/>
        <s v="OFF-PA-10001954"/>
        <s v="FUR-TA-10002228"/>
        <s v="OFF-ST-10004634"/>
        <s v="TEC-AC-10003610"/>
        <s v="FUR-BO-10001619"/>
        <s v="OFF-BI-10000138"/>
        <s v="TEC-AC-10001383"/>
        <s v="OFF-LA-10003223"/>
        <s v="OFF-BI-10004094"/>
        <s v="OFF-PA-10004971"/>
        <s v="OFF-SU-10004261"/>
        <s v="TEC-PH-10000004"/>
        <s v="OFF-BI-10003638"/>
        <s v="FUR-FU-10003577"/>
        <s v="OFF-BI-10000546"/>
        <s v="TEC-CO-10002095"/>
        <s v="FUR-TA-10001095"/>
        <s v="OFF-LA-10004484"/>
        <s v="OFF-EN-10001532"/>
        <s v="TEC-AC-10003174"/>
        <s v="OFF-BI-10004187"/>
        <s v="OFF-ST-10000025"/>
        <s v="FUR-FU-10004306"/>
        <s v="FUR-CH-10003746"/>
        <s v="OFF-BI-10001036"/>
        <s v="OFF-BI-10000301"/>
        <s v="OFF-AR-10004648"/>
        <s v="FUR-FU-10002597"/>
        <s v="OFF-AR-10003405"/>
        <s v="FUR-CH-10002335"/>
        <s v="OFF-PA-10003657"/>
        <s v="FUR-BO-10004409"/>
        <s v="TEC-AC-10000057"/>
        <s v="OFF-EN-10000056"/>
        <s v="OFF-BI-10000014"/>
        <s v="FUR-CH-10004675"/>
        <s v="OFF-BI-10001132"/>
        <s v="FUR-CH-10003199"/>
        <s v="TEC-PH-10001530"/>
        <s v="OFF-LA-10001569"/>
        <s v="OFF-PA-10000176"/>
        <s v="OFF-LA-10002271"/>
        <s v="FUR-FU-10004090"/>
        <s v="OFF-AP-10000576"/>
        <s v="OFF-PA-10003953"/>
        <s v="FUR-FU-10000794"/>
        <s v="OFF-AR-10001897"/>
        <s v="TEC-PH-10001795"/>
        <s v="TEC-AC-10004901"/>
        <s v="OFF-AR-10003190"/>
        <s v="OFF-AP-10000240"/>
        <s v="TEC-AC-10001838"/>
        <s v="OFF-PA-10003651"/>
        <s v="OFF-BI-10003094"/>
        <s v="FUR-CH-10001394"/>
        <s v="OFF-BI-10004230"/>
        <s v="OFF-PA-10003395"/>
        <s v="TEC-AC-10002402"/>
        <s v="TEC-AC-10003441"/>
        <s v="OFF-FA-10002280"/>
        <s v="OFF-SU-10000381"/>
        <s v="OFF-EN-10004459"/>
        <s v="FUR-CH-10000665"/>
        <s v="OFF-AP-10003884"/>
        <s v="TEC-PH-10001557"/>
        <s v="TEC-PH-10002085"/>
        <s v="OFF-AR-10002956"/>
        <s v="OFF-AP-10003266"/>
        <s v="TEC-MA-10004002"/>
        <s v="OFF-BI-10001071"/>
        <s v="OFF-PA-10001560"/>
        <s v="OFF-AR-10002578"/>
        <s v="FUR-BO-10001519"/>
        <s v="OFF-BI-10001294"/>
        <s v="OFF-BI-10001636"/>
        <s v="OFF-SU-10002503"/>
        <s v="OFF-LA-10004093"/>
        <s v="FUR-FU-10003878"/>
        <s v="TEC-AC-10000710"/>
        <s v="OFF-AR-10002335"/>
        <s v="OFF-PA-10001870"/>
        <s v="OFF-PA-10001019"/>
        <s v="OFF-SU-10002537"/>
        <s v="OFF-ST-10003221"/>
        <s v="OFF-AR-10003752"/>
        <s v="TEC-AC-10001714"/>
        <s v="OFF-AR-10003958"/>
        <s v="TEC-PH-10002923"/>
        <s v="OFF-LA-10004272"/>
        <s v="FUR-FU-10000965"/>
        <s v="OFF-LA-10004853"/>
        <s v="OFF-BI-10003719"/>
        <s v="OFF-BI-10000545"/>
        <s v="OFF-PA-10003591"/>
        <s v="OFF-PA-10001790"/>
        <s v="TEC-AC-10002049"/>
        <s v="OFF-BI-10003712"/>
        <s v="OFF-BI-10003984"/>
        <s v="FUR-FU-10001424"/>
        <s v="OFF-BI-10002071"/>
        <s v="OFF-ST-10002486"/>
        <s v="TEC-AC-10000927"/>
        <s v="OFF-PA-10001622"/>
        <s v="OFF-AR-10003158"/>
        <s v="TEC-PH-10002660"/>
        <s v="OFF-BI-10003364"/>
        <s v="OFF-EN-10001099"/>
        <s v="OFF-PA-10002250"/>
        <s v="OFF-BI-10004716"/>
        <s v="OFF-LA-10001045"/>
        <s v="OFF-BI-10001510"/>
        <s v="OFF-PA-10002947"/>
        <s v="OFF-PA-10000019"/>
        <s v="FUR-BO-10003441"/>
        <s v="TEC-PH-10004774"/>
        <s v="OFF-BI-10003684"/>
        <s v="TEC-PH-10001494"/>
        <s v="TEC-AC-10004666"/>
        <s v="OFF-ST-10003816"/>
        <s v="FUR-TA-10001520"/>
        <s v="OFF-ST-10001558"/>
        <s v="TEC-AC-10002473"/>
        <s v="TEC-PH-10004531"/>
        <s v="OFF-AP-10004487"/>
        <s v="OFF-PA-10003543"/>
        <s v="TEC-AC-10004353"/>
        <s v="OFF-AR-10001468"/>
        <s v="OFF-PA-10002195"/>
        <s v="OFF-PA-10001745"/>
        <s v="OFF-BI-10004826"/>
        <s v="OFF-PA-10000289"/>
        <s v="OFF-AP-10003040"/>
        <s v="OFF-PA-10000350"/>
        <s v="OFF-BI-10001759"/>
        <s v="OFF-ST-10001496"/>
        <s v="OFF-BI-10002931"/>
        <s v="FUR-TA-10002356"/>
        <s v="FUR-FU-10003601"/>
        <s v="FUR-TA-10004154"/>
        <s v="OFF-PA-10000788"/>
        <s v="FUR-FU-10001940"/>
        <s v="OFF-BI-10004465"/>
        <s v="OFF-PA-10002333"/>
        <s v="FUR-FU-10004188"/>
        <s v="OFF-BI-10000145"/>
        <s v="OFF-LA-10001613"/>
        <s v="OFF-LA-10004055"/>
        <s v="OFF-PA-10004621"/>
        <s v="OFF-PA-10001281"/>
        <s v="OFF-ST-10001097"/>
        <s v="FUR-FU-10001095"/>
        <s v="OFF-BI-10002012"/>
        <s v="OFF-PA-10004156"/>
        <s v="OFF-AR-10000034"/>
        <s v="TEC-PH-10000560"/>
        <s v="OFF-EN-10000461"/>
        <s v="TEC-MA-10003066"/>
        <s v="OFF-BI-10004022"/>
        <s v="OFF-AR-10001988"/>
        <s v="OFF-PA-10003625"/>
        <s v="OFF-BI-10003925"/>
        <s v="OFF-EN-10003862"/>
        <s v="OFF-ST-10004258"/>
        <s v="FUR-FU-10002885"/>
        <s v="TEC-AC-10003033"/>
        <s v="OFF-ST-10000046"/>
        <s v="OFF-BI-10002049"/>
        <s v="FUR-FU-10001602"/>
        <s v="OFF-ST-10003722"/>
        <s v="TEC-AC-10003198"/>
        <s v="FUR-FU-10002191"/>
        <s v="TEC-PH-10004188"/>
        <s v="OFF-ST-10001526"/>
        <s v="OFF-AR-10001166"/>
        <s v="FUR-CH-10000309"/>
        <s v="TEC-MA-10004212"/>
        <s v="OFF-EN-10003072"/>
        <s v="OFF-BI-10000320"/>
        <s v="OFF-PA-10001166"/>
        <s v="OFF-PA-10003656"/>
        <s v="TEC-PH-10000148"/>
        <s v="TEC-PH-10003885"/>
        <s v="OFF-LA-10001175"/>
        <s v="OFF-PA-10000955"/>
        <s v="FUR-FU-10003975"/>
        <s v="OFF-BI-10003707"/>
        <s v="OFF-AR-10000203"/>
        <s v="OFF-AR-10004790"/>
        <s v="TEC-AC-10004761"/>
        <s v="FUR-BO-10001811"/>
        <s v="OFF-AR-10001130"/>
        <s v="OFF-AP-10000055"/>
        <s v="FUR-CH-10002304"/>
        <s v="FUR-FU-10000293"/>
        <s v="OFF-PA-10001307"/>
        <s v="FUR-FU-10004460"/>
        <s v="OFF-AR-10000716"/>
        <s v="FUR-FU-10004622"/>
        <s v="OFF-BI-10003529"/>
        <s v="OFF-BI-10001097"/>
        <s v="OFF-BI-10001597"/>
        <s v="OFF-FA-10001754"/>
        <s v="OFF-FA-10004838"/>
        <s v="TEC-PH-10002115"/>
        <s v="OFF-FA-10003059"/>
        <s v="OFF-BI-10004330"/>
        <s v="OFF-BI-10003669"/>
        <s v="OFF-BI-10003727"/>
        <s v="TEC-AC-10003447"/>
        <s v="OFF-AR-10000255"/>
        <s v="OFF-AP-10002191"/>
        <s v="OFF-PA-10000349"/>
        <s v="FUR-CH-10002880"/>
        <s v="OFF-PA-10003127"/>
        <s v="TEC-MA-10003979"/>
        <s v="OFF-PA-10000029"/>
        <s v="OFF-LA-10000452"/>
        <s v="TEC-PH-10001819"/>
        <s v="OFF-AR-10002952"/>
        <s v="TEC-PH-10000576"/>
        <s v="OFF-PA-10000605"/>
        <s v="OFF-ST-10004340"/>
        <s v="OFF-BI-10004001"/>
        <s v="FUR-TA-10004147"/>
        <s v="OFF-AR-10001545"/>
        <s v="TEC-AC-10001013"/>
        <s v="OFF-AR-10002255"/>
        <s v="OFF-PA-10001892"/>
        <s v="OFF-BI-10003676"/>
        <s v="OFF-FA-10003495"/>
        <s v="OFF-EN-10003798"/>
        <s v="TEC-PH-10003589"/>
        <s v="OFF-PA-10004735"/>
        <s v="FUR-BO-10002206"/>
        <s v="OFF-PA-10000141"/>
        <s v="TEC-PH-10001061"/>
        <s v="OFF-AR-10002375"/>
        <s v="OFF-EN-10001539"/>
        <s v="FUR-TA-10004086"/>
        <s v="OFF-PA-10000100"/>
        <s v="OFF-LA-10000973"/>
        <s v="OFF-ST-10001476"/>
        <s v="OFF-EN-10002831"/>
        <s v="OFF-PA-10001763"/>
        <s v="OFF-BI-10002072"/>
        <s v="OFF-FA-10001561"/>
        <s v="TEC-MA-10004241"/>
        <s v="OFF-AP-10003849"/>
        <s v="OFF-FA-10000735"/>
        <s v="OFF-BI-10003350"/>
        <s v="TEC-PH-10000307"/>
        <s v="TEC-CO-10004202"/>
        <s v="FUR-FU-10001852"/>
        <s v="OFF-AR-10003759"/>
        <s v="OFF-ST-10004337"/>
        <s v="FUR-TA-10001932"/>
        <s v="FUR-CH-10002126"/>
        <s v="TEC-PH-10004700"/>
        <s v="OFF-BI-10003429"/>
        <s v="FUR-FU-10004952"/>
        <s v="OFF-PA-10003172"/>
        <s v="OFF-ST-10002352"/>
        <s v="OFF-PA-10002259"/>
        <s v="OFF-BI-10002976"/>
        <s v="OFF-BI-10003694"/>
        <s v="OFF-LA-10004425"/>
        <s v="FUR-CH-10001270"/>
        <s v="TEC-PH-10004539"/>
        <s v="OFF-AR-10001919"/>
        <s v="TEC-PH-10003655"/>
        <s v="OFF-BI-10004656"/>
        <s v="OFF-ST-10002344"/>
        <s v="TEC-PH-10004447"/>
        <s v="FUR-CH-10003973"/>
        <s v="OFF-PA-10000682"/>
        <s v="FUR-FU-10002268"/>
        <s v="TEC-AC-10001990"/>
        <s v="FUR-CH-10004540"/>
        <s v="OFF-ST-10002292"/>
        <s v="OFF-AR-10004999"/>
        <s v="OFF-BI-10001031"/>
        <s v="OFF-BI-10002432"/>
        <s v="FUR-FU-10001867"/>
        <s v="TEC-PH-10002200"/>
        <s v="TEC-PH-10000439"/>
        <s v="OFF-PA-10001685"/>
        <s v="OFF-ST-10001418"/>
        <s v="OFF-ST-10000676"/>
        <s v="OFF-AR-10001022"/>
        <s v="OFF-EN-10003055"/>
        <s v="TEC-CO-10001046"/>
        <s v="FUR-FU-10000076"/>
        <s v="FUR-FU-10003268"/>
        <s v="FUR-FU-10003691"/>
        <s v="OFF-AR-10003903"/>
        <s v="TEC-PH-10003442"/>
        <s v="OFF-BI-10004519"/>
        <s v="OFF-EN-10004955"/>
        <s v="FUR-TA-10004619"/>
        <s v="FUR-BO-10004467"/>
        <s v="OFF-AR-10002280"/>
        <s v="FUR-CH-10001708"/>
        <s v="OFF-AR-10000462"/>
        <s v="TEC-PH-10004165"/>
        <s v="FUR-FU-10003724"/>
        <s v="FUR-FU-10003535"/>
        <s v="OFF-ST-10003716"/>
        <s v="TEC-PH-10004586"/>
        <s v="OFF-BI-10004236"/>
        <s v="OFF-AR-10000422"/>
        <s v="OFF-PA-10002870"/>
        <s v="OFF-ST-10000563"/>
        <s v="OFF-BI-10002854"/>
        <s v="FUR-CH-10001973"/>
        <s v="TEC-AC-10000580"/>
        <s v="OFF-AR-10004022"/>
        <s v="TEC-AC-10004209"/>
        <s v="TEC-AC-10000023"/>
        <s v="TEC-PH-10003505"/>
        <s v="OFF-LA-10000121"/>
        <s v="OFF-BI-10002026"/>
        <s v="OFF-PA-10000994"/>
        <s v="OFF-BI-10002813"/>
        <s v="OFF-AR-10004817"/>
        <s v="OFF-AR-10001860"/>
        <s v="OFF-BI-10004970"/>
        <s v="OFF-PA-10002968"/>
        <s v="FUR-BO-10003433"/>
        <s v="FUR-FU-10002554"/>
        <s v="TEC-PH-10003437"/>
        <s v="OFF-AP-10003971"/>
        <s v="FUR-CH-10003846"/>
        <s v="OFF-LA-10001404"/>
        <s v="OFF-LA-10001474"/>
        <s v="OFF-PA-10003072"/>
        <s v="FUR-FU-10004960"/>
        <s v="TEC-AC-10003116"/>
        <s v="OFF-AP-10004859"/>
        <s v="OFF-PA-10002659"/>
        <s v="OFF-BI-10004139"/>
        <s v="OFF-AR-10002818"/>
        <s v="OFF-AP-10001303"/>
        <s v="OFF-ST-10002574"/>
        <s v="FUR-FU-10004018"/>
        <s v="TEC-PH-10002549"/>
        <s v="OFF-PA-10004911"/>
        <s v="TEC-MA-10002178"/>
        <s v="OFF-AR-10000411"/>
        <s v="OFF-LA-10000262"/>
        <s v="OFF-PA-10000466"/>
        <s v="OFF-AR-10003829"/>
        <s v="OFF-BI-10001758"/>
        <s v="OFF-BI-10000136"/>
        <s v="OFF-ST-10000649"/>
        <s v="OFF-PA-10003641"/>
        <s v="FUR-CH-10002961"/>
        <s v="OFF-PA-10004041"/>
        <s v="TEC-PH-10001336"/>
        <s v="TEC-MA-10003183"/>
        <s v="TEC-AC-10001314"/>
        <s v="TEC-AC-10004510"/>
        <s v="OFF-BI-10000042"/>
        <s v="FUR-TA-10003008"/>
        <s v="OFF-AP-10003590"/>
        <s v="OFF-PA-10000806"/>
        <s v="OFF-AR-10000896"/>
        <s v="TEC-PH-10002310"/>
        <s v="OFF-ST-10002289"/>
        <s v="OFF-PA-10001289"/>
        <s v="OFF-FA-10000053"/>
        <s v="OFF-EN-10003001"/>
        <s v="FUR-TA-10002958"/>
        <s v="FUR-TA-10001676"/>
        <s v="OFF-BI-10000822"/>
        <s v="OFF-PA-10004888"/>
        <s v="FUR-TA-10002622"/>
        <s v="OFF-PA-10000418"/>
        <s v="FUR-TA-10001039"/>
        <s v="OFF-AR-10002240"/>
        <s v="OFF-BI-10002867"/>
        <s v="FUR-FU-10003976"/>
        <s v="TEC-PH-10002922"/>
        <s v="OFF-PA-10000501"/>
        <s v="OFF-AP-10004980"/>
        <s v="TEC-PH-10001750"/>
        <s v="OFF-BI-10003708"/>
        <s v="OFF-BI-10001191"/>
        <s v="OFF-PA-10003673"/>
        <s v="OFF-PA-10001639"/>
        <s v="TEC-AC-10004975"/>
        <s v="OFF-BI-10004364"/>
        <s v="OFF-PA-10001712"/>
        <s v="FUR-CH-10004289"/>
        <s v="TEC-PH-10002564"/>
        <s v="OFF-BI-10004876"/>
        <s v="TEC-PH-10004348"/>
        <s v="OFF-BI-10004352"/>
        <s v="OFF-BI-10000666"/>
        <s v="TEC-MA-10000010"/>
        <s v="OFF-BI-10000977"/>
        <s v="FUR-TA-10002530"/>
        <s v="FUR-FU-10001473"/>
        <s v="OFF-BI-10001765"/>
        <s v="FUR-CH-10000847"/>
        <s v="OFF-PA-10001293"/>
        <s v="OFF-AR-10000634"/>
        <s v="FUR-FU-10004270"/>
        <s v="OFF-AR-10003770"/>
        <s v="OFF-LA-10003121"/>
        <s v="OFF-PA-10002262"/>
        <s v="OFF-PA-10002464"/>
        <s v="OFF-ST-10002214"/>
        <s v="OFF-PA-10000130"/>
        <s v="TEC-AC-10000865"/>
        <s v="OFF-FA-10003021"/>
        <s v="TEC-PH-10003580"/>
        <s v="TEC-AC-10001109"/>
        <s v="OFF-PA-10001838"/>
        <s v="OFF-ST-10004950"/>
        <s v="OFF-PA-10003823"/>
        <s v="TEC-PH-10001300"/>
        <s v="FUR-TA-10003715"/>
        <s v="TEC-MA-10004458"/>
        <s v="OFF-BI-10004965"/>
        <s v="OFF-AR-10001419"/>
        <s v="OFF-PA-10002586"/>
        <s v="OFF-AR-10002221"/>
        <s v="FUR-FU-10002456"/>
        <s v="OFF-FA-10004968"/>
        <s v="OFF-PA-10001274"/>
        <s v="OFF-PA-10001125"/>
        <s v="OFF-ST-10000344"/>
        <s v="OFF-ST-10003324"/>
        <s v="OFF-ST-10000419"/>
        <s v="OFF-AP-10001626"/>
        <s v="FUR-FU-10003981"/>
        <s v="OFF-ST-10001291"/>
        <s v="OFF-AP-10004868"/>
        <s v="OFF-LA-10002195"/>
        <s v="OFF-AR-10001315"/>
        <s v="OFF-EN-10003134"/>
        <s v="OFF-AR-10001955"/>
        <s v="OFF-LA-10001641"/>
        <s v="OFF-ST-10001370"/>
        <s v="TEC-AC-10003038"/>
        <s v="OFF-BI-10000088"/>
        <s v="OFF-AR-10003504"/>
        <s v="OFF-EN-10003160"/>
        <s v="TEC-AC-10003280"/>
        <s v="TEC-PH-10000169"/>
        <s v="OFF-PA-10001526"/>
        <s v="OFF-AP-10004336"/>
        <s v="OFF-PA-10001357"/>
        <s v="OFF-FA-10000992"/>
        <s v="OFF-AR-10001221"/>
        <s v="TEC-PH-10004830"/>
        <s v="OFF-PA-10004519"/>
        <s v="FUR-BO-10000362"/>
        <s v="OFF-PA-10000308"/>
        <s v="OFF-SU-10001165"/>
        <s v="FUR-FU-10001488"/>
        <s v="OFF-AR-10003251"/>
        <s v="OFF-AR-10001044"/>
        <s v="OFF-AR-10000823"/>
        <s v="OFF-AR-10004456"/>
        <s v="OFF-BI-10000591"/>
        <s v="TEC-PH-10000441"/>
        <s v="TEC-AC-10004855"/>
        <s v="OFF-AR-10001915"/>
        <s v="OFF-ST-10000352"/>
        <s v="OFF-PA-10000575"/>
        <s v="FUR-FU-10002937"/>
        <s v="TEC-AC-10003063"/>
        <s v="FUR-FU-10004415"/>
        <s v="OFF-ST-10002011"/>
        <s v="TEC-PH-10000038"/>
        <s v="OFF-PA-10002689"/>
        <s v="TEC-CO-10001766"/>
        <s v="OFF-PA-10004359"/>
        <s v="OFF-FA-10001135"/>
        <s v="OFF-BI-10004224"/>
        <s v="TEC-PH-10003357"/>
        <s v="OFF-PA-10004475"/>
        <s v="OFF-PA-10003001"/>
        <s v="OFF-FA-10000611"/>
        <s v="OFF-BI-10001116"/>
        <s v="TEC-PH-10004922"/>
        <s v="OFF-BI-10002353"/>
        <s v="OFF-FA-10002676"/>
        <s v="TEC-AC-10003023"/>
        <s v="OFF-PA-10000167"/>
        <s v="TEC-PH-10002185"/>
        <s v="FUR-FU-10000758"/>
        <s v="TEC-MA-10004679"/>
        <s v="OFF-AP-10002495"/>
        <s v="OFF-BI-10002414"/>
        <s v="TEC-AC-10003133"/>
        <s v="TEC-AC-10002006"/>
        <s v="OFF-LA-10002381"/>
        <s v="OFF-FA-10001843"/>
        <s v="OFF-LA-10003077"/>
        <s v="OFF-PA-10003424"/>
        <s v="OFF-PA-10004405"/>
        <s v="FUR-BO-10003965"/>
        <s v="FUR-FU-10002088"/>
        <s v="TEC-AC-10000736"/>
        <s v="FUR-BO-10003966"/>
        <s v="OFF-AP-10000828"/>
        <s v="OFF-AP-10002906"/>
        <s v="OFF-AP-10003860"/>
        <s v="FUR-TA-10001307"/>
        <s v="OFF-PA-10001457"/>
        <s v="OFF-AP-10002082"/>
        <s v="TEC-AC-10003590"/>
        <s v="OFF-PA-10004355"/>
        <s v="OFF-PA-10004947"/>
        <s v="FUR-TA-10004607"/>
        <s v="OFF-PA-10003893"/>
        <s v="TEC-PH-10001817"/>
        <s v="FUR-BO-10000330"/>
        <s v="OFF-BI-10001900"/>
        <s v="FUR-BO-10003159"/>
        <s v="FUR-FU-10001591"/>
        <s v="OFF-LA-10002034"/>
        <s v="OFF-BI-10001628"/>
        <s v="OFF-ST-10000877"/>
        <s v="OFF-AR-10004752"/>
        <s v="OFF-PA-10000675"/>
        <s v="OFF-PA-10001609"/>
        <s v="TEC-PH-10001615"/>
        <s v="TEC-AC-10004568"/>
        <s v="FUR-CH-10001854"/>
        <s v="OFF-AR-10000475"/>
        <s v="TEC-PH-10000455"/>
        <s v="OFF-PA-10001994"/>
        <s v="TEC-AC-10002926"/>
        <s v="TEC-PH-10004897"/>
        <s v="FUR-FU-10001196"/>
        <s v="OFF-PA-10000595"/>
        <s v="OFF-LA-10000443"/>
        <s v="OFF-LA-10001771"/>
        <s v="OFF-AP-10001394"/>
        <s v="FUR-FU-10002553"/>
        <s v="OFF-AP-10004233"/>
        <s v="FUR-CH-10004754"/>
        <s v="OFF-PA-10000809"/>
        <s v="FUR-FU-10002878"/>
        <s v="TEC-PH-10002624"/>
        <s v="TEC-PH-10002885"/>
        <s v="TEC-PH-10000895"/>
        <s v="TEC-MA-10000488"/>
        <s v="OFF-PA-10003729"/>
        <s v="OFF-AP-10001005"/>
        <s v="FUR-CH-10000988"/>
        <s v="FUR-FU-10001986"/>
        <s v="FUR-FU-10004973"/>
        <s v="OFF-ST-10000464"/>
        <s v="OFF-PA-10000528"/>
        <s v="OFF-PA-10003129"/>
        <s v="OFF-AR-10003631"/>
        <s v="OFF-BI-10002133"/>
        <s v="TEC-PH-10004959"/>
        <s v="FUR-BO-10001918"/>
        <s v="FUR-FU-10001617"/>
        <s v="TEC-PH-10002824"/>
        <s v="OFF-PA-10003309"/>
        <s v="OFF-ST-10002554"/>
        <s v="OFF-AR-10002067"/>
        <s v="FUR-TA-10004175"/>
        <s v="FUR-TA-10004767"/>
        <s v="OFF-EN-10002621"/>
        <s v="OFF-LA-10003714"/>
        <s v="FUR-FU-10001889"/>
        <s v="OFF-AR-10003723"/>
        <s v="OFF-PA-10000241"/>
        <s v="OFF-AR-10001446"/>
        <s v="OFF-BI-10001359"/>
        <s v="OFF-EN-10001749"/>
        <s v="OFF-BI-10004390"/>
        <s v="TEC-PH-10004924"/>
        <s v="FUR-CH-10000155"/>
        <s v="OFF-BI-10001757"/>
        <s v="FUR-FU-10004093"/>
        <s v="FUR-FU-10001037"/>
        <s v="OFF-PA-10001878"/>
        <s v="TEC-MA-10003674"/>
        <s v="OFF-LA-10003190"/>
        <s v="TEC-PH-10001809"/>
        <s v="OFF-BI-10003091"/>
        <s v="FUR-CH-10003981"/>
        <s v="OFF-ST-10002562"/>
        <s v="TEC-PH-10004345"/>
        <s v="TEC-PH-10001198"/>
        <s v="OFF-PA-10001972"/>
        <s v="TEC-PH-10002483"/>
        <s v="FUR-BO-10000468"/>
        <s v="TEC-AC-10001284"/>
        <s v="OFF-BI-10002082"/>
        <s v="OFF-ST-10001505"/>
        <s v="OFF-AR-10004582"/>
        <s v="TEC-AC-10002842"/>
        <s v="OFF-AP-10004785"/>
        <s v="TEC-AC-10002217"/>
        <s v="OFF-BI-10002954"/>
        <s v="OFF-AP-10003281"/>
        <s v="OFF-SU-10000898"/>
        <s v="OFF-BI-10001249"/>
        <s v="TEC-AC-10002718"/>
        <s v="TEC-PH-10002352"/>
        <s v="FUR-CH-10003774"/>
        <s v="OFF-AR-10000127"/>
        <s v="TEC-PH-10003811"/>
        <s v="OFF-BI-10002393"/>
        <s v="FUR-TA-10002855"/>
        <s v="OFF-EN-10000781"/>
        <s v="OFF-PA-10002160"/>
        <s v="OFF-AR-10002257"/>
        <s v="OFF-FA-10004395"/>
        <s v="OFF-AP-10002534"/>
        <s v="FUR-BO-10003034"/>
        <s v="OFF-ST-10000943"/>
        <s v="OFF-PA-10000533"/>
        <s v="OFF-ST-10001172"/>
        <s v="OFF-PA-10001661"/>
        <s v="OFF-BI-10004817"/>
        <s v="FUR-CH-10003833"/>
        <s v="FUR-FU-10003142"/>
        <s v="TEC-AC-10001114"/>
        <s v="OFF-FA-10002975"/>
        <s v="OFF-ST-10003996"/>
        <s v="OFF-BI-10002571"/>
        <s v="OFF-PA-10000477"/>
        <s v="OFF-BI-10004209"/>
        <s v="TEC-AC-10002800"/>
        <s v="FUR-TA-10003954"/>
        <s v="TEC-AC-10003289"/>
        <s v="TEC-PH-10002468"/>
        <s v="OFF-PA-10001295"/>
        <s v="OFF-LA-10000248"/>
        <s v="OFF-FA-10004076"/>
        <s v="OFF-LA-10004008"/>
        <s v="OFF-AR-10001177"/>
        <s v="OFF-BI-10001718"/>
        <s v="OFF-AR-10004602"/>
        <s v="OFF-ST-10000078"/>
        <s v="OFF-AR-10004272"/>
        <s v="TEC-PH-10001578"/>
        <s v="OFF-ST-10003638"/>
        <s v="FUR-BO-10002213"/>
        <s v="OFF-EN-10003040"/>
        <s v="TEC-PH-10000923"/>
        <s v="FUR-FU-10003623"/>
        <s v="OFF-AP-10000124"/>
        <s v="OFF-AR-10004511"/>
        <s v="OFF-PA-10003883"/>
        <s v="TEC-PH-10002807"/>
        <s v="FUR-FU-10002364"/>
        <s v="OFF-SU-10001664"/>
        <s v="FUR-TA-10003238"/>
        <s v="TEC-PH-10001536"/>
        <s v="OFF-AR-10004956"/>
        <s v="OFF-AR-10003696"/>
        <s v="OFF-PA-10000551"/>
        <s v="OFF-BI-10004506"/>
        <s v="OFF-PA-10000740"/>
        <s v="FUR-CH-10002084"/>
        <s v="OFF-AP-10000692"/>
        <s v="OFF-AP-10000252"/>
        <s v="FUR-FU-10004748"/>
        <s v="OFF-AR-10000538"/>
        <s v="TEC-PH-10001079"/>
        <s v="OFF-AP-10003842"/>
        <s v="FUR-CH-10000553"/>
        <s v="OFF-AR-10003469"/>
        <s v="OFF-PA-10003790"/>
        <s v="FUR-BO-10002202"/>
        <s v="OFF-AP-10002765"/>
        <s v="OFF-ST-10003692"/>
        <s v="TEC-PH-10001051"/>
        <s v="OFF-AR-10000817"/>
        <s v="OFF-SU-10000952"/>
        <s v="FUR-FU-10004597"/>
        <s v="OFF-BI-10002982"/>
        <s v="OFF-PA-10004285"/>
        <s v="OFF-AP-10001391"/>
        <s v="TEC-PH-10001944"/>
        <s v="OFF-PA-10001776"/>
        <s v="TEC-AC-10004145"/>
        <s v="OFF-PA-10003919"/>
        <s v="OFF-PA-10002001"/>
        <s v="OFF-PA-10002787"/>
        <s v="OFF-ST-10003123"/>
        <s v="FUR-FU-10000308"/>
        <s v="TEC-CO-10003763"/>
        <s v="FUR-TA-10001866"/>
        <s v="OFF-AP-10002222"/>
        <s v="OFF-PA-10003971"/>
        <s v="OFF-AP-10004036"/>
        <s v="OFF-AP-10002287"/>
        <s v="FUR-TA-10001950"/>
        <s v="TEC-PH-10001527"/>
        <s v="TEC-AC-10003095"/>
        <s v="TEC-AC-10000358"/>
        <s v="OFF-EN-10004147"/>
        <s v="FUR-FU-10001468"/>
        <s v="OFF-PA-10000380"/>
        <s v="OFF-AP-10000026"/>
        <s v="OFF-PA-10003936"/>
        <s v="FUR-FU-10002501"/>
        <s v="OFF-AP-10001205"/>
        <s v="OFF-BI-10004141"/>
        <s v="OFF-BI-10000632"/>
        <s v="TEC-AC-10004864"/>
        <s v="TEC-MA-10000597"/>
        <s v="OFF-PA-10002960"/>
        <s v="OFF-PA-10000919"/>
        <s v="OFF-BI-10001553"/>
        <s v="OFF-AP-10004540"/>
        <s v="FUR-CH-10001714"/>
        <s v="FUR-FU-10002298"/>
        <s v="OFF-AR-10000315"/>
        <s v="OFF-FA-10000936"/>
        <s v="OFF-SU-10004768"/>
        <s v="OFF-PA-10002581"/>
        <s v="OFF-AP-10002403"/>
        <s v="OFF-AR-10003087"/>
        <s v="TEC-PH-10000141"/>
        <s v="TEC-CO-10000971"/>
        <s v="OFF-FA-10001229"/>
        <s v="OFF-BI-10002437"/>
        <s v="OFF-PA-10004255"/>
        <s v="OFF-PA-10001184"/>
        <s v="TEC-AC-10002637"/>
        <s v="FUR-BO-10000780"/>
        <s v="TEC-PH-10003072"/>
        <s v="TEC-MA-10000112"/>
        <s v="TEC-AC-10004171"/>
        <s v="FUR-TA-10002645"/>
        <s v="OFF-BI-10003784"/>
        <s v="OFF-BI-10001617"/>
        <s v="FUR-CH-10002439"/>
        <s v="OFF-AP-10003057"/>
        <s v="FUR-TA-10000849"/>
        <s v="OFF-EN-10002973"/>
        <s v="OFF-BI-10003963"/>
        <s v="OFF-LA-10000081"/>
        <s v="OFF-PA-10000726"/>
        <s v="OFF-PA-10004983"/>
        <s v="FUR-FU-10002107"/>
        <s v="FUR-CH-10001190"/>
        <s v="TEC-AC-10000682"/>
        <s v="OFF-LA-10004545"/>
        <s v="OFF-SU-10002557"/>
        <s v="TEC-PH-10000912"/>
        <s v="OFF-ST-10001837"/>
        <s v="OFF-AR-10001473"/>
        <s v="TEC-PH-10001835"/>
        <s v="OFF-PA-10002245"/>
        <s v="OFF-EN-10004483"/>
        <s v="OFF-SU-10000151"/>
        <s v="OFF-AP-10001293"/>
        <s v="TEC-PH-10000675"/>
        <s v="OFF-ST-10003470"/>
        <s v="OFF-LA-10004559"/>
        <s v="OFF-AP-10002651"/>
        <s v="TEC-AC-10002550"/>
        <s v="OFF-BI-10000829"/>
        <s v="TEC-PH-10002555"/>
        <s v="FUR-BO-10003450"/>
        <s v="FUR-FU-10004665"/>
        <s v="TEC-PH-10000369"/>
        <s v="TEC-AC-10001590"/>
        <s v="FUR-FU-10004909"/>
        <s v="FUR-BO-10004357"/>
        <s v="TEC-AC-10000387"/>
        <s v="OFF-BI-10001308"/>
        <s v="OFF-AP-10002734"/>
        <s v="FUR-FU-10004587"/>
        <s v="TEC-PH-10004833"/>
        <s v="FUR-FU-10001847"/>
        <s v="FUR-FU-10002045"/>
        <s v="FUR-FU-10004671"/>
        <s v="FUR-TA-10003569"/>
        <s v="OFF-PA-10001752"/>
        <s v="TEC-MA-10003356"/>
        <s v="OFF-AR-10003727"/>
        <s v="TEC-AC-10001635"/>
        <s v="OFF-LA-10003663"/>
        <s v="TEC-CO-10004722"/>
        <s v="TEC-MA-10002210"/>
        <s v="OFF-BI-10003196"/>
        <s v="FUR-CH-10002017"/>
        <s v="FUR-FU-10003829"/>
        <s v="OFF-PA-10000697"/>
        <s v="OFF-AR-10004691"/>
        <s v="OFF-BI-10000948"/>
        <s v="OFF-PA-10000223"/>
        <s v="OFF-PA-10000062"/>
        <s v="FUR-BO-10003404"/>
        <s v="OFF-BI-10004233"/>
        <s v="TEC-PH-10002834"/>
        <s v="FUR-CH-10003761"/>
        <s v="OFF-PA-10004665"/>
        <s v="OFF-BI-10001196"/>
        <s v="TEC-MA-10002981"/>
        <s v="TEC-PH-10003601"/>
        <s v="OFF-BI-10002003"/>
        <s v="OFF-PA-10003016"/>
        <s v="OFF-PA-10002246"/>
        <s v="TEC-PH-10002890"/>
        <s v="TEC-MA-10003626"/>
        <s v="TEC-MA-10002412"/>
        <s v="OFF-AR-10003183"/>
        <s v="OFF-PA-10002319"/>
        <s v="OFF-PA-10001246"/>
        <s v="OFF-PA-10001815"/>
        <s v="FUR-FU-10001876"/>
        <s v="TEC-PH-10000673"/>
        <s v="TEC-PH-10002075"/>
        <s v="TEC-PH-10003691"/>
        <s v="OFF-SU-10000157"/>
        <s v="TEC-AC-10004227"/>
        <s v="TEC-AC-10004127"/>
        <s v="FUR-CH-10002758"/>
        <s v="OFF-ST-10000532"/>
        <s v="TEC-AC-10003709"/>
        <s v="OFF-BI-10003166"/>
        <s v="OFF-ST-10004835"/>
        <s v="OFF-AP-10000159"/>
        <s v="OFF-AP-10001242"/>
        <s v="TEC-AC-10003433"/>
        <s v="TEC-PH-10003187"/>
        <s v="OFF-FA-10002763"/>
        <s v="OFF-PA-10004239"/>
        <s v="OFF-PA-10004782"/>
        <s v="FUR-FU-10001185"/>
        <s v="OFF-PA-10003270"/>
        <s v="OFF-PA-10002421"/>
        <s v="OFF-PA-10002923"/>
        <s v="OFF-ST-10001128"/>
        <s v="OFF-PA-10000520"/>
        <s v="FUR-FU-10003832"/>
        <s v="FUR-FU-10000409"/>
        <s v="TEC-PH-10004389"/>
        <s v="OFF-SU-10000946"/>
        <s v="FUR-FU-10001546"/>
        <s v="OFF-PA-10000791"/>
        <s v="OFF-PA-10003739"/>
        <s v="FUR-FU-10000771"/>
        <s v="OFF-ST-10002615"/>
        <s v="OFF-PA-10000327"/>
        <s v="OFF-EN-10003286"/>
        <s v="OFF-AR-10003772"/>
        <s v="OFF-AR-10003338"/>
        <s v="FUR-FU-10002116"/>
        <s v="FUR-CH-10000422"/>
        <s v="FUR-FU-10002685"/>
        <s v="FUR-FU-10004963"/>
        <s v="OFF-BI-10000174"/>
        <s v="FUR-CH-10004875"/>
        <s v="FUR-FU-10000305"/>
        <s v="TEC-PH-10001459"/>
        <s v="FUR-FU-10002445"/>
        <s v="OFF-PA-10000213"/>
        <s v="FUR-CH-10001797"/>
        <s v="OFF-PA-10003848"/>
        <s v="FUR-FU-10000755"/>
        <s v="FUR-FU-10000550"/>
        <s v="TEC-MA-10004521"/>
        <s v="OFF-BI-10003655"/>
        <s v="OFF-AP-10003779"/>
        <s v="OFF-FA-10002701"/>
        <s v="OFF-BI-10002799"/>
        <s v="OFF-AR-10003582"/>
        <s v="FUR-FU-10004666"/>
        <s v="OFF-EN-10002312"/>
        <s v="FUR-CH-10002320"/>
        <s v="OFF-AR-10001216"/>
        <s v="FUR-FU-10003247"/>
        <s v="FUR-TA-10003837"/>
        <s v="TEC-PH-10002350"/>
        <s v="TEC-AC-10000397"/>
        <s v="TEC-AC-10004001"/>
        <s v="OFF-PA-10001534"/>
        <s v="FUR-FU-10002379"/>
        <s v="TEC-PH-10000526"/>
        <s v="OFF-PA-10001977"/>
        <s v="FUR-BO-10003660"/>
        <s v="OFF-BI-10001267"/>
        <s v="OFF-PA-10002741"/>
        <s v="OFF-PA-10001471"/>
        <s v="TEC-MA-10001972"/>
        <s v="FUR-FU-10003464"/>
        <s v="OFF-PA-10004438"/>
        <s v="FUR-FU-10004586"/>
        <s v="TEC-PH-10004908"/>
        <s v="FUR-CH-10004495"/>
        <s v="TEC-MA-10000418"/>
        <s v="OFF-BI-10004600"/>
        <s v="OFF-BI-10004040"/>
        <s v="OFF-AR-10001615"/>
        <s v="TEC-PH-10001299"/>
        <s v="OFF-AR-10004260"/>
        <s v="OFF-EN-10004773"/>
        <s v="OFF-BI-10001787"/>
        <s v="OFF-ST-10002957"/>
        <s v="OFF-FA-10001883"/>
        <s v="TEC-PH-10001644"/>
        <s v="OFF-LA-10000407"/>
        <s v="TEC-AC-10000420"/>
        <s v="OFF-EN-10004846"/>
        <s v="OFF-SU-10003567"/>
        <s v="OFF-ST-10002301"/>
        <s v="TEC-PH-10003095"/>
        <s v="TEC-PH-10004912"/>
        <s v="OFF-AR-10000799"/>
        <s v="OFF-PA-10004609"/>
        <s v="TEC-PH-10003171"/>
        <s v="OFF-AP-10000595"/>
        <s v="TEC-AC-10003399"/>
        <s v="TEC-MA-10002428"/>
        <s v="TEC-PH-10001128"/>
        <s v="OFF-PA-10001033"/>
        <s v="TEC-AC-10000474"/>
        <s v="FUR-FU-10002963"/>
        <s v="FUR-FU-10000193"/>
        <s v="OFF-BI-10000962"/>
        <s v="OFF-AP-10002867"/>
        <s v="FUR-BO-10002916"/>
        <s v="FUR-TA-10004152"/>
        <s v="FUR-FU-10000672"/>
        <s v="FUR-BO-10002598"/>
        <s v="OFF-PA-10004610"/>
        <s v="FUR-FU-10000320"/>
        <s v="FUR-CH-10003535"/>
        <s v="FUR-FU-10003919"/>
        <s v="OFF-PA-10000174"/>
        <s v="FUR-FU-10002703"/>
        <s v="TEC-PH-10002415"/>
        <s v="OFF-AR-10000657"/>
        <s v="OFF-PA-10004996"/>
        <s v="OFF-PA-10003363"/>
        <s v="TEC-AC-10002305"/>
        <s v="TEC-AC-10000990"/>
        <s v="FUR-BO-10001608"/>
        <s v="FUR-BO-10000112"/>
        <s v="TEC-PH-10004120"/>
        <s v="OFF-BI-10003476"/>
        <s v="TEC-MA-10002859"/>
        <s v="OFF-AP-10001947"/>
        <s v="OFF-LA-10001982"/>
        <s v="TEC-PH-10003484"/>
        <s v="OFF-PA-10000007"/>
        <s v="OFF-PA-10000552"/>
        <s v="OFF-AR-10004062"/>
        <s v="OFF-ST-10000321"/>
        <s v="TEC-AC-10002134"/>
        <s v="TEC-PH-10004071"/>
        <s v="OFF-PA-10004039"/>
        <s v="OFF-AR-10001725"/>
        <s v="OFF-AR-10004269"/>
        <s v="OFF-BI-10003007"/>
        <s v="OFF-SU-10002522"/>
        <s v="TEC-AC-10004859"/>
        <s v="TEC-AC-10002558"/>
        <s v="FUR-FU-10001731"/>
        <s v="OFF-SU-10004782"/>
        <s v="OFF-SU-10000432"/>
        <s v="OFF-LA-10004409"/>
        <s v="OFF-ST-10001031"/>
        <s v="OFF-LA-10000476"/>
        <s v="OFF-AR-10002987"/>
        <s v="TEC-CO-10001571"/>
        <s v="FUR-FU-10003026"/>
        <s v="OFF-ST-10001034"/>
        <s v="TEC-AC-10000521"/>
        <s v="OFF-SU-10003002"/>
        <s v="TEC-PH-10000730"/>
        <s v="FUR-CH-10004983"/>
        <s v="OFF-FA-10001332"/>
        <s v="TEC-AC-10001874"/>
        <s v="OFF-BI-10000494"/>
        <s v="FUR-TA-10003469"/>
        <s v="OFF-AR-10003179"/>
        <s v="FUR-CH-10003606"/>
        <s v="FUR-CH-10003298"/>
        <s v="OFF-LA-10003537"/>
        <s v="OFF-PA-10000069"/>
        <s v="OFF-PA-10004733"/>
        <s v="TEC-AC-10004814"/>
        <s v="OFF-SU-10002301"/>
        <s v="OFF-BI-10004318"/>
        <s v="FUR-FU-10004164"/>
        <s v="TEC-AC-10001539"/>
        <s v="TEC-PH-10002789"/>
        <s v="OFF-BI-10004828"/>
        <s v="OFF-AR-10001770"/>
        <s v="FUR-FU-10004904"/>
        <s v="FUR-FU-10002396"/>
        <s v="TEC-AC-10002331"/>
        <s v="TEC-AC-10001090"/>
        <s v="FUR-BO-10004218"/>
        <s v="TEC-PH-10001619"/>
        <s v="OFF-PA-10000246"/>
        <s v="OFF-PA-10001461"/>
        <s v="OFF-AR-10004165"/>
        <s v="OFF-EN-10001028"/>
        <s v="TEC-PH-10003535"/>
        <s v="FUR-FU-10001085"/>
        <s v="OFF-AR-10003481"/>
        <s v="OFF-PA-10002606"/>
        <s v="FUR-FU-10003731"/>
        <s v="OFF-AP-10001962"/>
        <s v="FUR-FU-10003798"/>
        <s v="OFF-AR-10002704"/>
        <s v="TEC-AC-10002942"/>
        <s v="TEC-MA-10001016"/>
        <s v="TEC-AC-10001553"/>
        <s v="FUR-FU-10001215"/>
        <s v="OFF-PA-10002499"/>
        <s v="TEC-PH-10003215"/>
        <s v="OFF-LA-10002945"/>
        <s v="OFF-AR-10002766"/>
        <s v="TEC-PH-10004434"/>
        <s v="FUR-BO-10000711"/>
        <s v="OFF-BI-10001120"/>
        <s v="OFF-AP-10004655"/>
        <s v="FUR-BO-10004360"/>
        <s v="TEC-AC-10000199"/>
        <s v="TEC-MA-10001127"/>
        <s v="OFF-AR-10001227"/>
        <s v="FUR-CH-10000229"/>
        <s v="FUR-BO-10002853"/>
        <s v="OFF-PA-10004022"/>
        <s v="OFF-PA-10004248"/>
        <s v="OFF-PA-10001363"/>
        <s v="OFF-BI-10003876"/>
        <s v="OFF-EN-10004007"/>
        <s v="FUR-BO-10003894"/>
        <s v="TEC-MA-10001570"/>
        <s v="FUR-FU-10003930"/>
        <s v="OFF-PA-10000232"/>
        <s v="OFF-AR-10001972"/>
        <s v="OFF-AR-10004587"/>
        <s v="OFF-AP-10001366"/>
        <s v="OFF-BI-10000216"/>
        <s v="TEC-MA-10001047"/>
        <s v="OFF-LA-10003720"/>
        <s v="TEC-MA-10003246"/>
        <s v="FUR-FU-10000175"/>
        <s v="OFF-PA-10000556"/>
        <s v="TEC-AC-10003237"/>
        <s v="OFF-EN-10003068"/>
        <s v="FUR-FU-10004053"/>
        <s v="OFF-PA-10000565"/>
        <s v="OFF-LA-10000414"/>
        <s v="OFF-AP-10002998"/>
        <s v="FUR-BO-10004690"/>
        <s v="OFF-AR-10002445"/>
        <s v="FUR-BO-10003546"/>
        <s v="FUR-TA-10003392"/>
        <s v="OFF-AR-10003217"/>
        <s v="OFF-ST-10001932"/>
        <s v="OFF-AR-10001761"/>
        <s v="OFF-EN-10003567"/>
        <s v="OFF-PA-10003022"/>
        <s v="FUR-TA-10004442"/>
        <s v="OFF-ST-10000129"/>
        <s v="OFF-PA-10004948"/>
        <s v="OFF-PA-10001725"/>
        <s v="TEC-PH-10000213"/>
        <s v="OFF-PA-10000807"/>
        <s v="OFF-ST-10003805"/>
        <s v="OFF-PA-10004353"/>
        <s v="OFF-EN-10004206"/>
        <s v="OFF-LA-10003388"/>
        <s v="TEC-PH-10000193"/>
        <s v="FUR-FU-10002111"/>
        <s v="OFF-ST-10000885"/>
        <s v="OFF-PA-10002709"/>
        <s v="FUR-FU-10003424"/>
        <s v="OFF-BI-10003718"/>
        <s v="FUR-FU-10002508"/>
        <s v="OFF-AP-10004052"/>
        <s v="OFF-PA-10003134"/>
        <s v="FUR-FU-10000719"/>
        <s v="FUR-BO-10003893"/>
        <s v="TEC-CO-10001943"/>
        <s v="FUR-CH-10000749"/>
        <s v="OFF-PA-10003228"/>
        <s v="TEC-AC-10001542"/>
        <s v="TEC-AC-10004877"/>
        <s v="TEC-PH-10001305"/>
        <s v="OFF-PA-10000483"/>
        <s v="TEC-AC-10000487"/>
        <s v="TEC-AC-10002018"/>
        <s v="OFF-PA-10004381"/>
        <s v="OFF-EN-10001453"/>
        <s v="OFF-SU-10001212"/>
        <s v="OFF-BI-10000201"/>
        <s v="TEC-AC-10004396"/>
        <s v="OFF-AR-10002467"/>
        <s v="FUR-FU-10002813"/>
        <s v="TEC-MA-10000752"/>
        <s v="FUR-FU-10004845"/>
        <s v="OFF-FA-10000840"/>
        <s v="OFF-AR-10001231"/>
        <s v="TEC-PH-10004875"/>
        <s v="FUR-CH-10001802"/>
        <s v="TEC-PH-10003356"/>
        <s v="OFF-AP-10002670"/>
        <s v="OFF-FA-10003485"/>
        <s v="OFF-AP-10000390"/>
        <s v="OFF-PA-10002764"/>
        <s v="OFF-PA-10000143"/>
        <s v="TEC-MA-10000045"/>
        <s v="OFF-ST-10000136"/>
        <s v="TEC-PH-10004522"/>
        <s v="TEC-PH-10002584"/>
        <s v="FUR-CH-10004626"/>
        <s v="TEC-PH-10000562"/>
        <s v="FUR-FU-10001025"/>
        <s v="OFF-LA-10004178"/>
        <s v="OFF-PA-10003797"/>
        <s v="OFF-EN-10003448"/>
        <s v="OFF-AP-10000938"/>
        <s v="OFF-SU-10004737"/>
        <s v="FUR-TA-10001691"/>
        <s v="TEC-MA-10003173"/>
        <s v="OFF-LA-10000305"/>
        <s v="TEC-PH-10002583"/>
        <s v="OFF-AR-10003876"/>
        <s v="OFF-PA-10003063"/>
        <s v="OFF-PA-10003302"/>
        <s v="TEC-MA-10000423"/>
        <s v="TEC-AC-10004992"/>
        <s v="OFF-BI-10004099"/>
        <s v="OFF-PA-10001215"/>
        <s v="TEC-AC-10003870"/>
        <s v="OFF-AP-10000275"/>
        <s v="FUR-FU-10003192"/>
        <s v="OFF-PA-10000859"/>
        <s v="OFF-AR-10000614"/>
        <s v="OFF-FA-10000089"/>
        <s v="FUR-TA-10001771"/>
        <s v="FUR-CH-10002044"/>
        <s v="FUR-TA-10001086"/>
        <s v="OFF-PA-10000048"/>
        <s v="TEC-MA-10002109"/>
        <s v="OFF-PA-10003036"/>
        <s v="TEC-PH-10001870"/>
        <s v="OFF-ST-10002182"/>
        <s v="TEC-PH-10001468"/>
        <s v="OFF-AR-10004010"/>
        <s v="OFF-ST-10003572"/>
        <s v="OFF-ST-10003994"/>
        <s v="FUR-CH-10001545"/>
        <s v="FUR-FU-10004245"/>
        <s v="OFF-EN-10002592"/>
        <s v="OFF-AR-10000914"/>
        <s v="OFF-LA-10003498"/>
        <s v="TEC-MA-10003329"/>
        <s v="FUR-FU-10000747"/>
        <s v="TEC-PH-10004100"/>
        <s v="OFF-ST-10000636"/>
        <s v="TEC-PH-10003174"/>
        <s v="OFF-PA-10001497"/>
        <s v="OFF-PA-10001952"/>
        <s v="OFF-SU-10004661"/>
        <s v="OFF-PA-10001826"/>
        <s v="TEC-MA-10001031"/>
        <s v="TEC-MA-10003176"/>
        <s v="TEC-AC-10002647"/>
        <s v="TEC-PH-10002114"/>
        <s v="OFF-PA-10001593"/>
        <s v="TEC-AC-10004803"/>
        <s v="OFF-PA-10001801"/>
        <s v="TEC-PH-10000127"/>
        <s v="OFF-AP-10001564"/>
        <s v="TEC-AC-10004595"/>
        <s v="FUR-FU-10002874"/>
        <s v="FUR-FU-10003489"/>
        <s v="TEC-MA-10002073"/>
        <s v="TEC-PH-10004006"/>
        <s v="OFF-BI-10000279"/>
        <s v="OFF-PA-10000300"/>
        <s v="OFF-BI-10004308"/>
        <s v="TEC-PH-10004080"/>
        <s v="OFF-PA-10001260"/>
        <s v="OFF-ST-10004946"/>
        <s v="OFF-PA-10002109"/>
        <s v="TEC-MA-10004255"/>
        <s v="FUR-FU-10003095"/>
        <s v="FUR-FU-10000820"/>
        <s v="TEC-MA-10002930"/>
        <s v="OFF-PA-10003205"/>
        <s v="OFF-LA-10002368"/>
        <s v="TEC-MA-10003230"/>
        <s v="OFF-PA-10000295"/>
        <s v="OFF-SU-10004884"/>
        <s v="FUR-FU-10002240"/>
        <s v="FUR-FU-10001057"/>
        <s v="FUR-CH-10002073"/>
        <s v="OFF-AP-10003278"/>
        <s v="TEC-PH-10002070"/>
        <s v="FUR-FU-10000277"/>
        <s v="TEC-AC-10004420"/>
        <s v="TEC-PH-10004094"/>
        <s v="TEC-MA-10002790"/>
        <s v="OFF-AP-10001634"/>
        <s v="OFF-PA-10001837"/>
        <s v="OFF-AR-10003896"/>
        <s v="OFF-BI-10002897"/>
        <s v="OFF-PA-10001243"/>
        <s v="FUR-FU-10003806"/>
        <s v="TEC-MA-10000904"/>
        <s v="OFF-LA-10002473"/>
        <s v="FUR-FU-10003374"/>
        <s v="TEC-MA-10001856"/>
        <s v="OFF-ST-10003641"/>
        <s v="OFF-AR-10004707"/>
        <s v="TEC-MA-10004086"/>
        <s v="TEC-MA-10001695"/>
        <s v="FUR-FU-10002506"/>
        <s v="TEC-AC-10004518"/>
        <s v="OFF-AP-10000027"/>
        <s v="OFF-PA-10002558"/>
        <s v="TEC-AC-10000926"/>
        <s v="OFF-PA-10001846"/>
        <s v="TEC-MA-10003673"/>
        <s v="FUR-BO-10001567"/>
        <s v="FUR-FU-10001379"/>
        <s v="TEC-MA-10000984"/>
        <s v="OFF-AR-10000937"/>
        <s v="FUR-FU-10002030"/>
        <s v="OFF-FA-10000254"/>
        <s v="OFF-AP-10004136"/>
        <s v="TEC-AC-10002370"/>
        <s v="OFF-AR-10003986"/>
        <s v="OFF-SU-10004290"/>
        <s v="TEC-MA-10004552"/>
        <s v="OFF-PA-10000312"/>
        <s v="OFF-PA-10001001"/>
        <s v="OFF-PA-10001583"/>
        <s v="TEC-MA-10002694"/>
        <s v="TEC-MA-10004626"/>
        <s v="TEC-PH-10004241"/>
        <s v="OFF-SU-10003936"/>
        <s v="TEC-MA-10003337"/>
        <s v="OFF-PA-10000210"/>
        <s v="OFF-AR-10003477"/>
        <s v="FUR-CH-10002317"/>
        <s v="OFF-LA-10004677"/>
        <s v="FUR-CH-10002780"/>
        <s v="OFF-EN-10001535"/>
        <s v="TEC-MA-10003493"/>
        <s v="TEC-AC-10002380"/>
        <s v="TEC-PH-10002817"/>
        <s v="TEC-MA-10003589"/>
        <s v="OFF-AP-10003099"/>
        <s v="TEC-PH-10002645"/>
        <s v="OFF-ST-10001627"/>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41">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Staples"/>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2011-01-04"/>
          <s v="Jan"/>
          <s v="Feb"/>
          <s v="Mar"/>
          <s v="Apr"/>
          <s v="May"/>
          <s v="Jun"/>
          <s v="Jul"/>
          <s v="Aug"/>
          <s v="Sep"/>
          <s v="Oct"/>
          <s v="Nov"/>
          <s v="Dec"/>
          <s v="&gt;2015-01-01"/>
        </groupItems>
      </fieldGroup>
    </cacheField>
    <cacheField name="Quarters (Order Date)" numFmtId="0" databaseField="0">
      <fieldGroup base="3">
        <rangePr groupBy="quarters" startDate="2011-01-04T00:00:00" endDate="2015-01-01T00:00:00"/>
        <groupItems count="6">
          <s v="&lt;2011-01-04"/>
          <s v="Qtr1"/>
          <s v="Qtr2"/>
          <s v="Qtr3"/>
          <s v="Qtr4"/>
          <s v="&gt;2015-01-01"/>
        </groupItems>
      </fieldGroup>
    </cacheField>
    <cacheField name="Years (Order Date)" numFmtId="0" databaseField="0">
      <fieldGroup base="3">
        <rangePr groupBy="years" startDate="2011-01-04T00:00:00" endDate="2015-01-01T00:00:00"/>
        <groupItems count="7">
          <s v="&lt;2011-01-04"/>
          <s v="2011"/>
          <s v="2012"/>
          <s v="2013"/>
          <s v="2014"/>
          <s v="2015"/>
          <s v="&gt;2015-01-01"/>
        </groupItems>
      </fieldGroup>
    </cacheField>
    <cacheField name="Profit Margin" numFmtId="0" formula="Profit/Sales" databaseField="0"/>
  </cacheFields>
  <extLst>
    <ext xmlns:x14="http://schemas.microsoft.com/office/spreadsheetml/2009/9/main" uri="{725AE2AE-9491-48be-B2B4-4EB974FC3084}">
      <x14:pivotCacheDefinition pivotCacheId="18218022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s v="Second Class"/>
    <s v="CG-12520"/>
    <s v="Claire Gute"/>
    <x v="0"/>
    <x v="0"/>
    <s v="Henderson"/>
    <x v="0"/>
    <n v="42420"/>
    <x v="0"/>
    <x v="0"/>
    <x v="0"/>
    <x v="0"/>
    <x v="0"/>
    <n v="261.95999999999998"/>
    <n v="2"/>
    <n v="0"/>
    <n v="41.913600000000002"/>
  </r>
  <r>
    <n v="2"/>
    <s v="CA-2013-152156"/>
    <x v="0"/>
    <x v="0"/>
    <d v="2013-11-12T00:00:00"/>
    <s v="Second Class"/>
    <s v="CG-12520"/>
    <s v="Claire Gute"/>
    <x v="0"/>
    <x v="0"/>
    <s v="Henderson"/>
    <x v="0"/>
    <n v="42420"/>
    <x v="0"/>
    <x v="1"/>
    <x v="0"/>
    <x v="1"/>
    <x v="1"/>
    <n v="731.93999999999994"/>
    <n v="3"/>
    <n v="0"/>
    <n v="219.58199999999997"/>
  </r>
  <r>
    <n v="3"/>
    <s v="CA-2013-138688"/>
    <x v="0"/>
    <x v="1"/>
    <d v="2013-06-17T00:00:00"/>
    <s v="Second Class"/>
    <s v="DV-13045"/>
    <s v="Darrin Van Huff"/>
    <x v="1"/>
    <x v="0"/>
    <s v="Los Angeles"/>
    <x v="1"/>
    <n v="90036"/>
    <x v="1"/>
    <x v="2"/>
    <x v="1"/>
    <x v="2"/>
    <x v="2"/>
    <n v="14.62"/>
    <n v="2"/>
    <n v="0"/>
    <n v="6.8713999999999995"/>
  </r>
  <r>
    <n v="4"/>
    <s v="US-2012-108966"/>
    <x v="1"/>
    <x v="2"/>
    <d v="2012-10-18T00:00:00"/>
    <s v="Standard Class"/>
    <s v="SO-20335"/>
    <s v="Sean O'Donnell"/>
    <x v="0"/>
    <x v="0"/>
    <s v="Fort Lauderdale"/>
    <x v="2"/>
    <n v="33311"/>
    <x v="0"/>
    <x v="3"/>
    <x v="0"/>
    <x v="3"/>
    <x v="3"/>
    <n v="957.57749999999999"/>
    <n v="5"/>
    <n v="0.45"/>
    <n v="-383.03100000000006"/>
  </r>
  <r>
    <n v="5"/>
    <s v="US-2012-108966"/>
    <x v="1"/>
    <x v="2"/>
    <d v="2012-10-18T00:00:00"/>
    <s v="Standard Class"/>
    <s v="SO-20335"/>
    <s v="Sean O'Donnell"/>
    <x v="0"/>
    <x v="0"/>
    <s v="Fort Lauderdale"/>
    <x v="2"/>
    <n v="33311"/>
    <x v="0"/>
    <x v="4"/>
    <x v="1"/>
    <x v="4"/>
    <x v="4"/>
    <n v="22.368000000000002"/>
    <n v="2"/>
    <n v="0.2"/>
    <n v="2.5163999999999991"/>
  </r>
  <r>
    <n v="6"/>
    <s v="CA-2011-115812"/>
    <x v="2"/>
    <x v="3"/>
    <d v="2011-06-14T00:00:00"/>
    <s v="Standard Class"/>
    <s v="BH-11710"/>
    <s v="Brosina Hoffman"/>
    <x v="0"/>
    <x v="0"/>
    <s v="Los Angeles"/>
    <x v="1"/>
    <n v="90032"/>
    <x v="1"/>
    <x v="5"/>
    <x v="0"/>
    <x v="5"/>
    <x v="5"/>
    <n v="48.86"/>
    <n v="7"/>
    <n v="0"/>
    <n v="14.169399999999996"/>
  </r>
  <r>
    <n v="7"/>
    <s v="CA-2011-115812"/>
    <x v="2"/>
    <x v="3"/>
    <d v="2011-06-14T00:00:00"/>
    <s v="Standard Class"/>
    <s v="BH-11710"/>
    <s v="Brosina Hoffman"/>
    <x v="0"/>
    <x v="0"/>
    <s v="Los Angeles"/>
    <x v="1"/>
    <n v="90032"/>
    <x v="1"/>
    <x v="6"/>
    <x v="1"/>
    <x v="6"/>
    <x v="6"/>
    <n v="7.28"/>
    <n v="4"/>
    <n v="0"/>
    <n v="1.9656000000000002"/>
  </r>
  <r>
    <n v="8"/>
    <s v="CA-2011-115812"/>
    <x v="2"/>
    <x v="3"/>
    <d v="2011-06-14T00:00:00"/>
    <s v="Standard Class"/>
    <s v="BH-11710"/>
    <s v="Brosina Hoffman"/>
    <x v="0"/>
    <x v="0"/>
    <s v="Los Angeles"/>
    <x v="1"/>
    <n v="90032"/>
    <x v="1"/>
    <x v="7"/>
    <x v="2"/>
    <x v="7"/>
    <x v="7"/>
    <n v="907.15200000000004"/>
    <n v="6"/>
    <n v="0.2"/>
    <n v="90.715200000000038"/>
  </r>
  <r>
    <n v="9"/>
    <s v="CA-2011-115812"/>
    <x v="2"/>
    <x v="3"/>
    <d v="2011-06-14T00:00:00"/>
    <s v="Standard Class"/>
    <s v="BH-11710"/>
    <s v="Brosina Hoffman"/>
    <x v="0"/>
    <x v="0"/>
    <s v="Los Angeles"/>
    <x v="1"/>
    <n v="90032"/>
    <x v="1"/>
    <x v="8"/>
    <x v="1"/>
    <x v="8"/>
    <x v="8"/>
    <n v="18.504000000000001"/>
    <n v="3"/>
    <n v="0.2"/>
    <n v="5.7824999999999998"/>
  </r>
  <r>
    <n v="10"/>
    <s v="CA-2011-115812"/>
    <x v="2"/>
    <x v="3"/>
    <d v="2011-06-14T00:00:00"/>
    <s v="Standard Class"/>
    <s v="BH-11710"/>
    <s v="Brosina Hoffman"/>
    <x v="0"/>
    <x v="0"/>
    <s v="Los Angeles"/>
    <x v="1"/>
    <n v="90032"/>
    <x v="1"/>
    <x v="9"/>
    <x v="1"/>
    <x v="9"/>
    <x v="9"/>
    <n v="114.9"/>
    <n v="5"/>
    <n v="0"/>
    <n v="34.469999999999992"/>
  </r>
  <r>
    <n v="11"/>
    <s v="CA-2011-115812"/>
    <x v="2"/>
    <x v="3"/>
    <d v="2011-06-14T00:00:00"/>
    <s v="Standard Class"/>
    <s v="BH-11710"/>
    <s v="Brosina Hoffman"/>
    <x v="0"/>
    <x v="0"/>
    <s v="Los Angeles"/>
    <x v="1"/>
    <n v="90032"/>
    <x v="1"/>
    <x v="10"/>
    <x v="0"/>
    <x v="3"/>
    <x v="10"/>
    <n v="1706.1840000000002"/>
    <n v="9"/>
    <n v="0.2"/>
    <n v="85.309199999999805"/>
  </r>
  <r>
    <n v="12"/>
    <s v="CA-2011-115812"/>
    <x v="2"/>
    <x v="3"/>
    <d v="2011-06-14T00:00:00"/>
    <s v="Standard Class"/>
    <s v="BH-11710"/>
    <s v="Brosina Hoffman"/>
    <x v="0"/>
    <x v="0"/>
    <s v="Los Angeles"/>
    <x v="1"/>
    <n v="90032"/>
    <x v="1"/>
    <x v="11"/>
    <x v="2"/>
    <x v="7"/>
    <x v="11"/>
    <n v="911.42399999999998"/>
    <n v="4"/>
    <n v="0.2"/>
    <n v="68.356800000000021"/>
  </r>
  <r>
    <n v="13"/>
    <s v="CA-2014-114412"/>
    <x v="3"/>
    <x v="4"/>
    <d v="2014-04-21T00:00:00"/>
    <s v="Standard Class"/>
    <s v="AA-10480"/>
    <s v="Andrew Allen"/>
    <x v="0"/>
    <x v="0"/>
    <s v="Concord"/>
    <x v="3"/>
    <n v="28027"/>
    <x v="0"/>
    <x v="12"/>
    <x v="1"/>
    <x v="10"/>
    <x v="12"/>
    <n v="15.552000000000003"/>
    <n v="3"/>
    <n v="0.2"/>
    <n v="5.4432"/>
  </r>
  <r>
    <n v="14"/>
    <s v="CA-2013-161389"/>
    <x v="0"/>
    <x v="5"/>
    <d v="2013-12-11T00:00:00"/>
    <s v="Standard Class"/>
    <s v="IM-15070"/>
    <s v="Irene Maddox"/>
    <x v="0"/>
    <x v="0"/>
    <s v="Seattle"/>
    <x v="4"/>
    <n v="98103"/>
    <x v="1"/>
    <x v="13"/>
    <x v="1"/>
    <x v="8"/>
    <x v="13"/>
    <n v="407.97600000000006"/>
    <n v="3"/>
    <n v="0.2"/>
    <n v="132.59219999999993"/>
  </r>
  <r>
    <n v="15"/>
    <s v="US-2012-118983"/>
    <x v="1"/>
    <x v="6"/>
    <d v="2012-11-26T00:00:00"/>
    <s v="Standard Class"/>
    <s v="HP-14815"/>
    <s v="Harold Pawlan"/>
    <x v="2"/>
    <x v="0"/>
    <s v="Fort Worth"/>
    <x v="5"/>
    <n v="76106"/>
    <x v="2"/>
    <x v="14"/>
    <x v="1"/>
    <x v="9"/>
    <x v="14"/>
    <n v="68.809999999999988"/>
    <n v="5"/>
    <n v="0.8"/>
    <n v="-123.858"/>
  </r>
  <r>
    <n v="16"/>
    <s v="US-2012-118983"/>
    <x v="1"/>
    <x v="6"/>
    <d v="2012-11-26T00:00:00"/>
    <s v="Standard Class"/>
    <s v="HP-14815"/>
    <s v="Harold Pawlan"/>
    <x v="2"/>
    <x v="0"/>
    <s v="Fort Worth"/>
    <x v="5"/>
    <n v="76106"/>
    <x v="2"/>
    <x v="15"/>
    <x v="1"/>
    <x v="8"/>
    <x v="15"/>
    <n v="2.5439999999999996"/>
    <n v="3"/>
    <n v="0.8"/>
    <n v="-3.8160000000000016"/>
  </r>
  <r>
    <n v="17"/>
    <s v="CA-2011-105893"/>
    <x v="2"/>
    <x v="7"/>
    <d v="2011-11-18T00:00:00"/>
    <s v="Standard Class"/>
    <s v="PK-19075"/>
    <s v="Pete Kriz"/>
    <x v="0"/>
    <x v="0"/>
    <s v="Madison"/>
    <x v="6"/>
    <n v="53711"/>
    <x v="2"/>
    <x v="16"/>
    <x v="1"/>
    <x v="4"/>
    <x v="16"/>
    <n v="665.88"/>
    <n v="6"/>
    <n v="0"/>
    <n v="13.317599999999999"/>
  </r>
  <r>
    <n v="18"/>
    <s v="CA-2011-167164"/>
    <x v="2"/>
    <x v="8"/>
    <d v="2011-05-15T00:00:00"/>
    <s v="Second Class"/>
    <s v="AG-10270"/>
    <s v="Alejandro Grove"/>
    <x v="0"/>
    <x v="0"/>
    <s v="West Jordan"/>
    <x v="7"/>
    <n v="84084"/>
    <x v="1"/>
    <x v="17"/>
    <x v="1"/>
    <x v="4"/>
    <x v="17"/>
    <n v="55.5"/>
    <n v="2"/>
    <n v="0"/>
    <n v="9.9899999999999949"/>
  </r>
  <r>
    <n v="19"/>
    <s v="CA-2011-143336"/>
    <x v="2"/>
    <x v="9"/>
    <d v="2011-09-01T00:00:00"/>
    <s v="Second Class"/>
    <s v="ZD-21925"/>
    <s v="Zuschuss Donatelli"/>
    <x v="0"/>
    <x v="0"/>
    <s v="San Francisco"/>
    <x v="1"/>
    <n v="94109"/>
    <x v="1"/>
    <x v="18"/>
    <x v="1"/>
    <x v="6"/>
    <x v="18"/>
    <n v="8.56"/>
    <n v="2"/>
    <n v="0"/>
    <n v="2.4823999999999993"/>
  </r>
  <r>
    <n v="20"/>
    <s v="CA-2011-143336"/>
    <x v="2"/>
    <x v="9"/>
    <d v="2011-09-01T00:00:00"/>
    <s v="Second Class"/>
    <s v="ZD-21925"/>
    <s v="Zuschuss Donatelli"/>
    <x v="0"/>
    <x v="0"/>
    <s v="San Francisco"/>
    <x v="1"/>
    <n v="94109"/>
    <x v="1"/>
    <x v="19"/>
    <x v="2"/>
    <x v="7"/>
    <x v="19"/>
    <n v="213.48000000000002"/>
    <n v="3"/>
    <n v="0.2"/>
    <n v="16.010999999999981"/>
  </r>
  <r>
    <n v="21"/>
    <s v="CA-2011-143336"/>
    <x v="2"/>
    <x v="9"/>
    <d v="2011-09-01T00:00:00"/>
    <s v="Second Class"/>
    <s v="ZD-21925"/>
    <s v="Zuschuss Donatelli"/>
    <x v="0"/>
    <x v="0"/>
    <s v="San Francisco"/>
    <x v="1"/>
    <n v="94109"/>
    <x v="1"/>
    <x v="20"/>
    <x v="1"/>
    <x v="8"/>
    <x v="20"/>
    <n v="22.72"/>
    <n v="4"/>
    <n v="0.2"/>
    <n v="7.3839999999999986"/>
  </r>
  <r>
    <n v="22"/>
    <s v="CA-2013-137330"/>
    <x v="0"/>
    <x v="10"/>
    <d v="2013-12-14T00:00:00"/>
    <s v="Standard Class"/>
    <s v="KB-16585"/>
    <s v="Ken Black"/>
    <x v="1"/>
    <x v="0"/>
    <s v="Fremont"/>
    <x v="8"/>
    <n v="68025"/>
    <x v="2"/>
    <x v="21"/>
    <x v="1"/>
    <x v="6"/>
    <x v="21"/>
    <n v="19.459999999999997"/>
    <n v="7"/>
    <n v="0"/>
    <n v="5.0595999999999997"/>
  </r>
  <r>
    <n v="23"/>
    <s v="CA-2013-137330"/>
    <x v="0"/>
    <x v="10"/>
    <d v="2013-12-14T00:00:00"/>
    <s v="Standard Class"/>
    <s v="KB-16585"/>
    <s v="Ken Black"/>
    <x v="1"/>
    <x v="0"/>
    <s v="Fremont"/>
    <x v="8"/>
    <n v="68025"/>
    <x v="2"/>
    <x v="22"/>
    <x v="1"/>
    <x v="9"/>
    <x v="22"/>
    <n v="60.339999999999996"/>
    <n v="7"/>
    <n v="0"/>
    <n v="15.688400000000001"/>
  </r>
  <r>
    <n v="24"/>
    <s v="US-2014-156909"/>
    <x v="3"/>
    <x v="11"/>
    <d v="2014-07-19T00:00:00"/>
    <s v="Second Class"/>
    <s v="SF-20065"/>
    <s v="Sandra Flanagan"/>
    <x v="0"/>
    <x v="0"/>
    <s v="Philadelphia"/>
    <x v="9"/>
    <n v="19140"/>
    <x v="3"/>
    <x v="23"/>
    <x v="0"/>
    <x v="1"/>
    <x v="23"/>
    <n v="71.371999999999986"/>
    <n v="2"/>
    <n v="0.3"/>
    <n v="-1.0196000000000005"/>
  </r>
  <r>
    <n v="25"/>
    <s v="CA-2012-106320"/>
    <x v="1"/>
    <x v="12"/>
    <d v="2012-09-30T00:00:00"/>
    <s v="Standard Class"/>
    <s v="EB-13870"/>
    <s v="Emily Burns"/>
    <x v="0"/>
    <x v="0"/>
    <s v="Orem"/>
    <x v="7"/>
    <n v="84057"/>
    <x v="1"/>
    <x v="3"/>
    <x v="0"/>
    <x v="3"/>
    <x v="3"/>
    <n v="1044.6299999999999"/>
    <n v="3"/>
    <n v="0"/>
    <n v="240.26490000000001"/>
  </r>
  <r>
    <n v="26"/>
    <s v="CA-2013-121755"/>
    <x v="0"/>
    <x v="13"/>
    <d v="2013-01-20T00:00:00"/>
    <s v="Second Class"/>
    <s v="EH-13945"/>
    <s v="Eric Hoffmann"/>
    <x v="0"/>
    <x v="0"/>
    <s v="Los Angeles"/>
    <x v="1"/>
    <n v="90049"/>
    <x v="1"/>
    <x v="24"/>
    <x v="1"/>
    <x v="8"/>
    <x v="24"/>
    <n v="11.648000000000001"/>
    <n v="2"/>
    <n v="0.2"/>
    <n v="4.2224000000000004"/>
  </r>
  <r>
    <n v="27"/>
    <s v="CA-2013-121755"/>
    <x v="0"/>
    <x v="13"/>
    <d v="2013-01-20T00:00:00"/>
    <s v="Second Class"/>
    <s v="EH-13945"/>
    <s v="Eric Hoffmann"/>
    <x v="0"/>
    <x v="0"/>
    <s v="Los Angeles"/>
    <x v="1"/>
    <n v="90049"/>
    <x v="1"/>
    <x v="25"/>
    <x v="2"/>
    <x v="11"/>
    <x v="25"/>
    <n v="90.570000000000007"/>
    <n v="3"/>
    <n v="0"/>
    <n v="11.774100000000004"/>
  </r>
  <r>
    <n v="28"/>
    <s v="US-2012-150630"/>
    <x v="1"/>
    <x v="14"/>
    <d v="2012-09-21T00:00:00"/>
    <s v="Standard Class"/>
    <s v="TB-21520"/>
    <s v="Tracy Blumstein"/>
    <x v="0"/>
    <x v="0"/>
    <s v="Philadelphia"/>
    <x v="9"/>
    <n v="19140"/>
    <x v="3"/>
    <x v="26"/>
    <x v="0"/>
    <x v="0"/>
    <x v="26"/>
    <n v="3083.4300000000003"/>
    <n v="7"/>
    <n v="0.5"/>
    <n v="-1665.0522000000001"/>
  </r>
  <r>
    <n v="29"/>
    <s v="US-2012-150630"/>
    <x v="1"/>
    <x v="14"/>
    <d v="2012-09-21T00:00:00"/>
    <s v="Standard Class"/>
    <s v="TB-21520"/>
    <s v="Tracy Blumstein"/>
    <x v="0"/>
    <x v="0"/>
    <s v="Philadelphia"/>
    <x v="9"/>
    <n v="19140"/>
    <x v="3"/>
    <x v="27"/>
    <x v="1"/>
    <x v="8"/>
    <x v="27"/>
    <n v="9.6180000000000021"/>
    <n v="2"/>
    <n v="0.7"/>
    <n v="-7.0532000000000004"/>
  </r>
  <r>
    <n v="30"/>
    <s v="US-2012-150630"/>
    <x v="1"/>
    <x v="14"/>
    <d v="2012-09-21T00:00:00"/>
    <s v="Standard Class"/>
    <s v="TB-21520"/>
    <s v="Tracy Blumstein"/>
    <x v="0"/>
    <x v="0"/>
    <s v="Philadelphia"/>
    <x v="9"/>
    <n v="19140"/>
    <x v="3"/>
    <x v="28"/>
    <x v="0"/>
    <x v="5"/>
    <x v="28"/>
    <n v="124.20000000000002"/>
    <n v="3"/>
    <n v="0.2"/>
    <n v="15.524999999999991"/>
  </r>
  <r>
    <n v="31"/>
    <s v="US-2012-150630"/>
    <x v="1"/>
    <x v="14"/>
    <d v="2012-09-21T00:00:00"/>
    <s v="Standard Class"/>
    <s v="TB-21520"/>
    <s v="Tracy Blumstein"/>
    <x v="0"/>
    <x v="0"/>
    <s v="Philadelphia"/>
    <x v="9"/>
    <n v="19140"/>
    <x v="3"/>
    <x v="29"/>
    <x v="1"/>
    <x v="12"/>
    <x v="29"/>
    <n v="3.2640000000000002"/>
    <n v="2"/>
    <n v="0.2"/>
    <n v="1.1015999999999997"/>
  </r>
  <r>
    <n v="32"/>
    <s v="US-2012-150630"/>
    <x v="1"/>
    <x v="14"/>
    <d v="2012-09-21T00:00:00"/>
    <s v="Standard Class"/>
    <s v="TB-21520"/>
    <s v="Tracy Blumstein"/>
    <x v="0"/>
    <x v="0"/>
    <s v="Philadelphia"/>
    <x v="9"/>
    <n v="19140"/>
    <x v="3"/>
    <x v="30"/>
    <x v="1"/>
    <x v="6"/>
    <x v="30"/>
    <n v="86.304000000000002"/>
    <n v="6"/>
    <n v="0.2"/>
    <n v="9.7091999999999885"/>
  </r>
  <r>
    <n v="33"/>
    <s v="US-2012-150630"/>
    <x v="1"/>
    <x v="14"/>
    <d v="2012-09-21T00:00:00"/>
    <s v="Standard Class"/>
    <s v="TB-21520"/>
    <s v="Tracy Blumstein"/>
    <x v="0"/>
    <x v="0"/>
    <s v="Philadelphia"/>
    <x v="9"/>
    <n v="19140"/>
    <x v="3"/>
    <x v="31"/>
    <x v="1"/>
    <x v="8"/>
    <x v="31"/>
    <n v="6.8580000000000014"/>
    <n v="6"/>
    <n v="0.7"/>
    <n v="-5.7149999999999999"/>
  </r>
  <r>
    <n v="34"/>
    <s v="US-2012-150630"/>
    <x v="1"/>
    <x v="14"/>
    <d v="2012-09-21T00:00:00"/>
    <s v="Standard Class"/>
    <s v="TB-21520"/>
    <s v="Tracy Blumstein"/>
    <x v="0"/>
    <x v="0"/>
    <s v="Philadelphia"/>
    <x v="9"/>
    <n v="19140"/>
    <x v="3"/>
    <x v="32"/>
    <x v="1"/>
    <x v="6"/>
    <x v="32"/>
    <n v="15.76"/>
    <n v="2"/>
    <n v="0.2"/>
    <n v="3.5460000000000007"/>
  </r>
  <r>
    <n v="35"/>
    <s v="CA-2014-107727"/>
    <x v="3"/>
    <x v="15"/>
    <d v="2014-10-24T00:00:00"/>
    <s v="Second Class"/>
    <s v="MA-17560"/>
    <s v="Matt Abelman"/>
    <x v="2"/>
    <x v="0"/>
    <s v="Houston"/>
    <x v="5"/>
    <n v="77095"/>
    <x v="2"/>
    <x v="33"/>
    <x v="1"/>
    <x v="10"/>
    <x v="33"/>
    <n v="29.472000000000001"/>
    <n v="3"/>
    <n v="0.2"/>
    <n v="9.9467999999999979"/>
  </r>
  <r>
    <n v="36"/>
    <s v="CA-2013-117590"/>
    <x v="0"/>
    <x v="16"/>
    <d v="2013-12-11T00:00:00"/>
    <s v="First Class"/>
    <s v="GH-14485"/>
    <s v="Gene Hale"/>
    <x v="1"/>
    <x v="0"/>
    <s v="Richardson"/>
    <x v="5"/>
    <n v="75080"/>
    <x v="2"/>
    <x v="34"/>
    <x v="2"/>
    <x v="7"/>
    <x v="34"/>
    <n v="1097.5440000000003"/>
    <n v="7"/>
    <n v="0.2"/>
    <n v="123.47369999999989"/>
  </r>
  <r>
    <n v="37"/>
    <s v="CA-2013-117590"/>
    <x v="0"/>
    <x v="16"/>
    <d v="2013-12-11T00:00:00"/>
    <s v="First Class"/>
    <s v="GH-14485"/>
    <s v="Gene Hale"/>
    <x v="1"/>
    <x v="0"/>
    <s v="Richardson"/>
    <x v="5"/>
    <n v="75080"/>
    <x v="2"/>
    <x v="35"/>
    <x v="0"/>
    <x v="5"/>
    <x v="35"/>
    <n v="190.92"/>
    <n v="5"/>
    <n v="0.6"/>
    <n v="-147.96300000000002"/>
  </r>
  <r>
    <n v="38"/>
    <s v="CA-2012-117415"/>
    <x v="1"/>
    <x v="17"/>
    <d v="2012-12-31T00:00:00"/>
    <s v="Standard Class"/>
    <s v="SN-20710"/>
    <s v="Steve Nguyen"/>
    <x v="2"/>
    <x v="0"/>
    <s v="Houston"/>
    <x v="5"/>
    <n v="77041"/>
    <x v="2"/>
    <x v="36"/>
    <x v="1"/>
    <x v="12"/>
    <x v="36"/>
    <n v="113.328"/>
    <n v="9"/>
    <n v="0.2"/>
    <n v="35.414999999999999"/>
  </r>
  <r>
    <n v="39"/>
    <s v="CA-2012-117415"/>
    <x v="1"/>
    <x v="17"/>
    <d v="2012-12-31T00:00:00"/>
    <s v="Standard Class"/>
    <s v="SN-20710"/>
    <s v="Steve Nguyen"/>
    <x v="2"/>
    <x v="0"/>
    <s v="Houston"/>
    <x v="5"/>
    <n v="77041"/>
    <x v="2"/>
    <x v="37"/>
    <x v="0"/>
    <x v="0"/>
    <x v="37"/>
    <n v="532.39919999999995"/>
    <n v="3"/>
    <n v="0.32"/>
    <n v="-46.976400000000012"/>
  </r>
  <r>
    <n v="40"/>
    <s v="CA-2012-117415"/>
    <x v="1"/>
    <x v="17"/>
    <d v="2012-12-31T00:00:00"/>
    <s v="Standard Class"/>
    <s v="SN-20710"/>
    <s v="Steve Nguyen"/>
    <x v="2"/>
    <x v="0"/>
    <s v="Houston"/>
    <x v="5"/>
    <n v="77041"/>
    <x v="2"/>
    <x v="38"/>
    <x v="0"/>
    <x v="1"/>
    <x v="38"/>
    <n v="212.05799999999999"/>
    <n v="3"/>
    <n v="0.3"/>
    <n v="-15.146999999999991"/>
  </r>
  <r>
    <n v="41"/>
    <s v="CA-2012-117415"/>
    <x v="1"/>
    <x v="17"/>
    <d v="2012-12-31T00:00:00"/>
    <s v="Standard Class"/>
    <s v="SN-20710"/>
    <s v="Steve Nguyen"/>
    <x v="2"/>
    <x v="0"/>
    <s v="Houston"/>
    <x v="5"/>
    <n v="77041"/>
    <x v="2"/>
    <x v="39"/>
    <x v="2"/>
    <x v="7"/>
    <x v="39"/>
    <n v="371.16800000000001"/>
    <n v="4"/>
    <n v="0.2"/>
    <n v="41.756399999999957"/>
  </r>
  <r>
    <n v="42"/>
    <s v="CA-2014-120999"/>
    <x v="3"/>
    <x v="18"/>
    <d v="2014-09-16T00:00:00"/>
    <s v="Standard Class"/>
    <s v="LC-16930"/>
    <s v="Linda Cazamias"/>
    <x v="1"/>
    <x v="0"/>
    <s v="Naperville"/>
    <x v="10"/>
    <n v="60540"/>
    <x v="2"/>
    <x v="40"/>
    <x v="2"/>
    <x v="7"/>
    <x v="40"/>
    <n v="147.16800000000001"/>
    <n v="4"/>
    <n v="0.2"/>
    <n v="16.556399999999996"/>
  </r>
  <r>
    <n v="43"/>
    <s v="CA-2013-101343"/>
    <x v="0"/>
    <x v="19"/>
    <d v="2013-07-23T00:00:00"/>
    <s v="Standard Class"/>
    <s v="RA-19885"/>
    <s v="Ruben Ausman"/>
    <x v="1"/>
    <x v="0"/>
    <s v="Los Angeles"/>
    <x v="1"/>
    <n v="90049"/>
    <x v="1"/>
    <x v="41"/>
    <x v="1"/>
    <x v="4"/>
    <x v="41"/>
    <n v="77.88"/>
    <n v="2"/>
    <n v="0"/>
    <n v="3.8939999999999912"/>
  </r>
  <r>
    <n v="44"/>
    <s v="CA-2014-139619"/>
    <x v="3"/>
    <x v="20"/>
    <d v="2014-09-24T00:00:00"/>
    <s v="Standard Class"/>
    <s v="ES-14080"/>
    <s v="Erin Smith"/>
    <x v="1"/>
    <x v="0"/>
    <s v="Melbourne"/>
    <x v="2"/>
    <n v="32935"/>
    <x v="0"/>
    <x v="42"/>
    <x v="1"/>
    <x v="4"/>
    <x v="42"/>
    <n v="95.616"/>
    <n v="2"/>
    <n v="0.2"/>
    <n v="9.5616000000000092"/>
  </r>
  <r>
    <n v="45"/>
    <s v="CA-2013-118255"/>
    <x v="0"/>
    <x v="21"/>
    <d v="2013-03-14T00:00:00"/>
    <s v="First Class"/>
    <s v="ON-18715"/>
    <s v="Odella Nelson"/>
    <x v="1"/>
    <x v="0"/>
    <s v="Eagan"/>
    <x v="11"/>
    <n v="55122"/>
    <x v="2"/>
    <x v="43"/>
    <x v="2"/>
    <x v="11"/>
    <x v="43"/>
    <n v="45.98"/>
    <n v="2"/>
    <n v="0"/>
    <n v="19.7714"/>
  </r>
  <r>
    <n v="46"/>
    <s v="CA-2013-118255"/>
    <x v="0"/>
    <x v="21"/>
    <d v="2013-03-14T00:00:00"/>
    <s v="First Class"/>
    <s v="ON-18715"/>
    <s v="Odella Nelson"/>
    <x v="1"/>
    <x v="0"/>
    <s v="Eagan"/>
    <x v="11"/>
    <n v="55122"/>
    <x v="2"/>
    <x v="44"/>
    <x v="1"/>
    <x v="8"/>
    <x v="44"/>
    <n v="17.46"/>
    <n v="2"/>
    <n v="0"/>
    <n v="8.2061999999999991"/>
  </r>
  <r>
    <n v="47"/>
    <s v="CA-2011-146703"/>
    <x v="2"/>
    <x v="22"/>
    <d v="2011-10-25T00:00:00"/>
    <s v="Second Class"/>
    <s v="PO-18865"/>
    <s v="Patrick O'Donnell"/>
    <x v="0"/>
    <x v="0"/>
    <s v="Westland"/>
    <x v="12"/>
    <n v="48185"/>
    <x v="2"/>
    <x v="45"/>
    <x v="1"/>
    <x v="4"/>
    <x v="45"/>
    <n v="211.96"/>
    <n v="4"/>
    <n v="0"/>
    <n v="8.4783999999999935"/>
  </r>
  <r>
    <n v="48"/>
    <s v="CA-2013-169194"/>
    <x v="0"/>
    <x v="23"/>
    <d v="2013-06-26T00:00:00"/>
    <s v="Standard Class"/>
    <s v="LH-16900"/>
    <s v="Lena Hernandez"/>
    <x v="0"/>
    <x v="0"/>
    <s v="Dover"/>
    <x v="13"/>
    <n v="19901"/>
    <x v="3"/>
    <x v="46"/>
    <x v="2"/>
    <x v="11"/>
    <x v="46"/>
    <n v="45"/>
    <n v="3"/>
    <n v="0"/>
    <n v="4.9500000000000011"/>
  </r>
  <r>
    <n v="49"/>
    <s v="CA-2013-169194"/>
    <x v="0"/>
    <x v="23"/>
    <d v="2013-06-26T00:00:00"/>
    <s v="Standard Class"/>
    <s v="LH-16900"/>
    <s v="Lena Hernandez"/>
    <x v="0"/>
    <x v="0"/>
    <s v="Dover"/>
    <x v="13"/>
    <n v="19901"/>
    <x v="3"/>
    <x v="47"/>
    <x v="2"/>
    <x v="7"/>
    <x v="47"/>
    <n v="21.8"/>
    <n v="2"/>
    <n v="0"/>
    <n v="6.104000000000001"/>
  </r>
  <r>
    <n v="50"/>
    <s v="CA-2012-115742"/>
    <x v="1"/>
    <x v="24"/>
    <d v="2012-04-22T00:00:00"/>
    <s v="Standard Class"/>
    <s v="DP-13000"/>
    <s v="Darren Powers"/>
    <x v="0"/>
    <x v="0"/>
    <s v="New Albany"/>
    <x v="14"/>
    <n v="47150"/>
    <x v="2"/>
    <x v="48"/>
    <x v="1"/>
    <x v="8"/>
    <x v="48"/>
    <n v="38.22"/>
    <n v="6"/>
    <n v="0"/>
    <n v="17.9634"/>
  </r>
  <r>
    <n v="51"/>
    <s v="CA-2012-115742"/>
    <x v="1"/>
    <x v="24"/>
    <d v="2012-04-22T00:00:00"/>
    <s v="Standard Class"/>
    <s v="DP-13000"/>
    <s v="Darren Powers"/>
    <x v="0"/>
    <x v="0"/>
    <s v="New Albany"/>
    <x v="14"/>
    <n v="47150"/>
    <x v="2"/>
    <x v="49"/>
    <x v="1"/>
    <x v="2"/>
    <x v="49"/>
    <n v="75.179999999999993"/>
    <n v="6"/>
    <n v="0"/>
    <n v="35.334599999999995"/>
  </r>
  <r>
    <n v="52"/>
    <s v="CA-2012-115742"/>
    <x v="1"/>
    <x v="24"/>
    <d v="2012-04-22T00:00:00"/>
    <s v="Standard Class"/>
    <s v="DP-13000"/>
    <s v="Darren Powers"/>
    <x v="0"/>
    <x v="0"/>
    <s v="New Albany"/>
    <x v="14"/>
    <n v="47150"/>
    <x v="2"/>
    <x v="50"/>
    <x v="0"/>
    <x v="5"/>
    <x v="50"/>
    <n v="6.16"/>
    <n v="2"/>
    <n v="0"/>
    <n v="2.9567999999999999"/>
  </r>
  <r>
    <n v="53"/>
    <s v="CA-2012-115742"/>
    <x v="1"/>
    <x v="24"/>
    <d v="2012-04-22T00:00:00"/>
    <s v="Standard Class"/>
    <s v="DP-13000"/>
    <s v="Darren Powers"/>
    <x v="0"/>
    <x v="0"/>
    <s v="New Albany"/>
    <x v="14"/>
    <n v="47150"/>
    <x v="2"/>
    <x v="51"/>
    <x v="0"/>
    <x v="1"/>
    <x v="51"/>
    <n v="89.99"/>
    <n v="1"/>
    <n v="0"/>
    <n v="17.098099999999988"/>
  </r>
  <r>
    <n v="54"/>
    <s v="CA-2013-105816"/>
    <x v="0"/>
    <x v="25"/>
    <d v="2013-12-18T00:00:00"/>
    <s v="Standard Class"/>
    <s v="JM-15265"/>
    <s v="Janet Molinari"/>
    <x v="1"/>
    <x v="0"/>
    <s v="New York City"/>
    <x v="15"/>
    <n v="10024"/>
    <x v="3"/>
    <x v="52"/>
    <x v="1"/>
    <x v="13"/>
    <x v="52"/>
    <n v="15.260000000000002"/>
    <n v="7"/>
    <n v="0"/>
    <n v="6.2566000000000006"/>
  </r>
  <r>
    <n v="55"/>
    <s v="CA-2013-105816"/>
    <x v="0"/>
    <x v="25"/>
    <d v="2013-12-18T00:00:00"/>
    <s v="Standard Class"/>
    <s v="JM-15265"/>
    <s v="Janet Molinari"/>
    <x v="1"/>
    <x v="0"/>
    <s v="New York City"/>
    <x v="15"/>
    <n v="10024"/>
    <x v="3"/>
    <x v="53"/>
    <x v="2"/>
    <x v="7"/>
    <x v="53"/>
    <n v="1029.95"/>
    <n v="5"/>
    <n v="0"/>
    <n v="298.68549999999999"/>
  </r>
  <r>
    <n v="56"/>
    <s v="CA-2013-111682"/>
    <x v="0"/>
    <x v="26"/>
    <d v="2013-06-19T00:00:00"/>
    <s v="First Class"/>
    <s v="TB-21055"/>
    <s v="Ted Butterfield"/>
    <x v="0"/>
    <x v="0"/>
    <s v="Troy"/>
    <x v="15"/>
    <n v="12180"/>
    <x v="3"/>
    <x v="54"/>
    <x v="1"/>
    <x v="4"/>
    <x v="54"/>
    <n v="208.56"/>
    <n v="6"/>
    <n v="0"/>
    <n v="52.139999999999986"/>
  </r>
  <r>
    <n v="57"/>
    <s v="CA-2013-111682"/>
    <x v="0"/>
    <x v="26"/>
    <d v="2013-06-19T00:00:00"/>
    <s v="First Class"/>
    <s v="TB-21055"/>
    <s v="Ted Butterfield"/>
    <x v="0"/>
    <x v="0"/>
    <s v="Troy"/>
    <x v="15"/>
    <n v="12180"/>
    <x v="3"/>
    <x v="55"/>
    <x v="1"/>
    <x v="10"/>
    <x v="55"/>
    <n v="32.400000000000006"/>
    <n v="5"/>
    <n v="0"/>
    <n v="15.552000000000001"/>
  </r>
  <r>
    <n v="58"/>
    <s v="CA-2013-111682"/>
    <x v="0"/>
    <x v="26"/>
    <d v="2013-06-19T00:00:00"/>
    <s v="First Class"/>
    <s v="TB-21055"/>
    <s v="Ted Butterfield"/>
    <x v="0"/>
    <x v="0"/>
    <s v="Troy"/>
    <x v="15"/>
    <n v="12180"/>
    <x v="3"/>
    <x v="56"/>
    <x v="0"/>
    <x v="1"/>
    <x v="56"/>
    <n v="319.41000000000003"/>
    <n v="5"/>
    <n v="0.1"/>
    <n v="7.0980000000000061"/>
  </r>
  <r>
    <n v="59"/>
    <s v="CA-2013-111682"/>
    <x v="0"/>
    <x v="26"/>
    <d v="2013-06-19T00:00:00"/>
    <s v="First Class"/>
    <s v="TB-21055"/>
    <s v="Ted Butterfield"/>
    <x v="0"/>
    <x v="0"/>
    <s v="Troy"/>
    <x v="15"/>
    <n v="12180"/>
    <x v="3"/>
    <x v="57"/>
    <x v="1"/>
    <x v="10"/>
    <x v="57"/>
    <n v="14.56"/>
    <n v="2"/>
    <n v="0"/>
    <n v="6.9888000000000003"/>
  </r>
  <r>
    <n v="60"/>
    <s v="CA-2013-111682"/>
    <x v="0"/>
    <x v="26"/>
    <d v="2013-06-19T00:00:00"/>
    <s v="First Class"/>
    <s v="TB-21055"/>
    <s v="Ted Butterfield"/>
    <x v="0"/>
    <x v="0"/>
    <s v="Troy"/>
    <x v="15"/>
    <n v="12180"/>
    <x v="3"/>
    <x v="46"/>
    <x v="2"/>
    <x v="11"/>
    <x v="46"/>
    <n v="30"/>
    <n v="2"/>
    <n v="0"/>
    <n v="3.3000000000000007"/>
  </r>
  <r>
    <n v="61"/>
    <s v="CA-2013-111682"/>
    <x v="0"/>
    <x v="26"/>
    <d v="2013-06-19T00:00:00"/>
    <s v="First Class"/>
    <s v="TB-21055"/>
    <s v="Ted Butterfield"/>
    <x v="0"/>
    <x v="0"/>
    <s v="Troy"/>
    <x v="15"/>
    <n v="12180"/>
    <x v="3"/>
    <x v="58"/>
    <x v="1"/>
    <x v="8"/>
    <x v="58"/>
    <n v="48.480000000000004"/>
    <n v="4"/>
    <n v="0.2"/>
    <n v="16.361999999999998"/>
  </r>
  <r>
    <n v="62"/>
    <s v="CA-2013-111682"/>
    <x v="0"/>
    <x v="26"/>
    <d v="2013-06-19T00:00:00"/>
    <s v="First Class"/>
    <s v="TB-21055"/>
    <s v="Ted Butterfield"/>
    <x v="0"/>
    <x v="0"/>
    <s v="Troy"/>
    <x v="15"/>
    <n v="12180"/>
    <x v="3"/>
    <x v="59"/>
    <x v="1"/>
    <x v="6"/>
    <x v="59"/>
    <n v="1.68"/>
    <n v="1"/>
    <n v="0"/>
    <n v="0.84"/>
  </r>
  <r>
    <n v="63"/>
    <s v="CA-2012-135545"/>
    <x v="1"/>
    <x v="27"/>
    <d v="2012-11-30T00:00:00"/>
    <s v="Standard Class"/>
    <s v="KM-16720"/>
    <s v="Kunst Miller"/>
    <x v="0"/>
    <x v="0"/>
    <s v="Los Angeles"/>
    <x v="1"/>
    <n v="90004"/>
    <x v="1"/>
    <x v="60"/>
    <x v="2"/>
    <x v="11"/>
    <x v="60"/>
    <n v="13.98"/>
    <n v="2"/>
    <n v="0"/>
    <n v="6.1512000000000011"/>
  </r>
  <r>
    <n v="64"/>
    <s v="CA-2012-135545"/>
    <x v="1"/>
    <x v="27"/>
    <d v="2012-11-30T00:00:00"/>
    <s v="Standard Class"/>
    <s v="KM-16720"/>
    <s v="Kunst Miller"/>
    <x v="0"/>
    <x v="0"/>
    <s v="Los Angeles"/>
    <x v="1"/>
    <n v="90004"/>
    <x v="1"/>
    <x v="61"/>
    <x v="1"/>
    <x v="8"/>
    <x v="61"/>
    <n v="25.824000000000002"/>
    <n v="6"/>
    <n v="0.2"/>
    <n v="9.3612000000000002"/>
  </r>
  <r>
    <n v="65"/>
    <s v="CA-2012-135545"/>
    <x v="1"/>
    <x v="27"/>
    <d v="2012-11-30T00:00:00"/>
    <s v="Standard Class"/>
    <s v="KM-16720"/>
    <s v="Kunst Miller"/>
    <x v="0"/>
    <x v="0"/>
    <s v="Los Angeles"/>
    <x v="1"/>
    <n v="90004"/>
    <x v="1"/>
    <x v="62"/>
    <x v="1"/>
    <x v="10"/>
    <x v="62"/>
    <n v="146.72999999999999"/>
    <n v="3"/>
    <n v="0"/>
    <n v="68.963099999999997"/>
  </r>
  <r>
    <n v="66"/>
    <s v="CA-2012-135545"/>
    <x v="1"/>
    <x v="27"/>
    <d v="2012-11-30T00:00:00"/>
    <s v="Standard Class"/>
    <s v="KM-16720"/>
    <s v="Kunst Miller"/>
    <x v="0"/>
    <x v="0"/>
    <s v="Los Angeles"/>
    <x v="1"/>
    <n v="90004"/>
    <x v="1"/>
    <x v="63"/>
    <x v="0"/>
    <x v="5"/>
    <x v="63"/>
    <n v="79.760000000000005"/>
    <n v="4"/>
    <n v="0"/>
    <n v="22.332800000000006"/>
  </r>
  <r>
    <n v="67"/>
    <s v="US-2012-164175"/>
    <x v="1"/>
    <x v="28"/>
    <d v="2012-05-05T00:00:00"/>
    <s v="Standard Class"/>
    <s v="PS-18970"/>
    <s v="Paul Stevenson"/>
    <x v="2"/>
    <x v="0"/>
    <s v="Chicago"/>
    <x v="10"/>
    <n v="60610"/>
    <x v="2"/>
    <x v="64"/>
    <x v="0"/>
    <x v="1"/>
    <x v="64"/>
    <n v="213.11499999999998"/>
    <n v="5"/>
    <n v="0.3"/>
    <n v="-15.222500000000011"/>
  </r>
  <r>
    <n v="68"/>
    <s v="CA-2011-106376"/>
    <x v="2"/>
    <x v="29"/>
    <d v="2011-12-10T00:00:00"/>
    <s v="Standard Class"/>
    <s v="BS-11590"/>
    <s v="Brendan Sweed"/>
    <x v="1"/>
    <x v="0"/>
    <s v="Gilbert"/>
    <x v="16"/>
    <n v="85234"/>
    <x v="1"/>
    <x v="65"/>
    <x v="1"/>
    <x v="6"/>
    <x v="65"/>
    <n v="1113.0240000000001"/>
    <n v="8"/>
    <n v="0.2"/>
    <n v="111.30239999999998"/>
  </r>
  <r>
    <n v="69"/>
    <s v="CA-2011-106376"/>
    <x v="2"/>
    <x v="29"/>
    <d v="2011-12-10T00:00:00"/>
    <s v="Standard Class"/>
    <s v="BS-11590"/>
    <s v="Brendan Sweed"/>
    <x v="1"/>
    <x v="0"/>
    <s v="Gilbert"/>
    <x v="16"/>
    <n v="85234"/>
    <x v="1"/>
    <x v="66"/>
    <x v="2"/>
    <x v="7"/>
    <x v="66"/>
    <n v="167.96800000000002"/>
    <n v="4"/>
    <n v="0.2"/>
    <n v="62.988"/>
  </r>
  <r>
    <n v="70"/>
    <s v="CA-2013-119823"/>
    <x v="0"/>
    <x v="30"/>
    <d v="2013-06-07T00:00:00"/>
    <s v="First Class"/>
    <s v="KD-16270"/>
    <s v="Karen Daniels"/>
    <x v="0"/>
    <x v="0"/>
    <s v="Springfield"/>
    <x v="17"/>
    <n v="22153"/>
    <x v="0"/>
    <x v="67"/>
    <x v="1"/>
    <x v="10"/>
    <x v="67"/>
    <n v="75.88"/>
    <n v="2"/>
    <n v="0"/>
    <n v="35.663599999999995"/>
  </r>
  <r>
    <n v="71"/>
    <s v="CA-2013-106075"/>
    <x v="0"/>
    <x v="31"/>
    <d v="2013-09-24T00:00:00"/>
    <s v="Standard Class"/>
    <s v="HM-14980"/>
    <s v="Henry MacAllister"/>
    <x v="0"/>
    <x v="0"/>
    <s v="New York City"/>
    <x v="15"/>
    <n v="10009"/>
    <x v="3"/>
    <x v="68"/>
    <x v="1"/>
    <x v="8"/>
    <x v="68"/>
    <n v="4.6159999999999997"/>
    <n v="1"/>
    <n v="0.2"/>
    <n v="1.7309999999999999"/>
  </r>
  <r>
    <n v="72"/>
    <s v="CA-2014-114440"/>
    <x v="3"/>
    <x v="32"/>
    <d v="2014-09-18T00:00:00"/>
    <s v="Second Class"/>
    <s v="TB-21520"/>
    <s v="Tracy Blumstein"/>
    <x v="0"/>
    <x v="0"/>
    <s v="Jackson"/>
    <x v="12"/>
    <n v="49201"/>
    <x v="2"/>
    <x v="69"/>
    <x v="1"/>
    <x v="10"/>
    <x v="69"/>
    <n v="19.049999999999997"/>
    <n v="3"/>
    <n v="0"/>
    <n v="8.7629999999999999"/>
  </r>
  <r>
    <n v="73"/>
    <s v="US-2012-134026"/>
    <x v="1"/>
    <x v="33"/>
    <d v="2012-05-02T00:00:00"/>
    <s v="Standard Class"/>
    <s v="JE-15745"/>
    <s v="Joel Eaton"/>
    <x v="0"/>
    <x v="0"/>
    <s v="Memphis"/>
    <x v="18"/>
    <n v="38109"/>
    <x v="0"/>
    <x v="70"/>
    <x v="0"/>
    <x v="1"/>
    <x v="70"/>
    <n v="831.93600000000015"/>
    <n v="8"/>
    <n v="0.2"/>
    <n v="-114.39120000000003"/>
  </r>
  <r>
    <n v="74"/>
    <s v="US-2012-134026"/>
    <x v="1"/>
    <x v="33"/>
    <d v="2012-05-02T00:00:00"/>
    <s v="Standard Class"/>
    <s v="JE-15745"/>
    <s v="Joel Eaton"/>
    <x v="0"/>
    <x v="0"/>
    <s v="Memphis"/>
    <x v="18"/>
    <n v="38109"/>
    <x v="0"/>
    <x v="71"/>
    <x v="0"/>
    <x v="5"/>
    <x v="71"/>
    <n v="97.04"/>
    <n v="2"/>
    <n v="0.2"/>
    <n v="1.2129999999999974"/>
  </r>
  <r>
    <n v="75"/>
    <s v="US-2012-134026"/>
    <x v="1"/>
    <x v="33"/>
    <d v="2012-05-02T00:00:00"/>
    <s v="Standard Class"/>
    <s v="JE-15745"/>
    <s v="Joel Eaton"/>
    <x v="0"/>
    <x v="0"/>
    <s v="Memphis"/>
    <x v="18"/>
    <n v="38109"/>
    <x v="0"/>
    <x v="72"/>
    <x v="1"/>
    <x v="4"/>
    <x v="72"/>
    <n v="72.784000000000006"/>
    <n v="1"/>
    <n v="0.2"/>
    <n v="-18.196000000000002"/>
  </r>
  <r>
    <n v="76"/>
    <s v="US-2014-118038"/>
    <x v="3"/>
    <x v="34"/>
    <d v="2014-12-12T00:00:00"/>
    <s v="First Class"/>
    <s v="KB-16600"/>
    <s v="Ken Brennan"/>
    <x v="1"/>
    <x v="0"/>
    <s v="Houston"/>
    <x v="5"/>
    <n v="77041"/>
    <x v="2"/>
    <x v="73"/>
    <x v="1"/>
    <x v="8"/>
    <x v="73"/>
    <n v="1.2479999999999998"/>
    <n v="3"/>
    <n v="0.8"/>
    <n v="-1.9344000000000006"/>
  </r>
  <r>
    <n v="77"/>
    <s v="US-2014-118038"/>
    <x v="3"/>
    <x v="34"/>
    <d v="2014-12-12T00:00:00"/>
    <s v="First Class"/>
    <s v="KB-16600"/>
    <s v="Ken Brennan"/>
    <x v="1"/>
    <x v="0"/>
    <s v="Houston"/>
    <x v="5"/>
    <n v="77041"/>
    <x v="2"/>
    <x v="74"/>
    <x v="0"/>
    <x v="5"/>
    <x v="74"/>
    <n v="9.7080000000000002"/>
    <n v="3"/>
    <n v="0.6"/>
    <n v="-5.8248000000000015"/>
  </r>
  <r>
    <n v="78"/>
    <s v="US-2014-118038"/>
    <x v="3"/>
    <x v="34"/>
    <d v="2014-12-12T00:00:00"/>
    <s v="First Class"/>
    <s v="KB-16600"/>
    <s v="Ken Brennan"/>
    <x v="1"/>
    <x v="0"/>
    <s v="Houston"/>
    <x v="5"/>
    <n v="77041"/>
    <x v="2"/>
    <x v="75"/>
    <x v="1"/>
    <x v="4"/>
    <x v="75"/>
    <n v="27.240000000000002"/>
    <n v="3"/>
    <n v="0.2"/>
    <n v="2.724000000000002"/>
  </r>
  <r>
    <n v="79"/>
    <s v="US-2011-147606"/>
    <x v="2"/>
    <x v="35"/>
    <d v="2011-12-01T00:00:00"/>
    <s v="Second Class"/>
    <s v="JE-15745"/>
    <s v="Joel Eaton"/>
    <x v="0"/>
    <x v="0"/>
    <s v="Houston"/>
    <x v="5"/>
    <n v="77070"/>
    <x v="2"/>
    <x v="76"/>
    <x v="0"/>
    <x v="5"/>
    <x v="76"/>
    <n v="19.3"/>
    <n v="5"/>
    <n v="0.6"/>
    <n v="-14.475000000000001"/>
  </r>
  <r>
    <n v="80"/>
    <s v="CA-2013-127208"/>
    <x v="0"/>
    <x v="1"/>
    <d v="2013-06-16T00:00:00"/>
    <s v="First Class"/>
    <s v="SC-20770"/>
    <s v="Stewart Carmichael"/>
    <x v="1"/>
    <x v="0"/>
    <s v="Decatur"/>
    <x v="19"/>
    <n v="35601"/>
    <x v="0"/>
    <x v="77"/>
    <x v="1"/>
    <x v="9"/>
    <x v="77"/>
    <n v="208.16"/>
    <n v="1"/>
    <n v="0"/>
    <n v="56.20320000000001"/>
  </r>
  <r>
    <n v="81"/>
    <s v="CA-2013-127208"/>
    <x v="0"/>
    <x v="1"/>
    <d v="2013-06-16T00:00:00"/>
    <s v="First Class"/>
    <s v="SC-20770"/>
    <s v="Stewart Carmichael"/>
    <x v="1"/>
    <x v="0"/>
    <s v="Decatur"/>
    <x v="19"/>
    <n v="35601"/>
    <x v="0"/>
    <x v="78"/>
    <x v="1"/>
    <x v="8"/>
    <x v="78"/>
    <n v="16.740000000000002"/>
    <n v="3"/>
    <n v="0"/>
    <n v="8.0351999999999997"/>
  </r>
  <r>
    <n v="82"/>
    <s v="CA-2011-139451"/>
    <x v="2"/>
    <x v="36"/>
    <d v="2011-10-16T00:00:00"/>
    <s v="Standard Class"/>
    <s v="DN-13690"/>
    <s v="Duane Noonan"/>
    <x v="0"/>
    <x v="0"/>
    <s v="San Francisco"/>
    <x v="1"/>
    <n v="94122"/>
    <x v="1"/>
    <x v="79"/>
    <x v="1"/>
    <x v="6"/>
    <x v="79"/>
    <n v="14.9"/>
    <n v="5"/>
    <n v="0"/>
    <n v="4.1720000000000006"/>
  </r>
  <r>
    <n v="83"/>
    <s v="CA-2011-139451"/>
    <x v="2"/>
    <x v="36"/>
    <d v="2011-10-16T00:00:00"/>
    <s v="Standard Class"/>
    <s v="DN-13690"/>
    <s v="Duane Noonan"/>
    <x v="0"/>
    <x v="0"/>
    <s v="San Francisco"/>
    <x v="1"/>
    <n v="94122"/>
    <x v="1"/>
    <x v="80"/>
    <x v="1"/>
    <x v="4"/>
    <x v="80"/>
    <n v="21.39"/>
    <n v="1"/>
    <n v="0"/>
    <n v="6.2030999999999992"/>
  </r>
  <r>
    <n v="84"/>
    <s v="CA-2012-149734"/>
    <x v="1"/>
    <x v="37"/>
    <d v="2012-09-08T00:00:00"/>
    <s v="Standard Class"/>
    <s v="JC-16105"/>
    <s v="Julie Creighton"/>
    <x v="1"/>
    <x v="0"/>
    <s v="Durham"/>
    <x v="3"/>
    <n v="27707"/>
    <x v="0"/>
    <x v="81"/>
    <x v="1"/>
    <x v="12"/>
    <x v="81"/>
    <n v="200.98400000000004"/>
    <n v="7"/>
    <n v="0.2"/>
    <n v="62.807499999999976"/>
  </r>
  <r>
    <n v="85"/>
    <s v="US-2014-119662"/>
    <x v="3"/>
    <x v="38"/>
    <d v="2014-11-17T00:00:00"/>
    <s v="First Class"/>
    <s v="CS-12400"/>
    <s v="Christopher Schild"/>
    <x v="2"/>
    <x v="0"/>
    <s v="Chicago"/>
    <x v="10"/>
    <n v="60623"/>
    <x v="2"/>
    <x v="82"/>
    <x v="1"/>
    <x v="4"/>
    <x v="82"/>
    <n v="230.376"/>
    <n v="3"/>
    <n v="0.2"/>
    <n v="-48.954900000000002"/>
  </r>
  <r>
    <n v="86"/>
    <s v="CA-2014-140088"/>
    <x v="3"/>
    <x v="39"/>
    <d v="2014-05-31T00:00:00"/>
    <s v="Second Class"/>
    <s v="PO-18865"/>
    <s v="Patrick O'Donnell"/>
    <x v="0"/>
    <x v="0"/>
    <s v="Columbia"/>
    <x v="20"/>
    <n v="29203"/>
    <x v="0"/>
    <x v="83"/>
    <x v="0"/>
    <x v="1"/>
    <x v="83"/>
    <n v="301.95999999999998"/>
    <n v="2"/>
    <n v="0"/>
    <n v="33.215599999999995"/>
  </r>
  <r>
    <n v="87"/>
    <s v="CA-2014-155558"/>
    <x v="3"/>
    <x v="40"/>
    <d v="2014-11-03T00:00:00"/>
    <s v="Standard Class"/>
    <s v="PG-18895"/>
    <s v="Paul Gonzalez"/>
    <x v="0"/>
    <x v="0"/>
    <s v="Rochester"/>
    <x v="11"/>
    <n v="55901"/>
    <x v="2"/>
    <x v="84"/>
    <x v="2"/>
    <x v="11"/>
    <x v="84"/>
    <n v="19.989999999999998"/>
    <n v="1"/>
    <n v="0"/>
    <n v="6.796599999999998"/>
  </r>
  <r>
    <n v="88"/>
    <s v="CA-2014-155558"/>
    <x v="3"/>
    <x v="40"/>
    <d v="2014-11-03T00:00:00"/>
    <s v="Standard Class"/>
    <s v="PG-18895"/>
    <s v="Paul Gonzalez"/>
    <x v="0"/>
    <x v="0"/>
    <s v="Rochester"/>
    <x v="11"/>
    <n v="55901"/>
    <x v="2"/>
    <x v="85"/>
    <x v="1"/>
    <x v="2"/>
    <x v="85"/>
    <n v="6.16"/>
    <n v="2"/>
    <n v="0"/>
    <n v="2.9567999999999999"/>
  </r>
  <r>
    <n v="89"/>
    <s v="CA-2013-159695"/>
    <x v="0"/>
    <x v="41"/>
    <d v="2013-04-11T00:00:00"/>
    <s v="Second Class"/>
    <s v="GM-14455"/>
    <s v="Gary Mitchum"/>
    <x v="2"/>
    <x v="0"/>
    <s v="Houston"/>
    <x v="5"/>
    <n v="77095"/>
    <x v="2"/>
    <x v="86"/>
    <x v="1"/>
    <x v="4"/>
    <x v="86"/>
    <n v="158.36800000000002"/>
    <n v="7"/>
    <n v="0.2"/>
    <n v="13.857199999999999"/>
  </r>
  <r>
    <n v="90"/>
    <s v="CA-2013-109806"/>
    <x v="0"/>
    <x v="42"/>
    <d v="2013-09-23T00:00:00"/>
    <s v="Standard Class"/>
    <s v="JS-15685"/>
    <s v="Jim Sink"/>
    <x v="1"/>
    <x v="0"/>
    <s v="Los Angeles"/>
    <x v="1"/>
    <n v="90036"/>
    <x v="1"/>
    <x v="87"/>
    <x v="1"/>
    <x v="6"/>
    <x v="87"/>
    <n v="20.100000000000001"/>
    <n v="3"/>
    <n v="0"/>
    <n v="6.6329999999999982"/>
  </r>
  <r>
    <n v="91"/>
    <s v="CA-2013-109806"/>
    <x v="0"/>
    <x v="42"/>
    <d v="2013-09-23T00:00:00"/>
    <s v="Standard Class"/>
    <s v="JS-15685"/>
    <s v="Jim Sink"/>
    <x v="1"/>
    <x v="0"/>
    <s v="Los Angeles"/>
    <x v="1"/>
    <n v="90036"/>
    <x v="1"/>
    <x v="40"/>
    <x v="2"/>
    <x v="7"/>
    <x v="40"/>
    <n v="73.584000000000003"/>
    <n v="2"/>
    <n v="0.2"/>
    <n v="8.2781999999999982"/>
  </r>
  <r>
    <n v="92"/>
    <s v="CA-2013-109806"/>
    <x v="0"/>
    <x v="42"/>
    <d v="2013-09-23T00:00:00"/>
    <s v="Standard Class"/>
    <s v="JS-15685"/>
    <s v="Jim Sink"/>
    <x v="1"/>
    <x v="0"/>
    <s v="Los Angeles"/>
    <x v="1"/>
    <n v="90036"/>
    <x v="1"/>
    <x v="88"/>
    <x v="1"/>
    <x v="10"/>
    <x v="88"/>
    <n v="6.48"/>
    <n v="1"/>
    <n v="0"/>
    <n v="3.1104000000000003"/>
  </r>
  <r>
    <n v="93"/>
    <s v="CA-2012-149587"/>
    <x v="1"/>
    <x v="43"/>
    <d v="2012-02-05T00:00:00"/>
    <s v="Second Class"/>
    <s v="KB-16315"/>
    <s v="Karl Braun"/>
    <x v="0"/>
    <x v="0"/>
    <s v="Minneapolis"/>
    <x v="11"/>
    <n v="55407"/>
    <x v="2"/>
    <x v="89"/>
    <x v="1"/>
    <x v="10"/>
    <x v="89"/>
    <n v="12.96"/>
    <n v="2"/>
    <n v="0"/>
    <n v="6.2208000000000006"/>
  </r>
  <r>
    <n v="94"/>
    <s v="CA-2012-149587"/>
    <x v="1"/>
    <x v="43"/>
    <d v="2012-02-05T00:00:00"/>
    <s v="Second Class"/>
    <s v="KB-16315"/>
    <s v="Karl Braun"/>
    <x v="0"/>
    <x v="0"/>
    <s v="Minneapolis"/>
    <x v="11"/>
    <n v="55407"/>
    <x v="2"/>
    <x v="90"/>
    <x v="0"/>
    <x v="5"/>
    <x v="90"/>
    <n v="53.34"/>
    <n v="3"/>
    <n v="0"/>
    <n v="16.535399999999996"/>
  </r>
  <r>
    <n v="95"/>
    <s v="CA-2012-149587"/>
    <x v="1"/>
    <x v="43"/>
    <d v="2012-02-05T00:00:00"/>
    <s v="Second Class"/>
    <s v="KB-16315"/>
    <s v="Karl Braun"/>
    <x v="0"/>
    <x v="0"/>
    <s v="Minneapolis"/>
    <x v="11"/>
    <n v="55407"/>
    <x v="2"/>
    <x v="91"/>
    <x v="1"/>
    <x v="8"/>
    <x v="91"/>
    <n v="32.96"/>
    <n v="2"/>
    <n v="0"/>
    <n v="16.150400000000001"/>
  </r>
  <r>
    <n v="96"/>
    <s v="US-2014-109484"/>
    <x v="3"/>
    <x v="44"/>
    <d v="2014-11-13T00:00:00"/>
    <s v="Standard Class"/>
    <s v="RB-19705"/>
    <s v="Roger Barcio"/>
    <x v="2"/>
    <x v="0"/>
    <s v="Portland"/>
    <x v="21"/>
    <n v="97206"/>
    <x v="1"/>
    <x v="92"/>
    <x v="1"/>
    <x v="8"/>
    <x v="92"/>
    <n v="5.6820000000000013"/>
    <n v="1"/>
    <n v="0.7"/>
    <n v="-3.7880000000000003"/>
  </r>
  <r>
    <n v="97"/>
    <s v="CA-2014-161018"/>
    <x v="3"/>
    <x v="45"/>
    <d v="2014-11-12T00:00:00"/>
    <s v="Second Class"/>
    <s v="PN-18775"/>
    <s v="Parhena Norris"/>
    <x v="2"/>
    <x v="0"/>
    <s v="New York City"/>
    <x v="15"/>
    <n v="10009"/>
    <x v="3"/>
    <x v="93"/>
    <x v="0"/>
    <x v="5"/>
    <x v="93"/>
    <n v="96.53"/>
    <n v="7"/>
    <n v="0"/>
    <n v="40.5426"/>
  </r>
  <r>
    <n v="98"/>
    <s v="CA-2014-157833"/>
    <x v="3"/>
    <x v="46"/>
    <d v="2014-06-21T00:00:00"/>
    <s v="First Class"/>
    <s v="KD-16345"/>
    <s v="Katherine Ducich"/>
    <x v="0"/>
    <x v="0"/>
    <s v="San Francisco"/>
    <x v="1"/>
    <n v="94122"/>
    <x v="1"/>
    <x v="94"/>
    <x v="1"/>
    <x v="8"/>
    <x v="94"/>
    <n v="51.311999999999998"/>
    <n v="3"/>
    <n v="0.2"/>
    <n v="17.959199999999999"/>
  </r>
  <r>
    <n v="99"/>
    <s v="CA-2013-149223"/>
    <x v="0"/>
    <x v="47"/>
    <d v="2013-09-12T00:00:00"/>
    <s v="Standard Class"/>
    <s v="ER-13855"/>
    <s v="Elpida Rittenbach"/>
    <x v="1"/>
    <x v="0"/>
    <s v="Saint Paul"/>
    <x v="11"/>
    <n v="55106"/>
    <x v="2"/>
    <x v="95"/>
    <x v="1"/>
    <x v="9"/>
    <x v="95"/>
    <n v="77.88"/>
    <n v="6"/>
    <n v="0"/>
    <n v="22.585199999999993"/>
  </r>
  <r>
    <n v="100"/>
    <s v="CA-2013-158568"/>
    <x v="0"/>
    <x v="48"/>
    <d v="2013-09-03T00:00:00"/>
    <s v="Standard Class"/>
    <s v="RB-19465"/>
    <s v="Rick Bensley"/>
    <x v="2"/>
    <x v="0"/>
    <s v="Chicago"/>
    <x v="10"/>
    <n v="60610"/>
    <x v="2"/>
    <x v="96"/>
    <x v="1"/>
    <x v="10"/>
    <x v="96"/>
    <n v="64.623999999999995"/>
    <n v="7"/>
    <n v="0.2"/>
    <n v="22.618399999999994"/>
  </r>
  <r>
    <n v="101"/>
    <s v="CA-2013-158568"/>
    <x v="0"/>
    <x v="48"/>
    <d v="2013-09-03T00:00:00"/>
    <s v="Standard Class"/>
    <s v="RB-19465"/>
    <s v="Rick Bensley"/>
    <x v="2"/>
    <x v="0"/>
    <s v="Chicago"/>
    <x v="10"/>
    <n v="60610"/>
    <x v="2"/>
    <x v="97"/>
    <x v="2"/>
    <x v="11"/>
    <x v="97"/>
    <n v="95.976000000000013"/>
    <n v="3"/>
    <n v="0.2"/>
    <n v="-10.797300000000011"/>
  </r>
  <r>
    <n v="102"/>
    <s v="CA-2013-158568"/>
    <x v="0"/>
    <x v="48"/>
    <d v="2013-09-03T00:00:00"/>
    <s v="Standard Class"/>
    <s v="RB-19465"/>
    <s v="Rick Bensley"/>
    <x v="2"/>
    <x v="0"/>
    <s v="Chicago"/>
    <x v="10"/>
    <n v="60610"/>
    <x v="2"/>
    <x v="98"/>
    <x v="1"/>
    <x v="8"/>
    <x v="98"/>
    <n v="1.7879999999999996"/>
    <n v="3"/>
    <n v="0.8"/>
    <n v="-3.0396000000000001"/>
  </r>
  <r>
    <n v="103"/>
    <s v="CA-2013-129903"/>
    <x v="0"/>
    <x v="49"/>
    <d v="2013-12-05T00:00:00"/>
    <s v="Second Class"/>
    <s v="GZ-14470"/>
    <s v="Gary Zandusky"/>
    <x v="0"/>
    <x v="0"/>
    <s v="Rochester"/>
    <x v="11"/>
    <n v="55901"/>
    <x v="2"/>
    <x v="99"/>
    <x v="1"/>
    <x v="10"/>
    <x v="99"/>
    <n v="23.92"/>
    <n v="4"/>
    <n v="0"/>
    <n v="11.720800000000001"/>
  </r>
  <r>
    <n v="104"/>
    <s v="US-2012-156867"/>
    <x v="1"/>
    <x v="50"/>
    <d v="2012-11-17T00:00:00"/>
    <s v="Standard Class"/>
    <s v="LC-16870"/>
    <s v="Lena Cacioppo"/>
    <x v="0"/>
    <x v="0"/>
    <s v="Aurora"/>
    <x v="22"/>
    <n v="80013"/>
    <x v="1"/>
    <x v="100"/>
    <x v="2"/>
    <x v="11"/>
    <x v="100"/>
    <n v="238.89600000000002"/>
    <n v="6"/>
    <n v="0.2"/>
    <n v="-26.875800000000012"/>
  </r>
  <r>
    <n v="105"/>
    <s v="US-2012-156867"/>
    <x v="1"/>
    <x v="50"/>
    <d v="2012-11-17T00:00:00"/>
    <s v="Standard Class"/>
    <s v="LC-16870"/>
    <s v="Lena Cacioppo"/>
    <x v="0"/>
    <x v="0"/>
    <s v="Aurora"/>
    <x v="22"/>
    <n v="80013"/>
    <x v="1"/>
    <x v="101"/>
    <x v="0"/>
    <x v="5"/>
    <x v="101"/>
    <n v="102.35999999999999"/>
    <n v="3"/>
    <n v="0.2"/>
    <n v="-3.8385000000000105"/>
  </r>
  <r>
    <n v="106"/>
    <s v="US-2012-156867"/>
    <x v="1"/>
    <x v="50"/>
    <d v="2012-11-17T00:00:00"/>
    <s v="Standard Class"/>
    <s v="LC-16870"/>
    <s v="Lena Cacioppo"/>
    <x v="0"/>
    <x v="0"/>
    <s v="Aurora"/>
    <x v="22"/>
    <n v="80013"/>
    <x v="1"/>
    <x v="102"/>
    <x v="1"/>
    <x v="8"/>
    <x v="102"/>
    <n v="36.882000000000005"/>
    <n v="3"/>
    <n v="0.7"/>
    <n v="-25.817399999999999"/>
  </r>
  <r>
    <n v="107"/>
    <s v="CA-2014-119004"/>
    <x v="3"/>
    <x v="51"/>
    <d v="2014-11-29T00:00:00"/>
    <s v="Standard Class"/>
    <s v="JM-15250"/>
    <s v="Janet Martin"/>
    <x v="0"/>
    <x v="0"/>
    <s v="Charlotte"/>
    <x v="3"/>
    <n v="28205"/>
    <x v="0"/>
    <x v="103"/>
    <x v="2"/>
    <x v="11"/>
    <x v="103"/>
    <n v="74.112000000000009"/>
    <n v="8"/>
    <n v="0.2"/>
    <n v="17.601600000000001"/>
  </r>
  <r>
    <n v="108"/>
    <s v="CA-2014-119004"/>
    <x v="3"/>
    <x v="51"/>
    <d v="2014-11-29T00:00:00"/>
    <s v="Standard Class"/>
    <s v="JM-15250"/>
    <s v="Janet Martin"/>
    <x v="0"/>
    <x v="0"/>
    <s v="Charlotte"/>
    <x v="3"/>
    <n v="28205"/>
    <x v="0"/>
    <x v="104"/>
    <x v="2"/>
    <x v="7"/>
    <x v="104"/>
    <n v="27.992000000000004"/>
    <n v="1"/>
    <n v="0.2"/>
    <n v="2.0993999999999993"/>
  </r>
  <r>
    <n v="109"/>
    <s v="CA-2014-119004"/>
    <x v="3"/>
    <x v="51"/>
    <d v="2014-11-29T00:00:00"/>
    <s v="Standard Class"/>
    <s v="JM-15250"/>
    <s v="Janet Martin"/>
    <x v="0"/>
    <x v="0"/>
    <s v="Charlotte"/>
    <x v="3"/>
    <n v="28205"/>
    <x v="0"/>
    <x v="105"/>
    <x v="1"/>
    <x v="6"/>
    <x v="105"/>
    <n v="3.3040000000000003"/>
    <n v="1"/>
    <n v="0.2"/>
    <n v="1.0737999999999999"/>
  </r>
  <r>
    <n v="110"/>
    <s v="CA-2012-129476"/>
    <x v="1"/>
    <x v="52"/>
    <d v="2012-10-20T00:00:00"/>
    <s v="Standard Class"/>
    <s v="PA-19060"/>
    <s v="Pete Armstrong"/>
    <x v="2"/>
    <x v="0"/>
    <s v="Orland Park"/>
    <x v="10"/>
    <n v="60462"/>
    <x v="2"/>
    <x v="106"/>
    <x v="2"/>
    <x v="11"/>
    <x v="106"/>
    <n v="339.96000000000004"/>
    <n v="5"/>
    <n v="0.2"/>
    <n v="67.991999999999962"/>
  </r>
  <r>
    <n v="111"/>
    <s v="CA-2014-146780"/>
    <x v="3"/>
    <x v="53"/>
    <d v="2014-12-31T00:00:00"/>
    <s v="Standard Class"/>
    <s v="CV-12805"/>
    <s v="Cynthia Voltz"/>
    <x v="1"/>
    <x v="0"/>
    <s v="New York City"/>
    <x v="15"/>
    <n v="10035"/>
    <x v="3"/>
    <x v="107"/>
    <x v="0"/>
    <x v="5"/>
    <x v="107"/>
    <n v="41.96"/>
    <n v="2"/>
    <n v="0"/>
    <n v="10.909600000000001"/>
  </r>
  <r>
    <n v="112"/>
    <s v="CA-2013-128867"/>
    <x v="0"/>
    <x v="54"/>
    <d v="2013-11-11T00:00:00"/>
    <s v="Standard Class"/>
    <s v="CL-12565"/>
    <s v="Clay Ludtke"/>
    <x v="0"/>
    <x v="0"/>
    <s v="Urbandale"/>
    <x v="23"/>
    <n v="50322"/>
    <x v="2"/>
    <x v="108"/>
    <x v="1"/>
    <x v="6"/>
    <x v="108"/>
    <n v="75.959999999999994"/>
    <n v="2"/>
    <n v="0"/>
    <n v="22.78799999999999"/>
  </r>
  <r>
    <n v="113"/>
    <s v="CA-2013-128867"/>
    <x v="0"/>
    <x v="54"/>
    <d v="2013-11-11T00:00:00"/>
    <s v="Standard Class"/>
    <s v="CL-12565"/>
    <s v="Clay Ludtke"/>
    <x v="0"/>
    <x v="0"/>
    <s v="Urbandale"/>
    <x v="23"/>
    <n v="50322"/>
    <x v="2"/>
    <x v="109"/>
    <x v="1"/>
    <x v="8"/>
    <x v="109"/>
    <n v="27.240000000000002"/>
    <n v="6"/>
    <n v="0"/>
    <n v="13.3476"/>
  </r>
  <r>
    <n v="114"/>
    <s v="CA-2011-115259"/>
    <x v="2"/>
    <x v="55"/>
    <d v="2011-08-27T00:00:00"/>
    <s v="Second Class"/>
    <s v="RC-19960"/>
    <s v="Ryan Crowe"/>
    <x v="0"/>
    <x v="0"/>
    <s v="Columbus"/>
    <x v="24"/>
    <n v="43229"/>
    <x v="3"/>
    <x v="110"/>
    <x v="1"/>
    <x v="13"/>
    <x v="110"/>
    <n v="40.096000000000004"/>
    <n v="14"/>
    <n v="0.2"/>
    <n v="14.534799999999997"/>
  </r>
  <r>
    <n v="115"/>
    <s v="CA-2011-115259"/>
    <x v="2"/>
    <x v="55"/>
    <d v="2011-08-27T00:00:00"/>
    <s v="Second Class"/>
    <s v="RC-19960"/>
    <s v="Ryan Crowe"/>
    <x v="0"/>
    <x v="0"/>
    <s v="Columbus"/>
    <x v="24"/>
    <n v="43229"/>
    <x v="3"/>
    <x v="111"/>
    <x v="1"/>
    <x v="12"/>
    <x v="111"/>
    <n v="4.7200000000000006"/>
    <n v="2"/>
    <n v="0.2"/>
    <n v="1.6519999999999997"/>
  </r>
  <r>
    <n v="116"/>
    <s v="CA-2011-115259"/>
    <x v="2"/>
    <x v="55"/>
    <d v="2011-08-27T00:00:00"/>
    <s v="Second Class"/>
    <s v="RC-19960"/>
    <s v="Ryan Crowe"/>
    <x v="0"/>
    <x v="0"/>
    <s v="Columbus"/>
    <x v="24"/>
    <n v="43229"/>
    <x v="3"/>
    <x v="112"/>
    <x v="1"/>
    <x v="10"/>
    <x v="112"/>
    <n v="23.976000000000003"/>
    <n v="3"/>
    <n v="0.2"/>
    <n v="7.4924999999999988"/>
  </r>
  <r>
    <n v="117"/>
    <s v="CA-2011-115259"/>
    <x v="2"/>
    <x v="55"/>
    <d v="2011-08-27T00:00:00"/>
    <s v="Second Class"/>
    <s v="RC-19960"/>
    <s v="Ryan Crowe"/>
    <x v="0"/>
    <x v="0"/>
    <s v="Columbus"/>
    <x v="24"/>
    <n v="43229"/>
    <x v="3"/>
    <x v="113"/>
    <x v="1"/>
    <x v="12"/>
    <x v="113"/>
    <n v="130.464"/>
    <n v="6"/>
    <n v="0.2"/>
    <n v="44.031599999999997"/>
  </r>
  <r>
    <n v="118"/>
    <s v="CA-2012-110457"/>
    <x v="1"/>
    <x v="56"/>
    <d v="2012-03-06T00:00:00"/>
    <s v="Standard Class"/>
    <s v="DK-13090"/>
    <s v="Dave Kipp"/>
    <x v="0"/>
    <x v="0"/>
    <s v="Seattle"/>
    <x v="4"/>
    <n v="98103"/>
    <x v="1"/>
    <x v="114"/>
    <x v="0"/>
    <x v="3"/>
    <x v="114"/>
    <n v="787.53"/>
    <n v="3"/>
    <n v="0"/>
    <n v="165.38129999999995"/>
  </r>
  <r>
    <n v="119"/>
    <s v="US-2012-136476"/>
    <x v="1"/>
    <x v="57"/>
    <d v="2012-04-10T00:00:00"/>
    <s v="Standard Class"/>
    <s v="GG-14650"/>
    <s v="Greg Guthrie"/>
    <x v="1"/>
    <x v="0"/>
    <s v="Bristol"/>
    <x v="18"/>
    <n v="37620"/>
    <x v="0"/>
    <x v="115"/>
    <x v="1"/>
    <x v="8"/>
    <x v="115"/>
    <n v="157.79400000000004"/>
    <n v="1"/>
    <n v="0.7"/>
    <n v="-115.71559999999999"/>
  </r>
  <r>
    <n v="120"/>
    <s v="CA-2013-103730"/>
    <x v="0"/>
    <x v="1"/>
    <d v="2013-06-16T00:00:00"/>
    <s v="First Class"/>
    <s v="SC-20725"/>
    <s v="Steven Cartwright"/>
    <x v="0"/>
    <x v="0"/>
    <s v="Wilmington"/>
    <x v="13"/>
    <n v="19805"/>
    <x v="3"/>
    <x v="116"/>
    <x v="0"/>
    <x v="5"/>
    <x v="116"/>
    <n v="47.04"/>
    <n v="3"/>
    <n v="0"/>
    <n v="18.345599999999997"/>
  </r>
  <r>
    <n v="121"/>
    <s v="CA-2013-103730"/>
    <x v="0"/>
    <x v="1"/>
    <d v="2013-06-16T00:00:00"/>
    <s v="First Class"/>
    <s v="SC-20725"/>
    <s v="Steven Cartwright"/>
    <x v="0"/>
    <x v="0"/>
    <s v="Wilmington"/>
    <x v="13"/>
    <n v="19805"/>
    <x v="3"/>
    <x v="8"/>
    <x v="1"/>
    <x v="8"/>
    <x v="8"/>
    <n v="30.84"/>
    <n v="4"/>
    <n v="0"/>
    <n v="13.878"/>
  </r>
  <r>
    <n v="122"/>
    <s v="CA-2013-103730"/>
    <x v="0"/>
    <x v="1"/>
    <d v="2013-06-16T00:00:00"/>
    <s v="First Class"/>
    <s v="SC-20725"/>
    <s v="Steven Cartwright"/>
    <x v="0"/>
    <x v="0"/>
    <s v="Wilmington"/>
    <x v="13"/>
    <n v="19805"/>
    <x v="3"/>
    <x v="117"/>
    <x v="1"/>
    <x v="4"/>
    <x v="117"/>
    <n v="226.56"/>
    <n v="6"/>
    <n v="0"/>
    <n v="63.436800000000005"/>
  </r>
  <r>
    <n v="123"/>
    <s v="CA-2013-103730"/>
    <x v="0"/>
    <x v="1"/>
    <d v="2013-06-16T00:00:00"/>
    <s v="First Class"/>
    <s v="SC-20725"/>
    <s v="Steven Cartwright"/>
    <x v="0"/>
    <x v="0"/>
    <s v="Wilmington"/>
    <x v="13"/>
    <n v="19805"/>
    <x v="3"/>
    <x v="118"/>
    <x v="1"/>
    <x v="12"/>
    <x v="118"/>
    <n v="115.02"/>
    <n v="9"/>
    <n v="0"/>
    <n v="51.758999999999993"/>
  </r>
  <r>
    <n v="124"/>
    <s v="CA-2013-103730"/>
    <x v="0"/>
    <x v="1"/>
    <d v="2013-06-16T00:00:00"/>
    <s v="First Class"/>
    <s v="SC-20725"/>
    <s v="Steven Cartwright"/>
    <x v="0"/>
    <x v="0"/>
    <s v="Wilmington"/>
    <x v="13"/>
    <n v="19805"/>
    <x v="3"/>
    <x v="119"/>
    <x v="2"/>
    <x v="7"/>
    <x v="119"/>
    <n v="68.040000000000006"/>
    <n v="7"/>
    <n v="0"/>
    <n v="19.731599999999997"/>
  </r>
  <r>
    <n v="125"/>
    <s v="US-2011-152030"/>
    <x v="2"/>
    <x v="58"/>
    <d v="2011-12-28T00:00:00"/>
    <s v="Second Class"/>
    <s v="AD-10180"/>
    <s v="Alan Dominguez"/>
    <x v="2"/>
    <x v="0"/>
    <s v="Houston"/>
    <x v="5"/>
    <n v="77041"/>
    <x v="2"/>
    <x v="120"/>
    <x v="0"/>
    <x v="1"/>
    <x v="120"/>
    <n v="600.55799999999999"/>
    <n v="3"/>
    <n v="0.3"/>
    <n v="-8.5794000000000779"/>
  </r>
  <r>
    <n v="126"/>
    <s v="US-2011-134614"/>
    <x v="2"/>
    <x v="59"/>
    <d v="2011-09-25T00:00:00"/>
    <s v="Standard Class"/>
    <s v="PF-19165"/>
    <s v="Philip Fox"/>
    <x v="0"/>
    <x v="0"/>
    <s v="Bloomington"/>
    <x v="10"/>
    <n v="61701"/>
    <x v="2"/>
    <x v="121"/>
    <x v="0"/>
    <x v="3"/>
    <x v="121"/>
    <n v="617.70000000000005"/>
    <n v="6"/>
    <n v="0.5"/>
    <n v="-407.68200000000013"/>
  </r>
  <r>
    <n v="127"/>
    <s v="US-2014-107272"/>
    <x v="3"/>
    <x v="60"/>
    <d v="2014-11-13T00:00:00"/>
    <s v="Standard Class"/>
    <s v="TS-21610"/>
    <s v="Troy Staebel"/>
    <x v="0"/>
    <x v="0"/>
    <s v="Phoenix"/>
    <x v="16"/>
    <n v="85023"/>
    <x v="1"/>
    <x v="122"/>
    <x v="1"/>
    <x v="8"/>
    <x v="122"/>
    <n v="2.3880000000000003"/>
    <n v="2"/>
    <n v="0.7"/>
    <n v="-1.8308"/>
  </r>
  <r>
    <n v="128"/>
    <s v="US-2014-107272"/>
    <x v="3"/>
    <x v="60"/>
    <d v="2014-11-13T00:00:00"/>
    <s v="Standard Class"/>
    <s v="TS-21610"/>
    <s v="Troy Staebel"/>
    <x v="0"/>
    <x v="0"/>
    <s v="Phoenix"/>
    <x v="16"/>
    <n v="85023"/>
    <x v="1"/>
    <x v="123"/>
    <x v="1"/>
    <x v="4"/>
    <x v="123"/>
    <n v="243.99200000000002"/>
    <n v="7"/>
    <n v="0.2"/>
    <n v="30.498999999999981"/>
  </r>
  <r>
    <n v="129"/>
    <s v="US-2013-125969"/>
    <x v="0"/>
    <x v="61"/>
    <d v="2013-11-11T00:00:00"/>
    <s v="Second Class"/>
    <s v="LS-16975"/>
    <s v="Lindsay Shagiari"/>
    <x v="2"/>
    <x v="0"/>
    <s v="Los Angeles"/>
    <x v="1"/>
    <n v="90004"/>
    <x v="1"/>
    <x v="64"/>
    <x v="0"/>
    <x v="1"/>
    <x v="124"/>
    <n v="81.424000000000007"/>
    <n v="2"/>
    <n v="0.2"/>
    <n v="-9.1601999999999961"/>
  </r>
  <r>
    <n v="130"/>
    <s v="US-2013-125969"/>
    <x v="0"/>
    <x v="61"/>
    <d v="2013-11-11T00:00:00"/>
    <s v="Second Class"/>
    <s v="LS-16975"/>
    <s v="Lindsay Shagiari"/>
    <x v="2"/>
    <x v="0"/>
    <s v="Los Angeles"/>
    <x v="1"/>
    <n v="90004"/>
    <x v="1"/>
    <x v="124"/>
    <x v="0"/>
    <x v="5"/>
    <x v="125"/>
    <n v="238.56"/>
    <n v="3"/>
    <n v="0"/>
    <n v="26.241599999999977"/>
  </r>
  <r>
    <n v="131"/>
    <s v="US-2014-164147"/>
    <x v="3"/>
    <x v="62"/>
    <d v="2014-02-06T00:00:00"/>
    <s v="First Class"/>
    <s v="DW-13585"/>
    <s v="Dorothy Wardle"/>
    <x v="1"/>
    <x v="0"/>
    <s v="Columbus"/>
    <x v="24"/>
    <n v="43229"/>
    <x v="3"/>
    <x v="125"/>
    <x v="2"/>
    <x v="7"/>
    <x v="126"/>
    <n v="59.969999999999992"/>
    <n v="5"/>
    <n v="0.4"/>
    <n v="-11.993999999999993"/>
  </r>
  <r>
    <n v="132"/>
    <s v="US-2014-164147"/>
    <x v="3"/>
    <x v="62"/>
    <d v="2014-02-06T00:00:00"/>
    <s v="First Class"/>
    <s v="DW-13585"/>
    <s v="Dorothy Wardle"/>
    <x v="1"/>
    <x v="0"/>
    <s v="Columbus"/>
    <x v="24"/>
    <n v="43229"/>
    <x v="3"/>
    <x v="126"/>
    <x v="1"/>
    <x v="10"/>
    <x v="127"/>
    <n v="78.304000000000002"/>
    <n v="2"/>
    <n v="0.2"/>
    <n v="29.363999999999997"/>
  </r>
  <r>
    <n v="133"/>
    <s v="US-2014-164147"/>
    <x v="3"/>
    <x v="62"/>
    <d v="2014-02-06T00:00:00"/>
    <s v="First Class"/>
    <s v="DW-13585"/>
    <s v="Dorothy Wardle"/>
    <x v="1"/>
    <x v="0"/>
    <s v="Columbus"/>
    <x v="24"/>
    <n v="43229"/>
    <x v="3"/>
    <x v="127"/>
    <x v="1"/>
    <x v="13"/>
    <x v="33"/>
    <n v="21.456"/>
    <n v="9"/>
    <n v="0.2"/>
    <n v="6.9731999999999976"/>
  </r>
  <r>
    <n v="134"/>
    <s v="CA-2013-145583"/>
    <x v="0"/>
    <x v="63"/>
    <d v="2013-10-20T00:00:00"/>
    <s v="Standard Class"/>
    <s v="LC-16885"/>
    <s v="Lena Creighton"/>
    <x v="0"/>
    <x v="0"/>
    <s v="Roseville"/>
    <x v="1"/>
    <n v="95661"/>
    <x v="1"/>
    <x v="128"/>
    <x v="1"/>
    <x v="10"/>
    <x v="128"/>
    <n v="20.04"/>
    <n v="3"/>
    <n v="0"/>
    <n v="9.6191999999999993"/>
  </r>
  <r>
    <n v="135"/>
    <s v="CA-2013-145583"/>
    <x v="0"/>
    <x v="63"/>
    <d v="2013-10-20T00:00:00"/>
    <s v="Standard Class"/>
    <s v="LC-16885"/>
    <s v="Lena Creighton"/>
    <x v="0"/>
    <x v="0"/>
    <s v="Roseville"/>
    <x v="1"/>
    <n v="95661"/>
    <x v="1"/>
    <x v="129"/>
    <x v="1"/>
    <x v="10"/>
    <x v="129"/>
    <n v="35.44"/>
    <n v="1"/>
    <n v="0"/>
    <n v="16.656799999999997"/>
  </r>
  <r>
    <n v="136"/>
    <s v="CA-2013-145583"/>
    <x v="0"/>
    <x v="63"/>
    <d v="2013-10-20T00:00:00"/>
    <s v="Standard Class"/>
    <s v="LC-16885"/>
    <s v="Lena Creighton"/>
    <x v="0"/>
    <x v="0"/>
    <s v="Roseville"/>
    <x v="1"/>
    <n v="95661"/>
    <x v="1"/>
    <x v="130"/>
    <x v="1"/>
    <x v="6"/>
    <x v="130"/>
    <n v="11.52"/>
    <n v="4"/>
    <n v="0"/>
    <n v="3.4559999999999995"/>
  </r>
  <r>
    <n v="137"/>
    <s v="CA-2013-145583"/>
    <x v="0"/>
    <x v="63"/>
    <d v="2013-10-20T00:00:00"/>
    <s v="Standard Class"/>
    <s v="LC-16885"/>
    <s v="Lena Creighton"/>
    <x v="0"/>
    <x v="0"/>
    <s v="Roseville"/>
    <x v="1"/>
    <n v="95661"/>
    <x v="1"/>
    <x v="131"/>
    <x v="1"/>
    <x v="13"/>
    <x v="131"/>
    <n v="4.0199999999999996"/>
    <n v="2"/>
    <n v="0"/>
    <n v="1.9697999999999998"/>
  </r>
  <r>
    <n v="138"/>
    <s v="CA-2013-145583"/>
    <x v="0"/>
    <x v="63"/>
    <d v="2013-10-20T00:00:00"/>
    <s v="Standard Class"/>
    <s v="LC-16885"/>
    <s v="Lena Creighton"/>
    <x v="0"/>
    <x v="0"/>
    <s v="Roseville"/>
    <x v="1"/>
    <n v="95661"/>
    <x v="1"/>
    <x v="132"/>
    <x v="1"/>
    <x v="8"/>
    <x v="132"/>
    <n v="76.176000000000002"/>
    <n v="3"/>
    <n v="0.2"/>
    <n v="26.661599999999996"/>
  </r>
  <r>
    <n v="139"/>
    <s v="CA-2013-145583"/>
    <x v="0"/>
    <x v="63"/>
    <d v="2013-10-20T00:00:00"/>
    <s v="Standard Class"/>
    <s v="LC-16885"/>
    <s v="Lena Creighton"/>
    <x v="0"/>
    <x v="0"/>
    <s v="Roseville"/>
    <x v="1"/>
    <n v="95661"/>
    <x v="1"/>
    <x v="133"/>
    <x v="1"/>
    <x v="14"/>
    <x v="133"/>
    <n v="65.88"/>
    <n v="6"/>
    <n v="0"/>
    <n v="18.446400000000004"/>
  </r>
  <r>
    <n v="140"/>
    <s v="CA-2013-145583"/>
    <x v="0"/>
    <x v="63"/>
    <d v="2013-10-20T00:00:00"/>
    <s v="Standard Class"/>
    <s v="LC-16885"/>
    <s v="Lena Creighton"/>
    <x v="0"/>
    <x v="0"/>
    <s v="Roseville"/>
    <x v="1"/>
    <n v="95661"/>
    <x v="1"/>
    <x v="50"/>
    <x v="0"/>
    <x v="5"/>
    <x v="50"/>
    <n v="43.120000000000005"/>
    <n v="14"/>
    <n v="0"/>
    <n v="20.697599999999998"/>
  </r>
  <r>
    <n v="141"/>
    <s v="CA-2013-110366"/>
    <x v="0"/>
    <x v="64"/>
    <d v="2013-09-08T00:00:00"/>
    <s v="Second Class"/>
    <s v="JD-15895"/>
    <s v="Jonathan Doherty"/>
    <x v="1"/>
    <x v="0"/>
    <s v="Philadelphia"/>
    <x v="9"/>
    <n v="19140"/>
    <x v="3"/>
    <x v="28"/>
    <x v="0"/>
    <x v="5"/>
    <x v="28"/>
    <n v="82.800000000000011"/>
    <n v="2"/>
    <n v="0.2"/>
    <n v="10.349999999999994"/>
  </r>
  <r>
    <n v="142"/>
    <s v="CA-2014-106180"/>
    <x v="3"/>
    <x v="65"/>
    <d v="2014-09-24T00:00:00"/>
    <s v="Standard Class"/>
    <s v="SH-19975"/>
    <s v="Sally Hughsby"/>
    <x v="1"/>
    <x v="0"/>
    <s v="San Francisco"/>
    <x v="1"/>
    <n v="94122"/>
    <x v="1"/>
    <x v="134"/>
    <x v="1"/>
    <x v="6"/>
    <x v="134"/>
    <n v="8.82"/>
    <n v="3"/>
    <n v="0"/>
    <n v="2.3814000000000002"/>
  </r>
  <r>
    <n v="143"/>
    <s v="CA-2014-106180"/>
    <x v="3"/>
    <x v="65"/>
    <d v="2014-09-24T00:00:00"/>
    <s v="Standard Class"/>
    <s v="SH-19975"/>
    <s v="Sally Hughsby"/>
    <x v="1"/>
    <x v="0"/>
    <s v="San Francisco"/>
    <x v="1"/>
    <n v="94122"/>
    <x v="1"/>
    <x v="135"/>
    <x v="1"/>
    <x v="12"/>
    <x v="135"/>
    <n v="10.86"/>
    <n v="3"/>
    <n v="0"/>
    <n v="5.1042000000000005"/>
  </r>
  <r>
    <n v="144"/>
    <s v="CA-2014-106180"/>
    <x v="3"/>
    <x v="65"/>
    <d v="2014-09-24T00:00:00"/>
    <s v="Standard Class"/>
    <s v="SH-19975"/>
    <s v="Sally Hughsby"/>
    <x v="1"/>
    <x v="0"/>
    <s v="San Francisco"/>
    <x v="1"/>
    <n v="94122"/>
    <x v="1"/>
    <x v="136"/>
    <x v="1"/>
    <x v="10"/>
    <x v="136"/>
    <n v="143.69999999999999"/>
    <n v="3"/>
    <n v="0"/>
    <n v="68.975999999999999"/>
  </r>
  <r>
    <n v="145"/>
    <s v="CA-2014-155376"/>
    <x v="3"/>
    <x v="66"/>
    <d v="2014-12-28T00:00:00"/>
    <s v="Standard Class"/>
    <s v="SG-20080"/>
    <s v="Sandra Glassco"/>
    <x v="0"/>
    <x v="0"/>
    <s v="Independence"/>
    <x v="25"/>
    <n v="64055"/>
    <x v="2"/>
    <x v="137"/>
    <x v="1"/>
    <x v="9"/>
    <x v="137"/>
    <n v="839.43000000000006"/>
    <n v="3"/>
    <n v="0"/>
    <n v="218.25179999999997"/>
  </r>
  <r>
    <n v="146"/>
    <s v="CA-2012-110744"/>
    <x v="1"/>
    <x v="67"/>
    <d v="2012-09-12T00:00:00"/>
    <s v="Standard Class"/>
    <s v="HA-14920"/>
    <s v="Helen Andreada"/>
    <x v="0"/>
    <x v="0"/>
    <s v="Pasadena"/>
    <x v="1"/>
    <n v="91104"/>
    <x v="1"/>
    <x v="82"/>
    <x v="1"/>
    <x v="4"/>
    <x v="82"/>
    <n v="671.93"/>
    <n v="7"/>
    <n v="0"/>
    <n v="20.157899999999998"/>
  </r>
  <r>
    <n v="147"/>
    <s v="CA-2011-110072"/>
    <x v="2"/>
    <x v="68"/>
    <d v="2011-10-28T00:00:00"/>
    <s v="Standard Class"/>
    <s v="MG-17680"/>
    <s v="Maureen Gastineau"/>
    <x v="2"/>
    <x v="0"/>
    <s v="Newark"/>
    <x v="24"/>
    <n v="43055"/>
    <x v="3"/>
    <x v="138"/>
    <x v="0"/>
    <x v="5"/>
    <x v="138"/>
    <n v="93.888000000000005"/>
    <n v="4"/>
    <n v="0.2"/>
    <n v="12.90959999999999"/>
  </r>
  <r>
    <n v="148"/>
    <s v="CA-2013-114489"/>
    <x v="0"/>
    <x v="5"/>
    <d v="2013-12-10T00:00:00"/>
    <s v="Standard Class"/>
    <s v="JE-16165"/>
    <s v="Justin Ellison"/>
    <x v="1"/>
    <x v="0"/>
    <s v="Franklin"/>
    <x v="6"/>
    <n v="53132"/>
    <x v="2"/>
    <x v="139"/>
    <x v="2"/>
    <x v="7"/>
    <x v="139"/>
    <n v="384.45000000000005"/>
    <n v="11"/>
    <n v="0"/>
    <n v="103.80150000000003"/>
  </r>
  <r>
    <n v="149"/>
    <s v="CA-2013-114489"/>
    <x v="0"/>
    <x v="5"/>
    <d v="2013-12-10T00:00:00"/>
    <s v="Standard Class"/>
    <s v="JE-16165"/>
    <s v="Justin Ellison"/>
    <x v="1"/>
    <x v="0"/>
    <s v="Franklin"/>
    <x v="6"/>
    <n v="53132"/>
    <x v="2"/>
    <x v="140"/>
    <x v="2"/>
    <x v="7"/>
    <x v="140"/>
    <n v="149.97"/>
    <n v="3"/>
    <n v="0"/>
    <n v="5.9987999999999815"/>
  </r>
  <r>
    <n v="150"/>
    <s v="CA-2013-114489"/>
    <x v="0"/>
    <x v="5"/>
    <d v="2013-12-10T00:00:00"/>
    <s v="Standard Class"/>
    <s v="JE-16165"/>
    <s v="Justin Ellison"/>
    <x v="1"/>
    <x v="0"/>
    <s v="Franklin"/>
    <x v="6"/>
    <n v="53132"/>
    <x v="2"/>
    <x v="1"/>
    <x v="0"/>
    <x v="1"/>
    <x v="1"/>
    <n v="1951.84"/>
    <n v="8"/>
    <n v="0"/>
    <n v="585.55199999999991"/>
  </r>
  <r>
    <n v="151"/>
    <s v="CA-2013-114489"/>
    <x v="0"/>
    <x v="5"/>
    <d v="2013-12-10T00:00:00"/>
    <s v="Standard Class"/>
    <s v="JE-16165"/>
    <s v="Justin Ellison"/>
    <x v="1"/>
    <x v="0"/>
    <s v="Franklin"/>
    <x v="6"/>
    <n v="53132"/>
    <x v="2"/>
    <x v="141"/>
    <x v="1"/>
    <x v="8"/>
    <x v="141"/>
    <n v="171.55"/>
    <n v="5"/>
    <n v="0"/>
    <n v="80.628500000000003"/>
  </r>
  <r>
    <n v="152"/>
    <s v="CA-2013-158834"/>
    <x v="0"/>
    <x v="69"/>
    <d v="2013-03-17T00:00:00"/>
    <s v="First Class"/>
    <s v="TW-21025"/>
    <s v="Tamara Willingham"/>
    <x v="2"/>
    <x v="0"/>
    <s v="Scottsdale"/>
    <x v="16"/>
    <n v="85254"/>
    <x v="1"/>
    <x v="142"/>
    <x v="1"/>
    <x v="9"/>
    <x v="142"/>
    <n v="157.91999999999999"/>
    <n v="5"/>
    <n v="0.2"/>
    <n v="17.765999999999991"/>
  </r>
  <r>
    <n v="153"/>
    <s v="CA-2013-158834"/>
    <x v="0"/>
    <x v="69"/>
    <d v="2013-03-17T00:00:00"/>
    <s v="First Class"/>
    <s v="TW-21025"/>
    <s v="Tamara Willingham"/>
    <x v="2"/>
    <x v="0"/>
    <s v="Scottsdale"/>
    <x v="16"/>
    <n v="85254"/>
    <x v="1"/>
    <x v="143"/>
    <x v="2"/>
    <x v="7"/>
    <x v="143"/>
    <n v="203.184"/>
    <n v="2"/>
    <n v="0.2"/>
    <n v="15.238799999999991"/>
  </r>
  <r>
    <n v="154"/>
    <s v="CA-2012-124919"/>
    <x v="1"/>
    <x v="70"/>
    <d v="2012-06-02T00:00:00"/>
    <s v="First Class"/>
    <s v="SP-20650"/>
    <s v="Stephanie Phelps"/>
    <x v="1"/>
    <x v="0"/>
    <s v="San Jose"/>
    <x v="1"/>
    <n v="95123"/>
    <x v="1"/>
    <x v="144"/>
    <x v="1"/>
    <x v="10"/>
    <x v="144"/>
    <n v="58.379999999999995"/>
    <n v="7"/>
    <n v="0"/>
    <n v="26.270999999999994"/>
  </r>
  <r>
    <n v="155"/>
    <s v="CA-2012-124919"/>
    <x v="1"/>
    <x v="70"/>
    <d v="2012-06-02T00:00:00"/>
    <s v="First Class"/>
    <s v="SP-20650"/>
    <s v="Stephanie Phelps"/>
    <x v="1"/>
    <x v="0"/>
    <s v="San Jose"/>
    <x v="1"/>
    <n v="95123"/>
    <x v="1"/>
    <x v="145"/>
    <x v="1"/>
    <x v="10"/>
    <x v="145"/>
    <n v="105.52"/>
    <n v="4"/>
    <n v="0"/>
    <n v="48.539199999999994"/>
  </r>
  <r>
    <n v="156"/>
    <s v="CA-2012-124919"/>
    <x v="1"/>
    <x v="70"/>
    <d v="2012-06-02T00:00:00"/>
    <s v="First Class"/>
    <s v="SP-20650"/>
    <s v="Stephanie Phelps"/>
    <x v="1"/>
    <x v="0"/>
    <s v="San Jose"/>
    <x v="1"/>
    <n v="95123"/>
    <x v="1"/>
    <x v="146"/>
    <x v="1"/>
    <x v="4"/>
    <x v="146"/>
    <n v="80.88"/>
    <n v="6"/>
    <n v="0"/>
    <n v="21.028799999999997"/>
  </r>
  <r>
    <n v="157"/>
    <s v="CA-2012-118948"/>
    <x v="1"/>
    <x v="71"/>
    <d v="2012-06-03T00:00:00"/>
    <s v="Standard Class"/>
    <s v="NK-18490"/>
    <s v="Neil Knudson"/>
    <x v="2"/>
    <x v="0"/>
    <s v="Seattle"/>
    <x v="4"/>
    <n v="98105"/>
    <x v="1"/>
    <x v="147"/>
    <x v="1"/>
    <x v="6"/>
    <x v="147"/>
    <n v="6.63"/>
    <n v="3"/>
    <n v="0"/>
    <n v="1.7901"/>
  </r>
  <r>
    <n v="158"/>
    <s v="CA-2011-104269"/>
    <x v="2"/>
    <x v="72"/>
    <d v="2011-03-06T00:00:00"/>
    <s v="Second Class"/>
    <s v="DB-13060"/>
    <s v="Dave Brooks"/>
    <x v="0"/>
    <x v="0"/>
    <s v="Seattle"/>
    <x v="4"/>
    <n v="98115"/>
    <x v="1"/>
    <x v="120"/>
    <x v="0"/>
    <x v="1"/>
    <x v="120"/>
    <n v="457.56800000000004"/>
    <n v="2"/>
    <n v="0.2"/>
    <n v="51.476399999999941"/>
  </r>
  <r>
    <n v="159"/>
    <s v="CA-2013-114104"/>
    <x v="0"/>
    <x v="73"/>
    <d v="2013-11-25T00:00:00"/>
    <s v="Standard Class"/>
    <s v="NP-18670"/>
    <s v="Nora Paige"/>
    <x v="0"/>
    <x v="0"/>
    <s v="Edmond"/>
    <x v="26"/>
    <n v="73034"/>
    <x v="2"/>
    <x v="148"/>
    <x v="1"/>
    <x v="2"/>
    <x v="148"/>
    <n v="14.62"/>
    <n v="2"/>
    <n v="0"/>
    <n v="6.8713999999999995"/>
  </r>
  <r>
    <n v="160"/>
    <s v="CA-2013-114104"/>
    <x v="0"/>
    <x v="73"/>
    <d v="2013-11-25T00:00:00"/>
    <s v="Standard Class"/>
    <s v="NP-18670"/>
    <s v="Nora Paige"/>
    <x v="0"/>
    <x v="0"/>
    <s v="Edmond"/>
    <x v="26"/>
    <n v="73034"/>
    <x v="2"/>
    <x v="149"/>
    <x v="2"/>
    <x v="7"/>
    <x v="149"/>
    <n v="944.93000000000006"/>
    <n v="7"/>
    <n v="0"/>
    <n v="236.23250000000002"/>
  </r>
  <r>
    <n v="161"/>
    <s v="CA-2013-162733"/>
    <x v="0"/>
    <x v="74"/>
    <d v="2013-05-13T00:00:00"/>
    <s v="First Class"/>
    <s v="TT-21070"/>
    <s v="Ted Trevino"/>
    <x v="0"/>
    <x v="0"/>
    <s v="Los Angeles"/>
    <x v="1"/>
    <n v="90045"/>
    <x v="1"/>
    <x v="150"/>
    <x v="1"/>
    <x v="10"/>
    <x v="150"/>
    <n v="5.98"/>
    <n v="1"/>
    <n v="0"/>
    <n v="2.6909999999999998"/>
  </r>
  <r>
    <n v="162"/>
    <s v="CA-2012-119697"/>
    <x v="1"/>
    <x v="75"/>
    <d v="2012-12-31T00:00:00"/>
    <s v="Second Class"/>
    <s v="EM-13960"/>
    <s v="Eric Murdock"/>
    <x v="0"/>
    <x v="0"/>
    <s v="Philadelphia"/>
    <x v="9"/>
    <n v="19134"/>
    <x v="3"/>
    <x v="151"/>
    <x v="2"/>
    <x v="11"/>
    <x v="151"/>
    <n v="54.384000000000007"/>
    <n v="2"/>
    <n v="0.2"/>
    <n v="1.359599999999995"/>
  </r>
  <r>
    <n v="163"/>
    <s v="CA-2013-154508"/>
    <x v="0"/>
    <x v="76"/>
    <d v="2013-11-21T00:00:00"/>
    <s v="Standard Class"/>
    <s v="RD-19900"/>
    <s v="Ruben Dartt"/>
    <x v="0"/>
    <x v="0"/>
    <s v="Carlsbad"/>
    <x v="27"/>
    <n v="88220"/>
    <x v="1"/>
    <x v="152"/>
    <x v="1"/>
    <x v="12"/>
    <x v="33"/>
    <n v="28.4"/>
    <n v="5"/>
    <n v="0"/>
    <n v="13.347999999999997"/>
  </r>
  <r>
    <n v="164"/>
    <s v="CA-2013-113817"/>
    <x v="0"/>
    <x v="77"/>
    <d v="2013-11-12T00:00:00"/>
    <s v="Standard Class"/>
    <s v="MJ-17740"/>
    <s v="Max Jones"/>
    <x v="0"/>
    <x v="0"/>
    <s v="Seattle"/>
    <x v="4"/>
    <n v="98115"/>
    <x v="1"/>
    <x v="153"/>
    <x v="1"/>
    <x v="8"/>
    <x v="152"/>
    <n v="27.680000000000003"/>
    <n v="2"/>
    <n v="0.2"/>
    <n v="9.6879999999999988"/>
  </r>
  <r>
    <n v="165"/>
    <s v="CA-2011-139892"/>
    <x v="2"/>
    <x v="78"/>
    <d v="2011-09-12T00:00:00"/>
    <s v="Standard Class"/>
    <s v="BM-11140"/>
    <s v="Becky Martin"/>
    <x v="0"/>
    <x v="0"/>
    <s v="San Antonio"/>
    <x v="5"/>
    <n v="78207"/>
    <x v="2"/>
    <x v="154"/>
    <x v="1"/>
    <x v="6"/>
    <x v="153"/>
    <n v="9.9359999999999999"/>
    <n v="3"/>
    <n v="0.2"/>
    <n v="2.7324000000000002"/>
  </r>
  <r>
    <n v="166"/>
    <s v="CA-2011-139892"/>
    <x v="2"/>
    <x v="78"/>
    <d v="2011-09-12T00:00:00"/>
    <s v="Standard Class"/>
    <s v="BM-11140"/>
    <s v="Becky Martin"/>
    <x v="0"/>
    <x v="0"/>
    <s v="San Antonio"/>
    <x v="5"/>
    <n v="78207"/>
    <x v="2"/>
    <x v="155"/>
    <x v="2"/>
    <x v="15"/>
    <x v="154"/>
    <n v="8159.9519999999993"/>
    <n v="8"/>
    <n v="0.4"/>
    <n v="-1359.992000000002"/>
  </r>
  <r>
    <n v="167"/>
    <s v="CA-2011-139892"/>
    <x v="2"/>
    <x v="78"/>
    <d v="2011-09-12T00:00:00"/>
    <s v="Standard Class"/>
    <s v="BM-11140"/>
    <s v="Becky Martin"/>
    <x v="0"/>
    <x v="0"/>
    <s v="San Antonio"/>
    <x v="5"/>
    <n v="78207"/>
    <x v="2"/>
    <x v="156"/>
    <x v="1"/>
    <x v="4"/>
    <x v="155"/>
    <n v="275.928"/>
    <n v="3"/>
    <n v="0.2"/>
    <n v="-58.634699999999995"/>
  </r>
  <r>
    <n v="168"/>
    <s v="CA-2011-139892"/>
    <x v="2"/>
    <x v="78"/>
    <d v="2011-09-12T00:00:00"/>
    <s v="Standard Class"/>
    <s v="BM-11140"/>
    <s v="Becky Martin"/>
    <x v="0"/>
    <x v="0"/>
    <s v="San Antonio"/>
    <x v="5"/>
    <n v="78207"/>
    <x v="2"/>
    <x v="157"/>
    <x v="0"/>
    <x v="1"/>
    <x v="156"/>
    <n v="1740.0599999999997"/>
    <n v="9"/>
    <n v="0.3"/>
    <n v="-24.858000000000175"/>
  </r>
  <r>
    <n v="169"/>
    <s v="CA-2011-139892"/>
    <x v="2"/>
    <x v="78"/>
    <d v="2011-09-12T00:00:00"/>
    <s v="Standard Class"/>
    <s v="BM-11140"/>
    <s v="Becky Martin"/>
    <x v="0"/>
    <x v="0"/>
    <s v="San Antonio"/>
    <x v="5"/>
    <n v="78207"/>
    <x v="2"/>
    <x v="158"/>
    <x v="1"/>
    <x v="6"/>
    <x v="157"/>
    <n v="32.064"/>
    <n v="6"/>
    <n v="0.2"/>
    <n v="6.8135999999999974"/>
  </r>
  <r>
    <n v="170"/>
    <s v="CA-2011-139892"/>
    <x v="2"/>
    <x v="78"/>
    <d v="2011-09-12T00:00:00"/>
    <s v="Standard Class"/>
    <s v="BM-11140"/>
    <s v="Becky Martin"/>
    <x v="0"/>
    <x v="0"/>
    <s v="San Antonio"/>
    <x v="5"/>
    <n v="78207"/>
    <x v="2"/>
    <x v="159"/>
    <x v="1"/>
    <x v="9"/>
    <x v="158"/>
    <n v="177.97999999999996"/>
    <n v="5"/>
    <n v="0.8"/>
    <n v="-453.84900000000005"/>
  </r>
  <r>
    <n v="171"/>
    <s v="CA-2011-139892"/>
    <x v="2"/>
    <x v="78"/>
    <d v="2011-09-12T00:00:00"/>
    <s v="Standard Class"/>
    <s v="BM-11140"/>
    <s v="Becky Martin"/>
    <x v="0"/>
    <x v="0"/>
    <s v="San Antonio"/>
    <x v="5"/>
    <n v="78207"/>
    <x v="2"/>
    <x v="160"/>
    <x v="2"/>
    <x v="7"/>
    <x v="159"/>
    <n v="143.976"/>
    <n v="3"/>
    <n v="0.2"/>
    <n v="8.998500000000007"/>
  </r>
  <r>
    <n v="172"/>
    <s v="CA-2011-118962"/>
    <x v="2"/>
    <x v="79"/>
    <d v="2011-08-09T00:00:00"/>
    <s v="Standard Class"/>
    <s v="CS-12130"/>
    <s v="Chad Sievert"/>
    <x v="0"/>
    <x v="0"/>
    <s v="Los Angeles"/>
    <x v="1"/>
    <n v="90004"/>
    <x v="1"/>
    <x v="161"/>
    <x v="1"/>
    <x v="10"/>
    <x v="160"/>
    <n v="20.94"/>
    <n v="3"/>
    <n v="0"/>
    <n v="9.841800000000001"/>
  </r>
  <r>
    <n v="173"/>
    <s v="CA-2011-118962"/>
    <x v="2"/>
    <x v="79"/>
    <d v="2011-08-09T00:00:00"/>
    <s v="Standard Class"/>
    <s v="CS-12130"/>
    <s v="Chad Sievert"/>
    <x v="0"/>
    <x v="0"/>
    <s v="Los Angeles"/>
    <x v="1"/>
    <n v="90004"/>
    <x v="1"/>
    <x v="162"/>
    <x v="1"/>
    <x v="10"/>
    <x v="161"/>
    <n v="110.96"/>
    <n v="2"/>
    <n v="0"/>
    <n v="53.260799999999996"/>
  </r>
  <r>
    <n v="174"/>
    <s v="CA-2011-118962"/>
    <x v="2"/>
    <x v="79"/>
    <d v="2011-08-09T00:00:00"/>
    <s v="Standard Class"/>
    <s v="CS-12130"/>
    <s v="Chad Sievert"/>
    <x v="0"/>
    <x v="0"/>
    <s v="Los Angeles"/>
    <x v="1"/>
    <n v="90004"/>
    <x v="1"/>
    <x v="163"/>
    <x v="0"/>
    <x v="1"/>
    <x v="162"/>
    <n v="340.14400000000006"/>
    <n v="7"/>
    <n v="0.2"/>
    <n v="21.259"/>
  </r>
  <r>
    <n v="175"/>
    <s v="US-2011-100853"/>
    <x v="2"/>
    <x v="80"/>
    <d v="2011-09-19T00:00:00"/>
    <s v="Standard Class"/>
    <s v="JB-15400"/>
    <s v="Jennifer Braxton"/>
    <x v="1"/>
    <x v="0"/>
    <s v="Chicago"/>
    <x v="10"/>
    <n v="60623"/>
    <x v="2"/>
    <x v="164"/>
    <x v="1"/>
    <x v="9"/>
    <x v="163"/>
    <n v="52.447999999999993"/>
    <n v="2"/>
    <n v="0.8"/>
    <n v="-131.12000000000003"/>
  </r>
  <r>
    <n v="176"/>
    <s v="US-2011-100853"/>
    <x v="2"/>
    <x v="80"/>
    <d v="2011-09-19T00:00:00"/>
    <s v="Standard Class"/>
    <s v="JB-15400"/>
    <s v="Jennifer Braxton"/>
    <x v="1"/>
    <x v="0"/>
    <s v="Chicago"/>
    <x v="10"/>
    <n v="60623"/>
    <x v="2"/>
    <x v="165"/>
    <x v="1"/>
    <x v="2"/>
    <x v="164"/>
    <n v="20.16"/>
    <n v="4"/>
    <n v="0.2"/>
    <n v="6.5519999999999987"/>
  </r>
  <r>
    <n v="177"/>
    <s v="US-2014-152366"/>
    <x v="3"/>
    <x v="81"/>
    <d v="2014-04-26T00:00:00"/>
    <s v="Second Class"/>
    <s v="SJ-20500"/>
    <s v="Shirley Jackson"/>
    <x v="0"/>
    <x v="0"/>
    <s v="Houston"/>
    <x v="5"/>
    <n v="77036"/>
    <x v="2"/>
    <x v="166"/>
    <x v="1"/>
    <x v="9"/>
    <x v="165"/>
    <n v="97.263999999999982"/>
    <n v="4"/>
    <n v="0.8"/>
    <n v="-243.16000000000008"/>
  </r>
  <r>
    <n v="178"/>
    <s v="US-2012-101511"/>
    <x v="1"/>
    <x v="82"/>
    <d v="2012-11-23T00:00:00"/>
    <s v="Second Class"/>
    <s v="JE-15745"/>
    <s v="Joel Eaton"/>
    <x v="0"/>
    <x v="0"/>
    <s v="Newark"/>
    <x v="24"/>
    <n v="43055"/>
    <x v="3"/>
    <x v="167"/>
    <x v="0"/>
    <x v="1"/>
    <x v="166"/>
    <n v="396.80200000000002"/>
    <n v="7"/>
    <n v="0.3"/>
    <n v="-11.337199999999939"/>
  </r>
  <r>
    <n v="179"/>
    <s v="US-2012-101511"/>
    <x v="1"/>
    <x v="82"/>
    <d v="2012-11-23T00:00:00"/>
    <s v="Second Class"/>
    <s v="JE-15745"/>
    <s v="Joel Eaton"/>
    <x v="0"/>
    <x v="0"/>
    <s v="Newark"/>
    <x v="24"/>
    <n v="43055"/>
    <x v="3"/>
    <x v="168"/>
    <x v="1"/>
    <x v="14"/>
    <x v="167"/>
    <n v="15.88"/>
    <n v="5"/>
    <n v="0.2"/>
    <n v="-3.771500000000001"/>
  </r>
  <r>
    <n v="180"/>
    <s v="CA-2012-137225"/>
    <x v="1"/>
    <x v="83"/>
    <d v="2012-12-19T00:00:00"/>
    <s v="Standard Class"/>
    <s v="JK-15640"/>
    <s v="Jim Kriz"/>
    <x v="2"/>
    <x v="0"/>
    <s v="New York City"/>
    <x v="15"/>
    <n v="10009"/>
    <x v="3"/>
    <x v="169"/>
    <x v="1"/>
    <x v="6"/>
    <x v="168"/>
    <n v="3.28"/>
    <n v="1"/>
    <n v="0"/>
    <n v="1.4104000000000001"/>
  </r>
  <r>
    <n v="181"/>
    <s v="CA-2011-166191"/>
    <x v="2"/>
    <x v="29"/>
    <d v="2011-12-09T00:00:00"/>
    <s v="Second Class"/>
    <s v="DK-13150"/>
    <s v="David Kendrick"/>
    <x v="1"/>
    <x v="0"/>
    <s v="Decatur"/>
    <x v="10"/>
    <n v="62521"/>
    <x v="2"/>
    <x v="170"/>
    <x v="1"/>
    <x v="4"/>
    <x v="169"/>
    <n v="24.816000000000003"/>
    <n v="2"/>
    <n v="0.2"/>
    <n v="1.8612000000000002"/>
  </r>
  <r>
    <n v="182"/>
    <s v="CA-2011-166191"/>
    <x v="2"/>
    <x v="29"/>
    <d v="2011-12-09T00:00:00"/>
    <s v="Second Class"/>
    <s v="DK-13150"/>
    <s v="David Kendrick"/>
    <x v="1"/>
    <x v="0"/>
    <s v="Decatur"/>
    <x v="10"/>
    <n v="62521"/>
    <x v="2"/>
    <x v="171"/>
    <x v="2"/>
    <x v="11"/>
    <x v="170"/>
    <n v="408.74399999999997"/>
    <n v="7"/>
    <n v="0.2"/>
    <n v="76.639499999999984"/>
  </r>
  <r>
    <n v="183"/>
    <s v="CA-2011-158274"/>
    <x v="2"/>
    <x v="84"/>
    <d v="2011-11-24T00:00:00"/>
    <s v="Second Class"/>
    <s v="RM-19675"/>
    <s v="Robert Marley"/>
    <x v="2"/>
    <x v="0"/>
    <s v="Monroe"/>
    <x v="28"/>
    <n v="71203"/>
    <x v="0"/>
    <x v="172"/>
    <x v="2"/>
    <x v="7"/>
    <x v="171"/>
    <n v="503.96"/>
    <n v="4"/>
    <n v="0"/>
    <n v="131.02960000000002"/>
  </r>
  <r>
    <n v="184"/>
    <s v="CA-2011-158274"/>
    <x v="2"/>
    <x v="84"/>
    <d v="2011-11-24T00:00:00"/>
    <s v="Second Class"/>
    <s v="RM-19675"/>
    <s v="Robert Marley"/>
    <x v="2"/>
    <x v="0"/>
    <s v="Monroe"/>
    <x v="28"/>
    <n v="71203"/>
    <x v="0"/>
    <x v="173"/>
    <x v="2"/>
    <x v="7"/>
    <x v="172"/>
    <n v="149.94999999999999"/>
    <n v="5"/>
    <n v="0"/>
    <n v="41.986000000000004"/>
  </r>
  <r>
    <n v="185"/>
    <s v="CA-2011-158274"/>
    <x v="2"/>
    <x v="84"/>
    <d v="2011-11-24T00:00:00"/>
    <s v="Second Class"/>
    <s v="RM-19675"/>
    <s v="Robert Marley"/>
    <x v="2"/>
    <x v="0"/>
    <s v="Monroe"/>
    <x v="28"/>
    <n v="71203"/>
    <x v="0"/>
    <x v="174"/>
    <x v="2"/>
    <x v="11"/>
    <x v="173"/>
    <n v="29"/>
    <n v="2"/>
    <n v="0"/>
    <n v="7.25"/>
  </r>
  <r>
    <n v="186"/>
    <s v="CA-2013-105018"/>
    <x v="0"/>
    <x v="85"/>
    <d v="2013-12-03T00:00:00"/>
    <s v="Standard Class"/>
    <s v="SK-19990"/>
    <s v="Sally Knutson"/>
    <x v="0"/>
    <x v="0"/>
    <s v="Fairfield"/>
    <x v="29"/>
    <n v="6824"/>
    <x v="3"/>
    <x v="175"/>
    <x v="1"/>
    <x v="8"/>
    <x v="174"/>
    <n v="7.16"/>
    <n v="2"/>
    <n v="0"/>
    <n v="3.4367999999999999"/>
  </r>
  <r>
    <n v="187"/>
    <s v="CA-2011-123260"/>
    <x v="2"/>
    <x v="86"/>
    <d v="2011-08-30T00:00:00"/>
    <s v="Standard Class"/>
    <s v="FM-14290"/>
    <s v="Frank Merwin"/>
    <x v="2"/>
    <x v="0"/>
    <s v="Los Angeles"/>
    <x v="1"/>
    <n v="90032"/>
    <x v="1"/>
    <x v="176"/>
    <x v="2"/>
    <x v="11"/>
    <x v="175"/>
    <n v="176.8"/>
    <n v="8"/>
    <n v="0"/>
    <n v="22.984000000000009"/>
  </r>
  <r>
    <n v="188"/>
    <s v="CA-2013-157000"/>
    <x v="0"/>
    <x v="87"/>
    <d v="2013-07-23T00:00:00"/>
    <s v="Standard Class"/>
    <s v="AM-10360"/>
    <s v="Alice McCarthy"/>
    <x v="1"/>
    <x v="0"/>
    <s v="Grand Prairie"/>
    <x v="5"/>
    <n v="75051"/>
    <x v="2"/>
    <x v="177"/>
    <x v="1"/>
    <x v="4"/>
    <x v="176"/>
    <n v="37.224000000000004"/>
    <n v="3"/>
    <n v="0.2"/>
    <n v="3.7224000000000004"/>
  </r>
  <r>
    <n v="189"/>
    <s v="CA-2013-157000"/>
    <x v="0"/>
    <x v="87"/>
    <d v="2013-07-23T00:00:00"/>
    <s v="Standard Class"/>
    <s v="AM-10360"/>
    <s v="Alice McCarthy"/>
    <x v="1"/>
    <x v="0"/>
    <s v="Grand Prairie"/>
    <x v="5"/>
    <n v="75051"/>
    <x v="2"/>
    <x v="144"/>
    <x v="1"/>
    <x v="10"/>
    <x v="144"/>
    <n v="20.016000000000002"/>
    <n v="3"/>
    <n v="0.2"/>
    <n v="6.2549999999999963"/>
  </r>
  <r>
    <n v="190"/>
    <s v="CA-2012-102281"/>
    <x v="1"/>
    <x v="88"/>
    <d v="2012-10-14T00:00:00"/>
    <s v="First Class"/>
    <s v="MP-17470"/>
    <s v="Mark Packer"/>
    <x v="2"/>
    <x v="0"/>
    <s v="New York City"/>
    <x v="15"/>
    <n v="10035"/>
    <x v="3"/>
    <x v="178"/>
    <x v="0"/>
    <x v="0"/>
    <x v="177"/>
    <n v="899.13600000000008"/>
    <n v="4"/>
    <n v="0.2"/>
    <n v="112.39199999999991"/>
  </r>
  <r>
    <n v="191"/>
    <s v="CA-2012-102281"/>
    <x v="1"/>
    <x v="88"/>
    <d v="2012-10-14T00:00:00"/>
    <s v="First Class"/>
    <s v="MP-17470"/>
    <s v="Mark Packer"/>
    <x v="2"/>
    <x v="0"/>
    <s v="New York City"/>
    <x v="15"/>
    <n v="10035"/>
    <x v="3"/>
    <x v="179"/>
    <x v="2"/>
    <x v="7"/>
    <x v="178"/>
    <n v="71.760000000000005"/>
    <n v="6"/>
    <n v="0"/>
    <n v="20.092800000000004"/>
  </r>
  <r>
    <n v="192"/>
    <s v="CA-2012-102281"/>
    <x v="1"/>
    <x v="88"/>
    <d v="2012-10-14T00:00:00"/>
    <s v="First Class"/>
    <s v="MP-17470"/>
    <s v="Mark Packer"/>
    <x v="2"/>
    <x v="0"/>
    <s v="New York City"/>
    <x v="15"/>
    <n v="10035"/>
    <x v="3"/>
    <x v="180"/>
    <x v="1"/>
    <x v="10"/>
    <x v="179"/>
    <n v="51.84"/>
    <n v="8"/>
    <n v="0"/>
    <n v="24.883200000000002"/>
  </r>
  <r>
    <n v="193"/>
    <s v="CA-2012-102281"/>
    <x v="1"/>
    <x v="88"/>
    <d v="2012-10-14T00:00:00"/>
    <s v="First Class"/>
    <s v="MP-17470"/>
    <s v="Mark Packer"/>
    <x v="2"/>
    <x v="0"/>
    <s v="New York City"/>
    <x v="15"/>
    <n v="10035"/>
    <x v="3"/>
    <x v="37"/>
    <x v="0"/>
    <x v="0"/>
    <x v="37"/>
    <n v="626.35200000000009"/>
    <n v="3"/>
    <n v="0.2"/>
    <n v="46.976400000000012"/>
  </r>
  <r>
    <n v="194"/>
    <s v="CA-2012-102281"/>
    <x v="1"/>
    <x v="88"/>
    <d v="2012-10-14T00:00:00"/>
    <s v="First Class"/>
    <s v="MP-17470"/>
    <s v="Mark Packer"/>
    <x v="2"/>
    <x v="0"/>
    <s v="New York City"/>
    <x v="15"/>
    <n v="10035"/>
    <x v="3"/>
    <x v="181"/>
    <x v="1"/>
    <x v="6"/>
    <x v="180"/>
    <n v="19.899999999999999"/>
    <n v="5"/>
    <n v="0"/>
    <n v="6.5669999999999984"/>
  </r>
  <r>
    <n v="195"/>
    <s v="CA-2012-131457"/>
    <x v="1"/>
    <x v="89"/>
    <d v="2012-11-06T00:00:00"/>
    <s v="Standard Class"/>
    <s v="MZ-17515"/>
    <s v="Mary Zewe"/>
    <x v="1"/>
    <x v="0"/>
    <s v="Redlands"/>
    <x v="1"/>
    <n v="92374"/>
    <x v="1"/>
    <x v="29"/>
    <x v="1"/>
    <x v="12"/>
    <x v="29"/>
    <n v="14.280000000000001"/>
    <n v="7"/>
    <n v="0"/>
    <n v="6.7115999999999989"/>
  </r>
  <r>
    <n v="196"/>
    <s v="CA-2011-140004"/>
    <x v="2"/>
    <x v="90"/>
    <d v="2011-03-25T00:00:00"/>
    <s v="Standard Class"/>
    <s v="CB-12025"/>
    <s v="Cassandra Brandow"/>
    <x v="0"/>
    <x v="0"/>
    <s v="Hamilton"/>
    <x v="24"/>
    <n v="45011"/>
    <x v="3"/>
    <x v="182"/>
    <x v="1"/>
    <x v="6"/>
    <x v="181"/>
    <n v="7.4080000000000004"/>
    <n v="2"/>
    <n v="0.2"/>
    <n v="1.2037999999999995"/>
  </r>
  <r>
    <n v="197"/>
    <s v="CA-2011-140004"/>
    <x v="2"/>
    <x v="90"/>
    <d v="2011-03-25T00:00:00"/>
    <s v="Standard Class"/>
    <s v="CB-12025"/>
    <s v="Cassandra Brandow"/>
    <x v="0"/>
    <x v="0"/>
    <s v="Hamilton"/>
    <x v="24"/>
    <n v="45011"/>
    <x v="3"/>
    <x v="183"/>
    <x v="1"/>
    <x v="6"/>
    <x v="182"/>
    <n v="6.048"/>
    <n v="3"/>
    <n v="0.2"/>
    <n v="1.5876000000000006"/>
  </r>
  <r>
    <n v="198"/>
    <s v="CA-2014-107720"/>
    <x v="3"/>
    <x v="44"/>
    <d v="2014-11-14T00:00:00"/>
    <s v="Standard Class"/>
    <s v="VM-21685"/>
    <s v="Valerie Mitchum"/>
    <x v="2"/>
    <x v="0"/>
    <s v="Westfield"/>
    <x v="30"/>
    <n v="7090"/>
    <x v="3"/>
    <x v="184"/>
    <x v="1"/>
    <x v="4"/>
    <x v="183"/>
    <n v="46.26"/>
    <n v="3"/>
    <n v="0"/>
    <n v="12.0276"/>
  </r>
  <r>
    <n v="199"/>
    <s v="US-2014-124303"/>
    <x v="3"/>
    <x v="91"/>
    <d v="2014-07-14T00:00:00"/>
    <s v="Standard Class"/>
    <s v="FH-14365"/>
    <s v="Fred Hopkins"/>
    <x v="1"/>
    <x v="0"/>
    <s v="Philadelphia"/>
    <x v="9"/>
    <n v="19120"/>
    <x v="3"/>
    <x v="185"/>
    <x v="1"/>
    <x v="8"/>
    <x v="184"/>
    <n v="2.9460000000000006"/>
    <n v="2"/>
    <n v="0.7"/>
    <n v="-2.2585999999999995"/>
  </r>
  <r>
    <n v="200"/>
    <s v="US-2014-124303"/>
    <x v="3"/>
    <x v="91"/>
    <d v="2014-07-14T00:00:00"/>
    <s v="Standard Class"/>
    <s v="FH-14365"/>
    <s v="Fred Hopkins"/>
    <x v="1"/>
    <x v="0"/>
    <s v="Philadelphia"/>
    <x v="9"/>
    <n v="19120"/>
    <x v="3"/>
    <x v="186"/>
    <x v="1"/>
    <x v="10"/>
    <x v="185"/>
    <n v="16.056000000000001"/>
    <n v="3"/>
    <n v="0.2"/>
    <n v="5.8203000000000005"/>
  </r>
  <r>
    <n v="201"/>
    <s v="CA-2014-105074"/>
    <x v="3"/>
    <x v="92"/>
    <d v="2014-06-30T00:00:00"/>
    <s v="Standard Class"/>
    <s v="MB-17305"/>
    <s v="Maria Bertelson"/>
    <x v="0"/>
    <x v="0"/>
    <s v="Akron"/>
    <x v="24"/>
    <n v="44312"/>
    <x v="3"/>
    <x v="187"/>
    <x v="1"/>
    <x v="10"/>
    <x v="186"/>
    <n v="21.744000000000003"/>
    <n v="3"/>
    <n v="0.2"/>
    <n v="6.794999999999999"/>
  </r>
  <r>
    <n v="202"/>
    <s v="CA-2011-133690"/>
    <x v="2"/>
    <x v="93"/>
    <d v="2011-08-05T00:00:00"/>
    <s v="First Class"/>
    <s v="BS-11755"/>
    <s v="Bruce Stewart"/>
    <x v="0"/>
    <x v="0"/>
    <s v="Denver"/>
    <x v="22"/>
    <n v="80219"/>
    <x v="1"/>
    <x v="188"/>
    <x v="0"/>
    <x v="3"/>
    <x v="187"/>
    <n v="218.75"/>
    <n v="2"/>
    <n v="0.5"/>
    <n v="-161.875"/>
  </r>
  <r>
    <n v="203"/>
    <s v="CA-2011-133690"/>
    <x v="2"/>
    <x v="93"/>
    <d v="2011-08-05T00:00:00"/>
    <s v="First Class"/>
    <s v="BS-11755"/>
    <s v="Bruce Stewart"/>
    <x v="0"/>
    <x v="0"/>
    <s v="Denver"/>
    <x v="22"/>
    <n v="80219"/>
    <x v="1"/>
    <x v="189"/>
    <x v="1"/>
    <x v="9"/>
    <x v="188"/>
    <n v="2.6"/>
    <n v="1"/>
    <n v="0.2"/>
    <n v="0.29249999999999987"/>
  </r>
  <r>
    <n v="204"/>
    <s v="US-2014-116701"/>
    <x v="3"/>
    <x v="94"/>
    <d v="2014-12-22T00:00:00"/>
    <s v="Second Class"/>
    <s v="LC-17140"/>
    <s v="Logan Currie"/>
    <x v="0"/>
    <x v="0"/>
    <s v="Dallas"/>
    <x v="5"/>
    <n v="75220"/>
    <x v="2"/>
    <x v="190"/>
    <x v="1"/>
    <x v="9"/>
    <x v="189"/>
    <n v="66.283999999999992"/>
    <n v="2"/>
    <n v="0.8"/>
    <n v="-178.96680000000001"/>
  </r>
  <r>
    <n v="205"/>
    <s v="CA-2014-126382"/>
    <x v="3"/>
    <x v="95"/>
    <d v="2014-06-08T00:00:00"/>
    <s v="Standard Class"/>
    <s v="HK-14890"/>
    <s v="Heather Kirkland"/>
    <x v="1"/>
    <x v="0"/>
    <s v="Franklin"/>
    <x v="18"/>
    <n v="37064"/>
    <x v="0"/>
    <x v="191"/>
    <x v="0"/>
    <x v="5"/>
    <x v="190"/>
    <n v="35.168000000000006"/>
    <n v="7"/>
    <n v="0.2"/>
    <n v="9.6712000000000025"/>
  </r>
  <r>
    <n v="206"/>
    <s v="CA-2014-108329"/>
    <x v="3"/>
    <x v="34"/>
    <d v="2014-12-15T00:00:00"/>
    <s v="Standard Class"/>
    <s v="LE-16810"/>
    <s v="Laurel Elliston"/>
    <x v="0"/>
    <x v="0"/>
    <s v="Whittier"/>
    <x v="1"/>
    <n v="90604"/>
    <x v="1"/>
    <x v="192"/>
    <x v="2"/>
    <x v="7"/>
    <x v="191"/>
    <n v="444.76800000000003"/>
    <n v="4"/>
    <n v="0.2"/>
    <n v="44.476800000000026"/>
  </r>
  <r>
    <n v="207"/>
    <s v="CA-2014-135860"/>
    <x v="3"/>
    <x v="96"/>
    <d v="2014-12-08T00:00:00"/>
    <s v="Standard Class"/>
    <s v="JH-15985"/>
    <s v="Joseph Holt"/>
    <x v="0"/>
    <x v="0"/>
    <s v="Saginaw"/>
    <x v="12"/>
    <n v="48601"/>
    <x v="2"/>
    <x v="193"/>
    <x v="1"/>
    <x v="4"/>
    <x v="192"/>
    <n v="83.92"/>
    <n v="4"/>
    <n v="0"/>
    <n v="5.8743999999999943"/>
  </r>
  <r>
    <n v="208"/>
    <s v="CA-2014-135860"/>
    <x v="3"/>
    <x v="96"/>
    <d v="2014-12-08T00:00:00"/>
    <s v="Standard Class"/>
    <s v="JH-15985"/>
    <s v="Joseph Holt"/>
    <x v="0"/>
    <x v="0"/>
    <s v="Saginaw"/>
    <x v="12"/>
    <n v="48601"/>
    <x v="2"/>
    <x v="194"/>
    <x v="2"/>
    <x v="7"/>
    <x v="193"/>
    <n v="131.97999999999999"/>
    <n v="2"/>
    <n v="0"/>
    <n v="35.634600000000006"/>
  </r>
  <r>
    <n v="209"/>
    <s v="CA-2014-135860"/>
    <x v="3"/>
    <x v="96"/>
    <d v="2014-12-08T00:00:00"/>
    <s v="Standard Class"/>
    <s v="JH-15985"/>
    <s v="Joseph Holt"/>
    <x v="0"/>
    <x v="0"/>
    <s v="Saginaw"/>
    <x v="12"/>
    <n v="48601"/>
    <x v="2"/>
    <x v="122"/>
    <x v="1"/>
    <x v="8"/>
    <x v="122"/>
    <n v="15.92"/>
    <n v="4"/>
    <n v="0"/>
    <n v="7.4824000000000002"/>
  </r>
  <r>
    <n v="210"/>
    <s v="CA-2014-135860"/>
    <x v="3"/>
    <x v="96"/>
    <d v="2014-12-08T00:00:00"/>
    <s v="Standard Class"/>
    <s v="JH-15985"/>
    <s v="Joseph Holt"/>
    <x v="0"/>
    <x v="0"/>
    <s v="Saginaw"/>
    <x v="12"/>
    <n v="48601"/>
    <x v="2"/>
    <x v="195"/>
    <x v="1"/>
    <x v="13"/>
    <x v="194"/>
    <n v="52.29"/>
    <n v="9"/>
    <n v="0"/>
    <n v="16.209899999999998"/>
  </r>
  <r>
    <n v="211"/>
    <s v="CA-2014-135860"/>
    <x v="3"/>
    <x v="96"/>
    <d v="2014-12-08T00:00:00"/>
    <s v="Standard Class"/>
    <s v="JH-15985"/>
    <s v="Joseph Holt"/>
    <x v="0"/>
    <x v="0"/>
    <s v="Saginaw"/>
    <x v="12"/>
    <n v="48601"/>
    <x v="2"/>
    <x v="196"/>
    <x v="1"/>
    <x v="4"/>
    <x v="195"/>
    <n v="91.99"/>
    <n v="1"/>
    <n v="0"/>
    <n v="3.6795999999999935"/>
  </r>
  <r>
    <n v="212"/>
    <s v="CA-2012-101007"/>
    <x v="1"/>
    <x v="97"/>
    <d v="2012-02-13T00:00:00"/>
    <s v="Second Class"/>
    <s v="MS-17980"/>
    <s v="Michael Stewart"/>
    <x v="1"/>
    <x v="0"/>
    <s v="Dallas"/>
    <x v="5"/>
    <n v="75220"/>
    <x v="2"/>
    <x v="197"/>
    <x v="2"/>
    <x v="11"/>
    <x v="196"/>
    <n v="20.8"/>
    <n v="2"/>
    <n v="0.2"/>
    <n v="6.4999999999999991"/>
  </r>
  <r>
    <n v="213"/>
    <s v="CA-2012-146262"/>
    <x v="1"/>
    <x v="98"/>
    <d v="2012-01-09T00:00:00"/>
    <s v="Standard Class"/>
    <s v="VW-21775"/>
    <s v="Victoria Wilson"/>
    <x v="1"/>
    <x v="0"/>
    <s v="Medina"/>
    <x v="24"/>
    <n v="44256"/>
    <x v="3"/>
    <x v="198"/>
    <x v="1"/>
    <x v="2"/>
    <x v="197"/>
    <n v="23.680000000000003"/>
    <n v="2"/>
    <n v="0.2"/>
    <n v="8.879999999999999"/>
  </r>
  <r>
    <n v="214"/>
    <s v="CA-2012-146262"/>
    <x v="1"/>
    <x v="98"/>
    <d v="2012-01-09T00:00:00"/>
    <s v="Standard Class"/>
    <s v="VW-21775"/>
    <s v="Victoria Wilson"/>
    <x v="1"/>
    <x v="0"/>
    <s v="Medina"/>
    <x v="24"/>
    <n v="44256"/>
    <x v="3"/>
    <x v="199"/>
    <x v="0"/>
    <x v="0"/>
    <x v="198"/>
    <n v="452.45"/>
    <n v="5"/>
    <n v="0.5"/>
    <n v="-244.32300000000006"/>
  </r>
  <r>
    <n v="215"/>
    <s v="CA-2012-146262"/>
    <x v="1"/>
    <x v="98"/>
    <d v="2012-01-09T00:00:00"/>
    <s v="Standard Class"/>
    <s v="VW-21775"/>
    <s v="Victoria Wilson"/>
    <x v="1"/>
    <x v="0"/>
    <s v="Medina"/>
    <x v="24"/>
    <n v="44256"/>
    <x v="3"/>
    <x v="104"/>
    <x v="2"/>
    <x v="7"/>
    <x v="104"/>
    <n v="62.981999999999999"/>
    <n v="3"/>
    <n v="0.4"/>
    <n v="-14.695800000000006"/>
  </r>
  <r>
    <n v="216"/>
    <s v="CA-2012-146262"/>
    <x v="1"/>
    <x v="98"/>
    <d v="2012-01-09T00:00:00"/>
    <s v="Standard Class"/>
    <s v="VW-21775"/>
    <s v="Victoria Wilson"/>
    <x v="1"/>
    <x v="0"/>
    <s v="Medina"/>
    <x v="24"/>
    <n v="44256"/>
    <x v="3"/>
    <x v="200"/>
    <x v="2"/>
    <x v="15"/>
    <x v="199"/>
    <n v="1188.0000000000002"/>
    <n v="9"/>
    <n v="0.7"/>
    <n v="-950.40000000000009"/>
  </r>
  <r>
    <n v="217"/>
    <s v="CA-2012-146262"/>
    <x v="1"/>
    <x v="98"/>
    <d v="2012-01-09T00:00:00"/>
    <s v="Standard Class"/>
    <s v="VW-21775"/>
    <s v="Victoria Wilson"/>
    <x v="1"/>
    <x v="0"/>
    <s v="Medina"/>
    <x v="24"/>
    <n v="44256"/>
    <x v="3"/>
    <x v="201"/>
    <x v="2"/>
    <x v="11"/>
    <x v="200"/>
    <n v="89.584000000000003"/>
    <n v="2"/>
    <n v="0.2"/>
    <n v="4.4792000000000058"/>
  </r>
  <r>
    <n v="218"/>
    <s v="CA-2013-130162"/>
    <x v="0"/>
    <x v="99"/>
    <d v="2013-11-02T00:00:00"/>
    <s v="Standard Class"/>
    <s v="JH-15910"/>
    <s v="Jonathan Howell"/>
    <x v="0"/>
    <x v="0"/>
    <s v="Los Angeles"/>
    <x v="1"/>
    <n v="90032"/>
    <x v="1"/>
    <x v="177"/>
    <x v="1"/>
    <x v="4"/>
    <x v="176"/>
    <n v="93.06"/>
    <n v="6"/>
    <n v="0"/>
    <n v="26.056800000000003"/>
  </r>
  <r>
    <n v="219"/>
    <s v="CA-2013-130162"/>
    <x v="0"/>
    <x v="99"/>
    <d v="2013-11-02T00:00:00"/>
    <s v="Standard Class"/>
    <s v="JH-15910"/>
    <s v="Jonathan Howell"/>
    <x v="0"/>
    <x v="0"/>
    <s v="Los Angeles"/>
    <x v="1"/>
    <n v="90032"/>
    <x v="1"/>
    <x v="202"/>
    <x v="2"/>
    <x v="7"/>
    <x v="201"/>
    <n v="302.37599999999998"/>
    <n v="3"/>
    <n v="0.2"/>
    <n v="22.678200000000018"/>
  </r>
  <r>
    <n v="220"/>
    <s v="CA-2012-169397"/>
    <x v="1"/>
    <x v="100"/>
    <d v="2012-12-27T00:00:00"/>
    <s v="First Class"/>
    <s v="JB-15925"/>
    <s v="Joni Blumstein"/>
    <x v="0"/>
    <x v="0"/>
    <s v="Dublin"/>
    <x v="24"/>
    <n v="43017"/>
    <x v="3"/>
    <x v="203"/>
    <x v="1"/>
    <x v="13"/>
    <x v="202"/>
    <n v="5.5840000000000005"/>
    <n v="2"/>
    <n v="0.2"/>
    <n v="1.8147999999999997"/>
  </r>
  <r>
    <n v="221"/>
    <s v="CA-2012-169397"/>
    <x v="1"/>
    <x v="100"/>
    <d v="2012-12-27T00:00:00"/>
    <s v="First Class"/>
    <s v="JB-15925"/>
    <s v="Joni Blumstein"/>
    <x v="0"/>
    <x v="0"/>
    <s v="Dublin"/>
    <x v="24"/>
    <n v="43017"/>
    <x v="3"/>
    <x v="204"/>
    <x v="1"/>
    <x v="10"/>
    <x v="203"/>
    <n v="22.704000000000004"/>
    <n v="6"/>
    <n v="0.2"/>
    <n v="8.2302"/>
  </r>
  <r>
    <n v="222"/>
    <s v="CA-2012-169397"/>
    <x v="1"/>
    <x v="100"/>
    <d v="2012-12-27T00:00:00"/>
    <s v="First Class"/>
    <s v="JB-15925"/>
    <s v="Joni Blumstein"/>
    <x v="0"/>
    <x v="0"/>
    <s v="Dublin"/>
    <x v="24"/>
    <n v="43017"/>
    <x v="3"/>
    <x v="91"/>
    <x v="1"/>
    <x v="8"/>
    <x v="91"/>
    <n v="19.776000000000003"/>
    <n v="4"/>
    <n v="0.7"/>
    <n v="-13.843199999999996"/>
  </r>
  <r>
    <n v="223"/>
    <s v="CA-2012-169397"/>
    <x v="1"/>
    <x v="100"/>
    <d v="2012-12-27T00:00:00"/>
    <s v="First Class"/>
    <s v="JB-15925"/>
    <s v="Joni Blumstein"/>
    <x v="0"/>
    <x v="0"/>
    <s v="Dublin"/>
    <x v="24"/>
    <n v="43017"/>
    <x v="3"/>
    <x v="205"/>
    <x v="0"/>
    <x v="5"/>
    <x v="204"/>
    <n v="72.703999999999994"/>
    <n v="4"/>
    <n v="0.2"/>
    <n v="19.084800000000005"/>
  </r>
  <r>
    <n v="224"/>
    <s v="CA-2012-169397"/>
    <x v="1"/>
    <x v="100"/>
    <d v="2012-12-27T00:00:00"/>
    <s v="First Class"/>
    <s v="JB-15925"/>
    <s v="Joni Blumstein"/>
    <x v="0"/>
    <x v="0"/>
    <s v="Dublin"/>
    <x v="24"/>
    <n v="43017"/>
    <x v="3"/>
    <x v="206"/>
    <x v="2"/>
    <x v="15"/>
    <x v="205"/>
    <n v="479.98800000000006"/>
    <n v="4"/>
    <n v="0.7"/>
    <n v="-383.99040000000002"/>
  </r>
  <r>
    <n v="225"/>
    <s v="CA-2012-169397"/>
    <x v="1"/>
    <x v="100"/>
    <d v="2012-12-27T00:00:00"/>
    <s v="First Class"/>
    <s v="JB-15925"/>
    <s v="Joni Blumstein"/>
    <x v="0"/>
    <x v="0"/>
    <s v="Dublin"/>
    <x v="24"/>
    <n v="43017"/>
    <x v="3"/>
    <x v="207"/>
    <x v="1"/>
    <x v="6"/>
    <x v="206"/>
    <n v="27.168000000000003"/>
    <n v="2"/>
    <n v="0.2"/>
    <n v="2.7168000000000001"/>
  </r>
  <r>
    <n v="226"/>
    <s v="CA-2012-163055"/>
    <x v="1"/>
    <x v="101"/>
    <d v="2012-08-16T00:00:00"/>
    <s v="Standard Class"/>
    <s v="DS-13180"/>
    <s v="David Smith"/>
    <x v="1"/>
    <x v="0"/>
    <s v="Detroit"/>
    <x v="12"/>
    <n v="48227"/>
    <x v="2"/>
    <x v="208"/>
    <x v="1"/>
    <x v="6"/>
    <x v="207"/>
    <n v="2.2000000000000002"/>
    <n v="1"/>
    <n v="0"/>
    <n v="0.96800000000000019"/>
  </r>
  <r>
    <n v="227"/>
    <s v="CA-2012-163055"/>
    <x v="1"/>
    <x v="101"/>
    <d v="2012-08-16T00:00:00"/>
    <s v="Standard Class"/>
    <s v="DS-13180"/>
    <s v="David Smith"/>
    <x v="1"/>
    <x v="0"/>
    <s v="Detroit"/>
    <x v="12"/>
    <n v="48227"/>
    <x v="2"/>
    <x v="209"/>
    <x v="0"/>
    <x v="3"/>
    <x v="208"/>
    <n v="622.44999999999993"/>
    <n v="5"/>
    <n v="0"/>
    <n v="136.93899999999999"/>
  </r>
  <r>
    <n v="228"/>
    <s v="CA-2012-163055"/>
    <x v="1"/>
    <x v="101"/>
    <d v="2012-08-16T00:00:00"/>
    <s v="Standard Class"/>
    <s v="DS-13180"/>
    <s v="David Smith"/>
    <x v="1"/>
    <x v="0"/>
    <s v="Detroit"/>
    <x v="12"/>
    <n v="48227"/>
    <x v="2"/>
    <x v="210"/>
    <x v="1"/>
    <x v="4"/>
    <x v="209"/>
    <n v="21.98"/>
    <n v="1"/>
    <n v="0"/>
    <n v="0.21979999999999933"/>
  </r>
  <r>
    <n v="229"/>
    <s v="US-2012-145436"/>
    <x v="1"/>
    <x v="102"/>
    <d v="2012-03-04T00:00:00"/>
    <s v="Standard Class"/>
    <s v="VD-21670"/>
    <s v="Valerie Dominguez"/>
    <x v="0"/>
    <x v="0"/>
    <s v="Columbia"/>
    <x v="18"/>
    <n v="38401"/>
    <x v="0"/>
    <x v="211"/>
    <x v="0"/>
    <x v="1"/>
    <x v="210"/>
    <n v="161.56800000000001"/>
    <n v="2"/>
    <n v="0.2"/>
    <n v="-28.274400000000021"/>
  </r>
  <r>
    <n v="230"/>
    <s v="US-2012-145436"/>
    <x v="1"/>
    <x v="102"/>
    <d v="2012-03-04T00:00:00"/>
    <s v="Standard Class"/>
    <s v="VD-21670"/>
    <s v="Valerie Dominguez"/>
    <x v="0"/>
    <x v="0"/>
    <s v="Columbia"/>
    <x v="18"/>
    <n v="38401"/>
    <x v="0"/>
    <x v="212"/>
    <x v="0"/>
    <x v="1"/>
    <x v="211"/>
    <n v="389.69600000000003"/>
    <n v="8"/>
    <n v="0.2"/>
    <n v="43.840799999999973"/>
  </r>
  <r>
    <n v="231"/>
    <s v="US-2011-156216"/>
    <x v="2"/>
    <x v="103"/>
    <d v="2011-09-17T00:00:00"/>
    <s v="Standard Class"/>
    <s v="EA-14035"/>
    <s v="Erin Ashbrook"/>
    <x v="1"/>
    <x v="0"/>
    <s v="Charlotte"/>
    <x v="3"/>
    <n v="28205"/>
    <x v="0"/>
    <x v="213"/>
    <x v="1"/>
    <x v="8"/>
    <x v="212"/>
    <n v="18.648000000000003"/>
    <n v="7"/>
    <n v="0.7"/>
    <n v="-12.431999999999999"/>
  </r>
  <r>
    <n v="232"/>
    <s v="US-2014-100930"/>
    <x v="3"/>
    <x v="104"/>
    <d v="2014-04-13T00:00:00"/>
    <s v="Standard Class"/>
    <s v="CS-12400"/>
    <s v="Christopher Schild"/>
    <x v="2"/>
    <x v="0"/>
    <s v="Tampa"/>
    <x v="2"/>
    <n v="33614"/>
    <x v="0"/>
    <x v="214"/>
    <x v="0"/>
    <x v="3"/>
    <x v="213"/>
    <n v="233.86"/>
    <n v="2"/>
    <n v="0.45"/>
    <n v="-102.04800000000003"/>
  </r>
  <r>
    <n v="233"/>
    <s v="US-2014-100930"/>
    <x v="3"/>
    <x v="104"/>
    <d v="2014-04-13T00:00:00"/>
    <s v="Standard Class"/>
    <s v="CS-12400"/>
    <s v="Christopher Schild"/>
    <x v="2"/>
    <x v="0"/>
    <s v="Tampa"/>
    <x v="2"/>
    <n v="33614"/>
    <x v="0"/>
    <x v="215"/>
    <x v="0"/>
    <x v="3"/>
    <x v="214"/>
    <n v="620.61450000000013"/>
    <n v="3"/>
    <n v="0.45"/>
    <n v="-248.24579999999992"/>
  </r>
  <r>
    <n v="234"/>
    <s v="US-2014-100930"/>
    <x v="3"/>
    <x v="104"/>
    <d v="2014-04-13T00:00:00"/>
    <s v="Standard Class"/>
    <s v="CS-12400"/>
    <s v="Christopher Schild"/>
    <x v="2"/>
    <x v="0"/>
    <s v="Tampa"/>
    <x v="2"/>
    <n v="33614"/>
    <x v="0"/>
    <x v="213"/>
    <x v="1"/>
    <x v="8"/>
    <x v="212"/>
    <n v="5.3280000000000012"/>
    <n v="2"/>
    <n v="0.7"/>
    <n v="-3.5519999999999996"/>
  </r>
  <r>
    <n v="235"/>
    <s v="US-2014-100930"/>
    <x v="3"/>
    <x v="104"/>
    <d v="2014-04-13T00:00:00"/>
    <s v="Standard Class"/>
    <s v="CS-12400"/>
    <s v="Christopher Schild"/>
    <x v="2"/>
    <x v="0"/>
    <s v="Tampa"/>
    <x v="2"/>
    <n v="33614"/>
    <x v="0"/>
    <x v="216"/>
    <x v="0"/>
    <x v="5"/>
    <x v="215"/>
    <n v="258.072"/>
    <n v="3"/>
    <n v="0.2"/>
    <n v="0"/>
  </r>
  <r>
    <n v="236"/>
    <s v="US-2014-100930"/>
    <x v="3"/>
    <x v="104"/>
    <d v="2014-04-13T00:00:00"/>
    <s v="Standard Class"/>
    <s v="CS-12400"/>
    <s v="Christopher Schild"/>
    <x v="2"/>
    <x v="0"/>
    <s v="Tampa"/>
    <x v="2"/>
    <n v="33614"/>
    <x v="0"/>
    <x v="217"/>
    <x v="2"/>
    <x v="11"/>
    <x v="216"/>
    <n v="617.97600000000011"/>
    <n v="3"/>
    <n v="0.2"/>
    <n v="-7.724700000000098"/>
  </r>
  <r>
    <n v="237"/>
    <s v="CA-2014-160514"/>
    <x v="3"/>
    <x v="105"/>
    <d v="2014-11-17T00:00:00"/>
    <s v="Standard Class"/>
    <s v="DB-13120"/>
    <s v="David Bremer"/>
    <x v="1"/>
    <x v="0"/>
    <s v="Santa Clara"/>
    <x v="1"/>
    <n v="95051"/>
    <x v="1"/>
    <x v="218"/>
    <x v="1"/>
    <x v="10"/>
    <x v="217"/>
    <n v="10.56"/>
    <n v="2"/>
    <n v="0"/>
    <n v="4.7519999999999998"/>
  </r>
  <r>
    <n v="238"/>
    <s v="CA-2013-157749"/>
    <x v="0"/>
    <x v="30"/>
    <d v="2013-06-10T00:00:00"/>
    <s v="Second Class"/>
    <s v="KL-16645"/>
    <s v="Ken Lonsdale"/>
    <x v="0"/>
    <x v="0"/>
    <s v="Chicago"/>
    <x v="10"/>
    <n v="60610"/>
    <x v="2"/>
    <x v="219"/>
    <x v="1"/>
    <x v="10"/>
    <x v="218"/>
    <n v="25.920000000000005"/>
    <n v="5"/>
    <n v="0.2"/>
    <n v="9.3960000000000008"/>
  </r>
  <r>
    <n v="239"/>
    <s v="CA-2013-157749"/>
    <x v="0"/>
    <x v="30"/>
    <d v="2013-06-10T00:00:00"/>
    <s v="Second Class"/>
    <s v="KL-16645"/>
    <s v="Ken Lonsdale"/>
    <x v="0"/>
    <x v="0"/>
    <s v="Chicago"/>
    <x v="10"/>
    <n v="60610"/>
    <x v="2"/>
    <x v="220"/>
    <x v="0"/>
    <x v="5"/>
    <x v="219"/>
    <n v="419.68000000000006"/>
    <n v="5"/>
    <n v="0.6"/>
    <n v="-356.72799999999995"/>
  </r>
  <r>
    <n v="240"/>
    <s v="CA-2013-157749"/>
    <x v="0"/>
    <x v="30"/>
    <d v="2013-06-10T00:00:00"/>
    <s v="Second Class"/>
    <s v="KL-16645"/>
    <s v="Ken Lonsdale"/>
    <x v="0"/>
    <x v="0"/>
    <s v="Chicago"/>
    <x v="10"/>
    <n v="60610"/>
    <x v="2"/>
    <x v="221"/>
    <x v="0"/>
    <x v="5"/>
    <x v="33"/>
    <n v="11.688000000000001"/>
    <n v="3"/>
    <n v="0.6"/>
    <n v="-4.6751999999999985"/>
  </r>
  <r>
    <n v="241"/>
    <s v="CA-2013-157749"/>
    <x v="0"/>
    <x v="30"/>
    <d v="2013-06-10T00:00:00"/>
    <s v="Second Class"/>
    <s v="KL-16645"/>
    <s v="Ken Lonsdale"/>
    <x v="0"/>
    <x v="0"/>
    <s v="Chicago"/>
    <x v="10"/>
    <n v="60610"/>
    <x v="2"/>
    <x v="222"/>
    <x v="2"/>
    <x v="7"/>
    <x v="220"/>
    <n v="31.983999999999998"/>
    <n v="2"/>
    <n v="0.2"/>
    <n v="11.194399999999998"/>
  </r>
  <r>
    <n v="242"/>
    <s v="CA-2013-157749"/>
    <x v="0"/>
    <x v="30"/>
    <d v="2013-06-10T00:00:00"/>
    <s v="Second Class"/>
    <s v="KL-16645"/>
    <s v="Ken Lonsdale"/>
    <x v="0"/>
    <x v="0"/>
    <s v="Chicago"/>
    <x v="10"/>
    <n v="60610"/>
    <x v="2"/>
    <x v="223"/>
    <x v="0"/>
    <x v="3"/>
    <x v="221"/>
    <n v="177.22499999999999"/>
    <n v="5"/>
    <n v="0.5"/>
    <n v="-120.51299999999998"/>
  </r>
  <r>
    <n v="243"/>
    <s v="CA-2013-157749"/>
    <x v="0"/>
    <x v="30"/>
    <d v="2013-06-10T00:00:00"/>
    <s v="Second Class"/>
    <s v="KL-16645"/>
    <s v="Ken Lonsdale"/>
    <x v="0"/>
    <x v="0"/>
    <s v="Chicago"/>
    <x v="10"/>
    <n v="60610"/>
    <x v="2"/>
    <x v="224"/>
    <x v="0"/>
    <x v="5"/>
    <x v="222"/>
    <n v="4.0440000000000005"/>
    <n v="3"/>
    <n v="0.6"/>
    <n v="-2.8307999999999995"/>
  </r>
  <r>
    <n v="244"/>
    <s v="CA-2013-157749"/>
    <x v="0"/>
    <x v="30"/>
    <d v="2013-06-10T00:00:00"/>
    <s v="Second Class"/>
    <s v="KL-16645"/>
    <s v="Ken Lonsdale"/>
    <x v="0"/>
    <x v="0"/>
    <s v="Chicago"/>
    <x v="10"/>
    <n v="60610"/>
    <x v="2"/>
    <x v="182"/>
    <x v="1"/>
    <x v="6"/>
    <x v="181"/>
    <n v="7.4080000000000004"/>
    <n v="2"/>
    <n v="0.2"/>
    <n v="1.2037999999999995"/>
  </r>
  <r>
    <n v="245"/>
    <s v="CA-2011-131926"/>
    <x v="2"/>
    <x v="106"/>
    <d v="2011-06-06T00:00:00"/>
    <s v="Second Class"/>
    <s v="DW-13480"/>
    <s v="Dianna Wilson"/>
    <x v="2"/>
    <x v="0"/>
    <s v="Lakeville"/>
    <x v="11"/>
    <n v="55044"/>
    <x v="2"/>
    <x v="120"/>
    <x v="0"/>
    <x v="1"/>
    <x v="120"/>
    <n v="2001.8600000000001"/>
    <n v="7"/>
    <n v="0"/>
    <n v="580.53939999999989"/>
  </r>
  <r>
    <n v="246"/>
    <s v="CA-2011-131926"/>
    <x v="2"/>
    <x v="106"/>
    <d v="2011-06-06T00:00:00"/>
    <s v="Second Class"/>
    <s v="DW-13480"/>
    <s v="Dianna Wilson"/>
    <x v="2"/>
    <x v="0"/>
    <s v="Lakeville"/>
    <x v="11"/>
    <n v="55044"/>
    <x v="2"/>
    <x v="225"/>
    <x v="1"/>
    <x v="4"/>
    <x v="223"/>
    <n v="166.72"/>
    <n v="2"/>
    <n v="0"/>
    <n v="41.680000000000007"/>
  </r>
  <r>
    <n v="247"/>
    <s v="CA-2011-131926"/>
    <x v="2"/>
    <x v="106"/>
    <d v="2011-06-06T00:00:00"/>
    <s v="Second Class"/>
    <s v="DW-13480"/>
    <s v="Dianna Wilson"/>
    <x v="2"/>
    <x v="0"/>
    <s v="Lakeville"/>
    <x v="11"/>
    <n v="55044"/>
    <x v="2"/>
    <x v="226"/>
    <x v="1"/>
    <x v="10"/>
    <x v="224"/>
    <n v="47.88"/>
    <n v="6"/>
    <n v="0"/>
    <n v="23.94"/>
  </r>
  <r>
    <n v="248"/>
    <s v="CA-2011-131926"/>
    <x v="2"/>
    <x v="106"/>
    <d v="2011-06-06T00:00:00"/>
    <s v="Second Class"/>
    <s v="DW-13480"/>
    <s v="Dianna Wilson"/>
    <x v="2"/>
    <x v="0"/>
    <s v="Lakeville"/>
    <x v="11"/>
    <n v="55044"/>
    <x v="2"/>
    <x v="227"/>
    <x v="1"/>
    <x v="9"/>
    <x v="225"/>
    <n v="1503.25"/>
    <n v="5"/>
    <n v="0"/>
    <n v="496.07249999999993"/>
  </r>
  <r>
    <n v="249"/>
    <s v="CA-2011-131926"/>
    <x v="2"/>
    <x v="106"/>
    <d v="2011-06-06T00:00:00"/>
    <s v="Second Class"/>
    <s v="DW-13480"/>
    <s v="Dianna Wilson"/>
    <x v="2"/>
    <x v="0"/>
    <s v="Lakeville"/>
    <x v="11"/>
    <n v="55044"/>
    <x v="2"/>
    <x v="180"/>
    <x v="1"/>
    <x v="10"/>
    <x v="179"/>
    <n v="25.92"/>
    <n v="4"/>
    <n v="0"/>
    <n v="12.441600000000001"/>
  </r>
  <r>
    <n v="250"/>
    <s v="CA-2013-154739"/>
    <x v="0"/>
    <x v="107"/>
    <d v="2013-12-16T00:00:00"/>
    <s v="Second Class"/>
    <s v="LH-17155"/>
    <s v="Logan Haushalter"/>
    <x v="0"/>
    <x v="0"/>
    <s v="San Francisco"/>
    <x v="1"/>
    <n v="94109"/>
    <x v="1"/>
    <x v="228"/>
    <x v="0"/>
    <x v="1"/>
    <x v="226"/>
    <n v="321.56799999999998"/>
    <n v="2"/>
    <n v="0.2"/>
    <n v="28.137200000000007"/>
  </r>
  <r>
    <n v="251"/>
    <s v="CA-2013-145625"/>
    <x v="0"/>
    <x v="108"/>
    <d v="2013-09-18T00:00:00"/>
    <s v="Standard Class"/>
    <s v="KC-16540"/>
    <s v="Kelly Collister"/>
    <x v="0"/>
    <x v="0"/>
    <s v="San Diego"/>
    <x v="1"/>
    <n v="92037"/>
    <x v="1"/>
    <x v="229"/>
    <x v="1"/>
    <x v="10"/>
    <x v="227"/>
    <n v="7.61"/>
    <n v="1"/>
    <n v="0"/>
    <n v="3.5766999999999998"/>
  </r>
  <r>
    <n v="252"/>
    <s v="CA-2013-145625"/>
    <x v="0"/>
    <x v="108"/>
    <d v="2013-09-18T00:00:00"/>
    <s v="Standard Class"/>
    <s v="KC-16540"/>
    <s v="Kelly Collister"/>
    <x v="0"/>
    <x v="0"/>
    <s v="San Diego"/>
    <x v="1"/>
    <n v="92037"/>
    <x v="1"/>
    <x v="217"/>
    <x v="2"/>
    <x v="11"/>
    <x v="216"/>
    <n v="3347.37"/>
    <n v="13"/>
    <n v="0"/>
    <n v="636.0002999999997"/>
  </r>
  <r>
    <n v="253"/>
    <s v="CA-2013-146941"/>
    <x v="0"/>
    <x v="107"/>
    <d v="2013-12-14T00:00:00"/>
    <s v="First Class"/>
    <s v="DL-13315"/>
    <s v="Delfina Latchford"/>
    <x v="0"/>
    <x v="0"/>
    <s v="New York City"/>
    <x v="15"/>
    <n v="10024"/>
    <x v="3"/>
    <x v="230"/>
    <x v="1"/>
    <x v="4"/>
    <x v="228"/>
    <n v="80.58"/>
    <n v="6"/>
    <n v="0"/>
    <n v="22.562400000000004"/>
  </r>
  <r>
    <n v="254"/>
    <s v="CA-2013-146941"/>
    <x v="0"/>
    <x v="107"/>
    <d v="2013-12-14T00:00:00"/>
    <s v="First Class"/>
    <s v="DL-13315"/>
    <s v="Delfina Latchford"/>
    <x v="0"/>
    <x v="0"/>
    <s v="New York City"/>
    <x v="15"/>
    <n v="10024"/>
    <x v="3"/>
    <x v="231"/>
    <x v="1"/>
    <x v="12"/>
    <x v="229"/>
    <n v="361.92"/>
    <n v="4"/>
    <n v="0"/>
    <n v="162.864"/>
  </r>
  <r>
    <n v="255"/>
    <s v="US-2012-159982"/>
    <x v="1"/>
    <x v="109"/>
    <d v="2012-12-04T00:00:00"/>
    <s v="Standard Class"/>
    <s v="DR-12880"/>
    <s v="Dan Reichenbach"/>
    <x v="1"/>
    <x v="0"/>
    <s v="Chicago"/>
    <x v="10"/>
    <n v="60623"/>
    <x v="2"/>
    <x v="224"/>
    <x v="0"/>
    <x v="5"/>
    <x v="222"/>
    <n v="12.132000000000001"/>
    <n v="9"/>
    <n v="0.6"/>
    <n v="-8.4923999999999982"/>
  </r>
  <r>
    <n v="256"/>
    <s v="US-2012-159982"/>
    <x v="1"/>
    <x v="109"/>
    <d v="2012-12-04T00:00:00"/>
    <s v="Standard Class"/>
    <s v="DR-12880"/>
    <s v="Dan Reichenbach"/>
    <x v="1"/>
    <x v="0"/>
    <s v="Chicago"/>
    <x v="10"/>
    <n v="60623"/>
    <x v="2"/>
    <x v="232"/>
    <x v="1"/>
    <x v="4"/>
    <x v="230"/>
    <n v="82.367999999999995"/>
    <n v="2"/>
    <n v="0.2"/>
    <n v="-19.562399999999997"/>
  </r>
  <r>
    <n v="257"/>
    <s v="US-2012-159982"/>
    <x v="1"/>
    <x v="109"/>
    <d v="2012-12-04T00:00:00"/>
    <s v="Standard Class"/>
    <s v="DR-12880"/>
    <s v="Dan Reichenbach"/>
    <x v="1"/>
    <x v="0"/>
    <s v="Chicago"/>
    <x v="10"/>
    <n v="60623"/>
    <x v="2"/>
    <x v="146"/>
    <x v="1"/>
    <x v="4"/>
    <x v="146"/>
    <n v="53.92"/>
    <n v="5"/>
    <n v="0.2"/>
    <n v="4.0439999999999969"/>
  </r>
  <r>
    <n v="258"/>
    <s v="US-2012-159982"/>
    <x v="1"/>
    <x v="109"/>
    <d v="2012-12-04T00:00:00"/>
    <s v="Standard Class"/>
    <s v="DR-12880"/>
    <s v="Dan Reichenbach"/>
    <x v="1"/>
    <x v="0"/>
    <s v="Chicago"/>
    <x v="10"/>
    <n v="60623"/>
    <x v="2"/>
    <x v="233"/>
    <x v="2"/>
    <x v="7"/>
    <x v="231"/>
    <n v="647.904"/>
    <n v="6"/>
    <n v="0.2"/>
    <n v="56.691599999999966"/>
  </r>
  <r>
    <n v="259"/>
    <s v="CA-2014-163139"/>
    <x v="3"/>
    <x v="96"/>
    <d v="2014-12-04T00:00:00"/>
    <s v="Second Class"/>
    <s v="CC-12670"/>
    <s v="Craig Carreira"/>
    <x v="0"/>
    <x v="0"/>
    <s v="New York City"/>
    <x v="15"/>
    <n v="10009"/>
    <x v="3"/>
    <x v="234"/>
    <x v="2"/>
    <x v="11"/>
    <x v="232"/>
    <n v="20.37"/>
    <n v="3"/>
    <n v="0"/>
    <n v="6.9258000000000006"/>
  </r>
  <r>
    <n v="260"/>
    <s v="CA-2014-163139"/>
    <x v="3"/>
    <x v="96"/>
    <d v="2014-12-04T00:00:00"/>
    <s v="Second Class"/>
    <s v="CC-12670"/>
    <s v="Craig Carreira"/>
    <x v="0"/>
    <x v="0"/>
    <s v="New York City"/>
    <x v="15"/>
    <n v="10009"/>
    <x v="3"/>
    <x v="235"/>
    <x v="1"/>
    <x v="4"/>
    <x v="233"/>
    <n v="221.54999999999998"/>
    <n v="3"/>
    <n v="0"/>
    <n v="6.6465000000000174"/>
  </r>
  <r>
    <n v="261"/>
    <s v="CA-2014-163139"/>
    <x v="3"/>
    <x v="96"/>
    <d v="2014-12-04T00:00:00"/>
    <s v="Second Class"/>
    <s v="CC-12670"/>
    <s v="Craig Carreira"/>
    <x v="0"/>
    <x v="0"/>
    <s v="New York City"/>
    <x v="15"/>
    <n v="10009"/>
    <x v="3"/>
    <x v="236"/>
    <x v="1"/>
    <x v="8"/>
    <x v="234"/>
    <n v="17.52"/>
    <n v="5"/>
    <n v="0.2"/>
    <n v="6.1319999999999988"/>
  </r>
  <r>
    <n v="262"/>
    <s v="US-2014-155299"/>
    <x v="3"/>
    <x v="110"/>
    <d v="2014-06-13T00:00:00"/>
    <s v="Standard Class"/>
    <s v="Dl-13600"/>
    <s v="Dorris liebe"/>
    <x v="1"/>
    <x v="0"/>
    <s v="Pasadena"/>
    <x v="5"/>
    <n v="77506"/>
    <x v="2"/>
    <x v="237"/>
    <x v="1"/>
    <x v="9"/>
    <x v="235"/>
    <n v="1.6239999999999994"/>
    <n v="2"/>
    <n v="0.8"/>
    <n v="-4.4660000000000002"/>
  </r>
  <r>
    <n v="263"/>
    <s v="US-2011-106992"/>
    <x v="2"/>
    <x v="111"/>
    <d v="2011-09-21T00:00:00"/>
    <s v="Second Class"/>
    <s v="SB-20290"/>
    <s v="Sean Braxton"/>
    <x v="1"/>
    <x v="0"/>
    <s v="Houston"/>
    <x v="5"/>
    <n v="77036"/>
    <x v="2"/>
    <x v="155"/>
    <x v="2"/>
    <x v="15"/>
    <x v="154"/>
    <n v="3059.982"/>
    <n v="3"/>
    <n v="0.4"/>
    <n v="-509.99700000000075"/>
  </r>
  <r>
    <n v="264"/>
    <s v="US-2011-106992"/>
    <x v="2"/>
    <x v="111"/>
    <d v="2011-09-21T00:00:00"/>
    <s v="Second Class"/>
    <s v="SB-20290"/>
    <s v="Sean Braxton"/>
    <x v="1"/>
    <x v="0"/>
    <s v="Houston"/>
    <x v="5"/>
    <n v="77036"/>
    <x v="2"/>
    <x v="238"/>
    <x v="2"/>
    <x v="15"/>
    <x v="236"/>
    <n v="2519.9579999999996"/>
    <n v="7"/>
    <n v="0.4"/>
    <n v="-251.99579999999992"/>
  </r>
  <r>
    <n v="265"/>
    <s v="CA-2013-125318"/>
    <x v="0"/>
    <x v="112"/>
    <d v="2013-06-14T00:00:00"/>
    <s v="Standard Class"/>
    <s v="RC-19825"/>
    <s v="Roy Collins"/>
    <x v="0"/>
    <x v="0"/>
    <s v="Chicago"/>
    <x v="10"/>
    <n v="60610"/>
    <x v="2"/>
    <x v="239"/>
    <x v="2"/>
    <x v="7"/>
    <x v="237"/>
    <n v="328.22399999999999"/>
    <n v="4"/>
    <n v="0.2"/>
    <n v="28.7196"/>
  </r>
  <r>
    <n v="266"/>
    <s v="CA-2012-155040"/>
    <x v="1"/>
    <x v="113"/>
    <d v="2012-11-15T00:00:00"/>
    <s v="Standard Class"/>
    <s v="AH-10210"/>
    <s v="Alan Hwang"/>
    <x v="0"/>
    <x v="0"/>
    <s v="Brentwood"/>
    <x v="1"/>
    <n v="94513"/>
    <x v="1"/>
    <x v="240"/>
    <x v="2"/>
    <x v="11"/>
    <x v="238"/>
    <n v="79.900000000000006"/>
    <n v="2"/>
    <n v="0"/>
    <n v="35.156000000000006"/>
  </r>
  <r>
    <n v="267"/>
    <s v="CA-2014-136826"/>
    <x v="3"/>
    <x v="114"/>
    <d v="2014-06-21T00:00:00"/>
    <s v="Standard Class"/>
    <s v="CB-12535"/>
    <s v="Claudia Bergmann"/>
    <x v="1"/>
    <x v="0"/>
    <s v="Chapel Hill"/>
    <x v="3"/>
    <n v="27514"/>
    <x v="0"/>
    <x v="241"/>
    <x v="1"/>
    <x v="6"/>
    <x v="239"/>
    <n v="14.015999999999998"/>
    <n v="3"/>
    <n v="0.2"/>
    <n v="4.7303999999999995"/>
  </r>
  <r>
    <n v="268"/>
    <s v="CA-2013-111010"/>
    <x v="0"/>
    <x v="115"/>
    <d v="2013-01-28T00:00:00"/>
    <s v="Standard Class"/>
    <s v="PG-18895"/>
    <s v="Paul Gonzalez"/>
    <x v="0"/>
    <x v="0"/>
    <s v="Morristown"/>
    <x v="30"/>
    <n v="7960"/>
    <x v="3"/>
    <x v="242"/>
    <x v="1"/>
    <x v="13"/>
    <x v="240"/>
    <n v="7.5600000000000005"/>
    <n v="6"/>
    <n v="0"/>
    <n v="0.3024"/>
  </r>
  <r>
    <n v="269"/>
    <s v="US-2014-145366"/>
    <x v="3"/>
    <x v="34"/>
    <d v="2014-12-14T00:00:00"/>
    <s v="Standard Class"/>
    <s v="CA-12310"/>
    <s v="Christine Abelman"/>
    <x v="1"/>
    <x v="0"/>
    <s v="Cincinnati"/>
    <x v="24"/>
    <n v="45231"/>
    <x v="3"/>
    <x v="243"/>
    <x v="1"/>
    <x v="4"/>
    <x v="241"/>
    <n v="37.207999999999998"/>
    <n v="1"/>
    <n v="0.2"/>
    <n v="-7.4416000000000011"/>
  </r>
  <r>
    <n v="270"/>
    <s v="US-2014-145366"/>
    <x v="3"/>
    <x v="34"/>
    <d v="2014-12-14T00:00:00"/>
    <s v="Standard Class"/>
    <s v="CA-12310"/>
    <s v="Christine Abelman"/>
    <x v="1"/>
    <x v="0"/>
    <s v="Cincinnati"/>
    <x v="24"/>
    <n v="45231"/>
    <x v="3"/>
    <x v="244"/>
    <x v="1"/>
    <x v="12"/>
    <x v="242"/>
    <n v="57.576000000000001"/>
    <n v="3"/>
    <n v="0.2"/>
    <n v="21.591000000000001"/>
  </r>
  <r>
    <n v="271"/>
    <s v="CA-2014-163979"/>
    <x v="3"/>
    <x v="116"/>
    <d v="2015-01-03T00:00:00"/>
    <s v="Second Class"/>
    <s v="KH-16690"/>
    <s v="Kristen Hastings"/>
    <x v="1"/>
    <x v="0"/>
    <s v="San Francisco"/>
    <x v="1"/>
    <n v="94110"/>
    <x v="1"/>
    <x v="245"/>
    <x v="1"/>
    <x v="4"/>
    <x v="243"/>
    <n v="725.84"/>
    <n v="4"/>
    <n v="0"/>
    <n v="210.4935999999999"/>
  </r>
  <r>
    <n v="272"/>
    <s v="CA-2012-155334"/>
    <x v="1"/>
    <x v="117"/>
    <d v="2012-07-31T00:00:00"/>
    <s v="First Class"/>
    <s v="HA-14920"/>
    <s v="Helen Andreada"/>
    <x v="0"/>
    <x v="0"/>
    <s v="San Francisco"/>
    <x v="1"/>
    <n v="94109"/>
    <x v="1"/>
    <x v="246"/>
    <x v="2"/>
    <x v="11"/>
    <x v="244"/>
    <n v="209.92999999999998"/>
    <n v="7"/>
    <n v="0"/>
    <n v="92.369200000000021"/>
  </r>
  <r>
    <n v="273"/>
    <s v="CA-2012-155334"/>
    <x v="1"/>
    <x v="117"/>
    <d v="2012-07-31T00:00:00"/>
    <s v="First Class"/>
    <s v="HA-14920"/>
    <s v="Helen Andreada"/>
    <x v="0"/>
    <x v="0"/>
    <s v="San Francisco"/>
    <x v="1"/>
    <n v="94109"/>
    <x v="1"/>
    <x v="247"/>
    <x v="0"/>
    <x v="5"/>
    <x v="245"/>
    <n v="5.28"/>
    <n v="3"/>
    <n v="0"/>
    <n v="2.3232000000000004"/>
  </r>
  <r>
    <n v="274"/>
    <s v="CA-2012-155334"/>
    <x v="1"/>
    <x v="117"/>
    <d v="2012-07-31T00:00:00"/>
    <s v="First Class"/>
    <s v="HA-14920"/>
    <s v="Helen Andreada"/>
    <x v="0"/>
    <x v="0"/>
    <s v="San Francisco"/>
    <x v="1"/>
    <n v="94109"/>
    <x v="1"/>
    <x v="248"/>
    <x v="1"/>
    <x v="8"/>
    <x v="246"/>
    <n v="10.92"/>
    <n v="3"/>
    <n v="0.2"/>
    <n v="4.0949999999999989"/>
  </r>
  <r>
    <n v="275"/>
    <s v="CA-2014-118136"/>
    <x v="3"/>
    <x v="118"/>
    <d v="2014-09-18T00:00:00"/>
    <s v="First Class"/>
    <s v="BB-10990"/>
    <s v="Barry Blumstein"/>
    <x v="1"/>
    <x v="0"/>
    <s v="Inglewood"/>
    <x v="1"/>
    <n v="90301"/>
    <x v="1"/>
    <x v="249"/>
    <x v="1"/>
    <x v="10"/>
    <x v="247"/>
    <n v="8.82"/>
    <n v="2"/>
    <n v="0"/>
    <n v="4.0571999999999999"/>
  </r>
  <r>
    <n v="276"/>
    <s v="CA-2014-118136"/>
    <x v="3"/>
    <x v="118"/>
    <d v="2014-09-18T00:00:00"/>
    <s v="First Class"/>
    <s v="BB-10990"/>
    <s v="Barry Blumstein"/>
    <x v="1"/>
    <x v="0"/>
    <s v="Inglewood"/>
    <x v="1"/>
    <n v="90301"/>
    <x v="1"/>
    <x v="250"/>
    <x v="1"/>
    <x v="6"/>
    <x v="248"/>
    <n v="5.98"/>
    <n v="1"/>
    <n v="0"/>
    <n v="1.5548000000000002"/>
  </r>
  <r>
    <n v="277"/>
    <s v="CA-2014-132976"/>
    <x v="3"/>
    <x v="119"/>
    <d v="2014-10-18T00:00:00"/>
    <s v="Standard Class"/>
    <s v="AG-10495"/>
    <s v="Andrew Gjertsen"/>
    <x v="1"/>
    <x v="0"/>
    <s v="Philadelphia"/>
    <x v="9"/>
    <n v="19140"/>
    <x v="3"/>
    <x v="251"/>
    <x v="1"/>
    <x v="10"/>
    <x v="249"/>
    <n v="11.648000000000001"/>
    <n v="2"/>
    <n v="0.2"/>
    <n v="4.0768000000000004"/>
  </r>
  <r>
    <n v="278"/>
    <s v="CA-2014-132976"/>
    <x v="3"/>
    <x v="119"/>
    <d v="2014-10-18T00:00:00"/>
    <s v="Standard Class"/>
    <s v="AG-10495"/>
    <s v="Andrew Gjertsen"/>
    <x v="1"/>
    <x v="0"/>
    <s v="Philadelphia"/>
    <x v="9"/>
    <n v="19140"/>
    <x v="3"/>
    <x v="252"/>
    <x v="1"/>
    <x v="10"/>
    <x v="250"/>
    <n v="18.175999999999998"/>
    <n v="4"/>
    <n v="0.2"/>
    <n v="5.9071999999999987"/>
  </r>
  <r>
    <n v="279"/>
    <s v="CA-2014-132976"/>
    <x v="3"/>
    <x v="119"/>
    <d v="2014-10-18T00:00:00"/>
    <s v="Standard Class"/>
    <s v="AG-10495"/>
    <s v="Andrew Gjertsen"/>
    <x v="1"/>
    <x v="0"/>
    <s v="Philadelphia"/>
    <x v="9"/>
    <n v="19140"/>
    <x v="3"/>
    <x v="253"/>
    <x v="1"/>
    <x v="4"/>
    <x v="251"/>
    <n v="59.712000000000003"/>
    <n v="6"/>
    <n v="0.2"/>
    <n v="5.9711999999999996"/>
  </r>
  <r>
    <n v="280"/>
    <s v="CA-2014-132976"/>
    <x v="3"/>
    <x v="119"/>
    <d v="2014-10-18T00:00:00"/>
    <s v="Standard Class"/>
    <s v="AG-10495"/>
    <s v="Andrew Gjertsen"/>
    <x v="1"/>
    <x v="0"/>
    <s v="Philadelphia"/>
    <x v="9"/>
    <n v="19140"/>
    <x v="3"/>
    <x v="254"/>
    <x v="1"/>
    <x v="2"/>
    <x v="252"/>
    <n v="24.839999999999996"/>
    <n v="3"/>
    <n v="0.2"/>
    <n v="8.6940000000000008"/>
  </r>
  <r>
    <n v="281"/>
    <s v="US-2012-161991"/>
    <x v="1"/>
    <x v="120"/>
    <d v="2012-09-28T00:00:00"/>
    <s v="Second Class"/>
    <s v="SC-20725"/>
    <s v="Steven Cartwright"/>
    <x v="0"/>
    <x v="0"/>
    <s v="Houston"/>
    <x v="5"/>
    <n v="77070"/>
    <x v="2"/>
    <x v="255"/>
    <x v="1"/>
    <x v="8"/>
    <x v="253"/>
    <n v="2.0799999999999996"/>
    <n v="5"/>
    <n v="0.8"/>
    <n v="-3.4320000000000004"/>
  </r>
  <r>
    <n v="282"/>
    <s v="US-2012-161991"/>
    <x v="1"/>
    <x v="120"/>
    <d v="2012-09-28T00:00:00"/>
    <s v="Second Class"/>
    <s v="SC-20725"/>
    <s v="Steven Cartwright"/>
    <x v="0"/>
    <x v="0"/>
    <s v="Houston"/>
    <x v="5"/>
    <n v="77070"/>
    <x v="2"/>
    <x v="256"/>
    <x v="2"/>
    <x v="7"/>
    <x v="254"/>
    <n v="1114.4000000000001"/>
    <n v="7"/>
    <n v="0.2"/>
    <n v="376.11"/>
  </r>
  <r>
    <n v="283"/>
    <s v="CA-2012-130890"/>
    <x v="1"/>
    <x v="121"/>
    <d v="2012-11-06T00:00:00"/>
    <s v="Standard Class"/>
    <s v="JO-15280"/>
    <s v="Jas O'Carroll"/>
    <x v="0"/>
    <x v="0"/>
    <s v="Los Angeles"/>
    <x v="1"/>
    <n v="90004"/>
    <x v="1"/>
    <x v="257"/>
    <x v="0"/>
    <x v="3"/>
    <x v="255"/>
    <n v="1038.8399999999999"/>
    <n v="5"/>
    <n v="0.2"/>
    <n v="51.942000000000007"/>
  </r>
  <r>
    <n v="284"/>
    <s v="CA-2012-130883"/>
    <x v="1"/>
    <x v="120"/>
    <d v="2012-10-02T00:00:00"/>
    <s v="Standard Class"/>
    <s v="TB-21520"/>
    <s v="Tracy Blumstein"/>
    <x v="0"/>
    <x v="0"/>
    <s v="Portland"/>
    <x v="21"/>
    <n v="97206"/>
    <x v="1"/>
    <x v="258"/>
    <x v="1"/>
    <x v="10"/>
    <x v="33"/>
    <n v="141.76"/>
    <n v="5"/>
    <n v="0.2"/>
    <n v="47.843999999999994"/>
  </r>
  <r>
    <n v="285"/>
    <s v="CA-2012-130883"/>
    <x v="1"/>
    <x v="120"/>
    <d v="2012-10-02T00:00:00"/>
    <s v="Standard Class"/>
    <s v="TB-21520"/>
    <s v="Tracy Blumstein"/>
    <x v="0"/>
    <x v="0"/>
    <s v="Portland"/>
    <x v="21"/>
    <n v="97206"/>
    <x v="1"/>
    <x v="259"/>
    <x v="2"/>
    <x v="11"/>
    <x v="256"/>
    <n v="239.80000000000004"/>
    <n v="5"/>
    <n v="0.2"/>
    <n v="47.959999999999987"/>
  </r>
  <r>
    <n v="286"/>
    <s v="CA-2012-130883"/>
    <x v="1"/>
    <x v="120"/>
    <d v="2012-10-02T00:00:00"/>
    <s v="Standard Class"/>
    <s v="TB-21520"/>
    <s v="Tracy Blumstein"/>
    <x v="0"/>
    <x v="0"/>
    <s v="Portland"/>
    <x v="21"/>
    <n v="97206"/>
    <x v="1"/>
    <x v="260"/>
    <x v="1"/>
    <x v="10"/>
    <x v="257"/>
    <n v="31.104000000000006"/>
    <n v="6"/>
    <n v="0.2"/>
    <n v="10.8864"/>
  </r>
  <r>
    <n v="287"/>
    <s v="CA-2013-112697"/>
    <x v="0"/>
    <x v="122"/>
    <d v="2013-12-21T00:00:00"/>
    <s v="Second Class"/>
    <s v="AH-10195"/>
    <s v="Alan Haines"/>
    <x v="1"/>
    <x v="0"/>
    <s v="Tamarac"/>
    <x v="2"/>
    <n v="33319"/>
    <x v="0"/>
    <x v="261"/>
    <x v="1"/>
    <x v="8"/>
    <x v="258"/>
    <n v="254.05800000000002"/>
    <n v="7"/>
    <n v="0.7"/>
    <n v="-169.3719999999999"/>
  </r>
  <r>
    <n v="288"/>
    <s v="CA-2013-112697"/>
    <x v="0"/>
    <x v="122"/>
    <d v="2013-12-21T00:00:00"/>
    <s v="Second Class"/>
    <s v="AH-10195"/>
    <s v="Alan Haines"/>
    <x v="1"/>
    <x v="0"/>
    <s v="Tamarac"/>
    <x v="2"/>
    <n v="33319"/>
    <x v="0"/>
    <x v="166"/>
    <x v="1"/>
    <x v="9"/>
    <x v="165"/>
    <n v="194.52800000000002"/>
    <n v="2"/>
    <n v="0.2"/>
    <n v="24.315999999999974"/>
  </r>
  <r>
    <n v="289"/>
    <s v="CA-2013-112697"/>
    <x v="0"/>
    <x v="122"/>
    <d v="2013-12-21T00:00:00"/>
    <s v="Second Class"/>
    <s v="AH-10195"/>
    <s v="Alan Haines"/>
    <x v="1"/>
    <x v="0"/>
    <s v="Tamarac"/>
    <x v="2"/>
    <n v="33319"/>
    <x v="0"/>
    <x v="262"/>
    <x v="1"/>
    <x v="14"/>
    <x v="259"/>
    <n v="961.48000000000013"/>
    <n v="5"/>
    <n v="0.2"/>
    <n v="-204.31449999999995"/>
  </r>
  <r>
    <n v="290"/>
    <s v="CA-2013-110772"/>
    <x v="0"/>
    <x v="73"/>
    <d v="2013-11-25T00:00:00"/>
    <s v="Second Class"/>
    <s v="NZ-18565"/>
    <s v="Nick Zandusky"/>
    <x v="2"/>
    <x v="0"/>
    <s v="Columbus"/>
    <x v="24"/>
    <n v="43229"/>
    <x v="3"/>
    <x v="263"/>
    <x v="1"/>
    <x v="13"/>
    <x v="260"/>
    <n v="19.096"/>
    <n v="7"/>
    <n v="0.2"/>
    <n v="6.6835999999999993"/>
  </r>
  <r>
    <n v="291"/>
    <s v="CA-2013-110772"/>
    <x v="0"/>
    <x v="73"/>
    <d v="2013-11-25T00:00:00"/>
    <s v="Second Class"/>
    <s v="NZ-18565"/>
    <s v="Nick Zandusky"/>
    <x v="2"/>
    <x v="0"/>
    <s v="Columbus"/>
    <x v="24"/>
    <n v="43229"/>
    <x v="3"/>
    <x v="264"/>
    <x v="1"/>
    <x v="2"/>
    <x v="261"/>
    <n v="18.496000000000002"/>
    <n v="8"/>
    <n v="0.2"/>
    <n v="6.2423999999999999"/>
  </r>
  <r>
    <n v="292"/>
    <s v="CA-2013-110772"/>
    <x v="0"/>
    <x v="73"/>
    <d v="2013-11-25T00:00:00"/>
    <s v="Second Class"/>
    <s v="NZ-18565"/>
    <s v="Nick Zandusky"/>
    <x v="2"/>
    <x v="0"/>
    <s v="Columbus"/>
    <x v="24"/>
    <n v="43229"/>
    <x v="3"/>
    <x v="265"/>
    <x v="2"/>
    <x v="11"/>
    <x v="262"/>
    <n v="255.98400000000004"/>
    <n v="2"/>
    <n v="0.2"/>
    <n v="54.396600000000007"/>
  </r>
  <r>
    <n v="293"/>
    <s v="CA-2013-110772"/>
    <x v="0"/>
    <x v="73"/>
    <d v="2013-11-25T00:00:00"/>
    <s v="Second Class"/>
    <s v="NZ-18565"/>
    <s v="Nick Zandusky"/>
    <x v="2"/>
    <x v="0"/>
    <s v="Columbus"/>
    <x v="24"/>
    <n v="43229"/>
    <x v="3"/>
    <x v="266"/>
    <x v="0"/>
    <x v="0"/>
    <x v="263"/>
    <n v="86.97"/>
    <n v="3"/>
    <n v="0.5"/>
    <n v="-48.703199999999995"/>
  </r>
  <r>
    <n v="294"/>
    <s v="CA-2011-111451"/>
    <x v="2"/>
    <x v="58"/>
    <d v="2011-12-28T00:00:00"/>
    <s v="First Class"/>
    <s v="KL-16555"/>
    <s v="Kelly Lampkin"/>
    <x v="1"/>
    <x v="0"/>
    <s v="Colorado Springs"/>
    <x v="22"/>
    <n v="80906"/>
    <x v="1"/>
    <x v="267"/>
    <x v="0"/>
    <x v="5"/>
    <x v="264"/>
    <n v="300.416"/>
    <n v="8"/>
    <n v="0.2"/>
    <n v="78.859200000000001"/>
  </r>
  <r>
    <n v="295"/>
    <s v="CA-2011-111451"/>
    <x v="2"/>
    <x v="58"/>
    <d v="2011-12-28T00:00:00"/>
    <s v="First Class"/>
    <s v="KL-16555"/>
    <s v="Kelly Lampkin"/>
    <x v="1"/>
    <x v="0"/>
    <s v="Colorado Springs"/>
    <x v="22"/>
    <n v="80906"/>
    <x v="1"/>
    <x v="268"/>
    <x v="0"/>
    <x v="1"/>
    <x v="265"/>
    <n v="230.35200000000003"/>
    <n v="3"/>
    <n v="0.2"/>
    <n v="20.155800000000013"/>
  </r>
  <r>
    <n v="296"/>
    <s v="CA-2011-111451"/>
    <x v="2"/>
    <x v="58"/>
    <d v="2011-12-28T00:00:00"/>
    <s v="First Class"/>
    <s v="KL-16555"/>
    <s v="Kelly Lampkin"/>
    <x v="1"/>
    <x v="0"/>
    <s v="Colorado Springs"/>
    <x v="22"/>
    <n v="80906"/>
    <x v="1"/>
    <x v="269"/>
    <x v="0"/>
    <x v="5"/>
    <x v="266"/>
    <n v="218.35200000000003"/>
    <n v="3"/>
    <n v="0.2"/>
    <n v="-24.564599999999999"/>
  </r>
  <r>
    <n v="297"/>
    <s v="CA-2011-111451"/>
    <x v="2"/>
    <x v="58"/>
    <d v="2011-12-28T00:00:00"/>
    <s v="First Class"/>
    <s v="KL-16555"/>
    <s v="Kelly Lampkin"/>
    <x v="1"/>
    <x v="0"/>
    <s v="Colorado Springs"/>
    <x v="22"/>
    <n v="80906"/>
    <x v="1"/>
    <x v="270"/>
    <x v="1"/>
    <x v="8"/>
    <x v="267"/>
    <n v="78.600000000000009"/>
    <n v="5"/>
    <n v="0.7"/>
    <n v="-62.88000000000001"/>
  </r>
  <r>
    <n v="298"/>
    <s v="CA-2011-111451"/>
    <x v="2"/>
    <x v="58"/>
    <d v="2011-12-28T00:00:00"/>
    <s v="First Class"/>
    <s v="KL-16555"/>
    <s v="Kelly Lampkin"/>
    <x v="1"/>
    <x v="0"/>
    <s v="Colorado Springs"/>
    <x v="22"/>
    <n v="80906"/>
    <x v="1"/>
    <x v="271"/>
    <x v="1"/>
    <x v="13"/>
    <x v="268"/>
    <n v="27.552000000000003"/>
    <n v="3"/>
    <n v="0.2"/>
    <n v="9.2987999999999964"/>
  </r>
  <r>
    <n v="299"/>
    <s v="CA-2013-142545"/>
    <x v="0"/>
    <x v="99"/>
    <d v="2013-11-04T00:00:00"/>
    <s v="Standard Class"/>
    <s v="JD-15895"/>
    <s v="Jonathan Doherty"/>
    <x v="1"/>
    <x v="0"/>
    <s v="Belleville"/>
    <x v="30"/>
    <n v="7109"/>
    <x v="3"/>
    <x v="272"/>
    <x v="1"/>
    <x v="10"/>
    <x v="269"/>
    <n v="32.400000000000006"/>
    <n v="5"/>
    <n v="0"/>
    <n v="15.552000000000001"/>
  </r>
  <r>
    <n v="300"/>
    <s v="CA-2013-142545"/>
    <x v="0"/>
    <x v="99"/>
    <d v="2013-11-04T00:00:00"/>
    <s v="Standard Class"/>
    <s v="JD-15895"/>
    <s v="Jonathan Doherty"/>
    <x v="1"/>
    <x v="0"/>
    <s v="Belleville"/>
    <x v="30"/>
    <n v="7109"/>
    <x v="3"/>
    <x v="273"/>
    <x v="1"/>
    <x v="4"/>
    <x v="270"/>
    <n v="1082.48"/>
    <n v="8"/>
    <n v="0"/>
    <n v="10.824800000000096"/>
  </r>
  <r>
    <n v="301"/>
    <s v="CA-2013-142545"/>
    <x v="0"/>
    <x v="99"/>
    <d v="2013-11-04T00:00:00"/>
    <s v="Standard Class"/>
    <s v="JD-15895"/>
    <s v="Jonathan Doherty"/>
    <x v="1"/>
    <x v="0"/>
    <s v="Belleville"/>
    <x v="30"/>
    <n v="7109"/>
    <x v="3"/>
    <x v="274"/>
    <x v="1"/>
    <x v="10"/>
    <x v="271"/>
    <n v="56.91"/>
    <n v="3"/>
    <n v="0"/>
    <n v="27.316799999999997"/>
  </r>
  <r>
    <n v="302"/>
    <s v="CA-2013-142545"/>
    <x v="0"/>
    <x v="99"/>
    <d v="2013-11-04T00:00:00"/>
    <s v="Standard Class"/>
    <s v="JD-15895"/>
    <s v="Jonathan Doherty"/>
    <x v="1"/>
    <x v="0"/>
    <s v="Belleville"/>
    <x v="30"/>
    <n v="7109"/>
    <x v="3"/>
    <x v="275"/>
    <x v="0"/>
    <x v="5"/>
    <x v="272"/>
    <n v="77.599999999999994"/>
    <n v="4"/>
    <n v="0"/>
    <n v="38.023999999999994"/>
  </r>
  <r>
    <n v="303"/>
    <s v="CA-2013-142545"/>
    <x v="0"/>
    <x v="99"/>
    <d v="2013-11-04T00:00:00"/>
    <s v="Standard Class"/>
    <s v="JD-15895"/>
    <s v="Jonathan Doherty"/>
    <x v="1"/>
    <x v="0"/>
    <s v="Belleville"/>
    <x v="30"/>
    <n v="7109"/>
    <x v="3"/>
    <x v="276"/>
    <x v="1"/>
    <x v="8"/>
    <x v="273"/>
    <n v="14.28"/>
    <n v="1"/>
    <n v="0"/>
    <n v="6.5687999999999995"/>
  </r>
  <r>
    <n v="304"/>
    <s v="US-2014-152380"/>
    <x v="3"/>
    <x v="123"/>
    <d v="2014-11-24T00:00:00"/>
    <s v="Standard Class"/>
    <s v="JH-15910"/>
    <s v="Jonathan Howell"/>
    <x v="0"/>
    <x v="0"/>
    <s v="Chicago"/>
    <x v="10"/>
    <n v="60623"/>
    <x v="2"/>
    <x v="277"/>
    <x v="0"/>
    <x v="3"/>
    <x v="274"/>
    <n v="219.07500000000002"/>
    <n v="3"/>
    <n v="0.5"/>
    <n v="-131.44500000000005"/>
  </r>
  <r>
    <n v="305"/>
    <s v="CA-2012-144253"/>
    <x v="1"/>
    <x v="124"/>
    <d v="2012-05-09T00:00:00"/>
    <s v="Second Class"/>
    <s v="AS-10225"/>
    <s v="Alan Schoenberger"/>
    <x v="1"/>
    <x v="0"/>
    <s v="New York City"/>
    <x v="15"/>
    <n v="10024"/>
    <x v="3"/>
    <x v="278"/>
    <x v="0"/>
    <x v="5"/>
    <x v="275"/>
    <n v="26.8"/>
    <n v="2"/>
    <n v="0"/>
    <n v="12.863999999999999"/>
  </r>
  <r>
    <n v="306"/>
    <s v="CA-2011-130960"/>
    <x v="2"/>
    <x v="125"/>
    <d v="2012-01-04T00:00:00"/>
    <s v="Standard Class"/>
    <s v="KB-16600"/>
    <s v="Ken Brennan"/>
    <x v="1"/>
    <x v="0"/>
    <s v="Taylor"/>
    <x v="12"/>
    <n v="48180"/>
    <x v="2"/>
    <x v="279"/>
    <x v="1"/>
    <x v="6"/>
    <x v="276"/>
    <n v="9.84"/>
    <n v="3"/>
    <n v="0"/>
    <n v="2.8535999999999988"/>
  </r>
  <r>
    <n v="307"/>
    <s v="CA-2011-111003"/>
    <x v="2"/>
    <x v="106"/>
    <d v="2011-06-06T00:00:00"/>
    <s v="Standard Class"/>
    <s v="CR-12625"/>
    <s v="Corey Roper"/>
    <x v="2"/>
    <x v="0"/>
    <s v="Lakewood"/>
    <x v="30"/>
    <n v="8701"/>
    <x v="3"/>
    <x v="280"/>
    <x v="1"/>
    <x v="8"/>
    <x v="277"/>
    <n v="45.480000000000004"/>
    <n v="3"/>
    <n v="0"/>
    <n v="20.9208"/>
  </r>
  <r>
    <n v="308"/>
    <s v="CA-2011-111003"/>
    <x v="2"/>
    <x v="106"/>
    <d v="2011-06-06T00:00:00"/>
    <s v="Standard Class"/>
    <s v="CR-12625"/>
    <s v="Corey Roper"/>
    <x v="2"/>
    <x v="0"/>
    <s v="Lakewood"/>
    <x v="30"/>
    <n v="8701"/>
    <x v="3"/>
    <x v="281"/>
    <x v="1"/>
    <x v="6"/>
    <x v="278"/>
    <n v="289.20000000000005"/>
    <n v="6"/>
    <n v="0"/>
    <n v="83.867999999999967"/>
  </r>
  <r>
    <n v="309"/>
    <s v="CA-2014-126774"/>
    <x v="3"/>
    <x v="4"/>
    <d v="2014-04-18T00:00:00"/>
    <s v="First Class"/>
    <s v="SH-20395"/>
    <s v="Shahid Hopkins"/>
    <x v="0"/>
    <x v="0"/>
    <s v="Arlington"/>
    <x v="17"/>
    <n v="22204"/>
    <x v="0"/>
    <x v="282"/>
    <x v="1"/>
    <x v="6"/>
    <x v="279"/>
    <n v="4.8899999999999997"/>
    <n v="1"/>
    <n v="0"/>
    <n v="2.0049000000000001"/>
  </r>
  <r>
    <n v="310"/>
    <s v="CA-2013-142902"/>
    <x v="0"/>
    <x v="126"/>
    <d v="2013-09-15T00:00:00"/>
    <s v="Second Class"/>
    <s v="BP-11185"/>
    <s v="Ben Peterman"/>
    <x v="1"/>
    <x v="0"/>
    <s v="Arvada"/>
    <x v="22"/>
    <n v="80004"/>
    <x v="1"/>
    <x v="283"/>
    <x v="0"/>
    <x v="5"/>
    <x v="280"/>
    <n v="15.136000000000003"/>
    <n v="4"/>
    <n v="0.2"/>
    <n v="3.5948000000000011"/>
  </r>
  <r>
    <n v="311"/>
    <s v="CA-2013-142902"/>
    <x v="0"/>
    <x v="126"/>
    <d v="2013-09-15T00:00:00"/>
    <s v="Second Class"/>
    <s v="BP-11185"/>
    <s v="Ben Peterman"/>
    <x v="1"/>
    <x v="0"/>
    <s v="Arvada"/>
    <x v="22"/>
    <n v="80004"/>
    <x v="1"/>
    <x v="284"/>
    <x v="0"/>
    <x v="1"/>
    <x v="281"/>
    <n v="466.76800000000003"/>
    <n v="2"/>
    <n v="0.2"/>
    <n v="52.511399999999981"/>
  </r>
  <r>
    <n v="312"/>
    <s v="CA-2013-142902"/>
    <x v="0"/>
    <x v="126"/>
    <d v="2013-09-15T00:00:00"/>
    <s v="Second Class"/>
    <s v="BP-11185"/>
    <s v="Ben Peterman"/>
    <x v="1"/>
    <x v="0"/>
    <s v="Arvada"/>
    <x v="22"/>
    <n v="80004"/>
    <x v="1"/>
    <x v="285"/>
    <x v="0"/>
    <x v="5"/>
    <x v="282"/>
    <n v="15.231999999999999"/>
    <n v="1"/>
    <n v="0.2"/>
    <n v="1.7135999999999978"/>
  </r>
  <r>
    <n v="313"/>
    <s v="CA-2013-142902"/>
    <x v="0"/>
    <x v="126"/>
    <d v="2013-09-15T00:00:00"/>
    <s v="Second Class"/>
    <s v="BP-11185"/>
    <s v="Ben Peterman"/>
    <x v="1"/>
    <x v="0"/>
    <s v="Arvada"/>
    <x v="22"/>
    <n v="80004"/>
    <x v="1"/>
    <x v="286"/>
    <x v="1"/>
    <x v="2"/>
    <x v="283"/>
    <n v="6.2640000000000002"/>
    <n v="3"/>
    <n v="0.2"/>
    <n v="2.0358000000000001"/>
  </r>
  <r>
    <n v="314"/>
    <s v="CA-2011-120887"/>
    <x v="2"/>
    <x v="127"/>
    <d v="2011-10-03T00:00:00"/>
    <s v="Standard Class"/>
    <s v="TS-21205"/>
    <s v="Thomas Seio"/>
    <x v="1"/>
    <x v="0"/>
    <s v="Hackensack"/>
    <x v="30"/>
    <n v="7601"/>
    <x v="3"/>
    <x v="287"/>
    <x v="0"/>
    <x v="5"/>
    <x v="284"/>
    <n v="87.539999999999992"/>
    <n v="3"/>
    <n v="0"/>
    <n v="37.642200000000003"/>
  </r>
  <r>
    <n v="315"/>
    <s v="CA-2011-167850"/>
    <x v="2"/>
    <x v="128"/>
    <d v="2011-08-16T00:00:00"/>
    <s v="Standard Class"/>
    <s v="AG-10525"/>
    <s v="Andy Gerbode"/>
    <x v="1"/>
    <x v="0"/>
    <s v="Saint Petersburg"/>
    <x v="2"/>
    <n v="33710"/>
    <x v="0"/>
    <x v="288"/>
    <x v="2"/>
    <x v="7"/>
    <x v="285"/>
    <n v="178.38400000000001"/>
    <n v="2"/>
    <n v="0.2"/>
    <n v="22.297999999999973"/>
  </r>
  <r>
    <n v="316"/>
    <s v="CA-2011-167850"/>
    <x v="2"/>
    <x v="128"/>
    <d v="2011-08-16T00:00:00"/>
    <s v="Standard Class"/>
    <s v="AG-10525"/>
    <s v="Andy Gerbode"/>
    <x v="1"/>
    <x v="0"/>
    <s v="Saint Petersburg"/>
    <x v="2"/>
    <n v="33710"/>
    <x v="0"/>
    <x v="289"/>
    <x v="1"/>
    <x v="10"/>
    <x v="286"/>
    <n v="15.552000000000003"/>
    <n v="3"/>
    <n v="0.2"/>
    <n v="5.4432"/>
  </r>
  <r>
    <n v="317"/>
    <s v="CA-2011-164259"/>
    <x v="2"/>
    <x v="129"/>
    <d v="2011-12-30T00:00:00"/>
    <s v="First Class"/>
    <s v="SP-20860"/>
    <s v="Sung Pak"/>
    <x v="1"/>
    <x v="0"/>
    <s v="Philadelphia"/>
    <x v="9"/>
    <n v="19143"/>
    <x v="3"/>
    <x v="290"/>
    <x v="1"/>
    <x v="6"/>
    <x v="287"/>
    <n v="99.13600000000001"/>
    <n v="4"/>
    <n v="0.2"/>
    <n v="8.674399999999995"/>
  </r>
  <r>
    <n v="318"/>
    <s v="CA-2011-164973"/>
    <x v="2"/>
    <x v="130"/>
    <d v="2011-11-09T00:00:00"/>
    <s v="Standard Class"/>
    <s v="NM-18445"/>
    <s v="Nathan Mautz"/>
    <x v="2"/>
    <x v="0"/>
    <s v="New York City"/>
    <x v="15"/>
    <n v="10024"/>
    <x v="3"/>
    <x v="291"/>
    <x v="0"/>
    <x v="1"/>
    <x v="288"/>
    <n v="135.88200000000001"/>
    <n v="1"/>
    <n v="0.1"/>
    <n v="24.156800000000004"/>
  </r>
  <r>
    <n v="319"/>
    <s v="CA-2011-164973"/>
    <x v="2"/>
    <x v="130"/>
    <d v="2011-11-09T00:00:00"/>
    <s v="Standard Class"/>
    <s v="NM-18445"/>
    <s v="Nathan Mautz"/>
    <x v="2"/>
    <x v="0"/>
    <s v="New York City"/>
    <x v="15"/>
    <n v="10024"/>
    <x v="3"/>
    <x v="292"/>
    <x v="2"/>
    <x v="15"/>
    <x v="289"/>
    <n v="3991.98"/>
    <n v="2"/>
    <n v="0"/>
    <n v="1995.99"/>
  </r>
  <r>
    <n v="320"/>
    <s v="CA-2011-164973"/>
    <x v="2"/>
    <x v="130"/>
    <d v="2011-11-09T00:00:00"/>
    <s v="Standard Class"/>
    <s v="NM-18445"/>
    <s v="Nathan Mautz"/>
    <x v="2"/>
    <x v="0"/>
    <s v="New York City"/>
    <x v="15"/>
    <n v="10024"/>
    <x v="3"/>
    <x v="40"/>
    <x v="2"/>
    <x v="7"/>
    <x v="40"/>
    <n v="275.94"/>
    <n v="6"/>
    <n v="0"/>
    <n v="80.022599999999997"/>
  </r>
  <r>
    <n v="321"/>
    <s v="CA-2011-164973"/>
    <x v="2"/>
    <x v="130"/>
    <d v="2011-11-09T00:00:00"/>
    <s v="Standard Class"/>
    <s v="NM-18445"/>
    <s v="Nathan Mautz"/>
    <x v="2"/>
    <x v="0"/>
    <s v="New York City"/>
    <x v="15"/>
    <n v="10024"/>
    <x v="3"/>
    <x v="293"/>
    <x v="2"/>
    <x v="11"/>
    <x v="290"/>
    <n v="360"/>
    <n v="4"/>
    <n v="0"/>
    <n v="129.6"/>
  </r>
  <r>
    <n v="322"/>
    <s v="CA-2011-164973"/>
    <x v="2"/>
    <x v="130"/>
    <d v="2011-11-09T00:00:00"/>
    <s v="Standard Class"/>
    <s v="NM-18445"/>
    <s v="Nathan Mautz"/>
    <x v="2"/>
    <x v="0"/>
    <s v="New York City"/>
    <x v="15"/>
    <n v="10024"/>
    <x v="3"/>
    <x v="123"/>
    <x v="1"/>
    <x v="4"/>
    <x v="123"/>
    <n v="43.57"/>
    <n v="1"/>
    <n v="0"/>
    <n v="13.070999999999998"/>
  </r>
  <r>
    <n v="323"/>
    <s v="CA-2011-156601"/>
    <x v="2"/>
    <x v="111"/>
    <d v="2011-09-24T00:00:00"/>
    <s v="Standard Class"/>
    <s v="FA-14230"/>
    <s v="Frank Atkinson"/>
    <x v="1"/>
    <x v="0"/>
    <s v="Long Beach"/>
    <x v="1"/>
    <n v="90805"/>
    <x v="1"/>
    <x v="294"/>
    <x v="1"/>
    <x v="13"/>
    <x v="291"/>
    <n v="7.16"/>
    <n v="2"/>
    <n v="0"/>
    <n v="3.58"/>
  </r>
  <r>
    <n v="324"/>
    <s v="CA-2013-162138"/>
    <x v="0"/>
    <x v="131"/>
    <d v="2013-04-28T00:00:00"/>
    <s v="Standard Class"/>
    <s v="GK-14620"/>
    <s v="Grace Kelly"/>
    <x v="1"/>
    <x v="0"/>
    <s v="Hesperia"/>
    <x v="1"/>
    <n v="92345"/>
    <x v="1"/>
    <x v="270"/>
    <x v="1"/>
    <x v="8"/>
    <x v="267"/>
    <n v="251.52"/>
    <n v="6"/>
    <n v="0.2"/>
    <n v="81.744"/>
  </r>
  <r>
    <n v="325"/>
    <s v="CA-2013-162138"/>
    <x v="0"/>
    <x v="131"/>
    <d v="2013-04-28T00:00:00"/>
    <s v="Standard Class"/>
    <s v="GK-14620"/>
    <s v="Grace Kelly"/>
    <x v="1"/>
    <x v="0"/>
    <s v="Hesperia"/>
    <x v="1"/>
    <n v="92345"/>
    <x v="1"/>
    <x v="295"/>
    <x v="2"/>
    <x v="11"/>
    <x v="292"/>
    <n v="99.99"/>
    <n v="1"/>
    <n v="0"/>
    <n v="34.996499999999997"/>
  </r>
  <r>
    <n v="326"/>
    <s v="CA-2014-153339"/>
    <x v="3"/>
    <x v="132"/>
    <d v="2014-11-06T00:00:00"/>
    <s v="Second Class"/>
    <s v="DJ-13510"/>
    <s v="Don Jones"/>
    <x v="1"/>
    <x v="0"/>
    <s v="Murfreesboro"/>
    <x v="18"/>
    <n v="37130"/>
    <x v="0"/>
    <x v="296"/>
    <x v="0"/>
    <x v="5"/>
    <x v="293"/>
    <n v="15.991999999999999"/>
    <n v="1"/>
    <n v="0.2"/>
    <n v="0.99949999999999894"/>
  </r>
  <r>
    <n v="327"/>
    <s v="US-2013-141544"/>
    <x v="0"/>
    <x v="133"/>
    <d v="2013-09-02T00:00:00"/>
    <s v="First Class"/>
    <s v="PO-18850"/>
    <s v="Patrick O'Brill"/>
    <x v="0"/>
    <x v="0"/>
    <s v="Philadelphia"/>
    <x v="9"/>
    <n v="19143"/>
    <x v="3"/>
    <x v="297"/>
    <x v="2"/>
    <x v="7"/>
    <x v="294"/>
    <n v="290.89800000000002"/>
    <n v="3"/>
    <n v="0.4"/>
    <n v="-67.876199999999997"/>
  </r>
  <r>
    <n v="328"/>
    <s v="US-2013-141544"/>
    <x v="0"/>
    <x v="133"/>
    <d v="2013-09-02T00:00:00"/>
    <s v="First Class"/>
    <s v="PO-18850"/>
    <s v="Patrick O'Brill"/>
    <x v="0"/>
    <x v="0"/>
    <s v="Philadelphia"/>
    <x v="9"/>
    <n v="19143"/>
    <x v="3"/>
    <x v="298"/>
    <x v="1"/>
    <x v="4"/>
    <x v="295"/>
    <n v="54.224000000000004"/>
    <n v="2"/>
    <n v="0.2"/>
    <n v="3.3889999999999993"/>
  </r>
  <r>
    <n v="329"/>
    <s v="US-2013-141544"/>
    <x v="0"/>
    <x v="133"/>
    <d v="2013-09-02T00:00:00"/>
    <s v="First Class"/>
    <s v="PO-18850"/>
    <s v="Patrick O'Brill"/>
    <x v="0"/>
    <x v="0"/>
    <s v="Philadelphia"/>
    <x v="9"/>
    <n v="19143"/>
    <x v="3"/>
    <x v="299"/>
    <x v="0"/>
    <x v="1"/>
    <x v="296"/>
    <n v="786.74400000000003"/>
    <n v="4"/>
    <n v="0.3"/>
    <n v="-258.50160000000011"/>
  </r>
  <r>
    <n v="330"/>
    <s v="US-2013-141544"/>
    <x v="0"/>
    <x v="133"/>
    <d v="2013-09-02T00:00:00"/>
    <s v="First Class"/>
    <s v="PO-18850"/>
    <s v="Patrick O'Brill"/>
    <x v="0"/>
    <x v="0"/>
    <s v="Philadelphia"/>
    <x v="9"/>
    <n v="19143"/>
    <x v="3"/>
    <x v="300"/>
    <x v="1"/>
    <x v="2"/>
    <x v="297"/>
    <n v="100.24000000000001"/>
    <n v="10"/>
    <n v="0.2"/>
    <n v="33.830999999999989"/>
  </r>
  <r>
    <n v="331"/>
    <s v="US-2013-141544"/>
    <x v="0"/>
    <x v="133"/>
    <d v="2013-09-02T00:00:00"/>
    <s v="First Class"/>
    <s v="PO-18850"/>
    <s v="Patrick O'Brill"/>
    <x v="0"/>
    <x v="0"/>
    <s v="Philadelphia"/>
    <x v="9"/>
    <n v="19143"/>
    <x v="3"/>
    <x v="301"/>
    <x v="1"/>
    <x v="8"/>
    <x v="298"/>
    <n v="37.76400000000001"/>
    <n v="6"/>
    <n v="0.7"/>
    <n v="-27.693600000000004"/>
  </r>
  <r>
    <n v="332"/>
    <s v="US-2013-150147"/>
    <x v="0"/>
    <x v="134"/>
    <d v="2013-04-30T00:00:00"/>
    <s v="Second Class"/>
    <s v="JL-15850"/>
    <s v="John Lucas"/>
    <x v="0"/>
    <x v="0"/>
    <s v="Philadelphia"/>
    <x v="9"/>
    <n v="19134"/>
    <x v="3"/>
    <x v="302"/>
    <x v="2"/>
    <x v="7"/>
    <x v="299"/>
    <n v="82.8"/>
    <n v="2"/>
    <n v="0.4"/>
    <n v="-20.700000000000003"/>
  </r>
  <r>
    <n v="333"/>
    <s v="US-2013-150147"/>
    <x v="0"/>
    <x v="134"/>
    <d v="2013-04-30T00:00:00"/>
    <s v="Second Class"/>
    <s v="JL-15850"/>
    <s v="John Lucas"/>
    <x v="0"/>
    <x v="0"/>
    <s v="Philadelphia"/>
    <x v="9"/>
    <n v="19134"/>
    <x v="3"/>
    <x v="303"/>
    <x v="1"/>
    <x v="8"/>
    <x v="300"/>
    <n v="20.724000000000004"/>
    <n v="2"/>
    <n v="0.7"/>
    <n v="-13.815999999999995"/>
  </r>
  <r>
    <n v="334"/>
    <s v="US-2013-150147"/>
    <x v="0"/>
    <x v="134"/>
    <d v="2013-04-30T00:00:00"/>
    <s v="Second Class"/>
    <s v="JL-15850"/>
    <s v="John Lucas"/>
    <x v="0"/>
    <x v="0"/>
    <s v="Philadelphia"/>
    <x v="9"/>
    <n v="19134"/>
    <x v="3"/>
    <x v="304"/>
    <x v="1"/>
    <x v="8"/>
    <x v="301"/>
    <n v="4.8960000000000008"/>
    <n v="3"/>
    <n v="0.7"/>
    <n v="-3.4271999999999991"/>
  </r>
  <r>
    <n v="335"/>
    <s v="CA-2012-137946"/>
    <x v="1"/>
    <x v="135"/>
    <d v="2012-09-04T00:00:00"/>
    <s v="Second Class"/>
    <s v="DB-13615"/>
    <s v="Doug Bickford"/>
    <x v="0"/>
    <x v="0"/>
    <s v="Los Angeles"/>
    <x v="1"/>
    <n v="90045"/>
    <x v="1"/>
    <x v="305"/>
    <x v="1"/>
    <x v="8"/>
    <x v="302"/>
    <n v="4.7520000000000007"/>
    <n v="1"/>
    <n v="0.2"/>
    <n v="1.6037999999999997"/>
  </r>
  <r>
    <n v="336"/>
    <s v="CA-2012-137946"/>
    <x v="1"/>
    <x v="135"/>
    <d v="2012-09-04T00:00:00"/>
    <s v="Second Class"/>
    <s v="DB-13615"/>
    <s v="Doug Bickford"/>
    <x v="0"/>
    <x v="0"/>
    <s v="Los Angeles"/>
    <x v="1"/>
    <n v="90045"/>
    <x v="1"/>
    <x v="306"/>
    <x v="2"/>
    <x v="16"/>
    <x v="303"/>
    <n v="959.98400000000004"/>
    <n v="2"/>
    <n v="0.2"/>
    <n v="335.99440000000004"/>
  </r>
  <r>
    <n v="337"/>
    <s v="CA-2012-137946"/>
    <x v="1"/>
    <x v="135"/>
    <d v="2012-09-04T00:00:00"/>
    <s v="Second Class"/>
    <s v="DB-13615"/>
    <s v="Doug Bickford"/>
    <x v="0"/>
    <x v="0"/>
    <s v="Los Angeles"/>
    <x v="1"/>
    <n v="90045"/>
    <x v="1"/>
    <x v="307"/>
    <x v="1"/>
    <x v="8"/>
    <x v="304"/>
    <n v="14.368000000000002"/>
    <n v="4"/>
    <n v="0.2"/>
    <n v="4.4899999999999984"/>
  </r>
  <r>
    <n v="338"/>
    <s v="CA-2011-129924"/>
    <x v="2"/>
    <x v="136"/>
    <d v="2011-07-17T00:00:00"/>
    <s v="Standard Class"/>
    <s v="AC-10420"/>
    <s v="Alyssa Crouse"/>
    <x v="1"/>
    <x v="0"/>
    <s v="San Francisco"/>
    <x v="1"/>
    <n v="94122"/>
    <x v="1"/>
    <x v="308"/>
    <x v="1"/>
    <x v="8"/>
    <x v="305"/>
    <n v="7.7120000000000006"/>
    <n v="2"/>
    <n v="0.2"/>
    <n v="2.7956000000000003"/>
  </r>
  <r>
    <n v="339"/>
    <s v="CA-2011-129924"/>
    <x v="2"/>
    <x v="136"/>
    <d v="2011-07-17T00:00:00"/>
    <s v="Standard Class"/>
    <s v="AC-10420"/>
    <s v="Alyssa Crouse"/>
    <x v="1"/>
    <x v="0"/>
    <s v="San Francisco"/>
    <x v="1"/>
    <n v="94122"/>
    <x v="1"/>
    <x v="309"/>
    <x v="0"/>
    <x v="3"/>
    <x v="306"/>
    <n v="698.35200000000009"/>
    <n v="3"/>
    <n v="0.2"/>
    <n v="-17.458800000000053"/>
  </r>
  <r>
    <n v="340"/>
    <s v="CA-2012-128167"/>
    <x v="1"/>
    <x v="137"/>
    <d v="2012-06-26T00:00:00"/>
    <s v="Second Class"/>
    <s v="KL-16645"/>
    <s v="Ken Lonsdale"/>
    <x v="0"/>
    <x v="0"/>
    <s v="Layton"/>
    <x v="7"/>
    <n v="84041"/>
    <x v="1"/>
    <x v="310"/>
    <x v="1"/>
    <x v="13"/>
    <x v="307"/>
    <n v="4.96"/>
    <n v="4"/>
    <n v="0"/>
    <n v="2.3311999999999999"/>
  </r>
  <r>
    <n v="341"/>
    <s v="CA-2011-122336"/>
    <x v="2"/>
    <x v="138"/>
    <d v="2011-04-17T00:00:00"/>
    <s v="Second Class"/>
    <s v="JD-15895"/>
    <s v="Jonathan Doherty"/>
    <x v="1"/>
    <x v="0"/>
    <s v="Philadelphia"/>
    <x v="9"/>
    <n v="19140"/>
    <x v="3"/>
    <x v="311"/>
    <x v="1"/>
    <x v="6"/>
    <x v="308"/>
    <n v="17.856000000000002"/>
    <n v="4"/>
    <n v="0.2"/>
    <n v="1.1159999999999979"/>
  </r>
  <r>
    <n v="342"/>
    <s v="CA-2011-122336"/>
    <x v="2"/>
    <x v="138"/>
    <d v="2011-04-17T00:00:00"/>
    <s v="Second Class"/>
    <s v="JD-15895"/>
    <s v="Jonathan Doherty"/>
    <x v="1"/>
    <x v="0"/>
    <s v="Philadelphia"/>
    <x v="9"/>
    <n v="19140"/>
    <x v="3"/>
    <x v="13"/>
    <x v="1"/>
    <x v="8"/>
    <x v="13"/>
    <n v="509.97000000000008"/>
    <n v="10"/>
    <n v="0.7"/>
    <n v="-407.97599999999989"/>
  </r>
  <r>
    <n v="343"/>
    <s v="CA-2011-122336"/>
    <x v="2"/>
    <x v="138"/>
    <d v="2011-04-17T00:00:00"/>
    <s v="Second Class"/>
    <s v="JD-15895"/>
    <s v="Jonathan Doherty"/>
    <x v="1"/>
    <x v="0"/>
    <s v="Philadelphia"/>
    <x v="9"/>
    <n v="19140"/>
    <x v="3"/>
    <x v="127"/>
    <x v="1"/>
    <x v="13"/>
    <x v="33"/>
    <n v="30.991999999999997"/>
    <n v="13"/>
    <n v="0.2"/>
    <n v="10.072399999999996"/>
  </r>
  <r>
    <n v="344"/>
    <s v="CA-2011-122336"/>
    <x v="2"/>
    <x v="138"/>
    <d v="2011-04-17T00:00:00"/>
    <s v="Second Class"/>
    <s v="JD-15895"/>
    <s v="Jonathan Doherty"/>
    <x v="1"/>
    <x v="0"/>
    <s v="Philadelphia"/>
    <x v="9"/>
    <n v="19140"/>
    <x v="3"/>
    <x v="312"/>
    <x v="2"/>
    <x v="7"/>
    <x v="309"/>
    <n v="71.927999999999997"/>
    <n v="12"/>
    <n v="0.4"/>
    <n v="8.3915999999999897"/>
  </r>
  <r>
    <n v="345"/>
    <s v="US-2012-120712"/>
    <x v="1"/>
    <x v="139"/>
    <d v="2012-12-24T00:00:00"/>
    <s v="Standard Class"/>
    <s v="CS-12130"/>
    <s v="Chad Sievert"/>
    <x v="0"/>
    <x v="0"/>
    <s v="Austin"/>
    <x v="5"/>
    <n v="78745"/>
    <x v="2"/>
    <x v="17"/>
    <x v="1"/>
    <x v="4"/>
    <x v="17"/>
    <n v="88.800000000000011"/>
    <n v="4"/>
    <n v="0.2"/>
    <n v="-2.2200000000000131"/>
  </r>
  <r>
    <n v="346"/>
    <s v="CA-2014-169901"/>
    <x v="3"/>
    <x v="140"/>
    <d v="2014-06-20T00:00:00"/>
    <s v="Standard Class"/>
    <s v="CC-12550"/>
    <s v="Clay Cheatham"/>
    <x v="0"/>
    <x v="0"/>
    <s v="San Francisco"/>
    <x v="1"/>
    <n v="94122"/>
    <x v="1"/>
    <x v="125"/>
    <x v="2"/>
    <x v="7"/>
    <x v="126"/>
    <n v="47.975999999999999"/>
    <n v="3"/>
    <n v="0.2"/>
    <n v="4.7976000000000028"/>
  </r>
  <r>
    <n v="347"/>
    <s v="CA-2014-134306"/>
    <x v="3"/>
    <x v="141"/>
    <d v="2014-07-13T00:00:00"/>
    <s v="Standard Class"/>
    <s v="TD-20995"/>
    <s v="Tamara Dahlen"/>
    <x v="0"/>
    <x v="0"/>
    <s v="Lowell"/>
    <x v="31"/>
    <n v="1852"/>
    <x v="3"/>
    <x v="183"/>
    <x v="1"/>
    <x v="6"/>
    <x v="182"/>
    <n v="7.5600000000000005"/>
    <n v="3"/>
    <n v="0"/>
    <n v="3.0996000000000006"/>
  </r>
  <r>
    <n v="348"/>
    <s v="CA-2014-134306"/>
    <x v="3"/>
    <x v="141"/>
    <d v="2014-07-13T00:00:00"/>
    <s v="Standard Class"/>
    <s v="TD-20995"/>
    <s v="Tamara Dahlen"/>
    <x v="0"/>
    <x v="0"/>
    <s v="Lowell"/>
    <x v="31"/>
    <n v="1852"/>
    <x v="3"/>
    <x v="33"/>
    <x v="1"/>
    <x v="10"/>
    <x v="33"/>
    <n v="24.56"/>
    <n v="2"/>
    <n v="0"/>
    <n v="11.543199999999999"/>
  </r>
  <r>
    <n v="349"/>
    <s v="CA-2014-134306"/>
    <x v="3"/>
    <x v="141"/>
    <d v="2014-07-13T00:00:00"/>
    <s v="Standard Class"/>
    <s v="TD-20995"/>
    <s v="Tamara Dahlen"/>
    <x v="0"/>
    <x v="0"/>
    <s v="Lowell"/>
    <x v="31"/>
    <n v="1852"/>
    <x v="3"/>
    <x v="313"/>
    <x v="1"/>
    <x v="6"/>
    <x v="310"/>
    <n v="12.96"/>
    <n v="2"/>
    <n v="0"/>
    <n v="4.1471999999999998"/>
  </r>
  <r>
    <n v="350"/>
    <s v="CA-2013-129714"/>
    <x v="0"/>
    <x v="142"/>
    <d v="2013-09-04T00:00:00"/>
    <s v="First Class"/>
    <s v="AB-10060"/>
    <s v="Adam Bellavance"/>
    <x v="2"/>
    <x v="0"/>
    <s v="New York City"/>
    <x v="15"/>
    <n v="10009"/>
    <x v="3"/>
    <x v="234"/>
    <x v="2"/>
    <x v="11"/>
    <x v="232"/>
    <n v="6.79"/>
    <n v="1"/>
    <n v="0"/>
    <n v="2.3086000000000002"/>
  </r>
  <r>
    <n v="351"/>
    <s v="CA-2013-129714"/>
    <x v="0"/>
    <x v="142"/>
    <d v="2013-09-04T00:00:00"/>
    <s v="First Class"/>
    <s v="AB-10060"/>
    <s v="Adam Bellavance"/>
    <x v="2"/>
    <x v="0"/>
    <s v="New York City"/>
    <x v="15"/>
    <n v="10009"/>
    <x v="3"/>
    <x v="314"/>
    <x v="1"/>
    <x v="10"/>
    <x v="311"/>
    <n v="24.56"/>
    <n v="2"/>
    <n v="0"/>
    <n v="11.543199999999999"/>
  </r>
  <r>
    <n v="352"/>
    <s v="CA-2013-129714"/>
    <x v="0"/>
    <x v="142"/>
    <d v="2013-09-04T00:00:00"/>
    <s v="First Class"/>
    <s v="AB-10060"/>
    <s v="Adam Bellavance"/>
    <x v="2"/>
    <x v="0"/>
    <s v="New York City"/>
    <x v="15"/>
    <n v="10009"/>
    <x v="3"/>
    <x v="315"/>
    <x v="1"/>
    <x v="8"/>
    <x v="312"/>
    <n v="3.048"/>
    <n v="1"/>
    <n v="0.2"/>
    <n v="1.0668"/>
  </r>
  <r>
    <n v="353"/>
    <s v="CA-2013-129714"/>
    <x v="0"/>
    <x v="142"/>
    <d v="2013-09-04T00:00:00"/>
    <s v="First Class"/>
    <s v="AB-10060"/>
    <s v="Adam Bellavance"/>
    <x v="2"/>
    <x v="0"/>
    <s v="New York City"/>
    <x v="15"/>
    <n v="10009"/>
    <x v="3"/>
    <x v="314"/>
    <x v="1"/>
    <x v="10"/>
    <x v="311"/>
    <n v="49.12"/>
    <n v="4"/>
    <n v="0"/>
    <n v="23.086399999999998"/>
  </r>
  <r>
    <n v="354"/>
    <s v="CA-2013-129714"/>
    <x v="0"/>
    <x v="142"/>
    <d v="2013-09-04T00:00:00"/>
    <s v="First Class"/>
    <s v="AB-10060"/>
    <s v="Adam Bellavance"/>
    <x v="2"/>
    <x v="0"/>
    <s v="New York City"/>
    <x v="15"/>
    <n v="10009"/>
    <x v="3"/>
    <x v="316"/>
    <x v="1"/>
    <x v="8"/>
    <x v="313"/>
    <n v="4355.1680000000006"/>
    <n v="4"/>
    <n v="0.2"/>
    <n v="1415.4295999999997"/>
  </r>
  <r>
    <n v="355"/>
    <s v="CA-2013-138520"/>
    <x v="0"/>
    <x v="143"/>
    <d v="2013-04-14T00:00:00"/>
    <s v="Standard Class"/>
    <s v="JL-15505"/>
    <s v="Jeremy Lonsdale"/>
    <x v="0"/>
    <x v="0"/>
    <s v="New York City"/>
    <x v="15"/>
    <n v="10035"/>
    <x v="3"/>
    <x v="317"/>
    <x v="0"/>
    <x v="0"/>
    <x v="314"/>
    <n v="388.70400000000006"/>
    <n v="6"/>
    <n v="0.2"/>
    <n v="-4.8588000000000022"/>
  </r>
  <r>
    <n v="356"/>
    <s v="CA-2013-138520"/>
    <x v="0"/>
    <x v="143"/>
    <d v="2013-04-14T00:00:00"/>
    <s v="Standard Class"/>
    <s v="JL-15505"/>
    <s v="Jeremy Lonsdale"/>
    <x v="0"/>
    <x v="0"/>
    <s v="New York City"/>
    <x v="15"/>
    <n v="10035"/>
    <x v="3"/>
    <x v="318"/>
    <x v="1"/>
    <x v="12"/>
    <x v="315"/>
    <n v="8.26"/>
    <n v="2"/>
    <n v="0"/>
    <n v="3.7995999999999999"/>
  </r>
  <r>
    <n v="357"/>
    <s v="CA-2013-138520"/>
    <x v="0"/>
    <x v="143"/>
    <d v="2013-04-14T00:00:00"/>
    <s v="Standard Class"/>
    <s v="JL-15505"/>
    <s v="Jeremy Lonsdale"/>
    <x v="0"/>
    <x v="0"/>
    <s v="New York City"/>
    <x v="15"/>
    <n v="10035"/>
    <x v="3"/>
    <x v="319"/>
    <x v="1"/>
    <x v="6"/>
    <x v="316"/>
    <n v="17.04"/>
    <n v="4"/>
    <n v="0"/>
    <n v="6.9863999999999997"/>
  </r>
  <r>
    <n v="358"/>
    <s v="CA-2013-138520"/>
    <x v="0"/>
    <x v="143"/>
    <d v="2013-04-14T00:00:00"/>
    <s v="Standard Class"/>
    <s v="JL-15505"/>
    <s v="Jeremy Lonsdale"/>
    <x v="0"/>
    <x v="0"/>
    <s v="New York City"/>
    <x v="15"/>
    <n v="10035"/>
    <x v="3"/>
    <x v="320"/>
    <x v="1"/>
    <x v="10"/>
    <x v="317"/>
    <n v="34.4"/>
    <n v="5"/>
    <n v="0"/>
    <n v="15.823999999999998"/>
  </r>
  <r>
    <n v="359"/>
    <s v="CA-2013-130001"/>
    <x v="0"/>
    <x v="131"/>
    <d v="2013-04-29T00:00:00"/>
    <s v="Standard Class"/>
    <s v="HK-14890"/>
    <s v="Heather Kirkland"/>
    <x v="1"/>
    <x v="0"/>
    <s v="Charlotte"/>
    <x v="3"/>
    <n v="28205"/>
    <x v="0"/>
    <x v="187"/>
    <x v="1"/>
    <x v="10"/>
    <x v="186"/>
    <n v="36.240000000000009"/>
    <n v="5"/>
    <n v="0.2"/>
    <n v="11.324999999999996"/>
  </r>
  <r>
    <n v="360"/>
    <s v="CA-2014-155698"/>
    <x v="3"/>
    <x v="144"/>
    <d v="2014-03-12T00:00:00"/>
    <s v="First Class"/>
    <s v="VB-21745"/>
    <s v="Victoria Brennan"/>
    <x v="1"/>
    <x v="0"/>
    <s v="Columbus"/>
    <x v="32"/>
    <n v="31907"/>
    <x v="0"/>
    <x v="321"/>
    <x v="1"/>
    <x v="9"/>
    <x v="318"/>
    <n v="647.84"/>
    <n v="8"/>
    <n v="0"/>
    <n v="168.4384"/>
  </r>
  <r>
    <n v="361"/>
    <s v="CA-2014-155698"/>
    <x v="3"/>
    <x v="144"/>
    <d v="2014-03-12T00:00:00"/>
    <s v="First Class"/>
    <s v="VB-21745"/>
    <s v="Victoria Brennan"/>
    <x v="1"/>
    <x v="0"/>
    <s v="Columbus"/>
    <x v="32"/>
    <n v="31907"/>
    <x v="0"/>
    <x v="322"/>
    <x v="1"/>
    <x v="2"/>
    <x v="319"/>
    <n v="20.7"/>
    <n v="2"/>
    <n v="0"/>
    <n v="9.9359999999999999"/>
  </r>
  <r>
    <n v="362"/>
    <s v="CA-2014-144904"/>
    <x v="3"/>
    <x v="145"/>
    <d v="2014-10-02T00:00:00"/>
    <s v="Standard Class"/>
    <s v="KW-16435"/>
    <s v="Katrina Willman"/>
    <x v="0"/>
    <x v="0"/>
    <s v="New York City"/>
    <x v="15"/>
    <n v="10009"/>
    <x v="3"/>
    <x v="322"/>
    <x v="1"/>
    <x v="2"/>
    <x v="319"/>
    <n v="20.7"/>
    <n v="2"/>
    <n v="0"/>
    <n v="9.9359999999999999"/>
  </r>
  <r>
    <n v="363"/>
    <s v="CA-2014-144904"/>
    <x v="3"/>
    <x v="145"/>
    <d v="2014-10-02T00:00:00"/>
    <s v="Standard Class"/>
    <s v="KW-16435"/>
    <s v="Katrina Willman"/>
    <x v="0"/>
    <x v="0"/>
    <s v="New York City"/>
    <x v="15"/>
    <n v="10009"/>
    <x v="3"/>
    <x v="323"/>
    <x v="0"/>
    <x v="1"/>
    <x v="320"/>
    <n v="488.64600000000002"/>
    <n v="3"/>
    <n v="0.1"/>
    <n v="86.870400000000004"/>
  </r>
  <r>
    <n v="364"/>
    <s v="CA-2014-144904"/>
    <x v="3"/>
    <x v="145"/>
    <d v="2014-10-02T00:00:00"/>
    <s v="Standard Class"/>
    <s v="KW-16435"/>
    <s v="Katrina Willman"/>
    <x v="0"/>
    <x v="0"/>
    <s v="New York City"/>
    <x v="15"/>
    <n v="10009"/>
    <x v="3"/>
    <x v="324"/>
    <x v="1"/>
    <x v="6"/>
    <x v="321"/>
    <n v="5.56"/>
    <n v="2"/>
    <n v="0"/>
    <n v="1.4455999999999998"/>
  </r>
  <r>
    <n v="365"/>
    <s v="CA-2014-144904"/>
    <x v="3"/>
    <x v="145"/>
    <d v="2014-10-02T00:00:00"/>
    <s v="Standard Class"/>
    <s v="KW-16435"/>
    <s v="Katrina Willman"/>
    <x v="0"/>
    <x v="0"/>
    <s v="New York City"/>
    <x v="15"/>
    <n v="10009"/>
    <x v="3"/>
    <x v="325"/>
    <x v="0"/>
    <x v="5"/>
    <x v="322"/>
    <n v="47.12"/>
    <n v="8"/>
    <n v="0"/>
    <n v="20.732800000000001"/>
  </r>
  <r>
    <n v="366"/>
    <s v="CA-2011-123344"/>
    <x v="2"/>
    <x v="146"/>
    <d v="2011-09-29T00:00:00"/>
    <s v="Standard Class"/>
    <s v="JD-16060"/>
    <s v="Julia Dunbar"/>
    <x v="0"/>
    <x v="0"/>
    <s v="San Francisco"/>
    <x v="1"/>
    <n v="94109"/>
    <x v="1"/>
    <x v="45"/>
    <x v="1"/>
    <x v="4"/>
    <x v="45"/>
    <n v="211.96"/>
    <n v="4"/>
    <n v="0"/>
    <n v="8.4783999999999935"/>
  </r>
  <r>
    <n v="367"/>
    <s v="CA-2013-155516"/>
    <x v="0"/>
    <x v="147"/>
    <d v="2013-10-22T00:00:00"/>
    <s v="Same Day"/>
    <s v="MK-17905"/>
    <s v="Michael Kennedy"/>
    <x v="1"/>
    <x v="0"/>
    <s v="Manchester"/>
    <x v="29"/>
    <n v="6040"/>
    <x v="3"/>
    <x v="326"/>
    <x v="1"/>
    <x v="8"/>
    <x v="323"/>
    <n v="23.2"/>
    <n v="4"/>
    <n v="0"/>
    <n v="10.44"/>
  </r>
  <r>
    <n v="368"/>
    <s v="CA-2013-155516"/>
    <x v="0"/>
    <x v="147"/>
    <d v="2013-10-22T00:00:00"/>
    <s v="Same Day"/>
    <s v="MK-17905"/>
    <s v="Michael Kennedy"/>
    <x v="1"/>
    <x v="0"/>
    <s v="Manchester"/>
    <x v="29"/>
    <n v="6040"/>
    <x v="3"/>
    <x v="327"/>
    <x v="1"/>
    <x v="14"/>
    <x v="33"/>
    <n v="7.36"/>
    <n v="2"/>
    <n v="0"/>
    <n v="0.14719999999999978"/>
  </r>
  <r>
    <n v="369"/>
    <s v="CA-2013-155516"/>
    <x v="0"/>
    <x v="147"/>
    <d v="2013-10-22T00:00:00"/>
    <s v="Same Day"/>
    <s v="MK-17905"/>
    <s v="Michael Kennedy"/>
    <x v="1"/>
    <x v="0"/>
    <s v="Manchester"/>
    <x v="29"/>
    <n v="6040"/>
    <x v="3"/>
    <x v="328"/>
    <x v="1"/>
    <x v="4"/>
    <x v="324"/>
    <n v="104.79"/>
    <n v="7"/>
    <n v="0"/>
    <n v="29.341200000000008"/>
  </r>
  <r>
    <n v="370"/>
    <s v="CA-2013-155516"/>
    <x v="0"/>
    <x v="147"/>
    <d v="2013-10-22T00:00:00"/>
    <s v="Same Day"/>
    <s v="MK-17905"/>
    <s v="Michael Kennedy"/>
    <x v="1"/>
    <x v="0"/>
    <s v="Manchester"/>
    <x v="29"/>
    <n v="6040"/>
    <x v="3"/>
    <x v="37"/>
    <x v="0"/>
    <x v="0"/>
    <x v="37"/>
    <n v="1043.92"/>
    <n v="4"/>
    <n v="0"/>
    <n v="271.41920000000005"/>
  </r>
  <r>
    <n v="371"/>
    <s v="CA-2014-104745"/>
    <x v="3"/>
    <x v="148"/>
    <d v="2014-06-05T00:00:00"/>
    <s v="Standard Class"/>
    <s v="GT-14755"/>
    <s v="Guy Thornton"/>
    <x v="0"/>
    <x v="0"/>
    <s v="Harlingen"/>
    <x v="5"/>
    <n v="78550"/>
    <x v="2"/>
    <x v="329"/>
    <x v="1"/>
    <x v="10"/>
    <x v="325"/>
    <n v="25.920000000000005"/>
    <n v="5"/>
    <n v="0.2"/>
    <n v="9.3960000000000008"/>
  </r>
  <r>
    <n v="372"/>
    <s v="CA-2014-104745"/>
    <x v="3"/>
    <x v="148"/>
    <d v="2014-06-05T00:00:00"/>
    <s v="Standard Class"/>
    <s v="GT-14755"/>
    <s v="Guy Thornton"/>
    <x v="0"/>
    <x v="0"/>
    <s v="Harlingen"/>
    <x v="5"/>
    <n v="78550"/>
    <x v="2"/>
    <x v="330"/>
    <x v="1"/>
    <x v="4"/>
    <x v="326"/>
    <n v="53.424000000000007"/>
    <n v="3"/>
    <n v="0.2"/>
    <n v="4.6746000000000016"/>
  </r>
  <r>
    <n v="373"/>
    <s v="US-2011-119137"/>
    <x v="2"/>
    <x v="149"/>
    <d v="2011-07-27T00:00:00"/>
    <s v="Standard Class"/>
    <s v="AG-10900"/>
    <s v="Arthur Gainer"/>
    <x v="0"/>
    <x v="0"/>
    <s v="Tucson"/>
    <x v="16"/>
    <n v="85705"/>
    <x v="1"/>
    <x v="304"/>
    <x v="1"/>
    <x v="8"/>
    <x v="301"/>
    <n v="8.1600000000000019"/>
    <n v="5"/>
    <n v="0.7"/>
    <n v="-5.7119999999999997"/>
  </r>
  <r>
    <n v="374"/>
    <s v="US-2011-119137"/>
    <x v="2"/>
    <x v="149"/>
    <d v="2011-07-27T00:00:00"/>
    <s v="Standard Class"/>
    <s v="AG-10900"/>
    <s v="Arthur Gainer"/>
    <x v="0"/>
    <x v="0"/>
    <s v="Tucson"/>
    <x v="16"/>
    <n v="85705"/>
    <x v="1"/>
    <x v="331"/>
    <x v="2"/>
    <x v="11"/>
    <x v="327"/>
    <n v="1023.9360000000001"/>
    <n v="8"/>
    <n v="0.2"/>
    <n v="179.1887999999999"/>
  </r>
  <r>
    <n v="375"/>
    <s v="US-2011-119137"/>
    <x v="2"/>
    <x v="149"/>
    <d v="2011-07-27T00:00:00"/>
    <s v="Standard Class"/>
    <s v="AG-10900"/>
    <s v="Arthur Gainer"/>
    <x v="0"/>
    <x v="0"/>
    <s v="Tucson"/>
    <x v="16"/>
    <n v="85705"/>
    <x v="1"/>
    <x v="332"/>
    <x v="1"/>
    <x v="6"/>
    <x v="328"/>
    <n v="9.24"/>
    <n v="1"/>
    <n v="0.2"/>
    <n v="0.92399999999999993"/>
  </r>
  <r>
    <n v="376"/>
    <s v="US-2011-119137"/>
    <x v="2"/>
    <x v="149"/>
    <d v="2011-07-27T00:00:00"/>
    <s v="Standard Class"/>
    <s v="AG-10900"/>
    <s v="Arthur Gainer"/>
    <x v="0"/>
    <x v="0"/>
    <s v="Tucson"/>
    <x v="16"/>
    <n v="85705"/>
    <x v="1"/>
    <x v="333"/>
    <x v="2"/>
    <x v="11"/>
    <x v="329"/>
    <n v="479.04"/>
    <n v="10"/>
    <n v="0.2"/>
    <n v="-29.940000000000012"/>
  </r>
  <r>
    <n v="377"/>
    <s v="US-2013-134656"/>
    <x v="0"/>
    <x v="150"/>
    <d v="2013-10-02T00:00:00"/>
    <s v="First Class"/>
    <s v="MM-18280"/>
    <s v="Muhammed MacIntyre"/>
    <x v="1"/>
    <x v="0"/>
    <s v="Quincy"/>
    <x v="10"/>
    <n v="62301"/>
    <x v="2"/>
    <x v="334"/>
    <x v="1"/>
    <x v="10"/>
    <x v="330"/>
    <n v="99.13600000000001"/>
    <n v="4"/>
    <n v="0.2"/>
    <n v="30.979999999999993"/>
  </r>
  <r>
    <n v="378"/>
    <s v="US-2014-134481"/>
    <x v="3"/>
    <x v="151"/>
    <d v="2014-09-02T00:00:00"/>
    <s v="Standard Class"/>
    <s v="AR-10405"/>
    <s v="Allen Rosenblatt"/>
    <x v="1"/>
    <x v="0"/>
    <s v="Franklin"/>
    <x v="31"/>
    <n v="2038"/>
    <x v="3"/>
    <x v="335"/>
    <x v="0"/>
    <x v="3"/>
    <x v="331"/>
    <n v="1488.4239999999998"/>
    <n v="7"/>
    <n v="0.3"/>
    <n v="-297.68479999999983"/>
  </r>
  <r>
    <n v="379"/>
    <s v="CA-2012-130792"/>
    <x v="1"/>
    <x v="152"/>
    <d v="2012-05-05T00:00:00"/>
    <s v="Standard Class"/>
    <s v="RA-19915"/>
    <s v="Russell Applegate"/>
    <x v="0"/>
    <x v="0"/>
    <s v="Houston"/>
    <x v="5"/>
    <n v="77095"/>
    <x v="2"/>
    <x v="336"/>
    <x v="1"/>
    <x v="9"/>
    <x v="332"/>
    <n v="8.6519999999999975"/>
    <n v="3"/>
    <n v="0.8"/>
    <n v="-20.332200000000007"/>
  </r>
  <r>
    <n v="380"/>
    <s v="CA-2012-130792"/>
    <x v="1"/>
    <x v="152"/>
    <d v="2012-05-05T00:00:00"/>
    <s v="Standard Class"/>
    <s v="RA-19915"/>
    <s v="Russell Applegate"/>
    <x v="0"/>
    <x v="0"/>
    <s v="Houston"/>
    <x v="5"/>
    <n v="77095"/>
    <x v="2"/>
    <x v="337"/>
    <x v="1"/>
    <x v="4"/>
    <x v="333"/>
    <n v="23.832000000000001"/>
    <n v="3"/>
    <n v="0.2"/>
    <n v="2.6810999999999954"/>
  </r>
  <r>
    <n v="381"/>
    <s v="CA-2012-130792"/>
    <x v="1"/>
    <x v="152"/>
    <d v="2012-05-05T00:00:00"/>
    <s v="Standard Class"/>
    <s v="RA-19915"/>
    <s v="Russell Applegate"/>
    <x v="0"/>
    <x v="0"/>
    <s v="Houston"/>
    <x v="5"/>
    <n v="77095"/>
    <x v="2"/>
    <x v="338"/>
    <x v="1"/>
    <x v="8"/>
    <x v="334"/>
    <n v="12.175999999999998"/>
    <n v="4"/>
    <n v="0.8"/>
    <n v="-18.872800000000009"/>
  </r>
  <r>
    <n v="382"/>
    <s v="CA-2013-134775"/>
    <x v="0"/>
    <x v="99"/>
    <d v="2013-10-30T00:00:00"/>
    <s v="First Class"/>
    <s v="AS-10285"/>
    <s v="Alejandro Savely"/>
    <x v="1"/>
    <x v="0"/>
    <s v="San Francisco"/>
    <x v="1"/>
    <n v="94109"/>
    <x v="1"/>
    <x v="339"/>
    <x v="1"/>
    <x v="10"/>
    <x v="335"/>
    <n v="50.96"/>
    <n v="7"/>
    <n v="0"/>
    <n v="25.48"/>
  </r>
  <r>
    <n v="383"/>
    <s v="CA-2013-134775"/>
    <x v="0"/>
    <x v="99"/>
    <d v="2013-10-30T00:00:00"/>
    <s v="First Class"/>
    <s v="AS-10285"/>
    <s v="Alejandro Savely"/>
    <x v="1"/>
    <x v="0"/>
    <s v="San Francisco"/>
    <x v="1"/>
    <n v="94109"/>
    <x v="1"/>
    <x v="340"/>
    <x v="1"/>
    <x v="8"/>
    <x v="336"/>
    <n v="49.536000000000001"/>
    <n v="3"/>
    <n v="0.2"/>
    <n v="17.337599999999998"/>
  </r>
  <r>
    <n v="384"/>
    <s v="CA-2012-125395"/>
    <x v="1"/>
    <x v="153"/>
    <d v="2012-06-29T00:00:00"/>
    <s v="Second Class"/>
    <s v="LA-16780"/>
    <s v="Laura Armstrong"/>
    <x v="1"/>
    <x v="0"/>
    <s v="Taylor"/>
    <x v="12"/>
    <n v="48180"/>
    <x v="2"/>
    <x v="341"/>
    <x v="2"/>
    <x v="11"/>
    <x v="337"/>
    <n v="41.9"/>
    <n v="2"/>
    <n v="0"/>
    <n v="8.7989999999999995"/>
  </r>
  <r>
    <n v="385"/>
    <s v="US-2012-168935"/>
    <x v="1"/>
    <x v="154"/>
    <d v="2012-12-02T00:00:00"/>
    <s v="Standard Class"/>
    <s v="DO-13435"/>
    <s v="Denny Ordway"/>
    <x v="0"/>
    <x v="0"/>
    <s v="Pembroke Pines"/>
    <x v="2"/>
    <n v="33024"/>
    <x v="0"/>
    <x v="342"/>
    <x v="0"/>
    <x v="3"/>
    <x v="338"/>
    <n v="375.45750000000004"/>
    <n v="3"/>
    <n v="0.45"/>
    <n v="-157.00949999999997"/>
  </r>
  <r>
    <n v="386"/>
    <s v="US-2012-168935"/>
    <x v="1"/>
    <x v="154"/>
    <d v="2012-12-02T00:00:00"/>
    <s v="Standard Class"/>
    <s v="DO-13435"/>
    <s v="Denny Ordway"/>
    <x v="0"/>
    <x v="0"/>
    <s v="Pembroke Pines"/>
    <x v="2"/>
    <n v="33024"/>
    <x v="0"/>
    <x v="343"/>
    <x v="2"/>
    <x v="11"/>
    <x v="339"/>
    <n v="83.976000000000013"/>
    <n v="3"/>
    <n v="0.2"/>
    <n v="-1.049700000000005"/>
  </r>
  <r>
    <n v="387"/>
    <s v="CA-2012-122756"/>
    <x v="1"/>
    <x v="155"/>
    <d v="2012-12-07T00:00:00"/>
    <s v="Standard Class"/>
    <s v="DK-13225"/>
    <s v="Dean Katz"/>
    <x v="1"/>
    <x v="0"/>
    <s v="Philadelphia"/>
    <x v="9"/>
    <n v="19140"/>
    <x v="3"/>
    <x v="344"/>
    <x v="2"/>
    <x v="15"/>
    <x v="340"/>
    <n v="482.34000000000003"/>
    <n v="4"/>
    <n v="0.7"/>
    <n v="-337.63799999999981"/>
  </r>
  <r>
    <n v="388"/>
    <s v="CA-2012-122756"/>
    <x v="1"/>
    <x v="155"/>
    <d v="2012-12-07T00:00:00"/>
    <s v="Standard Class"/>
    <s v="DK-13225"/>
    <s v="Dean Katz"/>
    <x v="1"/>
    <x v="0"/>
    <s v="Philadelphia"/>
    <x v="9"/>
    <n v="19140"/>
    <x v="3"/>
    <x v="345"/>
    <x v="0"/>
    <x v="5"/>
    <x v="341"/>
    <n v="2.9600000000000004"/>
    <n v="1"/>
    <n v="0.2"/>
    <n v="0.77700000000000025"/>
  </r>
  <r>
    <n v="389"/>
    <s v="CA-2011-115973"/>
    <x v="2"/>
    <x v="156"/>
    <d v="2011-11-26T00:00:00"/>
    <s v="First Class"/>
    <s v="NG-18430"/>
    <s v="Nathan Gelder"/>
    <x v="0"/>
    <x v="0"/>
    <s v="Cincinnati"/>
    <x v="24"/>
    <n v="45231"/>
    <x v="3"/>
    <x v="346"/>
    <x v="1"/>
    <x v="6"/>
    <x v="342"/>
    <n v="2.6240000000000001"/>
    <n v="1"/>
    <n v="0.2"/>
    <n v="0.42639999999999978"/>
  </r>
  <r>
    <n v="390"/>
    <s v="CA-2014-101798"/>
    <x v="3"/>
    <x v="157"/>
    <d v="2014-12-16T00:00:00"/>
    <s v="Standard Class"/>
    <s v="MV-18190"/>
    <s v="Mike Vittorini"/>
    <x v="0"/>
    <x v="0"/>
    <s v="New York City"/>
    <x v="15"/>
    <n v="10009"/>
    <x v="3"/>
    <x v="347"/>
    <x v="1"/>
    <x v="8"/>
    <x v="343"/>
    <n v="23.36"/>
    <n v="4"/>
    <n v="0.2"/>
    <n v="7.8839999999999986"/>
  </r>
  <r>
    <n v="391"/>
    <s v="CA-2014-101798"/>
    <x v="3"/>
    <x v="157"/>
    <d v="2014-12-16T00:00:00"/>
    <s v="Standard Class"/>
    <s v="MV-18190"/>
    <s v="Mike Vittorini"/>
    <x v="0"/>
    <x v="0"/>
    <s v="New York City"/>
    <x v="15"/>
    <n v="10009"/>
    <x v="3"/>
    <x v="84"/>
    <x v="2"/>
    <x v="11"/>
    <x v="84"/>
    <n v="39.979999999999997"/>
    <n v="2"/>
    <n v="0"/>
    <n v="13.593199999999996"/>
  </r>
  <r>
    <n v="392"/>
    <s v="US-2011-135972"/>
    <x v="2"/>
    <x v="158"/>
    <d v="2011-09-23T00:00:00"/>
    <s v="Second Class"/>
    <s v="JG-15115"/>
    <s v="Jack Garza"/>
    <x v="0"/>
    <x v="0"/>
    <s v="Des Moines"/>
    <x v="4"/>
    <n v="98198"/>
    <x v="1"/>
    <x v="348"/>
    <x v="2"/>
    <x v="7"/>
    <x v="344"/>
    <n v="246.38400000000001"/>
    <n v="2"/>
    <n v="0.2"/>
    <n v="27.718199999999968"/>
  </r>
  <r>
    <n v="393"/>
    <s v="US-2011-135972"/>
    <x v="2"/>
    <x v="158"/>
    <d v="2011-09-23T00:00:00"/>
    <s v="Second Class"/>
    <s v="JG-15115"/>
    <s v="Jack Garza"/>
    <x v="0"/>
    <x v="0"/>
    <s v="Des Moines"/>
    <x v="4"/>
    <n v="98198"/>
    <x v="1"/>
    <x v="349"/>
    <x v="2"/>
    <x v="16"/>
    <x v="345"/>
    <n v="1799.97"/>
    <n v="3"/>
    <n v="0"/>
    <n v="701.98829999999998"/>
  </r>
  <r>
    <n v="394"/>
    <s v="US-2011-134971"/>
    <x v="2"/>
    <x v="159"/>
    <d v="2011-06-10T00:00:00"/>
    <s v="Second Class"/>
    <s v="BP-11095"/>
    <s v="Bart Pistole"/>
    <x v="1"/>
    <x v="0"/>
    <s v="Peoria"/>
    <x v="10"/>
    <n v="61604"/>
    <x v="2"/>
    <x v="350"/>
    <x v="1"/>
    <x v="8"/>
    <x v="346"/>
    <n v="12.461999999999996"/>
    <n v="3"/>
    <n v="0.8"/>
    <n v="-20.5623"/>
  </r>
  <r>
    <n v="395"/>
    <s v="CA-2014-102946"/>
    <x v="3"/>
    <x v="160"/>
    <d v="2014-07-06T00:00:00"/>
    <s v="Standard Class"/>
    <s v="VP-21730"/>
    <s v="Victor Preis"/>
    <x v="2"/>
    <x v="0"/>
    <s v="Las Vegas"/>
    <x v="33"/>
    <n v="89115"/>
    <x v="1"/>
    <x v="351"/>
    <x v="1"/>
    <x v="8"/>
    <x v="347"/>
    <n v="75.792000000000002"/>
    <n v="3"/>
    <n v="0.2"/>
    <n v="25.579799999999992"/>
  </r>
  <r>
    <n v="396"/>
    <s v="CA-2014-165603"/>
    <x v="3"/>
    <x v="161"/>
    <d v="2014-10-20T00:00:00"/>
    <s v="Second Class"/>
    <s v="SS-20140"/>
    <s v="Saphhira Shifley"/>
    <x v="1"/>
    <x v="0"/>
    <s v="Warwick"/>
    <x v="34"/>
    <n v="2886"/>
    <x v="3"/>
    <x v="352"/>
    <x v="1"/>
    <x v="4"/>
    <x v="348"/>
    <n v="49.96"/>
    <n v="2"/>
    <n v="0"/>
    <n v="9.4923999999999964"/>
  </r>
  <r>
    <n v="397"/>
    <s v="CA-2014-165603"/>
    <x v="3"/>
    <x v="161"/>
    <d v="2014-10-20T00:00:00"/>
    <s v="Second Class"/>
    <s v="SS-20140"/>
    <s v="Saphhira Shifley"/>
    <x v="1"/>
    <x v="0"/>
    <s v="Warwick"/>
    <x v="34"/>
    <n v="2886"/>
    <x v="3"/>
    <x v="353"/>
    <x v="1"/>
    <x v="10"/>
    <x v="349"/>
    <n v="12.96"/>
    <n v="2"/>
    <n v="0"/>
    <n v="6.2208000000000006"/>
  </r>
  <r>
    <n v="398"/>
    <s v="CA-2012-122259"/>
    <x v="1"/>
    <x v="89"/>
    <d v="2012-11-04T00:00:00"/>
    <s v="Standard Class"/>
    <s v="HP-14815"/>
    <s v="Harold Pawlan"/>
    <x v="2"/>
    <x v="0"/>
    <s v="Jackson"/>
    <x v="12"/>
    <n v="49201"/>
    <x v="2"/>
    <x v="354"/>
    <x v="1"/>
    <x v="14"/>
    <x v="350"/>
    <n v="70.12"/>
    <n v="4"/>
    <n v="0"/>
    <n v="21.035999999999994"/>
  </r>
  <r>
    <n v="399"/>
    <s v="CA-2013-108987"/>
    <x v="0"/>
    <x v="162"/>
    <d v="2013-09-11T00:00:00"/>
    <s v="Second Class"/>
    <s v="AG-10675"/>
    <s v="Anna Gayman"/>
    <x v="0"/>
    <x v="0"/>
    <s v="Houston"/>
    <x v="5"/>
    <n v="77036"/>
    <x v="2"/>
    <x v="355"/>
    <x v="1"/>
    <x v="4"/>
    <x v="351"/>
    <n v="35.952000000000005"/>
    <n v="3"/>
    <n v="0.2"/>
    <n v="3.5951999999999984"/>
  </r>
  <r>
    <n v="400"/>
    <s v="CA-2013-108987"/>
    <x v="0"/>
    <x v="162"/>
    <d v="2013-09-11T00:00:00"/>
    <s v="Second Class"/>
    <s v="AG-10675"/>
    <s v="Anna Gayman"/>
    <x v="0"/>
    <x v="0"/>
    <s v="Houston"/>
    <x v="5"/>
    <n v="77036"/>
    <x v="2"/>
    <x v="26"/>
    <x v="0"/>
    <x v="0"/>
    <x v="26"/>
    <n v="2396.2655999999997"/>
    <n v="4"/>
    <n v="0.32"/>
    <n v="-317.15280000000007"/>
  </r>
  <r>
    <n v="401"/>
    <s v="CA-2013-108987"/>
    <x v="0"/>
    <x v="162"/>
    <d v="2013-09-11T00:00:00"/>
    <s v="Second Class"/>
    <s v="AG-10675"/>
    <s v="Anna Gayman"/>
    <x v="0"/>
    <x v="0"/>
    <s v="Houston"/>
    <x v="5"/>
    <n v="77036"/>
    <x v="2"/>
    <x v="356"/>
    <x v="1"/>
    <x v="4"/>
    <x v="352"/>
    <n v="131.136"/>
    <n v="4"/>
    <n v="0.2"/>
    <n v="-32.783999999999999"/>
  </r>
  <r>
    <n v="402"/>
    <s v="CA-2013-108987"/>
    <x v="0"/>
    <x v="162"/>
    <d v="2013-09-11T00:00:00"/>
    <s v="Second Class"/>
    <s v="AG-10675"/>
    <s v="Anna Gayman"/>
    <x v="0"/>
    <x v="0"/>
    <s v="Houston"/>
    <x v="5"/>
    <n v="77036"/>
    <x v="2"/>
    <x v="357"/>
    <x v="2"/>
    <x v="11"/>
    <x v="353"/>
    <n v="57.584000000000003"/>
    <n v="2"/>
    <n v="0.2"/>
    <n v="0.71979999999999933"/>
  </r>
  <r>
    <n v="403"/>
    <s v="CA-2011-113166"/>
    <x v="2"/>
    <x v="163"/>
    <d v="2011-12-26T00:00:00"/>
    <s v="First Class"/>
    <s v="LF-17185"/>
    <s v="Luke Foster"/>
    <x v="0"/>
    <x v="0"/>
    <s v="Miami"/>
    <x v="2"/>
    <n v="33180"/>
    <x v="0"/>
    <x v="358"/>
    <x v="1"/>
    <x v="10"/>
    <x v="354"/>
    <n v="9.5680000000000014"/>
    <n v="2"/>
    <n v="0.2"/>
    <n v="3.4683999999999999"/>
  </r>
  <r>
    <n v="404"/>
    <s v="CA-2011-155208"/>
    <x v="2"/>
    <x v="164"/>
    <d v="2011-04-20T00:00:00"/>
    <s v="Standard Class"/>
    <s v="SP-20650"/>
    <s v="Stephanie Phelps"/>
    <x v="1"/>
    <x v="0"/>
    <s v="Wilmington"/>
    <x v="3"/>
    <n v="28403"/>
    <x v="0"/>
    <x v="359"/>
    <x v="1"/>
    <x v="6"/>
    <x v="355"/>
    <n v="39.072000000000003"/>
    <n v="6"/>
    <n v="0.2"/>
    <n v="9.7680000000000007"/>
  </r>
  <r>
    <n v="405"/>
    <s v="CA-2014-117933"/>
    <x v="3"/>
    <x v="165"/>
    <d v="2014-12-30T00:00:00"/>
    <s v="Standard Class"/>
    <s v="RF-19840"/>
    <s v="Roy Französisch"/>
    <x v="0"/>
    <x v="0"/>
    <s v="New York City"/>
    <x v="15"/>
    <n v="10024"/>
    <x v="3"/>
    <x v="360"/>
    <x v="1"/>
    <x v="9"/>
    <x v="33"/>
    <n v="35.910000000000004"/>
    <n v="3"/>
    <n v="0"/>
    <n v="9.6956999999999987"/>
  </r>
  <r>
    <n v="406"/>
    <s v="CA-2014-117457"/>
    <x v="3"/>
    <x v="166"/>
    <d v="2014-12-13T00:00:00"/>
    <s v="Standard Class"/>
    <s v="KH-16510"/>
    <s v="Keith Herrera"/>
    <x v="0"/>
    <x v="0"/>
    <s v="San Francisco"/>
    <x v="1"/>
    <n v="94110"/>
    <x v="1"/>
    <x v="357"/>
    <x v="2"/>
    <x v="11"/>
    <x v="353"/>
    <n v="179.95000000000002"/>
    <n v="5"/>
    <n v="0"/>
    <n v="37.789500000000004"/>
  </r>
  <r>
    <n v="407"/>
    <s v="CA-2014-117457"/>
    <x v="3"/>
    <x v="166"/>
    <d v="2014-12-13T00:00:00"/>
    <s v="Standard Class"/>
    <s v="KH-16510"/>
    <s v="Keith Herrera"/>
    <x v="0"/>
    <x v="0"/>
    <s v="San Francisco"/>
    <x v="1"/>
    <n v="94110"/>
    <x v="1"/>
    <x v="361"/>
    <x v="2"/>
    <x v="16"/>
    <x v="356"/>
    <n v="1199.9760000000001"/>
    <n v="3"/>
    <n v="0.2"/>
    <n v="434.99130000000002"/>
  </r>
  <r>
    <n v="408"/>
    <s v="CA-2014-117457"/>
    <x v="3"/>
    <x v="166"/>
    <d v="2014-12-13T00:00:00"/>
    <s v="Standard Class"/>
    <s v="KH-16510"/>
    <s v="Keith Herrera"/>
    <x v="0"/>
    <x v="0"/>
    <s v="San Francisco"/>
    <x v="1"/>
    <n v="94110"/>
    <x v="1"/>
    <x v="362"/>
    <x v="1"/>
    <x v="10"/>
    <x v="357"/>
    <n v="27.15"/>
    <n v="5"/>
    <n v="0"/>
    <n v="13.3035"/>
  </r>
  <r>
    <n v="409"/>
    <s v="CA-2014-117457"/>
    <x v="3"/>
    <x v="166"/>
    <d v="2014-12-13T00:00:00"/>
    <s v="Standard Class"/>
    <s v="KH-16510"/>
    <s v="Keith Herrera"/>
    <x v="0"/>
    <x v="0"/>
    <s v="San Francisco"/>
    <x v="1"/>
    <n v="94110"/>
    <x v="1"/>
    <x v="363"/>
    <x v="0"/>
    <x v="3"/>
    <x v="358"/>
    <n v="1004.0239999999999"/>
    <n v="7"/>
    <n v="0.2"/>
    <n v="-112.95269999999994"/>
  </r>
  <r>
    <n v="410"/>
    <s v="CA-2014-117457"/>
    <x v="3"/>
    <x v="166"/>
    <d v="2014-12-13T00:00:00"/>
    <s v="Standard Class"/>
    <s v="KH-16510"/>
    <s v="Keith Herrera"/>
    <x v="0"/>
    <x v="0"/>
    <s v="San Francisco"/>
    <x v="1"/>
    <n v="94110"/>
    <x v="1"/>
    <x v="364"/>
    <x v="1"/>
    <x v="10"/>
    <x v="359"/>
    <n v="9.68"/>
    <n v="1"/>
    <n v="0"/>
    <n v="4.6463999999999999"/>
  </r>
  <r>
    <n v="411"/>
    <s v="CA-2014-117457"/>
    <x v="3"/>
    <x v="166"/>
    <d v="2014-12-13T00:00:00"/>
    <s v="Standard Class"/>
    <s v="KH-16510"/>
    <s v="Keith Herrera"/>
    <x v="0"/>
    <x v="0"/>
    <s v="San Francisco"/>
    <x v="1"/>
    <n v="94110"/>
    <x v="1"/>
    <x v="365"/>
    <x v="1"/>
    <x v="2"/>
    <x v="360"/>
    <n v="28.349999999999998"/>
    <n v="9"/>
    <n v="0"/>
    <n v="13.608000000000001"/>
  </r>
  <r>
    <n v="412"/>
    <s v="CA-2014-117457"/>
    <x v="3"/>
    <x v="166"/>
    <d v="2014-12-13T00:00:00"/>
    <s v="Standard Class"/>
    <s v="KH-16510"/>
    <s v="Keith Herrera"/>
    <x v="0"/>
    <x v="0"/>
    <s v="San Francisco"/>
    <x v="1"/>
    <n v="94110"/>
    <x v="1"/>
    <x v="314"/>
    <x v="1"/>
    <x v="10"/>
    <x v="361"/>
    <n v="55.98"/>
    <n v="1"/>
    <n v="0"/>
    <n v="27.430199999999999"/>
  </r>
  <r>
    <n v="413"/>
    <s v="CA-2014-117457"/>
    <x v="3"/>
    <x v="166"/>
    <d v="2014-12-13T00:00:00"/>
    <s v="Standard Class"/>
    <s v="KH-16510"/>
    <s v="Keith Herrera"/>
    <x v="0"/>
    <x v="0"/>
    <s v="San Francisco"/>
    <x v="1"/>
    <n v="94110"/>
    <x v="1"/>
    <x v="366"/>
    <x v="0"/>
    <x v="0"/>
    <x v="362"/>
    <n v="1336.829"/>
    <n v="13"/>
    <n v="0.15"/>
    <n v="31.454799999999949"/>
  </r>
  <r>
    <n v="414"/>
    <s v="CA-2014-117457"/>
    <x v="3"/>
    <x v="166"/>
    <d v="2014-12-13T00:00:00"/>
    <s v="Standard Class"/>
    <s v="KH-16510"/>
    <s v="Keith Herrera"/>
    <x v="0"/>
    <x v="0"/>
    <s v="San Francisco"/>
    <x v="1"/>
    <n v="94110"/>
    <x v="1"/>
    <x v="367"/>
    <x v="0"/>
    <x v="1"/>
    <x v="363"/>
    <n v="113.56800000000001"/>
    <n v="2"/>
    <n v="0.2"/>
    <n v="-18.454800000000013"/>
  </r>
  <r>
    <n v="415"/>
    <s v="CA-2014-142636"/>
    <x v="3"/>
    <x v="132"/>
    <d v="2014-11-08T00:00:00"/>
    <s v="Standard Class"/>
    <s v="KC-16675"/>
    <s v="Kimberly Carter"/>
    <x v="1"/>
    <x v="0"/>
    <s v="Seattle"/>
    <x v="4"/>
    <n v="98105"/>
    <x v="1"/>
    <x v="368"/>
    <x v="1"/>
    <x v="10"/>
    <x v="364"/>
    <n v="139.86000000000001"/>
    <n v="7"/>
    <n v="0"/>
    <n v="65.734199999999987"/>
  </r>
  <r>
    <n v="416"/>
    <s v="CA-2014-142636"/>
    <x v="3"/>
    <x v="132"/>
    <d v="2014-11-08T00:00:00"/>
    <s v="Standard Class"/>
    <s v="KC-16675"/>
    <s v="Kimberly Carter"/>
    <x v="1"/>
    <x v="0"/>
    <s v="Seattle"/>
    <x v="4"/>
    <n v="98105"/>
    <x v="1"/>
    <x v="268"/>
    <x v="0"/>
    <x v="1"/>
    <x v="265"/>
    <n v="307.13600000000002"/>
    <n v="4"/>
    <n v="0.2"/>
    <n v="26.874400000000023"/>
  </r>
  <r>
    <n v="417"/>
    <s v="CA-2014-122105"/>
    <x v="3"/>
    <x v="92"/>
    <d v="2014-06-29T00:00:00"/>
    <s v="Standard Class"/>
    <s v="CJ-12010"/>
    <s v="Caroline Jumper"/>
    <x v="0"/>
    <x v="0"/>
    <s v="Huntington Beach"/>
    <x v="1"/>
    <n v="92646"/>
    <x v="1"/>
    <x v="369"/>
    <x v="1"/>
    <x v="6"/>
    <x v="365"/>
    <n v="95.92"/>
    <n v="8"/>
    <n v="0"/>
    <n v="25.898399999999995"/>
  </r>
  <r>
    <n v="418"/>
    <s v="CA-2013-148796"/>
    <x v="0"/>
    <x v="167"/>
    <d v="2013-04-19T00:00:00"/>
    <s v="Standard Class"/>
    <s v="PB-19150"/>
    <s v="Philip Brown"/>
    <x v="0"/>
    <x v="0"/>
    <s v="Los Angeles"/>
    <x v="1"/>
    <n v="90004"/>
    <x v="1"/>
    <x v="370"/>
    <x v="0"/>
    <x v="1"/>
    <x v="366"/>
    <n v="383.8"/>
    <n v="5"/>
    <n v="0.2"/>
    <n v="38.379999999999981"/>
  </r>
  <r>
    <n v="419"/>
    <s v="CA-2014-154816"/>
    <x v="3"/>
    <x v="44"/>
    <d v="2014-11-11T00:00:00"/>
    <s v="Standard Class"/>
    <s v="VB-21745"/>
    <s v="Victoria Brennan"/>
    <x v="1"/>
    <x v="0"/>
    <s v="Richmond"/>
    <x v="0"/>
    <n v="40475"/>
    <x v="0"/>
    <x v="371"/>
    <x v="1"/>
    <x v="10"/>
    <x v="367"/>
    <n v="5.78"/>
    <n v="1"/>
    <n v="0"/>
    <n v="2.8322000000000003"/>
  </r>
  <r>
    <n v="420"/>
    <s v="CA-2014-110478"/>
    <x v="3"/>
    <x v="168"/>
    <d v="2014-03-10T00:00:00"/>
    <s v="Standard Class"/>
    <s v="SP-20860"/>
    <s v="Sung Pak"/>
    <x v="1"/>
    <x v="0"/>
    <s v="Los Angeles"/>
    <x v="1"/>
    <n v="90045"/>
    <x v="1"/>
    <x v="372"/>
    <x v="1"/>
    <x v="6"/>
    <x v="368"/>
    <n v="9.32"/>
    <n v="4"/>
    <n v="0"/>
    <n v="2.702799999999999"/>
  </r>
  <r>
    <n v="421"/>
    <s v="CA-2014-110478"/>
    <x v="3"/>
    <x v="168"/>
    <d v="2014-03-10T00:00:00"/>
    <s v="Standard Class"/>
    <s v="SP-20860"/>
    <s v="Sung Pak"/>
    <x v="1"/>
    <x v="0"/>
    <s v="Los Angeles"/>
    <x v="1"/>
    <n v="90045"/>
    <x v="1"/>
    <x v="373"/>
    <x v="1"/>
    <x v="12"/>
    <x v="369"/>
    <n v="15.25"/>
    <n v="1"/>
    <n v="0"/>
    <n v="7.0149999999999988"/>
  </r>
  <r>
    <n v="422"/>
    <s v="CA-2011-142048"/>
    <x v="2"/>
    <x v="169"/>
    <d v="2011-06-25T00:00:00"/>
    <s v="First Class"/>
    <s v="JE-15745"/>
    <s v="Joel Eaton"/>
    <x v="0"/>
    <x v="0"/>
    <s v="Louisville"/>
    <x v="22"/>
    <n v="80027"/>
    <x v="1"/>
    <x v="374"/>
    <x v="2"/>
    <x v="11"/>
    <x v="370"/>
    <n v="196.75200000000001"/>
    <n v="6"/>
    <n v="0.2"/>
    <n v="56.566200000000009"/>
  </r>
  <r>
    <n v="423"/>
    <s v="CA-2014-125388"/>
    <x v="3"/>
    <x v="15"/>
    <d v="2014-10-24T00:00:00"/>
    <s v="Standard Class"/>
    <s v="MP-17965"/>
    <s v="Michael Paige"/>
    <x v="1"/>
    <x v="0"/>
    <s v="Lawrence"/>
    <x v="31"/>
    <n v="1841"/>
    <x v="3"/>
    <x v="375"/>
    <x v="0"/>
    <x v="5"/>
    <x v="371"/>
    <n v="56.56"/>
    <n v="4"/>
    <n v="0"/>
    <n v="14.705600000000004"/>
  </r>
  <r>
    <n v="424"/>
    <s v="CA-2014-125388"/>
    <x v="3"/>
    <x v="15"/>
    <d v="2014-10-24T00:00:00"/>
    <s v="Standard Class"/>
    <s v="MP-17965"/>
    <s v="Michael Paige"/>
    <x v="1"/>
    <x v="0"/>
    <s v="Lawrence"/>
    <x v="31"/>
    <n v="1841"/>
    <x v="3"/>
    <x v="376"/>
    <x v="1"/>
    <x v="4"/>
    <x v="372"/>
    <n v="32.700000000000003"/>
    <n v="3"/>
    <n v="0"/>
    <n v="8.5019999999999989"/>
  </r>
  <r>
    <n v="425"/>
    <s v="CA-2014-155705"/>
    <x v="3"/>
    <x v="170"/>
    <d v="2014-08-24T00:00:00"/>
    <s v="Second Class"/>
    <s v="NF-18385"/>
    <s v="Natalie Fritzler"/>
    <x v="0"/>
    <x v="0"/>
    <s v="Jackson"/>
    <x v="35"/>
    <n v="39212"/>
    <x v="0"/>
    <x v="377"/>
    <x v="0"/>
    <x v="1"/>
    <x v="373"/>
    <n v="866.4"/>
    <n v="4"/>
    <n v="0"/>
    <n v="225.26400000000001"/>
  </r>
  <r>
    <n v="426"/>
    <s v="CA-2014-149160"/>
    <x v="3"/>
    <x v="51"/>
    <d v="2014-11-27T00:00:00"/>
    <s v="Second Class"/>
    <s v="JM-15265"/>
    <s v="Janet Molinari"/>
    <x v="1"/>
    <x v="0"/>
    <s v="Canton"/>
    <x v="12"/>
    <n v="48187"/>
    <x v="2"/>
    <x v="378"/>
    <x v="0"/>
    <x v="5"/>
    <x v="374"/>
    <n v="28.4"/>
    <n v="2"/>
    <n v="0"/>
    <n v="11.076000000000001"/>
  </r>
  <r>
    <n v="427"/>
    <s v="CA-2014-149160"/>
    <x v="3"/>
    <x v="51"/>
    <d v="2014-11-27T00:00:00"/>
    <s v="Second Class"/>
    <s v="JM-15265"/>
    <s v="Janet Molinari"/>
    <x v="1"/>
    <x v="0"/>
    <s v="Canton"/>
    <x v="12"/>
    <n v="48187"/>
    <x v="2"/>
    <x v="379"/>
    <x v="1"/>
    <x v="8"/>
    <x v="375"/>
    <n v="287.92"/>
    <n v="8"/>
    <n v="0"/>
    <n v="138.20160000000001"/>
  </r>
  <r>
    <n v="428"/>
    <s v="CA-2011-101476"/>
    <x v="2"/>
    <x v="171"/>
    <d v="2011-09-13T00:00:00"/>
    <s v="First Class"/>
    <s v="SD-20485"/>
    <s v="Shirley Daniels"/>
    <x v="2"/>
    <x v="0"/>
    <s v="New Rochelle"/>
    <x v="15"/>
    <n v="10801"/>
    <x v="3"/>
    <x v="380"/>
    <x v="2"/>
    <x v="15"/>
    <x v="376"/>
    <n v="69.989999999999995"/>
    <n v="1"/>
    <n v="0"/>
    <n v="30.095700000000001"/>
  </r>
  <r>
    <n v="429"/>
    <s v="CA-2014-152275"/>
    <x v="3"/>
    <x v="172"/>
    <d v="2014-10-09T00:00:00"/>
    <s v="Standard Class"/>
    <s v="KH-16630"/>
    <s v="Ken Heidel"/>
    <x v="1"/>
    <x v="0"/>
    <s v="San Antonio"/>
    <x v="5"/>
    <n v="78207"/>
    <x v="2"/>
    <x v="381"/>
    <x v="1"/>
    <x v="6"/>
    <x v="377"/>
    <n v="6.6719999999999988"/>
    <n v="6"/>
    <n v="0.2"/>
    <n v="0.50039999999999996"/>
  </r>
  <r>
    <n v="430"/>
    <s v="US-2013-123750"/>
    <x v="0"/>
    <x v="173"/>
    <d v="2013-04-22T00:00:00"/>
    <s v="Standard Class"/>
    <s v="RB-19795"/>
    <s v="Ross Baird"/>
    <x v="2"/>
    <x v="0"/>
    <s v="Gastonia"/>
    <x v="3"/>
    <n v="28052"/>
    <x v="0"/>
    <x v="382"/>
    <x v="1"/>
    <x v="8"/>
    <x v="378"/>
    <n v="189.58800000000005"/>
    <n v="2"/>
    <n v="0.7"/>
    <n v="-145.35079999999999"/>
  </r>
  <r>
    <n v="431"/>
    <s v="US-2013-123750"/>
    <x v="0"/>
    <x v="173"/>
    <d v="2013-04-22T00:00:00"/>
    <s v="Standard Class"/>
    <s v="RB-19795"/>
    <s v="Ross Baird"/>
    <x v="2"/>
    <x v="0"/>
    <s v="Gastonia"/>
    <x v="3"/>
    <n v="28052"/>
    <x v="0"/>
    <x v="171"/>
    <x v="2"/>
    <x v="11"/>
    <x v="170"/>
    <n v="408.74399999999997"/>
    <n v="7"/>
    <n v="0.2"/>
    <n v="76.639499999999984"/>
  </r>
  <r>
    <n v="432"/>
    <s v="US-2013-123750"/>
    <x v="0"/>
    <x v="173"/>
    <d v="2013-04-22T00:00:00"/>
    <s v="Standard Class"/>
    <s v="RB-19795"/>
    <s v="Ross Baird"/>
    <x v="2"/>
    <x v="0"/>
    <s v="Gastonia"/>
    <x v="3"/>
    <n v="28052"/>
    <x v="0"/>
    <x v="171"/>
    <x v="2"/>
    <x v="11"/>
    <x v="170"/>
    <n v="291.95999999999998"/>
    <n v="5"/>
    <n v="0.2"/>
    <n v="54.742499999999978"/>
  </r>
  <r>
    <n v="433"/>
    <s v="US-2013-123750"/>
    <x v="0"/>
    <x v="173"/>
    <d v="2013-04-22T00:00:00"/>
    <s v="Standard Class"/>
    <s v="RB-19795"/>
    <s v="Ross Baird"/>
    <x v="2"/>
    <x v="0"/>
    <s v="Gastonia"/>
    <x v="3"/>
    <n v="28052"/>
    <x v="0"/>
    <x v="383"/>
    <x v="1"/>
    <x v="4"/>
    <x v="379"/>
    <n v="4.7679999999999998"/>
    <n v="2"/>
    <n v="0.2"/>
    <n v="-0.7748000000000006"/>
  </r>
  <r>
    <n v="434"/>
    <s v="CA-2013-127369"/>
    <x v="0"/>
    <x v="112"/>
    <d v="2013-06-08T00:00:00"/>
    <s v="First Class"/>
    <s v="DB-13060"/>
    <s v="Dave Brooks"/>
    <x v="0"/>
    <x v="0"/>
    <s v="Lowell"/>
    <x v="31"/>
    <n v="1852"/>
    <x v="3"/>
    <x v="384"/>
    <x v="1"/>
    <x v="4"/>
    <x v="380"/>
    <n v="714.30000000000007"/>
    <n v="5"/>
    <n v="0"/>
    <n v="207.14699999999993"/>
  </r>
  <r>
    <n v="435"/>
    <s v="US-2011-150574"/>
    <x v="2"/>
    <x v="174"/>
    <d v="2011-12-25T00:00:00"/>
    <s v="Standard Class"/>
    <s v="MK-18160"/>
    <s v="Mike Kennedy"/>
    <x v="0"/>
    <x v="0"/>
    <s v="Jacksonville"/>
    <x v="2"/>
    <n v="32216"/>
    <x v="0"/>
    <x v="385"/>
    <x v="1"/>
    <x v="8"/>
    <x v="381"/>
    <n v="4.8120000000000003"/>
    <n v="2"/>
    <n v="0.7"/>
    <n v="-3.6891999999999996"/>
  </r>
  <r>
    <n v="436"/>
    <s v="US-2011-150574"/>
    <x v="2"/>
    <x v="174"/>
    <d v="2011-12-25T00:00:00"/>
    <s v="Standard Class"/>
    <s v="MK-18160"/>
    <s v="Mike Kennedy"/>
    <x v="0"/>
    <x v="0"/>
    <s v="Jacksonville"/>
    <x v="2"/>
    <n v="32216"/>
    <x v="0"/>
    <x v="386"/>
    <x v="2"/>
    <x v="11"/>
    <x v="382"/>
    <n v="247.8"/>
    <n v="5"/>
    <n v="0.2"/>
    <n v="-18.584999999999994"/>
  </r>
  <r>
    <n v="437"/>
    <s v="CA-2013-147375"/>
    <x v="0"/>
    <x v="1"/>
    <d v="2013-06-15T00:00:00"/>
    <s v="Second Class"/>
    <s v="PO-19180"/>
    <s v="Philisse Overcash"/>
    <x v="2"/>
    <x v="0"/>
    <s v="Chicago"/>
    <x v="10"/>
    <n v="60623"/>
    <x v="2"/>
    <x v="387"/>
    <x v="2"/>
    <x v="15"/>
    <x v="383"/>
    <n v="1007.979"/>
    <n v="3"/>
    <n v="0.3"/>
    <n v="43.199100000000044"/>
  </r>
  <r>
    <n v="438"/>
    <s v="CA-2013-147375"/>
    <x v="0"/>
    <x v="1"/>
    <d v="2013-06-15T00:00:00"/>
    <s v="Second Class"/>
    <s v="PO-19180"/>
    <s v="Philisse Overcash"/>
    <x v="2"/>
    <x v="0"/>
    <s v="Chicago"/>
    <x v="10"/>
    <n v="60623"/>
    <x v="2"/>
    <x v="314"/>
    <x v="1"/>
    <x v="10"/>
    <x v="361"/>
    <n v="313.488"/>
    <n v="7"/>
    <n v="0.2"/>
    <n v="113.63939999999998"/>
  </r>
  <r>
    <n v="439"/>
    <s v="CA-2014-130043"/>
    <x v="3"/>
    <x v="175"/>
    <d v="2014-09-20T00:00:00"/>
    <s v="Standard Class"/>
    <s v="BB-11545"/>
    <s v="Brenda Bowman"/>
    <x v="1"/>
    <x v="0"/>
    <s v="Houston"/>
    <x v="5"/>
    <n v="77070"/>
    <x v="2"/>
    <x v="388"/>
    <x v="1"/>
    <x v="10"/>
    <x v="384"/>
    <n v="31.872000000000003"/>
    <n v="8"/>
    <n v="0.2"/>
    <n v="11.553600000000003"/>
  </r>
  <r>
    <n v="440"/>
    <s v="CA-2014-157252"/>
    <x v="3"/>
    <x v="176"/>
    <d v="2014-01-24T00:00:00"/>
    <s v="Second Class"/>
    <s v="CV-12805"/>
    <s v="Cynthia Voltz"/>
    <x v="1"/>
    <x v="0"/>
    <s v="New York City"/>
    <x v="15"/>
    <n v="10024"/>
    <x v="3"/>
    <x v="389"/>
    <x v="0"/>
    <x v="1"/>
    <x v="385"/>
    <n v="207.84600000000003"/>
    <n v="3"/>
    <n v="0.1"/>
    <n v="2.3093999999999895"/>
  </r>
  <r>
    <n v="441"/>
    <s v="CA-2013-115756"/>
    <x v="0"/>
    <x v="64"/>
    <d v="2013-09-08T00:00:00"/>
    <s v="Second Class"/>
    <s v="PK-19075"/>
    <s v="Pete Kriz"/>
    <x v="0"/>
    <x v="0"/>
    <s v="Detroit"/>
    <x v="12"/>
    <n v="48227"/>
    <x v="2"/>
    <x v="390"/>
    <x v="0"/>
    <x v="5"/>
    <x v="386"/>
    <n v="12.22"/>
    <n v="1"/>
    <n v="0"/>
    <n v="3.6659999999999986"/>
  </r>
  <r>
    <n v="442"/>
    <s v="CA-2013-115756"/>
    <x v="0"/>
    <x v="64"/>
    <d v="2013-09-08T00:00:00"/>
    <s v="Second Class"/>
    <s v="PK-19075"/>
    <s v="Pete Kriz"/>
    <x v="0"/>
    <x v="0"/>
    <s v="Detroit"/>
    <x v="12"/>
    <n v="48227"/>
    <x v="2"/>
    <x v="391"/>
    <x v="1"/>
    <x v="4"/>
    <x v="387"/>
    <n v="194.94"/>
    <n v="3"/>
    <n v="0"/>
    <n v="23.392800000000008"/>
  </r>
  <r>
    <n v="443"/>
    <s v="CA-2013-115756"/>
    <x v="0"/>
    <x v="64"/>
    <d v="2013-09-08T00:00:00"/>
    <s v="Second Class"/>
    <s v="PK-19075"/>
    <s v="Pete Kriz"/>
    <x v="0"/>
    <x v="0"/>
    <s v="Detroit"/>
    <x v="12"/>
    <n v="48227"/>
    <x v="2"/>
    <x v="392"/>
    <x v="1"/>
    <x v="4"/>
    <x v="388"/>
    <n v="70.949999999999989"/>
    <n v="3"/>
    <n v="0"/>
    <n v="20.575499999999998"/>
  </r>
  <r>
    <n v="444"/>
    <s v="CA-2013-115756"/>
    <x v="0"/>
    <x v="64"/>
    <d v="2013-09-08T00:00:00"/>
    <s v="Second Class"/>
    <s v="PK-19075"/>
    <s v="Pete Kriz"/>
    <x v="0"/>
    <x v="0"/>
    <s v="Detroit"/>
    <x v="12"/>
    <n v="48227"/>
    <x v="2"/>
    <x v="393"/>
    <x v="1"/>
    <x v="10"/>
    <x v="389"/>
    <n v="91.36"/>
    <n v="4"/>
    <n v="0"/>
    <n v="42.025599999999997"/>
  </r>
  <r>
    <n v="445"/>
    <s v="CA-2013-115756"/>
    <x v="0"/>
    <x v="64"/>
    <d v="2013-09-08T00:00:00"/>
    <s v="Second Class"/>
    <s v="PK-19075"/>
    <s v="Pete Kriz"/>
    <x v="0"/>
    <x v="0"/>
    <s v="Detroit"/>
    <x v="12"/>
    <n v="48227"/>
    <x v="2"/>
    <x v="394"/>
    <x v="0"/>
    <x v="1"/>
    <x v="390"/>
    <n v="242.94"/>
    <n v="3"/>
    <n v="0"/>
    <n v="29.152800000000013"/>
  </r>
  <r>
    <n v="446"/>
    <s v="CA-2013-115756"/>
    <x v="0"/>
    <x v="64"/>
    <d v="2013-09-08T00:00:00"/>
    <s v="Second Class"/>
    <s v="PK-19075"/>
    <s v="Pete Kriz"/>
    <x v="0"/>
    <x v="0"/>
    <s v="Detroit"/>
    <x v="12"/>
    <n v="48227"/>
    <x v="2"/>
    <x v="395"/>
    <x v="1"/>
    <x v="2"/>
    <x v="391"/>
    <n v="22.05"/>
    <n v="7"/>
    <n v="0"/>
    <n v="10.584"/>
  </r>
  <r>
    <n v="447"/>
    <s v="CA-2014-154214"/>
    <x v="3"/>
    <x v="177"/>
    <d v="2014-03-26T00:00:00"/>
    <s v="Second Class"/>
    <s v="TB-21595"/>
    <s v="Troy Blackwell"/>
    <x v="0"/>
    <x v="0"/>
    <s v="Columbus"/>
    <x v="14"/>
    <n v="47201"/>
    <x v="2"/>
    <x v="396"/>
    <x v="0"/>
    <x v="5"/>
    <x v="392"/>
    <n v="2.91"/>
    <n v="1"/>
    <n v="0"/>
    <n v="1.3676999999999999"/>
  </r>
  <r>
    <n v="448"/>
    <s v="CA-2013-166674"/>
    <x v="0"/>
    <x v="178"/>
    <d v="2013-04-04T00:00:00"/>
    <s v="Second Class"/>
    <s v="RB-19360"/>
    <s v="Raymond Buch"/>
    <x v="0"/>
    <x v="0"/>
    <s v="Auburn"/>
    <x v="15"/>
    <n v="13021"/>
    <x v="3"/>
    <x v="397"/>
    <x v="1"/>
    <x v="6"/>
    <x v="393"/>
    <n v="59.519999999999996"/>
    <n v="3"/>
    <n v="0"/>
    <n v="15.475200000000001"/>
  </r>
  <r>
    <n v="449"/>
    <s v="CA-2013-166674"/>
    <x v="0"/>
    <x v="178"/>
    <d v="2013-04-04T00:00:00"/>
    <s v="Second Class"/>
    <s v="RB-19360"/>
    <s v="Raymond Buch"/>
    <x v="0"/>
    <x v="0"/>
    <s v="Auburn"/>
    <x v="15"/>
    <n v="13021"/>
    <x v="3"/>
    <x v="398"/>
    <x v="1"/>
    <x v="4"/>
    <x v="394"/>
    <n v="161.94"/>
    <n v="3"/>
    <n v="0"/>
    <n v="9.716399999999993"/>
  </r>
  <r>
    <n v="450"/>
    <s v="CA-2013-166674"/>
    <x v="0"/>
    <x v="178"/>
    <d v="2013-04-04T00:00:00"/>
    <s v="Second Class"/>
    <s v="RB-19360"/>
    <s v="Raymond Buch"/>
    <x v="0"/>
    <x v="0"/>
    <s v="Auburn"/>
    <x v="15"/>
    <n v="13021"/>
    <x v="3"/>
    <x v="399"/>
    <x v="1"/>
    <x v="6"/>
    <x v="395"/>
    <n v="263.88"/>
    <n v="6"/>
    <n v="0"/>
    <n v="71.247600000000006"/>
  </r>
  <r>
    <n v="451"/>
    <s v="CA-2013-166674"/>
    <x v="0"/>
    <x v="178"/>
    <d v="2013-04-04T00:00:00"/>
    <s v="Second Class"/>
    <s v="RB-19360"/>
    <s v="Raymond Buch"/>
    <x v="0"/>
    <x v="0"/>
    <s v="Auburn"/>
    <x v="15"/>
    <n v="13021"/>
    <x v="3"/>
    <x v="400"/>
    <x v="1"/>
    <x v="6"/>
    <x v="396"/>
    <n v="30.48"/>
    <n v="3"/>
    <n v="0"/>
    <n v="7.9248000000000012"/>
  </r>
  <r>
    <n v="452"/>
    <s v="CA-2013-166674"/>
    <x v="0"/>
    <x v="178"/>
    <d v="2013-04-04T00:00:00"/>
    <s v="Second Class"/>
    <s v="RB-19360"/>
    <s v="Raymond Buch"/>
    <x v="0"/>
    <x v="0"/>
    <s v="Auburn"/>
    <x v="15"/>
    <n v="13021"/>
    <x v="3"/>
    <x v="401"/>
    <x v="1"/>
    <x v="6"/>
    <x v="397"/>
    <n v="9.84"/>
    <n v="3"/>
    <n v="0"/>
    <n v="2.8535999999999988"/>
  </r>
  <r>
    <n v="453"/>
    <s v="CA-2013-166674"/>
    <x v="0"/>
    <x v="178"/>
    <d v="2013-04-04T00:00:00"/>
    <s v="Second Class"/>
    <s v="RB-19360"/>
    <s v="Raymond Buch"/>
    <x v="0"/>
    <x v="0"/>
    <s v="Auburn"/>
    <x v="15"/>
    <n v="13021"/>
    <x v="3"/>
    <x v="402"/>
    <x v="2"/>
    <x v="7"/>
    <x v="398"/>
    <n v="35.119999999999997"/>
    <n v="4"/>
    <n v="0"/>
    <n v="9.1311999999999998"/>
  </r>
  <r>
    <n v="454"/>
    <s v="CA-2014-147277"/>
    <x v="3"/>
    <x v="179"/>
    <d v="2014-10-25T00:00:00"/>
    <s v="Standard Class"/>
    <s v="EB-13705"/>
    <s v="Ed Braxton"/>
    <x v="1"/>
    <x v="0"/>
    <s v="Akron"/>
    <x v="24"/>
    <n v="44312"/>
    <x v="3"/>
    <x v="10"/>
    <x v="0"/>
    <x v="3"/>
    <x v="10"/>
    <n v="284.36399999999998"/>
    <n v="2"/>
    <n v="0.4"/>
    <n v="-75.830400000000054"/>
  </r>
  <r>
    <n v="455"/>
    <s v="CA-2014-147277"/>
    <x v="3"/>
    <x v="179"/>
    <d v="2014-10-25T00:00:00"/>
    <s v="Standard Class"/>
    <s v="EB-13705"/>
    <s v="Ed Braxton"/>
    <x v="1"/>
    <x v="0"/>
    <s v="Akron"/>
    <x v="24"/>
    <n v="44312"/>
    <x v="3"/>
    <x v="403"/>
    <x v="1"/>
    <x v="4"/>
    <x v="399"/>
    <n v="665.40800000000002"/>
    <n v="2"/>
    <n v="0.2"/>
    <n v="66.540799999999962"/>
  </r>
  <r>
    <n v="456"/>
    <s v="CA-2013-100153"/>
    <x v="0"/>
    <x v="180"/>
    <d v="2013-12-18T00:00:00"/>
    <s v="Standard Class"/>
    <s v="KH-16630"/>
    <s v="Ken Heidel"/>
    <x v="1"/>
    <x v="0"/>
    <s v="Norman"/>
    <x v="26"/>
    <n v="73071"/>
    <x v="2"/>
    <x v="404"/>
    <x v="2"/>
    <x v="11"/>
    <x v="400"/>
    <n v="63.88"/>
    <n v="4"/>
    <n v="0"/>
    <n v="24.913200000000003"/>
  </r>
  <r>
    <n v="457"/>
    <s v="US-2011-110674"/>
    <x v="2"/>
    <x v="181"/>
    <d v="2011-02-19T00:00:00"/>
    <s v="Standard Class"/>
    <s v="SC-20095"/>
    <s v="Sanjit Chand"/>
    <x v="0"/>
    <x v="0"/>
    <s v="Concord"/>
    <x v="1"/>
    <n v="94521"/>
    <x v="1"/>
    <x v="405"/>
    <x v="0"/>
    <x v="1"/>
    <x v="401"/>
    <n v="129.56800000000001"/>
    <n v="2"/>
    <n v="0.2"/>
    <n v="-24.294000000000018"/>
  </r>
  <r>
    <n v="458"/>
    <s v="US-2013-157945"/>
    <x v="0"/>
    <x v="182"/>
    <d v="2013-10-02T00:00:00"/>
    <s v="Standard Class"/>
    <s v="NF-18385"/>
    <s v="Natalie Fritzler"/>
    <x v="0"/>
    <x v="0"/>
    <s v="Decatur"/>
    <x v="10"/>
    <n v="62521"/>
    <x v="2"/>
    <x v="406"/>
    <x v="0"/>
    <x v="1"/>
    <x v="402"/>
    <n v="747.55799999999999"/>
    <n v="3"/>
    <n v="0.3"/>
    <n v="-96.11460000000011"/>
  </r>
  <r>
    <n v="459"/>
    <s v="US-2013-157945"/>
    <x v="0"/>
    <x v="182"/>
    <d v="2013-10-02T00:00:00"/>
    <s v="Standard Class"/>
    <s v="NF-18385"/>
    <s v="Natalie Fritzler"/>
    <x v="0"/>
    <x v="0"/>
    <s v="Decatur"/>
    <x v="10"/>
    <n v="62521"/>
    <x v="2"/>
    <x v="407"/>
    <x v="1"/>
    <x v="12"/>
    <x v="33"/>
    <n v="8.9280000000000008"/>
    <n v="2"/>
    <n v="0.2"/>
    <n v="3.3479999999999999"/>
  </r>
  <r>
    <n v="460"/>
    <s v="CA-2012-109638"/>
    <x v="1"/>
    <x v="83"/>
    <d v="2012-12-22T00:00:00"/>
    <s v="Standard Class"/>
    <s v="JH-15985"/>
    <s v="Joseph Holt"/>
    <x v="0"/>
    <x v="0"/>
    <s v="Seattle"/>
    <x v="4"/>
    <n v="98115"/>
    <x v="1"/>
    <x v="408"/>
    <x v="1"/>
    <x v="9"/>
    <x v="403"/>
    <n v="103.92"/>
    <n v="4"/>
    <n v="0"/>
    <n v="36.372"/>
  </r>
  <r>
    <n v="461"/>
    <s v="CA-2012-109638"/>
    <x v="1"/>
    <x v="83"/>
    <d v="2012-12-22T00:00:00"/>
    <s v="Standard Class"/>
    <s v="JH-15985"/>
    <s v="Joseph Holt"/>
    <x v="0"/>
    <x v="0"/>
    <s v="Seattle"/>
    <x v="4"/>
    <n v="98115"/>
    <x v="1"/>
    <x v="409"/>
    <x v="2"/>
    <x v="11"/>
    <x v="404"/>
    <n v="899.91"/>
    <n v="9"/>
    <n v="0"/>
    <n v="377.96220000000005"/>
  </r>
  <r>
    <n v="462"/>
    <s v="CA-2012-109638"/>
    <x v="1"/>
    <x v="83"/>
    <d v="2012-12-22T00:00:00"/>
    <s v="Standard Class"/>
    <s v="JH-15985"/>
    <s v="Joseph Holt"/>
    <x v="0"/>
    <x v="0"/>
    <s v="Seattle"/>
    <x v="4"/>
    <n v="98115"/>
    <x v="1"/>
    <x v="410"/>
    <x v="1"/>
    <x v="8"/>
    <x v="405"/>
    <n v="51.311999999999998"/>
    <n v="3"/>
    <n v="0.2"/>
    <n v="18.600599999999996"/>
  </r>
  <r>
    <n v="463"/>
    <s v="CA-2013-109869"/>
    <x v="0"/>
    <x v="183"/>
    <d v="2013-04-30T00:00:00"/>
    <s v="Standard Class"/>
    <s v="TN-21040"/>
    <s v="Tanja Norvell"/>
    <x v="2"/>
    <x v="0"/>
    <s v="Phoenix"/>
    <x v="16"/>
    <n v="85023"/>
    <x v="1"/>
    <x v="325"/>
    <x v="0"/>
    <x v="5"/>
    <x v="322"/>
    <n v="23.56"/>
    <n v="5"/>
    <n v="0.2"/>
    <n v="7.0680000000000005"/>
  </r>
  <r>
    <n v="464"/>
    <s v="CA-2013-109869"/>
    <x v="0"/>
    <x v="183"/>
    <d v="2013-04-30T00:00:00"/>
    <s v="Standard Class"/>
    <s v="TN-21040"/>
    <s v="Tanja Norvell"/>
    <x v="2"/>
    <x v="0"/>
    <s v="Phoenix"/>
    <x v="16"/>
    <n v="85023"/>
    <x v="1"/>
    <x v="411"/>
    <x v="0"/>
    <x v="3"/>
    <x v="406"/>
    <n v="1272.6299999999999"/>
    <n v="6"/>
    <n v="0.5"/>
    <n v="-814.4831999999999"/>
  </r>
  <r>
    <n v="465"/>
    <s v="CA-2013-109869"/>
    <x v="0"/>
    <x v="183"/>
    <d v="2013-04-30T00:00:00"/>
    <s v="Standard Class"/>
    <s v="TN-21040"/>
    <s v="Tanja Norvell"/>
    <x v="2"/>
    <x v="0"/>
    <s v="Phoenix"/>
    <x v="16"/>
    <n v="85023"/>
    <x v="1"/>
    <x v="412"/>
    <x v="1"/>
    <x v="8"/>
    <x v="407"/>
    <n v="28.484999999999999"/>
    <n v="5"/>
    <n v="0.7"/>
    <n v="-20.888999999999989"/>
  </r>
  <r>
    <n v="466"/>
    <s v="CA-2013-109869"/>
    <x v="0"/>
    <x v="183"/>
    <d v="2013-04-30T00:00:00"/>
    <s v="Standard Class"/>
    <s v="TN-21040"/>
    <s v="Tanja Norvell"/>
    <x v="2"/>
    <x v="0"/>
    <s v="Phoenix"/>
    <x v="16"/>
    <n v="85023"/>
    <x v="1"/>
    <x v="413"/>
    <x v="1"/>
    <x v="14"/>
    <x v="408"/>
    <n v="185.376"/>
    <n v="2"/>
    <n v="0.2"/>
    <n v="-34.758000000000017"/>
  </r>
  <r>
    <n v="467"/>
    <s v="CA-2013-109869"/>
    <x v="0"/>
    <x v="183"/>
    <d v="2013-04-30T00:00:00"/>
    <s v="Standard Class"/>
    <s v="TN-21040"/>
    <s v="Tanja Norvell"/>
    <x v="2"/>
    <x v="0"/>
    <s v="Phoenix"/>
    <x v="16"/>
    <n v="85023"/>
    <x v="1"/>
    <x v="414"/>
    <x v="1"/>
    <x v="9"/>
    <x v="409"/>
    <n v="78.272000000000006"/>
    <n v="2"/>
    <n v="0.2"/>
    <n v="5.8704000000000001"/>
  </r>
  <r>
    <n v="468"/>
    <s v="US-2012-101399"/>
    <x v="1"/>
    <x v="184"/>
    <d v="2012-01-24T00:00:00"/>
    <s v="Standard Class"/>
    <s v="JS-15940"/>
    <s v="Joni Sundaresam"/>
    <x v="2"/>
    <x v="0"/>
    <s v="Park Ridge"/>
    <x v="10"/>
    <n v="60068"/>
    <x v="2"/>
    <x v="269"/>
    <x v="0"/>
    <x v="5"/>
    <x v="266"/>
    <n v="254.74400000000003"/>
    <n v="7"/>
    <n v="0.6"/>
    <n v="-312.06139999999994"/>
  </r>
  <r>
    <n v="469"/>
    <s v="CA-2014-154907"/>
    <x v="3"/>
    <x v="185"/>
    <d v="2014-04-05T00:00:00"/>
    <s v="Standard Class"/>
    <s v="DS-13180"/>
    <s v="David Smith"/>
    <x v="1"/>
    <x v="0"/>
    <s v="Amarillo"/>
    <x v="5"/>
    <n v="79109"/>
    <x v="2"/>
    <x v="415"/>
    <x v="0"/>
    <x v="0"/>
    <x v="410"/>
    <n v="205.33279999999996"/>
    <n v="2"/>
    <n v="0.32"/>
    <n v="-36.235200000000006"/>
  </r>
  <r>
    <n v="470"/>
    <s v="US-2013-100419"/>
    <x v="0"/>
    <x v="186"/>
    <d v="2013-12-21T00:00:00"/>
    <s v="Second Class"/>
    <s v="CC-12670"/>
    <s v="Craig Carreira"/>
    <x v="0"/>
    <x v="0"/>
    <s v="Chicago"/>
    <x v="10"/>
    <n v="60610"/>
    <x v="2"/>
    <x v="416"/>
    <x v="1"/>
    <x v="8"/>
    <x v="411"/>
    <n v="4.7879999999999985"/>
    <n v="3"/>
    <n v="0.8"/>
    <n v="-7.9001999999999999"/>
  </r>
  <r>
    <n v="471"/>
    <s v="CA-2012-154144"/>
    <x v="1"/>
    <x v="139"/>
    <d v="2012-12-24T00:00:00"/>
    <s v="Standard Class"/>
    <s v="MH-17785"/>
    <s v="Maya Herman"/>
    <x v="1"/>
    <x v="0"/>
    <s v="Lindenhurst"/>
    <x v="15"/>
    <n v="11757"/>
    <x v="3"/>
    <x v="417"/>
    <x v="1"/>
    <x v="10"/>
    <x v="412"/>
    <n v="55.48"/>
    <n v="1"/>
    <n v="0"/>
    <n v="26.630399999999998"/>
  </r>
  <r>
    <n v="472"/>
    <s v="CA-2011-144666"/>
    <x v="2"/>
    <x v="187"/>
    <d v="2011-11-11T00:00:00"/>
    <s v="Second Class"/>
    <s v="JP-15520"/>
    <s v="Jeremy Pistek"/>
    <x v="0"/>
    <x v="0"/>
    <s v="San Francisco"/>
    <x v="1"/>
    <n v="94110"/>
    <x v="1"/>
    <x v="418"/>
    <x v="1"/>
    <x v="4"/>
    <x v="413"/>
    <n v="340.92"/>
    <n v="3"/>
    <n v="0"/>
    <n v="3.4091999999999842"/>
  </r>
  <r>
    <n v="473"/>
    <s v="CA-2011-144666"/>
    <x v="2"/>
    <x v="187"/>
    <d v="2011-11-11T00:00:00"/>
    <s v="Second Class"/>
    <s v="JP-15520"/>
    <s v="Jeremy Pistek"/>
    <x v="0"/>
    <x v="0"/>
    <s v="San Francisco"/>
    <x v="1"/>
    <n v="94110"/>
    <x v="1"/>
    <x v="419"/>
    <x v="0"/>
    <x v="0"/>
    <x v="414"/>
    <n v="222.66599999999997"/>
    <n v="2"/>
    <n v="0.15"/>
    <n v="10.478399999999979"/>
  </r>
  <r>
    <n v="474"/>
    <s v="CA-2011-144666"/>
    <x v="2"/>
    <x v="187"/>
    <d v="2011-11-11T00:00:00"/>
    <s v="Second Class"/>
    <s v="JP-15520"/>
    <s v="Jeremy Pistek"/>
    <x v="0"/>
    <x v="0"/>
    <s v="San Francisco"/>
    <x v="1"/>
    <n v="94110"/>
    <x v="1"/>
    <x v="420"/>
    <x v="2"/>
    <x v="7"/>
    <x v="415"/>
    <n v="703.96800000000007"/>
    <n v="4"/>
    <n v="0.2"/>
    <n v="87.995999999999924"/>
  </r>
  <r>
    <n v="475"/>
    <s v="CA-2011-144666"/>
    <x v="2"/>
    <x v="187"/>
    <d v="2011-11-11T00:00:00"/>
    <s v="Second Class"/>
    <s v="JP-15520"/>
    <s v="Jeremy Pistek"/>
    <x v="0"/>
    <x v="0"/>
    <s v="San Francisco"/>
    <x v="1"/>
    <n v="94110"/>
    <x v="1"/>
    <x v="421"/>
    <x v="1"/>
    <x v="4"/>
    <x v="416"/>
    <n v="92.52"/>
    <n v="6"/>
    <n v="0"/>
    <n v="24.980400000000007"/>
  </r>
  <r>
    <n v="476"/>
    <s v="CA-2011-144666"/>
    <x v="2"/>
    <x v="187"/>
    <d v="2011-11-11T00:00:00"/>
    <s v="Second Class"/>
    <s v="JP-15520"/>
    <s v="Jeremy Pistek"/>
    <x v="0"/>
    <x v="0"/>
    <s v="San Francisco"/>
    <x v="1"/>
    <n v="94110"/>
    <x v="1"/>
    <x v="422"/>
    <x v="1"/>
    <x v="10"/>
    <x v="417"/>
    <n v="62.649999999999991"/>
    <n v="7"/>
    <n v="0"/>
    <n v="28.818999999999996"/>
  </r>
  <r>
    <n v="477"/>
    <s v="CA-2011-144666"/>
    <x v="2"/>
    <x v="187"/>
    <d v="2011-11-11T00:00:00"/>
    <s v="Second Class"/>
    <s v="JP-15520"/>
    <s v="Jeremy Pistek"/>
    <x v="0"/>
    <x v="0"/>
    <s v="San Francisco"/>
    <x v="1"/>
    <n v="94110"/>
    <x v="1"/>
    <x v="423"/>
    <x v="1"/>
    <x v="10"/>
    <x v="418"/>
    <n v="94.85"/>
    <n v="5"/>
    <n v="0"/>
    <n v="45.527999999999992"/>
  </r>
  <r>
    <n v="478"/>
    <s v="CA-2013-103891"/>
    <x v="0"/>
    <x v="188"/>
    <d v="2013-07-20T00:00:00"/>
    <s v="Standard Class"/>
    <s v="KH-16690"/>
    <s v="Kristen Hastings"/>
    <x v="1"/>
    <x v="0"/>
    <s v="Los Angeles"/>
    <x v="1"/>
    <n v="90008"/>
    <x v="1"/>
    <x v="424"/>
    <x v="2"/>
    <x v="7"/>
    <x v="419"/>
    <n v="95.76"/>
    <n v="6"/>
    <n v="0.2"/>
    <n v="7.1819999999999951"/>
  </r>
  <r>
    <n v="479"/>
    <s v="CA-2013-152632"/>
    <x v="0"/>
    <x v="189"/>
    <d v="2013-11-03T00:00:00"/>
    <s v="Standard Class"/>
    <s v="JE-15475"/>
    <s v="Jeremy Ellison"/>
    <x v="0"/>
    <x v="0"/>
    <s v="Troy"/>
    <x v="15"/>
    <n v="12180"/>
    <x v="3"/>
    <x v="278"/>
    <x v="0"/>
    <x v="5"/>
    <x v="275"/>
    <n v="40.200000000000003"/>
    <n v="3"/>
    <n v="0"/>
    <n v="19.295999999999999"/>
  </r>
  <r>
    <n v="480"/>
    <s v="CA-2013-100790"/>
    <x v="0"/>
    <x v="190"/>
    <d v="2013-07-03T00:00:00"/>
    <s v="Standard Class"/>
    <s v="JG-15805"/>
    <s v="John Grady"/>
    <x v="1"/>
    <x v="0"/>
    <s v="New York City"/>
    <x v="15"/>
    <n v="10024"/>
    <x v="3"/>
    <x v="425"/>
    <x v="1"/>
    <x v="6"/>
    <x v="420"/>
    <n v="14.7"/>
    <n v="5"/>
    <n v="0"/>
    <n v="6.6150000000000002"/>
  </r>
  <r>
    <n v="481"/>
    <s v="CA-2013-100790"/>
    <x v="0"/>
    <x v="190"/>
    <d v="2013-07-03T00:00:00"/>
    <s v="Standard Class"/>
    <s v="JG-15805"/>
    <s v="John Grady"/>
    <x v="1"/>
    <x v="0"/>
    <s v="New York City"/>
    <x v="15"/>
    <n v="10024"/>
    <x v="3"/>
    <x v="426"/>
    <x v="1"/>
    <x v="4"/>
    <x v="421"/>
    <n v="704.25"/>
    <n v="5"/>
    <n v="0"/>
    <n v="84.51"/>
  </r>
  <r>
    <n v="482"/>
    <s v="CA-2011-134677"/>
    <x v="2"/>
    <x v="191"/>
    <d v="2011-10-10T00:00:00"/>
    <s v="Standard Class"/>
    <s v="XP-21865"/>
    <s v="Xylona Preis"/>
    <x v="0"/>
    <x v="0"/>
    <s v="San Diego"/>
    <x v="1"/>
    <n v="92024"/>
    <x v="1"/>
    <x v="427"/>
    <x v="2"/>
    <x v="11"/>
    <x v="422"/>
    <n v="9.09"/>
    <n v="3"/>
    <n v="0"/>
    <n v="1.9088999999999996"/>
  </r>
  <r>
    <n v="483"/>
    <s v="CA-2011-127691"/>
    <x v="2"/>
    <x v="192"/>
    <d v="2011-07-27T00:00:00"/>
    <s v="Standard Class"/>
    <s v="EM-14065"/>
    <s v="Erin Mull"/>
    <x v="0"/>
    <x v="0"/>
    <s v="New York City"/>
    <x v="15"/>
    <n v="10024"/>
    <x v="3"/>
    <x v="79"/>
    <x v="1"/>
    <x v="6"/>
    <x v="79"/>
    <n v="5.96"/>
    <n v="2"/>
    <n v="0"/>
    <n v="1.6688000000000001"/>
  </r>
  <r>
    <n v="484"/>
    <s v="CA-2011-127691"/>
    <x v="2"/>
    <x v="192"/>
    <d v="2011-07-27T00:00:00"/>
    <s v="Standard Class"/>
    <s v="EM-14065"/>
    <s v="Erin Mull"/>
    <x v="0"/>
    <x v="0"/>
    <s v="New York City"/>
    <x v="15"/>
    <n v="10024"/>
    <x v="3"/>
    <x v="428"/>
    <x v="2"/>
    <x v="11"/>
    <x v="423"/>
    <n v="159.97999999999999"/>
    <n v="2"/>
    <n v="0"/>
    <n v="57.592799999999997"/>
  </r>
  <r>
    <n v="485"/>
    <s v="CA-2014-140963"/>
    <x v="3"/>
    <x v="193"/>
    <d v="2014-06-14T00:00:00"/>
    <s v="First Class"/>
    <s v="MT-18070"/>
    <s v="Michelle Tran"/>
    <x v="2"/>
    <x v="0"/>
    <s v="Los Angeles"/>
    <x v="1"/>
    <n v="90045"/>
    <x v="1"/>
    <x v="429"/>
    <x v="1"/>
    <x v="2"/>
    <x v="424"/>
    <n v="29.6"/>
    <n v="2"/>
    <n v="0"/>
    <n v="14.8"/>
  </r>
  <r>
    <n v="486"/>
    <s v="CA-2014-140963"/>
    <x v="3"/>
    <x v="193"/>
    <d v="2014-06-14T00:00:00"/>
    <s v="First Class"/>
    <s v="MT-18070"/>
    <s v="Michelle Tran"/>
    <x v="2"/>
    <x v="0"/>
    <s v="Los Angeles"/>
    <x v="1"/>
    <n v="90045"/>
    <x v="1"/>
    <x v="430"/>
    <x v="0"/>
    <x v="0"/>
    <x v="425"/>
    <n v="514.16499999999996"/>
    <n v="5"/>
    <n v="0.15"/>
    <n v="-30.24499999999999"/>
  </r>
  <r>
    <n v="487"/>
    <s v="CA-2014-140963"/>
    <x v="3"/>
    <x v="193"/>
    <d v="2014-06-14T00:00:00"/>
    <s v="First Class"/>
    <s v="MT-18070"/>
    <s v="Michelle Tran"/>
    <x v="2"/>
    <x v="0"/>
    <s v="Los Angeles"/>
    <x v="1"/>
    <n v="90045"/>
    <x v="1"/>
    <x v="431"/>
    <x v="2"/>
    <x v="7"/>
    <x v="426"/>
    <n v="279.95999999999998"/>
    <n v="5"/>
    <n v="0.2"/>
    <n v="17.497500000000016"/>
  </r>
  <r>
    <n v="488"/>
    <s v="CA-2011-154627"/>
    <x v="2"/>
    <x v="194"/>
    <d v="2011-10-31T00:00:00"/>
    <s v="First Class"/>
    <s v="SA-20830"/>
    <s v="Sue Ann Reed"/>
    <x v="0"/>
    <x v="0"/>
    <s v="Chicago"/>
    <x v="10"/>
    <n v="60610"/>
    <x v="2"/>
    <x v="432"/>
    <x v="2"/>
    <x v="7"/>
    <x v="427"/>
    <n v="2735.9520000000002"/>
    <n v="6"/>
    <n v="0.2"/>
    <n v="341.99399999999969"/>
  </r>
  <r>
    <n v="489"/>
    <s v="CA-2011-133753"/>
    <x v="2"/>
    <x v="3"/>
    <d v="2011-06-13T00:00:00"/>
    <s v="Second Class"/>
    <s v="CW-11905"/>
    <s v="Carl Weiss"/>
    <x v="2"/>
    <x v="0"/>
    <s v="Huntsville"/>
    <x v="5"/>
    <n v="77340"/>
    <x v="2"/>
    <x v="433"/>
    <x v="2"/>
    <x v="7"/>
    <x v="428"/>
    <n v="7.9920000000000009"/>
    <n v="1"/>
    <n v="0.2"/>
    <n v="0.59940000000000015"/>
  </r>
  <r>
    <n v="490"/>
    <s v="CA-2011-133753"/>
    <x v="2"/>
    <x v="3"/>
    <d v="2011-06-13T00:00:00"/>
    <s v="Second Class"/>
    <s v="CW-11905"/>
    <s v="Carl Weiss"/>
    <x v="2"/>
    <x v="0"/>
    <s v="Huntsville"/>
    <x v="5"/>
    <n v="77340"/>
    <x v="2"/>
    <x v="434"/>
    <x v="2"/>
    <x v="11"/>
    <x v="429"/>
    <n v="63.984000000000009"/>
    <n v="2"/>
    <n v="0.2"/>
    <n v="10.397399999999998"/>
  </r>
  <r>
    <n v="491"/>
    <s v="CA-2011-133753"/>
    <x v="2"/>
    <x v="3"/>
    <d v="2011-06-13T00:00:00"/>
    <s v="Second Class"/>
    <s v="CW-11905"/>
    <s v="Carl Weiss"/>
    <x v="2"/>
    <x v="0"/>
    <s v="Huntsville"/>
    <x v="5"/>
    <n v="77340"/>
    <x v="2"/>
    <x v="399"/>
    <x v="1"/>
    <x v="6"/>
    <x v="395"/>
    <n v="70.367999999999995"/>
    <n v="2"/>
    <n v="0.2"/>
    <n v="6.1572000000000031"/>
  </r>
  <r>
    <n v="492"/>
    <s v="CA-2011-113362"/>
    <x v="2"/>
    <x v="80"/>
    <d v="2011-09-19T00:00:00"/>
    <s v="Standard Class"/>
    <s v="AJ-10960"/>
    <s v="Astrea Jones"/>
    <x v="0"/>
    <x v="0"/>
    <s v="Rochester"/>
    <x v="15"/>
    <n v="14609"/>
    <x v="3"/>
    <x v="435"/>
    <x v="1"/>
    <x v="4"/>
    <x v="430"/>
    <n v="449.15"/>
    <n v="5"/>
    <n v="0"/>
    <n v="8.9829999999999899"/>
  </r>
  <r>
    <n v="493"/>
    <s v="CA-2011-113362"/>
    <x v="2"/>
    <x v="80"/>
    <d v="2011-09-19T00:00:00"/>
    <s v="Standard Class"/>
    <s v="AJ-10960"/>
    <s v="Astrea Jones"/>
    <x v="0"/>
    <x v="0"/>
    <s v="Rochester"/>
    <x v="15"/>
    <n v="14609"/>
    <x v="3"/>
    <x v="436"/>
    <x v="1"/>
    <x v="12"/>
    <x v="431"/>
    <n v="11.07"/>
    <n v="3"/>
    <n v="0"/>
    <n v="5.0921999999999992"/>
  </r>
  <r>
    <n v="494"/>
    <s v="CA-2013-169166"/>
    <x v="0"/>
    <x v="195"/>
    <d v="2013-05-15T00:00:00"/>
    <s v="Standard Class"/>
    <s v="SS-20590"/>
    <s v="Sonia Sunley"/>
    <x v="0"/>
    <x v="0"/>
    <s v="Seattle"/>
    <x v="4"/>
    <n v="98115"/>
    <x v="1"/>
    <x v="437"/>
    <x v="2"/>
    <x v="11"/>
    <x v="432"/>
    <n v="93.98"/>
    <n v="2"/>
    <n v="0"/>
    <n v="13.157200000000003"/>
  </r>
  <r>
    <n v="495"/>
    <s v="US-2013-120929"/>
    <x v="0"/>
    <x v="196"/>
    <d v="2013-03-22T00:00:00"/>
    <s v="Second Class"/>
    <s v="RO-19780"/>
    <s v="Rose O'Brian"/>
    <x v="0"/>
    <x v="0"/>
    <s v="Memphis"/>
    <x v="18"/>
    <n v="38109"/>
    <x v="0"/>
    <x v="438"/>
    <x v="0"/>
    <x v="3"/>
    <x v="433"/>
    <n v="189.88200000000001"/>
    <n v="3"/>
    <n v="0.4"/>
    <n v="-94.941000000000017"/>
  </r>
  <r>
    <n v="496"/>
    <s v="CA-2012-134782"/>
    <x v="1"/>
    <x v="17"/>
    <d v="2012-12-31T00:00:00"/>
    <s v="Standard Class"/>
    <s v="MD-17350"/>
    <s v="Maribeth Dona"/>
    <x v="0"/>
    <x v="0"/>
    <s v="Fayetteville"/>
    <x v="36"/>
    <n v="72701"/>
    <x v="0"/>
    <x v="439"/>
    <x v="1"/>
    <x v="12"/>
    <x v="434"/>
    <n v="105.42"/>
    <n v="2"/>
    <n v="0"/>
    <n v="51.655799999999999"/>
  </r>
  <r>
    <n v="497"/>
    <s v="CA-2013-126158"/>
    <x v="0"/>
    <x v="197"/>
    <d v="2013-08-01T00:00:00"/>
    <s v="Standard Class"/>
    <s v="SC-20095"/>
    <s v="Sanjit Chand"/>
    <x v="0"/>
    <x v="0"/>
    <s v="Costa Mesa"/>
    <x v="1"/>
    <n v="92627"/>
    <x v="1"/>
    <x v="440"/>
    <x v="1"/>
    <x v="8"/>
    <x v="435"/>
    <n v="119.61600000000001"/>
    <n v="8"/>
    <n v="0.2"/>
    <n v="40.370399999999997"/>
  </r>
  <r>
    <n v="498"/>
    <s v="CA-2013-126158"/>
    <x v="0"/>
    <x v="197"/>
    <d v="2013-08-01T00:00:00"/>
    <s v="Standard Class"/>
    <s v="SC-20095"/>
    <s v="Sanjit Chand"/>
    <x v="0"/>
    <x v="0"/>
    <s v="Costa Mesa"/>
    <x v="1"/>
    <n v="92627"/>
    <x v="1"/>
    <x v="441"/>
    <x v="0"/>
    <x v="5"/>
    <x v="436"/>
    <n v="255.76"/>
    <n v="4"/>
    <n v="0"/>
    <n v="81.843199999999996"/>
  </r>
  <r>
    <n v="499"/>
    <s v="CA-2013-126158"/>
    <x v="0"/>
    <x v="197"/>
    <d v="2013-08-01T00:00:00"/>
    <s v="Standard Class"/>
    <s v="SC-20095"/>
    <s v="Sanjit Chand"/>
    <x v="0"/>
    <x v="0"/>
    <s v="Costa Mesa"/>
    <x v="1"/>
    <n v="92627"/>
    <x v="1"/>
    <x v="291"/>
    <x v="0"/>
    <x v="1"/>
    <x v="288"/>
    <n v="241.56799999999998"/>
    <n v="2"/>
    <n v="0.2"/>
    <n v="18.11760000000001"/>
  </r>
  <r>
    <n v="500"/>
    <s v="CA-2013-126158"/>
    <x v="0"/>
    <x v="197"/>
    <d v="2013-08-01T00:00:00"/>
    <s v="Standard Class"/>
    <s v="SC-20095"/>
    <s v="Sanjit Chand"/>
    <x v="0"/>
    <x v="0"/>
    <s v="Costa Mesa"/>
    <x v="1"/>
    <n v="92627"/>
    <x v="1"/>
    <x v="442"/>
    <x v="0"/>
    <x v="5"/>
    <x v="437"/>
    <n v="69.3"/>
    <n v="9"/>
    <n v="0"/>
    <n v="22.868999999999996"/>
  </r>
  <r>
    <n v="501"/>
    <s v="US-2013-105578"/>
    <x v="0"/>
    <x v="198"/>
    <d v="2013-06-05T00:00:00"/>
    <s v="Standard Class"/>
    <s v="MY-17380"/>
    <s v="Maribeth Yedwab"/>
    <x v="1"/>
    <x v="0"/>
    <s v="Parker"/>
    <x v="22"/>
    <n v="80134"/>
    <x v="1"/>
    <x v="443"/>
    <x v="1"/>
    <x v="8"/>
    <x v="438"/>
    <n v="22.620000000000005"/>
    <n v="2"/>
    <n v="0.7"/>
    <n v="-15.079999999999998"/>
  </r>
  <r>
    <n v="502"/>
    <s v="US-2013-105578"/>
    <x v="0"/>
    <x v="198"/>
    <d v="2013-06-05T00:00:00"/>
    <s v="Standard Class"/>
    <s v="MY-17380"/>
    <s v="Maribeth Yedwab"/>
    <x v="1"/>
    <x v="0"/>
    <s v="Parker"/>
    <x v="22"/>
    <n v="80134"/>
    <x v="1"/>
    <x v="444"/>
    <x v="1"/>
    <x v="8"/>
    <x v="439"/>
    <n v="14.952000000000004"/>
    <n v="2"/>
    <n v="0.7"/>
    <n v="-11.961599999999997"/>
  </r>
  <r>
    <n v="503"/>
    <s v="US-2013-105578"/>
    <x v="0"/>
    <x v="198"/>
    <d v="2013-06-05T00:00:00"/>
    <s v="Standard Class"/>
    <s v="MY-17380"/>
    <s v="Maribeth Yedwab"/>
    <x v="1"/>
    <x v="0"/>
    <s v="Parker"/>
    <x v="22"/>
    <n v="80134"/>
    <x v="1"/>
    <x v="445"/>
    <x v="0"/>
    <x v="1"/>
    <x v="440"/>
    <n v="801.5680000000001"/>
    <n v="2"/>
    <n v="0.2"/>
    <n v="50.097999999999985"/>
  </r>
  <r>
    <n v="504"/>
    <s v="US-2013-105578"/>
    <x v="0"/>
    <x v="198"/>
    <d v="2013-06-05T00:00:00"/>
    <s v="Standard Class"/>
    <s v="MY-17380"/>
    <s v="Maribeth Yedwab"/>
    <x v="1"/>
    <x v="0"/>
    <s v="Parker"/>
    <x v="22"/>
    <n v="80134"/>
    <x v="1"/>
    <x v="446"/>
    <x v="1"/>
    <x v="8"/>
    <x v="441"/>
    <n v="2.3760000000000003"/>
    <n v="3"/>
    <n v="0.7"/>
    <n v="-1.9007999999999998"/>
  </r>
  <r>
    <n v="505"/>
    <s v="US-2013-105578"/>
    <x v="0"/>
    <x v="198"/>
    <d v="2013-06-05T00:00:00"/>
    <s v="Standard Class"/>
    <s v="MY-17380"/>
    <s v="Maribeth Yedwab"/>
    <x v="1"/>
    <x v="0"/>
    <s v="Parker"/>
    <x v="22"/>
    <n v="80134"/>
    <x v="1"/>
    <x v="447"/>
    <x v="1"/>
    <x v="10"/>
    <x v="442"/>
    <n v="32.792000000000002"/>
    <n v="1"/>
    <n v="0.2"/>
    <n v="11.8871"/>
  </r>
  <r>
    <n v="506"/>
    <s v="CA-2014-134978"/>
    <x v="3"/>
    <x v="105"/>
    <d v="2014-11-16T00:00:00"/>
    <s v="Second Class"/>
    <s v="EB-13705"/>
    <s v="Ed Braxton"/>
    <x v="1"/>
    <x v="0"/>
    <s v="New York City"/>
    <x v="15"/>
    <n v="10024"/>
    <x v="3"/>
    <x v="122"/>
    <x v="1"/>
    <x v="8"/>
    <x v="122"/>
    <n v="15.920000000000002"/>
    <n v="5"/>
    <n v="0.2"/>
    <n v="5.3729999999999993"/>
  </r>
  <r>
    <n v="507"/>
    <s v="CA-2012-145352"/>
    <x v="1"/>
    <x v="199"/>
    <d v="2012-03-22T00:00:00"/>
    <s v="Standard Class"/>
    <s v="CM-12385"/>
    <s v="Christopher Martinez"/>
    <x v="0"/>
    <x v="0"/>
    <s v="Atlanta"/>
    <x v="32"/>
    <n v="30318"/>
    <x v="0"/>
    <x v="448"/>
    <x v="1"/>
    <x v="6"/>
    <x v="443"/>
    <n v="2.74"/>
    <n v="1"/>
    <n v="0"/>
    <n v="0.73980000000000024"/>
  </r>
  <r>
    <n v="508"/>
    <s v="CA-2012-145352"/>
    <x v="1"/>
    <x v="199"/>
    <d v="2012-03-22T00:00:00"/>
    <s v="Standard Class"/>
    <s v="CM-12385"/>
    <s v="Christopher Martinez"/>
    <x v="0"/>
    <x v="0"/>
    <s v="Atlanta"/>
    <x v="32"/>
    <n v="30318"/>
    <x v="0"/>
    <x v="449"/>
    <x v="1"/>
    <x v="6"/>
    <x v="444"/>
    <n v="8.34"/>
    <n v="3"/>
    <n v="0"/>
    <n v="2.1683999999999997"/>
  </r>
  <r>
    <n v="509"/>
    <s v="CA-2012-145352"/>
    <x v="1"/>
    <x v="199"/>
    <d v="2012-03-22T00:00:00"/>
    <s v="Standard Class"/>
    <s v="CM-12385"/>
    <s v="Christopher Martinez"/>
    <x v="0"/>
    <x v="0"/>
    <s v="Atlanta"/>
    <x v="32"/>
    <n v="30318"/>
    <x v="0"/>
    <x v="230"/>
    <x v="1"/>
    <x v="4"/>
    <x v="445"/>
    <n v="46.74"/>
    <n v="3"/>
    <n v="0"/>
    <n v="11.684999999999999"/>
  </r>
  <r>
    <n v="510"/>
    <s v="CA-2012-145352"/>
    <x v="1"/>
    <x v="199"/>
    <d v="2012-03-22T00:00:00"/>
    <s v="Standard Class"/>
    <s v="CM-12385"/>
    <s v="Christopher Martinez"/>
    <x v="0"/>
    <x v="0"/>
    <s v="Atlanta"/>
    <x v="32"/>
    <n v="30318"/>
    <x v="0"/>
    <x v="450"/>
    <x v="1"/>
    <x v="8"/>
    <x v="446"/>
    <n v="6354.95"/>
    <n v="5"/>
    <n v="0"/>
    <n v="3177.4749999999999"/>
  </r>
  <r>
    <n v="511"/>
    <s v="CA-2014-135307"/>
    <x v="3"/>
    <x v="200"/>
    <d v="2014-11-28T00:00:00"/>
    <s v="First Class"/>
    <s v="LS-17245"/>
    <s v="Lynn Smith"/>
    <x v="0"/>
    <x v="0"/>
    <s v="Gladstone"/>
    <x v="25"/>
    <n v="64118"/>
    <x v="2"/>
    <x v="451"/>
    <x v="0"/>
    <x v="5"/>
    <x v="447"/>
    <n v="126.30000000000001"/>
    <n v="3"/>
    <n v="0"/>
    <n v="40.415999999999997"/>
  </r>
  <r>
    <n v="512"/>
    <s v="CA-2014-135307"/>
    <x v="3"/>
    <x v="200"/>
    <d v="2014-11-28T00:00:00"/>
    <s v="First Class"/>
    <s v="LS-17245"/>
    <s v="Lynn Smith"/>
    <x v="0"/>
    <x v="0"/>
    <s v="Gladstone"/>
    <x v="25"/>
    <n v="64118"/>
    <x v="2"/>
    <x v="452"/>
    <x v="2"/>
    <x v="11"/>
    <x v="448"/>
    <n v="38.04"/>
    <n v="2"/>
    <n v="0"/>
    <n v="12.172799999999999"/>
  </r>
  <r>
    <n v="513"/>
    <s v="CA-2013-106341"/>
    <x v="0"/>
    <x v="201"/>
    <d v="2013-10-24T00:00:00"/>
    <s v="First Class"/>
    <s v="LF-17185"/>
    <s v="Luke Foster"/>
    <x v="0"/>
    <x v="0"/>
    <s v="Newark"/>
    <x v="24"/>
    <n v="43055"/>
    <x v="3"/>
    <x v="79"/>
    <x v="1"/>
    <x v="6"/>
    <x v="79"/>
    <n v="7.1519999999999992"/>
    <n v="3"/>
    <n v="0.2"/>
    <n v="0.71520000000000028"/>
  </r>
  <r>
    <n v="514"/>
    <s v="CA-2014-163405"/>
    <x v="3"/>
    <x v="202"/>
    <d v="2014-12-26T00:00:00"/>
    <s v="Standard Class"/>
    <s v="BN-11515"/>
    <s v="Bradley Nguyen"/>
    <x v="0"/>
    <x v="0"/>
    <s v="Los Angeles"/>
    <x v="1"/>
    <n v="90049"/>
    <x v="1"/>
    <x v="453"/>
    <x v="1"/>
    <x v="6"/>
    <x v="449"/>
    <n v="6.63"/>
    <n v="3"/>
    <n v="0"/>
    <n v="1.7901"/>
  </r>
  <r>
    <n v="515"/>
    <s v="CA-2014-163405"/>
    <x v="3"/>
    <x v="202"/>
    <d v="2014-12-26T00:00:00"/>
    <s v="Standard Class"/>
    <s v="BN-11515"/>
    <s v="Bradley Nguyen"/>
    <x v="0"/>
    <x v="0"/>
    <s v="Los Angeles"/>
    <x v="1"/>
    <n v="90049"/>
    <x v="1"/>
    <x v="454"/>
    <x v="1"/>
    <x v="6"/>
    <x v="450"/>
    <n v="5.88"/>
    <n v="2"/>
    <n v="0"/>
    <n v="1.7051999999999996"/>
  </r>
  <r>
    <n v="516"/>
    <s v="CA-2014-127432"/>
    <x v="3"/>
    <x v="203"/>
    <d v="2014-01-28T00:00:00"/>
    <s v="Standard Class"/>
    <s v="AD-10180"/>
    <s v="Alan Dominguez"/>
    <x v="2"/>
    <x v="0"/>
    <s v="Great Falls"/>
    <x v="37"/>
    <n v="59405"/>
    <x v="1"/>
    <x v="455"/>
    <x v="2"/>
    <x v="16"/>
    <x v="451"/>
    <n v="2999.95"/>
    <n v="5"/>
    <n v="0"/>
    <n v="1379.9769999999999"/>
  </r>
  <r>
    <n v="517"/>
    <s v="CA-2014-127432"/>
    <x v="3"/>
    <x v="203"/>
    <d v="2014-01-28T00:00:00"/>
    <s v="Standard Class"/>
    <s v="AD-10180"/>
    <s v="Alan Dominguez"/>
    <x v="2"/>
    <x v="0"/>
    <s v="Great Falls"/>
    <x v="37"/>
    <n v="59405"/>
    <x v="1"/>
    <x v="456"/>
    <x v="1"/>
    <x v="4"/>
    <x v="452"/>
    <n v="51.449999999999996"/>
    <n v="3"/>
    <n v="0"/>
    <n v="13.891499999999999"/>
  </r>
  <r>
    <n v="518"/>
    <s v="CA-2014-127432"/>
    <x v="3"/>
    <x v="203"/>
    <d v="2014-01-28T00:00:00"/>
    <s v="Standard Class"/>
    <s v="AD-10180"/>
    <s v="Alan Dominguez"/>
    <x v="2"/>
    <x v="0"/>
    <s v="Great Falls"/>
    <x v="37"/>
    <n v="59405"/>
    <x v="1"/>
    <x v="457"/>
    <x v="1"/>
    <x v="10"/>
    <x v="453"/>
    <n v="11.96"/>
    <n v="2"/>
    <n v="0"/>
    <n v="5.3819999999999997"/>
  </r>
  <r>
    <n v="519"/>
    <s v="CA-2014-127432"/>
    <x v="3"/>
    <x v="203"/>
    <d v="2014-01-28T00:00:00"/>
    <s v="Standard Class"/>
    <s v="AD-10180"/>
    <s v="Alan Dominguez"/>
    <x v="2"/>
    <x v="0"/>
    <s v="Great Falls"/>
    <x v="37"/>
    <n v="59405"/>
    <x v="1"/>
    <x v="458"/>
    <x v="1"/>
    <x v="4"/>
    <x v="454"/>
    <n v="1126.02"/>
    <n v="3"/>
    <n v="0"/>
    <n v="56.300999999999988"/>
  </r>
  <r>
    <n v="520"/>
    <s v="CA-2012-157812"/>
    <x v="1"/>
    <x v="204"/>
    <d v="2012-03-26T00:00:00"/>
    <s v="Standard Class"/>
    <s v="DB-13210"/>
    <s v="Dean Braden"/>
    <x v="0"/>
    <x v="0"/>
    <s v="Houston"/>
    <x v="5"/>
    <n v="77041"/>
    <x v="2"/>
    <x v="43"/>
    <x v="2"/>
    <x v="11"/>
    <x v="43"/>
    <n v="18.391999999999999"/>
    <n v="1"/>
    <n v="0.2"/>
    <n v="5.2877000000000001"/>
  </r>
  <r>
    <n v="521"/>
    <s v="CA-2012-157812"/>
    <x v="1"/>
    <x v="204"/>
    <d v="2012-03-26T00:00:00"/>
    <s v="Standard Class"/>
    <s v="DB-13210"/>
    <s v="Dean Braden"/>
    <x v="0"/>
    <x v="0"/>
    <s v="Houston"/>
    <x v="5"/>
    <n v="77041"/>
    <x v="2"/>
    <x v="459"/>
    <x v="1"/>
    <x v="4"/>
    <x v="455"/>
    <n v="129.56800000000001"/>
    <n v="2"/>
    <n v="0.2"/>
    <n v="-25.91360000000001"/>
  </r>
  <r>
    <n v="522"/>
    <s v="CA-2012-157812"/>
    <x v="1"/>
    <x v="204"/>
    <d v="2012-03-26T00:00:00"/>
    <s v="Standard Class"/>
    <s v="DB-13210"/>
    <s v="Dean Braden"/>
    <x v="0"/>
    <x v="0"/>
    <s v="Houston"/>
    <x v="5"/>
    <n v="77041"/>
    <x v="2"/>
    <x v="460"/>
    <x v="1"/>
    <x v="8"/>
    <x v="456"/>
    <n v="14.111999999999997"/>
    <n v="9"/>
    <n v="0.8"/>
    <n v="-21.167999999999999"/>
  </r>
  <r>
    <n v="523"/>
    <s v="CA-2014-145142"/>
    <x v="3"/>
    <x v="205"/>
    <d v="2014-01-26T00:00:00"/>
    <s v="First Class"/>
    <s v="MC-17605"/>
    <s v="Matt Connell"/>
    <x v="1"/>
    <x v="0"/>
    <s v="Detroit"/>
    <x v="12"/>
    <n v="48234"/>
    <x v="2"/>
    <x v="438"/>
    <x v="0"/>
    <x v="3"/>
    <x v="433"/>
    <n v="210.98"/>
    <n v="2"/>
    <n v="0"/>
    <n v="21.097999999999985"/>
  </r>
  <r>
    <n v="524"/>
    <s v="US-2013-139486"/>
    <x v="0"/>
    <x v="206"/>
    <d v="2013-05-24T00:00:00"/>
    <s v="First Class"/>
    <s v="LH-17155"/>
    <s v="Logan Haushalter"/>
    <x v="0"/>
    <x v="0"/>
    <s v="Los Angeles"/>
    <x v="1"/>
    <n v="90032"/>
    <x v="1"/>
    <x v="461"/>
    <x v="2"/>
    <x v="7"/>
    <x v="457"/>
    <n v="55.176000000000002"/>
    <n v="3"/>
    <n v="0.2"/>
    <n v="-12.414599999999997"/>
  </r>
  <r>
    <n v="525"/>
    <s v="US-2013-139486"/>
    <x v="0"/>
    <x v="206"/>
    <d v="2013-05-24T00:00:00"/>
    <s v="First Class"/>
    <s v="LH-17155"/>
    <s v="Logan Haushalter"/>
    <x v="0"/>
    <x v="0"/>
    <s v="Los Angeles"/>
    <x v="1"/>
    <n v="90032"/>
    <x v="1"/>
    <x v="217"/>
    <x v="2"/>
    <x v="11"/>
    <x v="458"/>
    <n v="66.260000000000005"/>
    <n v="2"/>
    <n v="0"/>
    <n v="27.166600000000003"/>
  </r>
  <r>
    <n v="526"/>
    <s v="CA-2012-158792"/>
    <x v="1"/>
    <x v="207"/>
    <d v="2013-01-02T00:00:00"/>
    <s v="Standard Class"/>
    <s v="BD-11605"/>
    <s v="Brian Dahlen"/>
    <x v="0"/>
    <x v="0"/>
    <s v="Lawrence"/>
    <x v="31"/>
    <n v="1841"/>
    <x v="3"/>
    <x v="462"/>
    <x v="1"/>
    <x v="13"/>
    <x v="33"/>
    <n v="22.200000000000003"/>
    <n v="5"/>
    <n v="0"/>
    <n v="10.434000000000001"/>
  </r>
  <r>
    <n v="527"/>
    <s v="CA-2014-113558"/>
    <x v="3"/>
    <x v="208"/>
    <d v="2014-10-27T00:00:00"/>
    <s v="Standard Class"/>
    <s v="PH-18790"/>
    <s v="Patricia Hirasaki"/>
    <x v="2"/>
    <x v="0"/>
    <s v="Lakeland"/>
    <x v="2"/>
    <n v="33801"/>
    <x v="0"/>
    <x v="463"/>
    <x v="0"/>
    <x v="1"/>
    <x v="459"/>
    <n v="683.95200000000011"/>
    <n v="3"/>
    <n v="0.2"/>
    <n v="42.746999999999986"/>
  </r>
  <r>
    <n v="528"/>
    <s v="CA-2014-113558"/>
    <x v="3"/>
    <x v="208"/>
    <d v="2014-10-27T00:00:00"/>
    <s v="Standard Class"/>
    <s v="PH-18790"/>
    <s v="Patricia Hirasaki"/>
    <x v="2"/>
    <x v="0"/>
    <s v="Lakeland"/>
    <x v="2"/>
    <n v="33801"/>
    <x v="0"/>
    <x v="285"/>
    <x v="0"/>
    <x v="5"/>
    <x v="282"/>
    <n v="45.695999999999998"/>
    <n v="3"/>
    <n v="0.2"/>
    <n v="5.1407999999999916"/>
  </r>
  <r>
    <n v="529"/>
    <s v="US-2012-138303"/>
    <x v="1"/>
    <x v="37"/>
    <d v="2012-09-07T00:00:00"/>
    <s v="Standard Class"/>
    <s v="MG-18145"/>
    <s v="Mike Gockenbach"/>
    <x v="0"/>
    <x v="0"/>
    <s v="Philadelphia"/>
    <x v="9"/>
    <n v="19134"/>
    <x v="3"/>
    <x v="464"/>
    <x v="1"/>
    <x v="4"/>
    <x v="460"/>
    <n v="36.336000000000006"/>
    <n v="3"/>
    <n v="0.2"/>
    <n v="-7.2672000000000043"/>
  </r>
  <r>
    <n v="530"/>
    <s v="US-2012-138303"/>
    <x v="1"/>
    <x v="37"/>
    <d v="2012-09-07T00:00:00"/>
    <s v="Standard Class"/>
    <s v="MG-18145"/>
    <s v="Mike Gockenbach"/>
    <x v="0"/>
    <x v="0"/>
    <s v="Philadelphia"/>
    <x v="9"/>
    <n v="19134"/>
    <x v="3"/>
    <x v="465"/>
    <x v="1"/>
    <x v="14"/>
    <x v="461"/>
    <n v="666.24800000000005"/>
    <n v="1"/>
    <n v="0.2"/>
    <n v="-149.9058"/>
  </r>
  <r>
    <n v="531"/>
    <s v="US-2012-138303"/>
    <x v="1"/>
    <x v="37"/>
    <d v="2012-09-07T00:00:00"/>
    <s v="Standard Class"/>
    <s v="MG-18145"/>
    <s v="Mike Gockenbach"/>
    <x v="0"/>
    <x v="0"/>
    <s v="Philadelphia"/>
    <x v="9"/>
    <n v="19134"/>
    <x v="3"/>
    <x v="466"/>
    <x v="1"/>
    <x v="12"/>
    <x v="462"/>
    <n v="52.512"/>
    <n v="6"/>
    <n v="0.2"/>
    <n v="19.692"/>
  </r>
  <r>
    <n v="532"/>
    <s v="CA-2012-102848"/>
    <x v="1"/>
    <x v="209"/>
    <d v="2012-11-09T00:00:00"/>
    <s v="Second Class"/>
    <s v="KB-16240"/>
    <s v="Karen Bern"/>
    <x v="1"/>
    <x v="0"/>
    <s v="Los Angeles"/>
    <x v="1"/>
    <n v="90036"/>
    <x v="1"/>
    <x v="467"/>
    <x v="0"/>
    <x v="1"/>
    <x v="463"/>
    <n v="190.72000000000003"/>
    <n v="1"/>
    <n v="0.2"/>
    <n v="11.919999999999987"/>
  </r>
  <r>
    <n v="533"/>
    <s v="US-2014-129441"/>
    <x v="3"/>
    <x v="210"/>
    <d v="2014-09-12T00:00:00"/>
    <s v="Standard Class"/>
    <s v="JC-15340"/>
    <s v="Jasper Cacioppo"/>
    <x v="0"/>
    <x v="0"/>
    <s v="Los Angeles"/>
    <x v="1"/>
    <n v="90032"/>
    <x v="1"/>
    <x v="468"/>
    <x v="0"/>
    <x v="5"/>
    <x v="464"/>
    <n v="47.94"/>
    <n v="3"/>
    <n v="0"/>
    <n v="2.3969999999999985"/>
  </r>
  <r>
    <n v="534"/>
    <s v="CA-2013-168753"/>
    <x v="0"/>
    <x v="211"/>
    <d v="2013-06-02T00:00:00"/>
    <s v="Second Class"/>
    <s v="RL-19615"/>
    <s v="Rob Lucas"/>
    <x v="0"/>
    <x v="0"/>
    <s v="Montgomery"/>
    <x v="19"/>
    <n v="36116"/>
    <x v="0"/>
    <x v="469"/>
    <x v="2"/>
    <x v="7"/>
    <x v="465"/>
    <n v="979.95"/>
    <n v="5"/>
    <n v="0"/>
    <n v="274.38600000000008"/>
  </r>
  <r>
    <n v="535"/>
    <s v="CA-2013-168753"/>
    <x v="0"/>
    <x v="211"/>
    <d v="2013-06-02T00:00:00"/>
    <s v="Second Class"/>
    <s v="RL-19615"/>
    <s v="Rob Lucas"/>
    <x v="0"/>
    <x v="0"/>
    <s v="Montgomery"/>
    <x v="19"/>
    <n v="36116"/>
    <x v="0"/>
    <x v="248"/>
    <x v="1"/>
    <x v="8"/>
    <x v="246"/>
    <n v="22.75"/>
    <n v="5"/>
    <n v="0"/>
    <n v="11.375"/>
  </r>
  <r>
    <n v="536"/>
    <s v="CA-2013-126613"/>
    <x v="0"/>
    <x v="212"/>
    <d v="2013-07-17T00:00:00"/>
    <s v="Standard Class"/>
    <s v="AA-10375"/>
    <s v="Allen Armold"/>
    <x v="0"/>
    <x v="0"/>
    <s v="Mesa"/>
    <x v="16"/>
    <n v="85204"/>
    <x v="1"/>
    <x v="470"/>
    <x v="1"/>
    <x v="4"/>
    <x v="466"/>
    <n v="16.768000000000001"/>
    <n v="2"/>
    <n v="0.2"/>
    <n v="1.4672000000000001"/>
  </r>
  <r>
    <n v="537"/>
    <s v="US-2014-122637"/>
    <x v="3"/>
    <x v="213"/>
    <d v="2014-09-09T00:00:00"/>
    <s v="Second Class"/>
    <s v="EP-13915"/>
    <s v="Emily Phan"/>
    <x v="0"/>
    <x v="0"/>
    <s v="Chicago"/>
    <x v="10"/>
    <n v="60653"/>
    <x v="2"/>
    <x v="471"/>
    <x v="1"/>
    <x v="8"/>
    <x v="467"/>
    <n v="42.615999999999993"/>
    <n v="7"/>
    <n v="0.8"/>
    <n v="-68.185600000000022"/>
  </r>
  <r>
    <n v="538"/>
    <s v="CA-2012-147851"/>
    <x v="1"/>
    <x v="155"/>
    <d v="2012-12-08T00:00:00"/>
    <s v="Standard Class"/>
    <s v="MP-17470"/>
    <s v="Mark Packer"/>
    <x v="2"/>
    <x v="0"/>
    <s v="New York City"/>
    <x v="15"/>
    <n v="10009"/>
    <x v="3"/>
    <x v="472"/>
    <x v="1"/>
    <x v="8"/>
    <x v="468"/>
    <n v="10.752000000000001"/>
    <n v="4"/>
    <n v="0.2"/>
    <n v="3.359999999999999"/>
  </r>
  <r>
    <n v="539"/>
    <s v="CA-2012-134894"/>
    <x v="1"/>
    <x v="214"/>
    <d v="2012-12-11T00:00:00"/>
    <s v="Standard Class"/>
    <s v="DK-12985"/>
    <s v="Darren Koutras"/>
    <x v="0"/>
    <x v="0"/>
    <s v="Henderson"/>
    <x v="0"/>
    <n v="42420"/>
    <x v="0"/>
    <x v="473"/>
    <x v="1"/>
    <x v="9"/>
    <x v="469"/>
    <n v="152.94"/>
    <n v="3"/>
    <n v="0"/>
    <n v="41.293800000000005"/>
  </r>
  <r>
    <n v="540"/>
    <s v="CA-2012-134894"/>
    <x v="1"/>
    <x v="214"/>
    <d v="2012-12-11T00:00:00"/>
    <s v="Standard Class"/>
    <s v="DK-12985"/>
    <s v="Darren Koutras"/>
    <x v="0"/>
    <x v="0"/>
    <s v="Henderson"/>
    <x v="0"/>
    <n v="42420"/>
    <x v="0"/>
    <x v="474"/>
    <x v="0"/>
    <x v="1"/>
    <x v="470"/>
    <n v="283.92"/>
    <n v="4"/>
    <n v="0"/>
    <n v="70.980000000000018"/>
  </r>
  <r>
    <n v="541"/>
    <s v="CA-2011-140795"/>
    <x v="2"/>
    <x v="215"/>
    <d v="2011-02-04T00:00:00"/>
    <s v="First Class"/>
    <s v="BD-11500"/>
    <s v="Bradley Drucker"/>
    <x v="0"/>
    <x v="0"/>
    <s v="Green Bay"/>
    <x v="6"/>
    <n v="54302"/>
    <x v="2"/>
    <x v="475"/>
    <x v="2"/>
    <x v="11"/>
    <x v="471"/>
    <n v="468.90000000000003"/>
    <n v="6"/>
    <n v="0"/>
    <n v="206.31600000000006"/>
  </r>
  <r>
    <n v="542"/>
    <s v="CA-2013-136924"/>
    <x v="0"/>
    <x v="216"/>
    <d v="2013-07-18T00:00:00"/>
    <s v="First Class"/>
    <s v="ES-14080"/>
    <s v="Erin Smith"/>
    <x v="1"/>
    <x v="0"/>
    <s v="Tucson"/>
    <x v="16"/>
    <n v="85705"/>
    <x v="1"/>
    <x v="476"/>
    <x v="2"/>
    <x v="7"/>
    <x v="472"/>
    <n v="380.86400000000003"/>
    <n v="8"/>
    <n v="0.2"/>
    <n v="38.086400000000026"/>
  </r>
  <r>
    <n v="543"/>
    <s v="US-2012-120131"/>
    <x v="1"/>
    <x v="217"/>
    <d v="2012-12-23T00:00:00"/>
    <s v="Standard Class"/>
    <s v="LM-17065"/>
    <s v="Liz MacKendrick"/>
    <x v="0"/>
    <x v="0"/>
    <s v="Springfield"/>
    <x v="24"/>
    <n v="45503"/>
    <x v="3"/>
    <x v="435"/>
    <x v="1"/>
    <x v="4"/>
    <x v="430"/>
    <n v="646.77600000000007"/>
    <n v="9"/>
    <n v="0.2"/>
    <n v="-145.52460000000002"/>
  </r>
  <r>
    <n v="544"/>
    <s v="CA-2011-103849"/>
    <x v="2"/>
    <x v="218"/>
    <d v="2011-05-16T00:00:00"/>
    <s v="Standard Class"/>
    <s v="PG-18895"/>
    <s v="Paul Gonzalez"/>
    <x v="0"/>
    <x v="0"/>
    <s v="Fort Worth"/>
    <x v="5"/>
    <n v="76106"/>
    <x v="2"/>
    <x v="477"/>
    <x v="2"/>
    <x v="11"/>
    <x v="473"/>
    <n v="58.112000000000002"/>
    <n v="2"/>
    <n v="0.2"/>
    <n v="7.263999999999994"/>
  </r>
  <r>
    <n v="545"/>
    <s v="CA-2011-103849"/>
    <x v="2"/>
    <x v="218"/>
    <d v="2011-05-16T00:00:00"/>
    <s v="Standard Class"/>
    <s v="PG-18895"/>
    <s v="Paul Gonzalez"/>
    <x v="0"/>
    <x v="0"/>
    <s v="Fort Worth"/>
    <x v="5"/>
    <n v="76106"/>
    <x v="2"/>
    <x v="478"/>
    <x v="2"/>
    <x v="7"/>
    <x v="474"/>
    <n v="100.792"/>
    <n v="1"/>
    <n v="0.2"/>
    <n v="6.2995000000000019"/>
  </r>
  <r>
    <n v="546"/>
    <s v="CA-2011-103849"/>
    <x v="2"/>
    <x v="218"/>
    <d v="2011-05-16T00:00:00"/>
    <s v="Standard Class"/>
    <s v="PG-18895"/>
    <s v="Paul Gonzalez"/>
    <x v="0"/>
    <x v="0"/>
    <s v="Fort Worth"/>
    <x v="5"/>
    <n v="76106"/>
    <x v="2"/>
    <x v="479"/>
    <x v="0"/>
    <x v="5"/>
    <x v="475"/>
    <n v="66.112000000000009"/>
    <n v="4"/>
    <n v="0.6"/>
    <n v="-84.292799999999986"/>
  </r>
  <r>
    <n v="547"/>
    <s v="CA-2014-162929"/>
    <x v="3"/>
    <x v="123"/>
    <d v="2014-11-23T00:00:00"/>
    <s v="First Class"/>
    <s v="AS-10135"/>
    <s v="Adrian Shami"/>
    <x v="2"/>
    <x v="0"/>
    <s v="New York City"/>
    <x v="15"/>
    <n v="10035"/>
    <x v="3"/>
    <x v="480"/>
    <x v="1"/>
    <x v="8"/>
    <x v="476"/>
    <n v="41.28"/>
    <n v="6"/>
    <n v="0.2"/>
    <n v="13.931999999999999"/>
  </r>
  <r>
    <n v="548"/>
    <s v="CA-2014-162929"/>
    <x v="3"/>
    <x v="123"/>
    <d v="2014-11-23T00:00:00"/>
    <s v="First Class"/>
    <s v="AS-10135"/>
    <s v="Adrian Shami"/>
    <x v="2"/>
    <x v="0"/>
    <s v="New York City"/>
    <x v="15"/>
    <n v="10035"/>
    <x v="3"/>
    <x v="481"/>
    <x v="1"/>
    <x v="10"/>
    <x v="477"/>
    <n v="13.36"/>
    <n v="2"/>
    <n v="0"/>
    <n v="6.4127999999999998"/>
  </r>
  <r>
    <n v="549"/>
    <s v="CA-2012-113173"/>
    <x v="1"/>
    <x v="219"/>
    <d v="2012-11-17T00:00:00"/>
    <s v="Second Class"/>
    <s v="DK-13225"/>
    <s v="Dean Katz"/>
    <x v="1"/>
    <x v="0"/>
    <s v="Chicago"/>
    <x v="10"/>
    <n v="60653"/>
    <x v="2"/>
    <x v="54"/>
    <x v="1"/>
    <x v="4"/>
    <x v="54"/>
    <n v="250.27199999999999"/>
    <n v="9"/>
    <n v="0.2"/>
    <n v="15.641999999999982"/>
  </r>
  <r>
    <n v="550"/>
    <s v="CA-2012-113173"/>
    <x v="1"/>
    <x v="219"/>
    <d v="2012-11-17T00:00:00"/>
    <s v="Second Class"/>
    <s v="DK-13225"/>
    <s v="Dean Katz"/>
    <x v="1"/>
    <x v="0"/>
    <s v="Chicago"/>
    <x v="10"/>
    <n v="60653"/>
    <x v="2"/>
    <x v="92"/>
    <x v="1"/>
    <x v="8"/>
    <x v="92"/>
    <n v="11.363999999999997"/>
    <n v="3"/>
    <n v="0.8"/>
    <n v="-17.045999999999999"/>
  </r>
  <r>
    <n v="551"/>
    <s v="CA-2012-113173"/>
    <x v="1"/>
    <x v="219"/>
    <d v="2012-11-17T00:00:00"/>
    <s v="Second Class"/>
    <s v="DK-13225"/>
    <s v="Dean Katz"/>
    <x v="1"/>
    <x v="0"/>
    <s v="Chicago"/>
    <x v="10"/>
    <n v="60653"/>
    <x v="2"/>
    <x v="482"/>
    <x v="1"/>
    <x v="14"/>
    <x v="33"/>
    <n v="8.7200000000000006"/>
    <n v="5"/>
    <n v="0.2"/>
    <n v="-1.7440000000000015"/>
  </r>
  <r>
    <n v="552"/>
    <s v="CA-2013-136406"/>
    <x v="0"/>
    <x v="173"/>
    <d v="2013-04-18T00:00:00"/>
    <s v="Second Class"/>
    <s v="BD-11320"/>
    <s v="Bill Donatelli"/>
    <x v="0"/>
    <x v="0"/>
    <s v="San Francisco"/>
    <x v="1"/>
    <n v="94110"/>
    <x v="1"/>
    <x v="483"/>
    <x v="0"/>
    <x v="1"/>
    <x v="478"/>
    <n v="1121.568"/>
    <n v="2"/>
    <n v="0.2"/>
    <n v="0"/>
  </r>
  <r>
    <n v="553"/>
    <s v="CA-2014-112774"/>
    <x v="3"/>
    <x v="220"/>
    <d v="2014-09-13T00:00:00"/>
    <s v="First Class"/>
    <s v="RC-19960"/>
    <s v="Ryan Crowe"/>
    <x v="0"/>
    <x v="0"/>
    <s v="Jacksonville"/>
    <x v="2"/>
    <n v="32216"/>
    <x v="0"/>
    <x v="484"/>
    <x v="0"/>
    <x v="5"/>
    <x v="479"/>
    <n v="34.504000000000005"/>
    <n v="1"/>
    <n v="0.2"/>
    <n v="6.0381999999999998"/>
  </r>
  <r>
    <n v="554"/>
    <s v="CA-2014-101945"/>
    <x v="3"/>
    <x v="221"/>
    <d v="2014-11-29T00:00:00"/>
    <s v="Standard Class"/>
    <s v="GT-14710"/>
    <s v="Greg Tran"/>
    <x v="0"/>
    <x v="0"/>
    <s v="Houston"/>
    <x v="5"/>
    <n v="77070"/>
    <x v="2"/>
    <x v="485"/>
    <x v="1"/>
    <x v="13"/>
    <x v="480"/>
    <n v="10.824"/>
    <n v="3"/>
    <n v="0.2"/>
    <n v="2.5707"/>
  </r>
  <r>
    <n v="555"/>
    <s v="CA-2014-100650"/>
    <x v="3"/>
    <x v="222"/>
    <d v="2014-07-04T00:00:00"/>
    <s v="Second Class"/>
    <s v="DK-13225"/>
    <s v="Dean Katz"/>
    <x v="1"/>
    <x v="0"/>
    <s v="Anaheim"/>
    <x v="1"/>
    <n v="92804"/>
    <x v="1"/>
    <x v="486"/>
    <x v="1"/>
    <x v="4"/>
    <x v="481"/>
    <n v="1295.78"/>
    <n v="2"/>
    <n v="0"/>
    <n v="310.98720000000003"/>
  </r>
  <r>
    <n v="556"/>
    <s v="CA-2011-155852"/>
    <x v="2"/>
    <x v="223"/>
    <d v="2011-03-07T00:00:00"/>
    <s v="Second Class"/>
    <s v="AJ-10945"/>
    <s v="Ashley Jarboe"/>
    <x v="0"/>
    <x v="0"/>
    <s v="Wilmington"/>
    <x v="3"/>
    <n v="28403"/>
    <x v="0"/>
    <x v="487"/>
    <x v="1"/>
    <x v="6"/>
    <x v="482"/>
    <n v="19.456000000000003"/>
    <n v="4"/>
    <n v="0.2"/>
    <n v="3.4047999999999981"/>
  </r>
  <r>
    <n v="557"/>
    <s v="CA-2013-113243"/>
    <x v="0"/>
    <x v="224"/>
    <d v="2013-06-16T00:00:00"/>
    <s v="Standard Class"/>
    <s v="OT-18730"/>
    <s v="Olvera Toch"/>
    <x v="0"/>
    <x v="0"/>
    <s v="Los Angeles"/>
    <x v="1"/>
    <n v="90045"/>
    <x v="1"/>
    <x v="488"/>
    <x v="1"/>
    <x v="2"/>
    <x v="483"/>
    <n v="20.7"/>
    <n v="2"/>
    <n v="0"/>
    <n v="9.9359999999999999"/>
  </r>
  <r>
    <n v="558"/>
    <s v="CA-2013-113243"/>
    <x v="0"/>
    <x v="224"/>
    <d v="2013-06-16T00:00:00"/>
    <s v="Standard Class"/>
    <s v="OT-18730"/>
    <s v="Olvera Toch"/>
    <x v="0"/>
    <x v="0"/>
    <s v="Los Angeles"/>
    <x v="1"/>
    <n v="90045"/>
    <x v="1"/>
    <x v="489"/>
    <x v="0"/>
    <x v="3"/>
    <x v="484"/>
    <n v="1335.68"/>
    <n v="4"/>
    <n v="0.2"/>
    <n v="-217.04800000000017"/>
  </r>
  <r>
    <n v="559"/>
    <s v="CA-2013-113243"/>
    <x v="0"/>
    <x v="224"/>
    <d v="2013-06-16T00:00:00"/>
    <s v="Standard Class"/>
    <s v="OT-18730"/>
    <s v="Olvera Toch"/>
    <x v="0"/>
    <x v="0"/>
    <s v="Los Angeles"/>
    <x v="1"/>
    <n v="90045"/>
    <x v="1"/>
    <x v="490"/>
    <x v="1"/>
    <x v="10"/>
    <x v="485"/>
    <n v="32.400000000000006"/>
    <n v="5"/>
    <n v="0"/>
    <n v="15.552000000000001"/>
  </r>
  <r>
    <n v="560"/>
    <s v="CA-2014-118731"/>
    <x v="3"/>
    <x v="225"/>
    <d v="2014-11-23T00:00:00"/>
    <s v="Second Class"/>
    <s v="LP-17080"/>
    <s v="Liz Pelletier"/>
    <x v="0"/>
    <x v="0"/>
    <s v="San Francisco"/>
    <x v="1"/>
    <n v="94110"/>
    <x v="1"/>
    <x v="378"/>
    <x v="0"/>
    <x v="5"/>
    <x v="374"/>
    <n v="42.599999999999994"/>
    <n v="3"/>
    <n v="0"/>
    <n v="16.614000000000001"/>
  </r>
  <r>
    <n v="561"/>
    <s v="CA-2014-118731"/>
    <x v="3"/>
    <x v="225"/>
    <d v="2014-11-23T00:00:00"/>
    <s v="Second Class"/>
    <s v="LP-17080"/>
    <s v="Liz Pelletier"/>
    <x v="0"/>
    <x v="0"/>
    <s v="San Francisco"/>
    <x v="1"/>
    <n v="94110"/>
    <x v="1"/>
    <x v="491"/>
    <x v="1"/>
    <x v="8"/>
    <x v="486"/>
    <n v="84.056000000000012"/>
    <n v="7"/>
    <n v="0.2"/>
    <n v="27.318199999999983"/>
  </r>
  <r>
    <n v="562"/>
    <s v="CA-2011-145576"/>
    <x v="2"/>
    <x v="80"/>
    <d v="2011-09-18T00:00:00"/>
    <s v="Second Class"/>
    <s v="CA-12775"/>
    <s v="Cynthia Arntzen"/>
    <x v="0"/>
    <x v="0"/>
    <s v="Tampa"/>
    <x v="2"/>
    <n v="33614"/>
    <x v="0"/>
    <x v="492"/>
    <x v="1"/>
    <x v="9"/>
    <x v="487"/>
    <n v="13"/>
    <n v="5"/>
    <n v="0.2"/>
    <n v="1.3000000000000007"/>
  </r>
  <r>
    <n v="563"/>
    <s v="CA-2011-145576"/>
    <x v="2"/>
    <x v="80"/>
    <d v="2011-09-18T00:00:00"/>
    <s v="Second Class"/>
    <s v="CA-12775"/>
    <s v="Cynthia Arntzen"/>
    <x v="0"/>
    <x v="0"/>
    <s v="Tampa"/>
    <x v="2"/>
    <n v="33614"/>
    <x v="0"/>
    <x v="493"/>
    <x v="0"/>
    <x v="5"/>
    <x v="488"/>
    <n v="13.128"/>
    <n v="3"/>
    <n v="0.2"/>
    <n v="3.7743000000000002"/>
  </r>
  <r>
    <n v="564"/>
    <s v="CA-2012-130736"/>
    <x v="1"/>
    <x v="214"/>
    <d v="2012-12-09T00:00:00"/>
    <s v="First Class"/>
    <s v="JF-15490"/>
    <s v="Jeremy Farry"/>
    <x v="0"/>
    <x v="0"/>
    <s v="Seattle"/>
    <x v="4"/>
    <n v="98105"/>
    <x v="1"/>
    <x v="494"/>
    <x v="1"/>
    <x v="13"/>
    <x v="489"/>
    <n v="3.96"/>
    <n v="2"/>
    <n v="0"/>
    <n v="0"/>
  </r>
  <r>
    <n v="565"/>
    <s v="CA-2012-130736"/>
    <x v="1"/>
    <x v="214"/>
    <d v="2012-12-09T00:00:00"/>
    <s v="First Class"/>
    <s v="JF-15490"/>
    <s v="Jeremy Farry"/>
    <x v="0"/>
    <x v="0"/>
    <s v="Seattle"/>
    <x v="4"/>
    <n v="98105"/>
    <x v="1"/>
    <x v="286"/>
    <x v="1"/>
    <x v="2"/>
    <x v="283"/>
    <n v="2.61"/>
    <n v="1"/>
    <n v="0"/>
    <n v="1.2005999999999999"/>
  </r>
  <r>
    <n v="566"/>
    <s v="CA-2014-137099"/>
    <x v="3"/>
    <x v="226"/>
    <d v="2014-12-11T00:00:00"/>
    <s v="First Class"/>
    <s v="FP-14320"/>
    <s v="Frank Preis"/>
    <x v="0"/>
    <x v="0"/>
    <s v="Los Angeles"/>
    <x v="1"/>
    <n v="90008"/>
    <x v="1"/>
    <x v="495"/>
    <x v="2"/>
    <x v="7"/>
    <x v="490"/>
    <n v="374.37600000000003"/>
    <n v="3"/>
    <n v="0.2"/>
    <n v="46.796999999999983"/>
  </r>
  <r>
    <n v="567"/>
    <s v="CA-2014-156951"/>
    <x v="3"/>
    <x v="172"/>
    <d v="2014-10-09T00:00:00"/>
    <s v="Standard Class"/>
    <s v="EB-13840"/>
    <s v="Ellis Ballard"/>
    <x v="1"/>
    <x v="0"/>
    <s v="Seattle"/>
    <x v="4"/>
    <n v="98105"/>
    <x v="1"/>
    <x v="496"/>
    <x v="1"/>
    <x v="10"/>
    <x v="491"/>
    <n v="91.84"/>
    <n v="8"/>
    <n v="0"/>
    <n v="45.001600000000003"/>
  </r>
  <r>
    <n v="568"/>
    <s v="CA-2014-156951"/>
    <x v="3"/>
    <x v="172"/>
    <d v="2014-10-09T00:00:00"/>
    <s v="Standard Class"/>
    <s v="EB-13840"/>
    <s v="Ellis Ballard"/>
    <x v="1"/>
    <x v="0"/>
    <s v="Seattle"/>
    <x v="4"/>
    <n v="98105"/>
    <x v="1"/>
    <x v="497"/>
    <x v="1"/>
    <x v="8"/>
    <x v="492"/>
    <n v="81.088000000000008"/>
    <n v="7"/>
    <n v="0.2"/>
    <n v="27.3672"/>
  </r>
  <r>
    <n v="569"/>
    <s v="CA-2014-156951"/>
    <x v="3"/>
    <x v="172"/>
    <d v="2014-10-09T00:00:00"/>
    <s v="Standard Class"/>
    <s v="EB-13840"/>
    <s v="Ellis Ballard"/>
    <x v="1"/>
    <x v="0"/>
    <s v="Seattle"/>
    <x v="4"/>
    <n v="98105"/>
    <x v="1"/>
    <x v="498"/>
    <x v="1"/>
    <x v="10"/>
    <x v="493"/>
    <n v="19.440000000000001"/>
    <n v="3"/>
    <n v="0"/>
    <n v="9.3312000000000008"/>
  </r>
  <r>
    <n v="570"/>
    <s v="CA-2014-156951"/>
    <x v="3"/>
    <x v="172"/>
    <d v="2014-10-09T00:00:00"/>
    <s v="Standard Class"/>
    <s v="EB-13840"/>
    <s v="Ellis Ballard"/>
    <x v="1"/>
    <x v="0"/>
    <s v="Seattle"/>
    <x v="4"/>
    <n v="98105"/>
    <x v="1"/>
    <x v="499"/>
    <x v="0"/>
    <x v="1"/>
    <x v="494"/>
    <n v="451.15199999999993"/>
    <n v="3"/>
    <n v="0.2"/>
    <n v="0"/>
  </r>
  <r>
    <n v="571"/>
    <s v="CA-2014-164826"/>
    <x v="3"/>
    <x v="116"/>
    <d v="2015-01-05T00:00:00"/>
    <s v="Standard Class"/>
    <s v="JF-15415"/>
    <s v="Jennifer Ferguson"/>
    <x v="0"/>
    <x v="0"/>
    <s v="New York City"/>
    <x v="15"/>
    <n v="10024"/>
    <x v="3"/>
    <x v="488"/>
    <x v="1"/>
    <x v="2"/>
    <x v="483"/>
    <n v="72.45"/>
    <n v="7"/>
    <n v="0"/>
    <n v="34.775999999999996"/>
  </r>
  <r>
    <n v="572"/>
    <s v="CA-2014-164826"/>
    <x v="3"/>
    <x v="116"/>
    <d v="2015-01-05T00:00:00"/>
    <s v="Standard Class"/>
    <s v="JF-15415"/>
    <s v="Jennifer Ferguson"/>
    <x v="0"/>
    <x v="0"/>
    <s v="New York City"/>
    <x v="15"/>
    <n v="10024"/>
    <x v="3"/>
    <x v="203"/>
    <x v="1"/>
    <x v="13"/>
    <x v="202"/>
    <n v="13.96"/>
    <n v="4"/>
    <n v="0"/>
    <n v="6.4215999999999998"/>
  </r>
  <r>
    <n v="573"/>
    <s v="CA-2014-164826"/>
    <x v="3"/>
    <x v="116"/>
    <d v="2015-01-05T00:00:00"/>
    <s v="Standard Class"/>
    <s v="JF-15415"/>
    <s v="Jennifer Ferguson"/>
    <x v="0"/>
    <x v="0"/>
    <s v="New York City"/>
    <x v="15"/>
    <n v="10024"/>
    <x v="3"/>
    <x v="305"/>
    <x v="1"/>
    <x v="8"/>
    <x v="302"/>
    <n v="33.264000000000003"/>
    <n v="7"/>
    <n v="0.2"/>
    <n v="11.226599999999999"/>
  </r>
  <r>
    <n v="574"/>
    <s v="CA-2014-164826"/>
    <x v="3"/>
    <x v="116"/>
    <d v="2015-01-05T00:00:00"/>
    <s v="Standard Class"/>
    <s v="JF-15415"/>
    <s v="Jennifer Ferguson"/>
    <x v="0"/>
    <x v="0"/>
    <s v="New York City"/>
    <x v="15"/>
    <n v="10024"/>
    <x v="3"/>
    <x v="500"/>
    <x v="2"/>
    <x v="7"/>
    <x v="495"/>
    <n v="14.850000000000001"/>
    <n v="3"/>
    <n v="0"/>
    <n v="4.0095000000000001"/>
  </r>
  <r>
    <n v="575"/>
    <s v="CA-2013-127250"/>
    <x v="0"/>
    <x v="54"/>
    <d v="2013-11-08T00:00:00"/>
    <s v="Standard Class"/>
    <s v="SF-20200"/>
    <s v="Sarah Foster"/>
    <x v="0"/>
    <x v="0"/>
    <s v="Marysville"/>
    <x v="4"/>
    <n v="98270"/>
    <x v="1"/>
    <x v="501"/>
    <x v="1"/>
    <x v="6"/>
    <x v="496"/>
    <n v="8.82"/>
    <n v="3"/>
    <n v="0"/>
    <n v="2.3814000000000002"/>
  </r>
  <r>
    <n v="576"/>
    <s v="CA-2012-149713"/>
    <x v="1"/>
    <x v="227"/>
    <d v="2012-09-22T00:00:00"/>
    <s v="Second Class"/>
    <s v="TG-21640"/>
    <s v="Trudy Glocke"/>
    <x v="0"/>
    <x v="0"/>
    <s v="Long Beach"/>
    <x v="1"/>
    <n v="90805"/>
    <x v="1"/>
    <x v="496"/>
    <x v="1"/>
    <x v="10"/>
    <x v="491"/>
    <n v="160.72"/>
    <n v="14"/>
    <n v="0"/>
    <n v="78.752800000000008"/>
  </r>
  <r>
    <n v="577"/>
    <s v="CA-2012-149713"/>
    <x v="1"/>
    <x v="227"/>
    <d v="2012-09-22T00:00:00"/>
    <s v="Second Class"/>
    <s v="TG-21640"/>
    <s v="Trudy Glocke"/>
    <x v="0"/>
    <x v="0"/>
    <s v="Long Beach"/>
    <x v="1"/>
    <n v="90805"/>
    <x v="1"/>
    <x v="502"/>
    <x v="1"/>
    <x v="10"/>
    <x v="497"/>
    <n v="19.920000000000002"/>
    <n v="4"/>
    <n v="0"/>
    <n v="9.7608000000000015"/>
  </r>
  <r>
    <n v="578"/>
    <s v="CA-2012-149713"/>
    <x v="1"/>
    <x v="227"/>
    <d v="2012-09-22T00:00:00"/>
    <s v="Second Class"/>
    <s v="TG-21640"/>
    <s v="Trudy Glocke"/>
    <x v="0"/>
    <x v="0"/>
    <s v="Long Beach"/>
    <x v="1"/>
    <n v="90805"/>
    <x v="1"/>
    <x v="503"/>
    <x v="1"/>
    <x v="14"/>
    <x v="498"/>
    <n v="7.3"/>
    <n v="2"/>
    <n v="0"/>
    <n v="2.1899999999999995"/>
  </r>
  <r>
    <n v="579"/>
    <s v="CA-2014-118640"/>
    <x v="3"/>
    <x v="228"/>
    <d v="2014-07-27T00:00:00"/>
    <s v="Standard Class"/>
    <s v="CS-11950"/>
    <s v="Carlos Soltero"/>
    <x v="0"/>
    <x v="0"/>
    <s v="Chicago"/>
    <x v="10"/>
    <n v="60610"/>
    <x v="2"/>
    <x v="123"/>
    <x v="1"/>
    <x v="4"/>
    <x v="123"/>
    <n v="69.712000000000003"/>
    <n v="2"/>
    <n v="0.2"/>
    <n v="8.7139999999999951"/>
  </r>
  <r>
    <n v="580"/>
    <s v="CA-2014-118640"/>
    <x v="3"/>
    <x v="228"/>
    <d v="2014-07-27T00:00:00"/>
    <s v="Standard Class"/>
    <s v="CS-11950"/>
    <s v="Carlos Soltero"/>
    <x v="0"/>
    <x v="0"/>
    <s v="Chicago"/>
    <x v="10"/>
    <n v="60610"/>
    <x v="2"/>
    <x v="504"/>
    <x v="0"/>
    <x v="5"/>
    <x v="499"/>
    <n v="8.7919999999999998"/>
    <n v="1"/>
    <n v="0.6"/>
    <n v="-5.7148000000000003"/>
  </r>
  <r>
    <n v="581"/>
    <s v="CA-2012-132906"/>
    <x v="1"/>
    <x v="229"/>
    <d v="2012-09-14T00:00:00"/>
    <s v="Standard Class"/>
    <s v="CC-12145"/>
    <s v="Charles Crestani"/>
    <x v="0"/>
    <x v="0"/>
    <s v="Los Angeles"/>
    <x v="1"/>
    <n v="90004"/>
    <x v="1"/>
    <x v="505"/>
    <x v="1"/>
    <x v="14"/>
    <x v="500"/>
    <n v="51.52"/>
    <n v="4"/>
    <n v="0"/>
    <n v="1.5456000000000003"/>
  </r>
  <r>
    <n v="582"/>
    <s v="CA-2014-145233"/>
    <x v="3"/>
    <x v="96"/>
    <d v="2014-12-06T00:00:00"/>
    <s v="Standard Class"/>
    <s v="DV-13465"/>
    <s v="Dianna Vittorini"/>
    <x v="0"/>
    <x v="0"/>
    <s v="Denver"/>
    <x v="22"/>
    <n v="80219"/>
    <x v="1"/>
    <x v="34"/>
    <x v="2"/>
    <x v="7"/>
    <x v="34"/>
    <n v="470.37600000000009"/>
    <n v="3"/>
    <n v="0.2"/>
    <n v="52.917299999999955"/>
  </r>
  <r>
    <n v="583"/>
    <s v="CA-2014-145233"/>
    <x v="3"/>
    <x v="96"/>
    <d v="2014-12-06T00:00:00"/>
    <s v="Standard Class"/>
    <s v="DV-13465"/>
    <s v="Dianna Vittorini"/>
    <x v="0"/>
    <x v="0"/>
    <s v="Denver"/>
    <x v="22"/>
    <n v="80219"/>
    <x v="1"/>
    <x v="506"/>
    <x v="2"/>
    <x v="7"/>
    <x v="501"/>
    <n v="105.584"/>
    <n v="2"/>
    <n v="0.2"/>
    <n v="9.2386000000000053"/>
  </r>
  <r>
    <n v="584"/>
    <s v="CA-2014-145233"/>
    <x v="3"/>
    <x v="96"/>
    <d v="2014-12-06T00:00:00"/>
    <s v="Standard Class"/>
    <s v="DV-13465"/>
    <s v="Dianna Vittorini"/>
    <x v="0"/>
    <x v="0"/>
    <s v="Denver"/>
    <x v="22"/>
    <n v="80219"/>
    <x v="1"/>
    <x v="95"/>
    <x v="1"/>
    <x v="9"/>
    <x v="95"/>
    <n v="31.152000000000001"/>
    <n v="3"/>
    <n v="0.2"/>
    <n v="3.5045999999999964"/>
  </r>
  <r>
    <n v="585"/>
    <s v="CA-2014-145233"/>
    <x v="3"/>
    <x v="96"/>
    <d v="2014-12-06T00:00:00"/>
    <s v="Standard Class"/>
    <s v="DV-13465"/>
    <s v="Dianna Vittorini"/>
    <x v="0"/>
    <x v="0"/>
    <s v="Denver"/>
    <x v="22"/>
    <n v="80219"/>
    <x v="1"/>
    <x v="507"/>
    <x v="1"/>
    <x v="8"/>
    <x v="502"/>
    <n v="6.7830000000000004"/>
    <n v="7"/>
    <n v="0.7"/>
    <n v="-4.7480999999999973"/>
  </r>
  <r>
    <n v="586"/>
    <s v="CA-2014-145233"/>
    <x v="3"/>
    <x v="96"/>
    <d v="2014-12-06T00:00:00"/>
    <s v="Standard Class"/>
    <s v="DV-13465"/>
    <s v="Dianna Vittorini"/>
    <x v="0"/>
    <x v="0"/>
    <s v="Denver"/>
    <x v="22"/>
    <n v="80219"/>
    <x v="1"/>
    <x v="143"/>
    <x v="2"/>
    <x v="7"/>
    <x v="143"/>
    <n v="406.36799999999999"/>
    <n v="4"/>
    <n v="0.2"/>
    <n v="30.477599999999981"/>
  </r>
  <r>
    <n v="587"/>
    <s v="CA-2012-128139"/>
    <x v="1"/>
    <x v="230"/>
    <d v="2012-07-09T00:00:00"/>
    <s v="Standard Class"/>
    <s v="BD-11725"/>
    <s v="Bruce Degenhardt"/>
    <x v="0"/>
    <x v="0"/>
    <s v="Richmond"/>
    <x v="0"/>
    <n v="40475"/>
    <x v="0"/>
    <x v="367"/>
    <x v="0"/>
    <x v="1"/>
    <x v="363"/>
    <n v="70.98"/>
    <n v="1"/>
    <n v="0"/>
    <n v="4.968599999999995"/>
  </r>
  <r>
    <n v="588"/>
    <s v="CA-2012-128139"/>
    <x v="1"/>
    <x v="230"/>
    <d v="2012-07-09T00:00:00"/>
    <s v="Standard Class"/>
    <s v="BD-11725"/>
    <s v="Bruce Degenhardt"/>
    <x v="0"/>
    <x v="0"/>
    <s v="Richmond"/>
    <x v="0"/>
    <n v="40475"/>
    <x v="0"/>
    <x v="508"/>
    <x v="1"/>
    <x v="2"/>
    <x v="503"/>
    <n v="294.93"/>
    <n v="3"/>
    <n v="0"/>
    <n v="144.51570000000001"/>
  </r>
  <r>
    <n v="589"/>
    <s v="US-2013-156986"/>
    <x v="0"/>
    <x v="231"/>
    <d v="2013-03-25T00:00:00"/>
    <s v="Standard Class"/>
    <s v="ZC-21910"/>
    <s v="Zuschuss Carroll"/>
    <x v="0"/>
    <x v="0"/>
    <s v="Salem"/>
    <x v="21"/>
    <n v="97301"/>
    <x v="1"/>
    <x v="509"/>
    <x v="2"/>
    <x v="7"/>
    <x v="504"/>
    <n v="84.784000000000006"/>
    <n v="2"/>
    <n v="0.2"/>
    <n v="-20.136200000000006"/>
  </r>
  <r>
    <n v="590"/>
    <s v="US-2013-156986"/>
    <x v="0"/>
    <x v="231"/>
    <d v="2013-03-25T00:00:00"/>
    <s v="Standard Class"/>
    <s v="ZC-21910"/>
    <s v="Zuschuss Carroll"/>
    <x v="0"/>
    <x v="0"/>
    <s v="Salem"/>
    <x v="21"/>
    <n v="97301"/>
    <x v="1"/>
    <x v="510"/>
    <x v="1"/>
    <x v="10"/>
    <x v="505"/>
    <n v="20.736000000000004"/>
    <n v="4"/>
    <n v="0.2"/>
    <n v="7.2576000000000001"/>
  </r>
  <r>
    <n v="591"/>
    <s v="US-2013-156986"/>
    <x v="0"/>
    <x v="231"/>
    <d v="2013-03-25T00:00:00"/>
    <s v="Standard Class"/>
    <s v="ZC-21910"/>
    <s v="Zuschuss Carroll"/>
    <x v="0"/>
    <x v="0"/>
    <s v="Salem"/>
    <x v="21"/>
    <n v="97301"/>
    <x v="1"/>
    <x v="440"/>
    <x v="1"/>
    <x v="8"/>
    <x v="435"/>
    <n v="16.821000000000005"/>
    <n v="3"/>
    <n v="0.7"/>
    <n v="-12.896100000000004"/>
  </r>
  <r>
    <n v="592"/>
    <s v="US-2013-156986"/>
    <x v="0"/>
    <x v="231"/>
    <d v="2013-03-25T00:00:00"/>
    <s v="Standard Class"/>
    <s v="ZC-21910"/>
    <s v="Zuschuss Carroll"/>
    <x v="0"/>
    <x v="0"/>
    <s v="Salem"/>
    <x v="21"/>
    <n v="97301"/>
    <x v="1"/>
    <x v="511"/>
    <x v="1"/>
    <x v="10"/>
    <x v="506"/>
    <n v="10.368000000000002"/>
    <n v="2"/>
    <n v="0.2"/>
    <n v="3.6288"/>
  </r>
  <r>
    <n v="593"/>
    <s v="CA-2011-135405"/>
    <x v="2"/>
    <x v="232"/>
    <d v="2011-01-14T00:00:00"/>
    <s v="Standard Class"/>
    <s v="MS-17830"/>
    <s v="Melanie Seite"/>
    <x v="0"/>
    <x v="0"/>
    <s v="Laredo"/>
    <x v="5"/>
    <n v="78041"/>
    <x v="2"/>
    <x v="512"/>
    <x v="1"/>
    <x v="6"/>
    <x v="507"/>
    <n v="9.3439999999999994"/>
    <n v="2"/>
    <n v="0.2"/>
    <n v="1.1679999999999997"/>
  </r>
  <r>
    <n v="594"/>
    <s v="CA-2011-135405"/>
    <x v="2"/>
    <x v="232"/>
    <d v="2011-01-14T00:00:00"/>
    <s v="Standard Class"/>
    <s v="MS-17830"/>
    <s v="Melanie Seite"/>
    <x v="0"/>
    <x v="0"/>
    <s v="Laredo"/>
    <x v="5"/>
    <n v="78041"/>
    <x v="2"/>
    <x v="197"/>
    <x v="2"/>
    <x v="11"/>
    <x v="196"/>
    <n v="31.200000000000003"/>
    <n v="3"/>
    <n v="0.2"/>
    <n v="9.7499999999999964"/>
  </r>
  <r>
    <n v="595"/>
    <s v="CA-2011-131450"/>
    <x v="2"/>
    <x v="233"/>
    <d v="2011-08-15T00:00:00"/>
    <s v="Standard Class"/>
    <s v="LR-16915"/>
    <s v="Lena Radford"/>
    <x v="0"/>
    <x v="0"/>
    <s v="San Diego"/>
    <x v="1"/>
    <n v="92024"/>
    <x v="1"/>
    <x v="513"/>
    <x v="1"/>
    <x v="9"/>
    <x v="508"/>
    <n v="76.12"/>
    <n v="2"/>
    <n v="0"/>
    <n v="22.074799999999996"/>
  </r>
  <r>
    <n v="596"/>
    <s v="CA-2011-131450"/>
    <x v="2"/>
    <x v="233"/>
    <d v="2011-08-15T00:00:00"/>
    <s v="Standard Class"/>
    <s v="LR-16915"/>
    <s v="Lena Radford"/>
    <x v="0"/>
    <x v="0"/>
    <s v="San Diego"/>
    <x v="1"/>
    <n v="92024"/>
    <x v="1"/>
    <x v="361"/>
    <x v="2"/>
    <x v="16"/>
    <x v="356"/>
    <n v="1199.9760000000001"/>
    <n v="3"/>
    <n v="0.2"/>
    <n v="434.99130000000002"/>
  </r>
  <r>
    <n v="597"/>
    <s v="CA-2011-131450"/>
    <x v="2"/>
    <x v="233"/>
    <d v="2011-08-15T00:00:00"/>
    <s v="Standard Class"/>
    <s v="LR-16915"/>
    <s v="Lena Radford"/>
    <x v="0"/>
    <x v="0"/>
    <s v="San Diego"/>
    <x v="1"/>
    <n v="92024"/>
    <x v="1"/>
    <x v="288"/>
    <x v="2"/>
    <x v="7"/>
    <x v="285"/>
    <n v="445.96000000000004"/>
    <n v="5"/>
    <n v="0.2"/>
    <n v="55.744999999999948"/>
  </r>
  <r>
    <n v="598"/>
    <s v="CA-2011-131450"/>
    <x v="2"/>
    <x v="233"/>
    <d v="2011-08-15T00:00:00"/>
    <s v="Standard Class"/>
    <s v="LR-16915"/>
    <s v="Lena Radford"/>
    <x v="0"/>
    <x v="0"/>
    <s v="San Diego"/>
    <x v="1"/>
    <n v="92024"/>
    <x v="1"/>
    <x v="514"/>
    <x v="0"/>
    <x v="5"/>
    <x v="509"/>
    <n v="327.76"/>
    <n v="8"/>
    <n v="0"/>
    <n v="91.772800000000018"/>
  </r>
  <r>
    <n v="599"/>
    <s v="CA-2013-120180"/>
    <x v="0"/>
    <x v="216"/>
    <d v="2013-07-17T00:00:00"/>
    <s v="First Class"/>
    <s v="TP-21130"/>
    <s v="Theone Pippenger"/>
    <x v="0"/>
    <x v="0"/>
    <s v="Philadelphia"/>
    <x v="9"/>
    <n v="19134"/>
    <x v="3"/>
    <x v="515"/>
    <x v="1"/>
    <x v="14"/>
    <x v="510"/>
    <n v="11.632"/>
    <n v="2"/>
    <n v="0.2"/>
    <n v="1.0178000000000007"/>
  </r>
  <r>
    <n v="600"/>
    <s v="US-2013-100720"/>
    <x v="0"/>
    <x v="87"/>
    <d v="2013-07-22T00:00:00"/>
    <s v="Standard Class"/>
    <s v="CK-12205"/>
    <s v="Chloris Kastensmidt"/>
    <x v="0"/>
    <x v="0"/>
    <s v="Philadelphia"/>
    <x v="9"/>
    <n v="19120"/>
    <x v="3"/>
    <x v="516"/>
    <x v="2"/>
    <x v="7"/>
    <x v="511"/>
    <n v="143.98199999999997"/>
    <n v="3"/>
    <n v="0.4"/>
    <n v="-28.796400000000006"/>
  </r>
  <r>
    <n v="601"/>
    <s v="US-2013-100720"/>
    <x v="0"/>
    <x v="87"/>
    <d v="2013-07-22T00:00:00"/>
    <s v="Standard Class"/>
    <s v="CK-12205"/>
    <s v="Chloris Kastensmidt"/>
    <x v="0"/>
    <x v="0"/>
    <s v="Philadelphia"/>
    <x v="9"/>
    <n v="19120"/>
    <x v="3"/>
    <x v="517"/>
    <x v="2"/>
    <x v="7"/>
    <x v="512"/>
    <n v="494.37599999999998"/>
    <n v="4"/>
    <n v="0.4"/>
    <n v="-115.35440000000006"/>
  </r>
  <r>
    <n v="602"/>
    <s v="US-2013-100720"/>
    <x v="0"/>
    <x v="87"/>
    <d v="2013-07-22T00:00:00"/>
    <s v="Standard Class"/>
    <s v="CK-12205"/>
    <s v="Chloris Kastensmidt"/>
    <x v="0"/>
    <x v="0"/>
    <s v="Philadelphia"/>
    <x v="9"/>
    <n v="19120"/>
    <x v="3"/>
    <x v="503"/>
    <x v="1"/>
    <x v="14"/>
    <x v="498"/>
    <n v="5.84"/>
    <n v="2"/>
    <n v="0.2"/>
    <n v="0.72999999999999954"/>
  </r>
  <r>
    <n v="603"/>
    <s v="CA-2011-149958"/>
    <x v="2"/>
    <x v="234"/>
    <d v="2011-03-19T00:00:00"/>
    <s v="Standard Class"/>
    <s v="AS-10240"/>
    <s v="Alan Shonely"/>
    <x v="0"/>
    <x v="0"/>
    <s v="Tampa"/>
    <x v="2"/>
    <n v="33614"/>
    <x v="0"/>
    <x v="518"/>
    <x v="1"/>
    <x v="4"/>
    <x v="513"/>
    <n v="142.77600000000001"/>
    <n v="1"/>
    <n v="0.2"/>
    <n v="17.84699999999998"/>
  </r>
  <r>
    <n v="604"/>
    <s v="CA-2011-149958"/>
    <x v="2"/>
    <x v="234"/>
    <d v="2011-03-19T00:00:00"/>
    <s v="Standard Class"/>
    <s v="AS-10240"/>
    <s v="Alan Shonely"/>
    <x v="0"/>
    <x v="0"/>
    <s v="Tampa"/>
    <x v="2"/>
    <n v="33614"/>
    <x v="0"/>
    <x v="285"/>
    <x v="0"/>
    <x v="5"/>
    <x v="282"/>
    <n v="45.695999999999998"/>
    <n v="3"/>
    <n v="0.2"/>
    <n v="5.1407999999999916"/>
  </r>
  <r>
    <n v="605"/>
    <s v="CA-2011-149958"/>
    <x v="2"/>
    <x v="234"/>
    <d v="2011-03-19T00:00:00"/>
    <s v="Standard Class"/>
    <s v="AS-10240"/>
    <s v="Alan Shonely"/>
    <x v="0"/>
    <x v="0"/>
    <s v="Tampa"/>
    <x v="2"/>
    <n v="33614"/>
    <x v="0"/>
    <x v="385"/>
    <x v="1"/>
    <x v="8"/>
    <x v="381"/>
    <n v="7.218"/>
    <n v="3"/>
    <n v="0.7"/>
    <n v="-5.5338000000000012"/>
  </r>
  <r>
    <n v="606"/>
    <s v="CA-2011-149958"/>
    <x v="2"/>
    <x v="234"/>
    <d v="2011-03-19T00:00:00"/>
    <s v="Standard Class"/>
    <s v="AS-10240"/>
    <s v="Alan Shonely"/>
    <x v="0"/>
    <x v="0"/>
    <s v="Tampa"/>
    <x v="2"/>
    <n v="33614"/>
    <x v="0"/>
    <x v="379"/>
    <x v="1"/>
    <x v="8"/>
    <x v="375"/>
    <n v="43.188000000000009"/>
    <n v="4"/>
    <n v="0.7"/>
    <n v="-31.671199999999999"/>
  </r>
  <r>
    <n v="607"/>
    <s v="CA-2011-149958"/>
    <x v="2"/>
    <x v="234"/>
    <d v="2011-03-19T00:00:00"/>
    <s v="Standard Class"/>
    <s v="AS-10240"/>
    <s v="Alan Shonely"/>
    <x v="0"/>
    <x v="0"/>
    <s v="Tampa"/>
    <x v="2"/>
    <n v="33614"/>
    <x v="0"/>
    <x v="519"/>
    <x v="1"/>
    <x v="10"/>
    <x v="514"/>
    <n v="131.904"/>
    <n v="3"/>
    <n v="0.2"/>
    <n v="47.815200000000004"/>
  </r>
  <r>
    <n v="608"/>
    <s v="US-2011-105767"/>
    <x v="2"/>
    <x v="235"/>
    <d v="2011-05-27T00:00:00"/>
    <s v="Standard Class"/>
    <s v="AR-10510"/>
    <s v="Andrew Roberts"/>
    <x v="0"/>
    <x v="0"/>
    <s v="Philadelphia"/>
    <x v="9"/>
    <n v="19134"/>
    <x v="3"/>
    <x v="520"/>
    <x v="1"/>
    <x v="8"/>
    <x v="515"/>
    <n v="3.2820000000000005"/>
    <n v="2"/>
    <n v="0.7"/>
    <n v="-2.6256000000000004"/>
  </r>
  <r>
    <n v="609"/>
    <s v="US-2011-105767"/>
    <x v="2"/>
    <x v="235"/>
    <d v="2011-05-27T00:00:00"/>
    <s v="Standard Class"/>
    <s v="AR-10510"/>
    <s v="Andrew Roberts"/>
    <x v="0"/>
    <x v="0"/>
    <s v="Philadelphia"/>
    <x v="9"/>
    <n v="19134"/>
    <x v="3"/>
    <x v="454"/>
    <x v="1"/>
    <x v="6"/>
    <x v="450"/>
    <n v="21.167999999999999"/>
    <n v="9"/>
    <n v="0.2"/>
    <n v="2.3813999999999984"/>
  </r>
  <r>
    <n v="610"/>
    <s v="US-2011-105767"/>
    <x v="2"/>
    <x v="235"/>
    <d v="2011-05-27T00:00:00"/>
    <s v="Standard Class"/>
    <s v="AR-10510"/>
    <s v="Andrew Roberts"/>
    <x v="0"/>
    <x v="0"/>
    <s v="Philadelphia"/>
    <x v="9"/>
    <n v="19134"/>
    <x v="3"/>
    <x v="521"/>
    <x v="2"/>
    <x v="7"/>
    <x v="516"/>
    <n v="55.188000000000002"/>
    <n v="2"/>
    <n v="0.4"/>
    <n v="-10.117800000000003"/>
  </r>
  <r>
    <n v="611"/>
    <s v="CA-2013-161816"/>
    <x v="0"/>
    <x v="236"/>
    <d v="2013-05-02T00:00:00"/>
    <s v="First Class"/>
    <s v="NB-18655"/>
    <s v="Nona Balk"/>
    <x v="1"/>
    <x v="0"/>
    <s v="Dallas"/>
    <x v="5"/>
    <n v="75217"/>
    <x v="2"/>
    <x v="348"/>
    <x v="2"/>
    <x v="7"/>
    <x v="344"/>
    <n v="369.57600000000002"/>
    <n v="3"/>
    <n v="0.2"/>
    <n v="41.577299999999951"/>
  </r>
  <r>
    <n v="612"/>
    <s v="CA-2013-161816"/>
    <x v="0"/>
    <x v="236"/>
    <d v="2013-05-02T00:00:00"/>
    <s v="First Class"/>
    <s v="NB-18655"/>
    <s v="Nona Balk"/>
    <x v="1"/>
    <x v="0"/>
    <s v="Dallas"/>
    <x v="5"/>
    <n v="75217"/>
    <x v="2"/>
    <x v="522"/>
    <x v="1"/>
    <x v="2"/>
    <x v="517"/>
    <n v="15.712000000000002"/>
    <n v="4"/>
    <n v="0.2"/>
    <n v="5.6955999999999989"/>
  </r>
  <r>
    <n v="613"/>
    <s v="CA-2013-121223"/>
    <x v="0"/>
    <x v="108"/>
    <d v="2013-09-14T00:00:00"/>
    <s v="Second Class"/>
    <s v="GD-14590"/>
    <s v="Giulietta Dortch"/>
    <x v="1"/>
    <x v="0"/>
    <s v="Philadelphia"/>
    <x v="9"/>
    <n v="19143"/>
    <x v="3"/>
    <x v="523"/>
    <x v="1"/>
    <x v="10"/>
    <x v="518"/>
    <n v="8.4480000000000004"/>
    <n v="2"/>
    <n v="0.2"/>
    <n v="2.6399999999999997"/>
  </r>
  <r>
    <n v="614"/>
    <s v="CA-2013-121223"/>
    <x v="0"/>
    <x v="108"/>
    <d v="2013-09-14T00:00:00"/>
    <s v="Second Class"/>
    <s v="GD-14590"/>
    <s v="Giulietta Dortch"/>
    <x v="1"/>
    <x v="0"/>
    <s v="Philadelphia"/>
    <x v="9"/>
    <n v="19143"/>
    <x v="3"/>
    <x v="524"/>
    <x v="2"/>
    <x v="7"/>
    <x v="519"/>
    <n v="728.94600000000003"/>
    <n v="9"/>
    <n v="0.4"/>
    <n v="-157.93830000000008"/>
  </r>
  <r>
    <n v="615"/>
    <s v="CA-2014-138611"/>
    <x v="3"/>
    <x v="237"/>
    <d v="2014-11-18T00:00:00"/>
    <s v="Second Class"/>
    <s v="CK-12595"/>
    <s v="Clytie Kelty"/>
    <x v="0"/>
    <x v="0"/>
    <s v="Grove City"/>
    <x v="24"/>
    <n v="43123"/>
    <x v="3"/>
    <x v="222"/>
    <x v="2"/>
    <x v="7"/>
    <x v="220"/>
    <n v="119.93999999999998"/>
    <n v="10"/>
    <n v="0.4"/>
    <n v="15.99199999999999"/>
  </r>
  <r>
    <n v="616"/>
    <s v="CA-2014-138611"/>
    <x v="3"/>
    <x v="237"/>
    <d v="2014-11-18T00:00:00"/>
    <s v="Second Class"/>
    <s v="CK-12595"/>
    <s v="Clytie Kelty"/>
    <x v="0"/>
    <x v="0"/>
    <s v="Grove City"/>
    <x v="24"/>
    <n v="43123"/>
    <x v="3"/>
    <x v="525"/>
    <x v="1"/>
    <x v="8"/>
    <x v="520"/>
    <n v="3.6480000000000006"/>
    <n v="2"/>
    <n v="0.7"/>
    <n v="-2.7967999999999993"/>
  </r>
  <r>
    <n v="617"/>
    <s v="CA-2014-117947"/>
    <x v="3"/>
    <x v="238"/>
    <d v="2014-08-24T00:00:00"/>
    <s v="Second Class"/>
    <s v="NG-18355"/>
    <s v="Nat Gilpin"/>
    <x v="1"/>
    <x v="0"/>
    <s v="New York City"/>
    <x v="15"/>
    <n v="10011"/>
    <x v="3"/>
    <x v="526"/>
    <x v="0"/>
    <x v="5"/>
    <x v="521"/>
    <n v="40.479999999999997"/>
    <n v="2"/>
    <n v="0"/>
    <n v="15.787199999999999"/>
  </r>
  <r>
    <n v="618"/>
    <s v="CA-2014-117947"/>
    <x v="3"/>
    <x v="238"/>
    <d v="2014-08-24T00:00:00"/>
    <s v="Second Class"/>
    <s v="NG-18355"/>
    <s v="Nat Gilpin"/>
    <x v="1"/>
    <x v="0"/>
    <s v="New York City"/>
    <x v="15"/>
    <n v="10011"/>
    <x v="3"/>
    <x v="527"/>
    <x v="0"/>
    <x v="5"/>
    <x v="522"/>
    <n v="9.94"/>
    <n v="2"/>
    <n v="0"/>
    <n v="3.0813999999999995"/>
  </r>
  <r>
    <n v="619"/>
    <s v="CA-2014-117947"/>
    <x v="3"/>
    <x v="238"/>
    <d v="2014-08-24T00:00:00"/>
    <s v="Second Class"/>
    <s v="NG-18355"/>
    <s v="Nat Gilpin"/>
    <x v="1"/>
    <x v="0"/>
    <s v="New York City"/>
    <x v="15"/>
    <n v="10011"/>
    <x v="3"/>
    <x v="528"/>
    <x v="1"/>
    <x v="8"/>
    <x v="523"/>
    <n v="107.42400000000001"/>
    <n v="9"/>
    <n v="0.2"/>
    <n v="33.569999999999986"/>
  </r>
  <r>
    <n v="620"/>
    <s v="CA-2014-117947"/>
    <x v="3"/>
    <x v="238"/>
    <d v="2014-08-24T00:00:00"/>
    <s v="Second Class"/>
    <s v="NG-18355"/>
    <s v="Nat Gilpin"/>
    <x v="1"/>
    <x v="0"/>
    <s v="New York City"/>
    <x v="15"/>
    <n v="10011"/>
    <x v="3"/>
    <x v="529"/>
    <x v="2"/>
    <x v="7"/>
    <x v="524"/>
    <n v="37.909999999999997"/>
    <n v="1"/>
    <n v="0"/>
    <n v="10.993899999999996"/>
  </r>
  <r>
    <n v="621"/>
    <s v="CA-2014-117947"/>
    <x v="3"/>
    <x v="238"/>
    <d v="2014-08-24T00:00:00"/>
    <s v="Second Class"/>
    <s v="NG-18355"/>
    <s v="Nat Gilpin"/>
    <x v="1"/>
    <x v="0"/>
    <s v="New York City"/>
    <x v="15"/>
    <n v="10011"/>
    <x v="3"/>
    <x v="138"/>
    <x v="0"/>
    <x v="5"/>
    <x v="138"/>
    <n v="88.02"/>
    <n v="3"/>
    <n v="0"/>
    <n v="27.286199999999994"/>
  </r>
  <r>
    <n v="622"/>
    <s v="US-2011-111171"/>
    <x v="2"/>
    <x v="58"/>
    <d v="2011-12-31T00:00:00"/>
    <s v="Standard Class"/>
    <s v="CA-12265"/>
    <s v="Christina Anderson"/>
    <x v="0"/>
    <x v="0"/>
    <s v="Chicago"/>
    <x v="10"/>
    <n v="60610"/>
    <x v="2"/>
    <x v="530"/>
    <x v="1"/>
    <x v="8"/>
    <x v="525"/>
    <n v="8.6899999999999977"/>
    <n v="5"/>
    <n v="0.8"/>
    <n v="-14.773"/>
  </r>
  <r>
    <n v="623"/>
    <s v="CA-2012-138009"/>
    <x v="1"/>
    <x v="239"/>
    <d v="2012-12-03T00:00:00"/>
    <s v="Standard Class"/>
    <s v="SF-20965"/>
    <s v="Sylvia Foulston"/>
    <x v="1"/>
    <x v="0"/>
    <s v="Dearborn"/>
    <x v="12"/>
    <n v="48126"/>
    <x v="2"/>
    <x v="531"/>
    <x v="0"/>
    <x v="1"/>
    <x v="526"/>
    <n v="301.95999999999998"/>
    <n v="2"/>
    <n v="0"/>
    <n v="87.568399999999968"/>
  </r>
  <r>
    <n v="624"/>
    <s v="CA-2012-138009"/>
    <x v="1"/>
    <x v="239"/>
    <d v="2012-12-03T00:00:00"/>
    <s v="Standard Class"/>
    <s v="SF-20965"/>
    <s v="Sylvia Foulston"/>
    <x v="1"/>
    <x v="0"/>
    <s v="Dearborn"/>
    <x v="12"/>
    <n v="48126"/>
    <x v="2"/>
    <x v="532"/>
    <x v="1"/>
    <x v="9"/>
    <x v="527"/>
    <n v="555.21"/>
    <n v="5"/>
    <n v="0.1"/>
    <n v="178.90100000000001"/>
  </r>
  <r>
    <n v="625"/>
    <s v="CA-2012-138009"/>
    <x v="1"/>
    <x v="239"/>
    <d v="2012-12-03T00:00:00"/>
    <s v="Standard Class"/>
    <s v="SF-20965"/>
    <s v="Sylvia Foulston"/>
    <x v="1"/>
    <x v="0"/>
    <s v="Dearborn"/>
    <x v="12"/>
    <n v="48126"/>
    <x v="2"/>
    <x v="533"/>
    <x v="1"/>
    <x v="4"/>
    <x v="528"/>
    <n v="523.48"/>
    <n v="4"/>
    <n v="0"/>
    <n v="130.87"/>
  </r>
  <r>
    <n v="626"/>
    <s v="CA-2012-138009"/>
    <x v="1"/>
    <x v="239"/>
    <d v="2012-12-03T00:00:00"/>
    <s v="Standard Class"/>
    <s v="SF-20965"/>
    <s v="Sylvia Foulston"/>
    <x v="1"/>
    <x v="0"/>
    <s v="Dearborn"/>
    <x v="12"/>
    <n v="48126"/>
    <x v="2"/>
    <x v="30"/>
    <x v="1"/>
    <x v="6"/>
    <x v="30"/>
    <n v="161.82"/>
    <n v="9"/>
    <n v="0"/>
    <n v="46.927799999999984"/>
  </r>
  <r>
    <n v="627"/>
    <s v="CA-2014-163020"/>
    <x v="3"/>
    <x v="175"/>
    <d v="2014-09-20T00:00:00"/>
    <s v="Standard Class"/>
    <s v="MO-17800"/>
    <s v="Meg O'Connel"/>
    <x v="2"/>
    <x v="0"/>
    <s v="New York City"/>
    <x v="15"/>
    <n v="10009"/>
    <x v="3"/>
    <x v="534"/>
    <x v="0"/>
    <x v="5"/>
    <x v="529"/>
    <n v="35.56"/>
    <n v="7"/>
    <n v="0"/>
    <n v="12.090399999999999"/>
  </r>
  <r>
    <n v="628"/>
    <s v="CA-2014-153787"/>
    <x v="3"/>
    <x v="240"/>
    <d v="2014-05-24T00:00:00"/>
    <s v="Standard Class"/>
    <s v="AT-10735"/>
    <s v="Annie Thurman"/>
    <x v="0"/>
    <x v="0"/>
    <s v="Seattle"/>
    <x v="4"/>
    <n v="98115"/>
    <x v="1"/>
    <x v="535"/>
    <x v="1"/>
    <x v="9"/>
    <x v="530"/>
    <n v="97.16"/>
    <n v="2"/>
    <n v="0"/>
    <n v="28.176399999999987"/>
  </r>
  <r>
    <n v="629"/>
    <s v="CA-2014-133431"/>
    <x v="3"/>
    <x v="94"/>
    <d v="2014-12-22T00:00:00"/>
    <s v="Standard Class"/>
    <s v="LC-17140"/>
    <s v="Logan Currie"/>
    <x v="0"/>
    <x v="0"/>
    <s v="San Francisco"/>
    <x v="1"/>
    <n v="94122"/>
    <x v="1"/>
    <x v="536"/>
    <x v="1"/>
    <x v="8"/>
    <x v="531"/>
    <n v="15.24"/>
    <n v="5"/>
    <n v="0.2"/>
    <n v="5.1434999999999977"/>
  </r>
  <r>
    <n v="630"/>
    <s v="CA-2014-133431"/>
    <x v="3"/>
    <x v="94"/>
    <d v="2014-12-22T00:00:00"/>
    <s v="Standard Class"/>
    <s v="LC-17140"/>
    <s v="Logan Currie"/>
    <x v="0"/>
    <x v="0"/>
    <s v="San Francisco"/>
    <x v="1"/>
    <n v="94122"/>
    <x v="1"/>
    <x v="249"/>
    <x v="1"/>
    <x v="10"/>
    <x v="247"/>
    <n v="13.23"/>
    <n v="3"/>
    <n v="0"/>
    <n v="6.0857999999999999"/>
  </r>
  <r>
    <n v="631"/>
    <s v="US-2013-135720"/>
    <x v="0"/>
    <x v="25"/>
    <d v="2013-12-14T00:00:00"/>
    <s v="Second Class"/>
    <s v="FM-14380"/>
    <s v="Fred McMath"/>
    <x v="0"/>
    <x v="0"/>
    <s v="Aurora"/>
    <x v="22"/>
    <n v="80013"/>
    <x v="1"/>
    <x v="537"/>
    <x v="1"/>
    <x v="4"/>
    <x v="532"/>
    <n v="243.38400000000001"/>
    <n v="3"/>
    <n v="0.2"/>
    <n v="-51.719100000000012"/>
  </r>
  <r>
    <n v="632"/>
    <s v="US-2013-135720"/>
    <x v="0"/>
    <x v="25"/>
    <d v="2013-12-14T00:00:00"/>
    <s v="Second Class"/>
    <s v="FM-14380"/>
    <s v="Fred McMath"/>
    <x v="0"/>
    <x v="0"/>
    <s v="Aurora"/>
    <x v="22"/>
    <n v="80013"/>
    <x v="1"/>
    <x v="538"/>
    <x v="2"/>
    <x v="11"/>
    <x v="533"/>
    <n v="119.80000000000001"/>
    <n v="5"/>
    <n v="0.2"/>
    <n v="29.950000000000003"/>
  </r>
  <r>
    <n v="633"/>
    <s v="US-2013-135720"/>
    <x v="0"/>
    <x v="25"/>
    <d v="2013-12-14T00:00:00"/>
    <s v="Second Class"/>
    <s v="FM-14380"/>
    <s v="Fred McMath"/>
    <x v="0"/>
    <x v="0"/>
    <s v="Aurora"/>
    <x v="22"/>
    <n v="80013"/>
    <x v="1"/>
    <x v="539"/>
    <x v="2"/>
    <x v="7"/>
    <x v="534"/>
    <n v="300.76799999999997"/>
    <n v="4"/>
    <n v="0.2"/>
    <n v="30.076800000000006"/>
  </r>
  <r>
    <n v="634"/>
    <s v="CA-2014-144694"/>
    <x v="3"/>
    <x v="241"/>
    <d v="2014-09-27T00:00:00"/>
    <s v="Second Class"/>
    <s v="BD-11605"/>
    <s v="Brian Dahlen"/>
    <x v="0"/>
    <x v="0"/>
    <s v="Miami"/>
    <x v="2"/>
    <n v="33180"/>
    <x v="0"/>
    <x v="540"/>
    <x v="2"/>
    <x v="11"/>
    <x v="535"/>
    <n v="17.880000000000003"/>
    <n v="3"/>
    <n v="0.2"/>
    <n v="2.458499999999999"/>
  </r>
  <r>
    <n v="635"/>
    <s v="CA-2014-144694"/>
    <x v="3"/>
    <x v="241"/>
    <d v="2014-09-27T00:00:00"/>
    <s v="Second Class"/>
    <s v="BD-11605"/>
    <s v="Brian Dahlen"/>
    <x v="0"/>
    <x v="0"/>
    <s v="Miami"/>
    <x v="2"/>
    <n v="33180"/>
    <x v="0"/>
    <x v="508"/>
    <x v="1"/>
    <x v="2"/>
    <x v="503"/>
    <n v="235.94400000000002"/>
    <n v="3"/>
    <n v="0.2"/>
    <n v="85.529700000000005"/>
  </r>
  <r>
    <n v="636"/>
    <s v="CA-2012-168004"/>
    <x v="1"/>
    <x v="242"/>
    <d v="2012-10-09T00:00:00"/>
    <s v="Second Class"/>
    <s v="DJ-13420"/>
    <s v="Denny Joy"/>
    <x v="1"/>
    <x v="0"/>
    <s v="Warner Robins"/>
    <x v="32"/>
    <n v="31088"/>
    <x v="0"/>
    <x v="541"/>
    <x v="0"/>
    <x v="1"/>
    <x v="536"/>
    <n v="392.93999999999994"/>
    <n v="3"/>
    <n v="0"/>
    <n v="43.223399999999984"/>
  </r>
  <r>
    <n v="637"/>
    <s v="US-2013-123470"/>
    <x v="0"/>
    <x v="243"/>
    <d v="2013-08-22T00:00:00"/>
    <s v="Standard Class"/>
    <s v="ME-17725"/>
    <s v="Max Engle"/>
    <x v="0"/>
    <x v="0"/>
    <s v="Aurora"/>
    <x v="22"/>
    <n v="80013"/>
    <x v="1"/>
    <x v="542"/>
    <x v="1"/>
    <x v="8"/>
    <x v="537"/>
    <n v="18.882000000000005"/>
    <n v="3"/>
    <n v="0.7"/>
    <n v="-13.846800000000002"/>
  </r>
  <r>
    <n v="638"/>
    <s v="US-2013-123470"/>
    <x v="0"/>
    <x v="243"/>
    <d v="2013-08-22T00:00:00"/>
    <s v="Standard Class"/>
    <s v="ME-17725"/>
    <s v="Max Engle"/>
    <x v="0"/>
    <x v="0"/>
    <s v="Aurora"/>
    <x v="22"/>
    <n v="80013"/>
    <x v="1"/>
    <x v="543"/>
    <x v="1"/>
    <x v="9"/>
    <x v="538"/>
    <n v="122.328"/>
    <n v="3"/>
    <n v="0.2"/>
    <n v="12.232799999999997"/>
  </r>
  <r>
    <n v="639"/>
    <s v="CA-2013-115917"/>
    <x v="0"/>
    <x v="244"/>
    <d v="2013-05-26T00:00:00"/>
    <s v="Standard Class"/>
    <s v="RB-19465"/>
    <s v="Rick Bensley"/>
    <x v="2"/>
    <x v="0"/>
    <s v="Vallejo"/>
    <x v="1"/>
    <n v="94591"/>
    <x v="1"/>
    <x v="220"/>
    <x v="0"/>
    <x v="5"/>
    <x v="219"/>
    <n v="1049.2"/>
    <n v="5"/>
    <n v="0"/>
    <n v="272.79200000000003"/>
  </r>
  <r>
    <n v="640"/>
    <s v="CA-2013-115917"/>
    <x v="0"/>
    <x v="244"/>
    <d v="2013-05-26T00:00:00"/>
    <s v="Standard Class"/>
    <s v="RB-19465"/>
    <s v="Rick Bensley"/>
    <x v="2"/>
    <x v="0"/>
    <s v="Vallejo"/>
    <x v="1"/>
    <n v="94591"/>
    <x v="1"/>
    <x v="544"/>
    <x v="1"/>
    <x v="8"/>
    <x v="539"/>
    <n v="15.424000000000001"/>
    <n v="4"/>
    <n v="0.2"/>
    <n v="5.0128000000000004"/>
  </r>
  <r>
    <n v="641"/>
    <s v="CA-2013-147067"/>
    <x v="0"/>
    <x v="122"/>
    <d v="2013-12-23T00:00:00"/>
    <s v="Standard Class"/>
    <s v="JD-16150"/>
    <s v="Justin Deggeller"/>
    <x v="1"/>
    <x v="0"/>
    <s v="Minneapolis"/>
    <x v="11"/>
    <n v="55407"/>
    <x v="2"/>
    <x v="545"/>
    <x v="0"/>
    <x v="5"/>
    <x v="540"/>
    <n v="18.84"/>
    <n v="3"/>
    <n v="0"/>
    <n v="6.0287999999999995"/>
  </r>
  <r>
    <n v="642"/>
    <s v="CA-2014-167913"/>
    <x v="3"/>
    <x v="245"/>
    <d v="2014-08-04T00:00:00"/>
    <s v="Second Class"/>
    <s v="JL-15835"/>
    <s v="John Lee"/>
    <x v="0"/>
    <x v="0"/>
    <s v="Mission Viejo"/>
    <x v="1"/>
    <n v="92691"/>
    <x v="1"/>
    <x v="546"/>
    <x v="1"/>
    <x v="4"/>
    <x v="541"/>
    <n v="330.4"/>
    <n v="2"/>
    <n v="0"/>
    <n v="85.903999999999996"/>
  </r>
  <r>
    <n v="643"/>
    <s v="CA-2014-167913"/>
    <x v="3"/>
    <x v="245"/>
    <d v="2014-08-04T00:00:00"/>
    <s v="Second Class"/>
    <s v="JL-15835"/>
    <s v="John Lee"/>
    <x v="0"/>
    <x v="0"/>
    <s v="Mission Viejo"/>
    <x v="1"/>
    <n v="92691"/>
    <x v="1"/>
    <x v="547"/>
    <x v="1"/>
    <x v="2"/>
    <x v="542"/>
    <n v="26.25"/>
    <n v="7"/>
    <n v="0"/>
    <n v="12.599999999999998"/>
  </r>
  <r>
    <n v="644"/>
    <s v="CA-2014-106103"/>
    <x v="3"/>
    <x v="193"/>
    <d v="2014-06-16T00:00:00"/>
    <s v="Standard Class"/>
    <s v="SC-20305"/>
    <s v="Sean Christensen"/>
    <x v="0"/>
    <x v="0"/>
    <s v="Rochester Hills"/>
    <x v="12"/>
    <n v="48307"/>
    <x v="2"/>
    <x v="217"/>
    <x v="2"/>
    <x v="11"/>
    <x v="458"/>
    <n v="132.52000000000001"/>
    <n v="4"/>
    <n v="0"/>
    <n v="54.333200000000005"/>
  </r>
  <r>
    <n v="645"/>
    <s v="US-2014-127719"/>
    <x v="3"/>
    <x v="246"/>
    <d v="2014-07-26T00:00:00"/>
    <s v="Standard Class"/>
    <s v="TW-21025"/>
    <s v="Tamara Willingham"/>
    <x v="2"/>
    <x v="0"/>
    <s v="Plainfield"/>
    <x v="30"/>
    <n v="7060"/>
    <x v="3"/>
    <x v="548"/>
    <x v="1"/>
    <x v="10"/>
    <x v="543"/>
    <n v="6.48"/>
    <n v="1"/>
    <n v="0"/>
    <n v="3.1752000000000002"/>
  </r>
  <r>
    <n v="646"/>
    <s v="CA-2014-126221"/>
    <x v="3"/>
    <x v="247"/>
    <d v="2015-01-06T00:00:00"/>
    <s v="Standard Class"/>
    <s v="CC-12430"/>
    <s v="Chuck Clark"/>
    <x v="2"/>
    <x v="0"/>
    <s v="Columbus"/>
    <x v="14"/>
    <n v="47201"/>
    <x v="2"/>
    <x v="549"/>
    <x v="1"/>
    <x v="9"/>
    <x v="544"/>
    <n v="209.3"/>
    <n v="2"/>
    <n v="0"/>
    <n v="56.510999999999996"/>
  </r>
  <r>
    <n v="647"/>
    <s v="CA-2013-103947"/>
    <x v="0"/>
    <x v="178"/>
    <d v="2013-04-09T00:00:00"/>
    <s v="Standard Class"/>
    <s v="BB-10990"/>
    <s v="Barry Blumstein"/>
    <x v="1"/>
    <x v="0"/>
    <s v="Sierra Vista"/>
    <x v="16"/>
    <n v="85635"/>
    <x v="1"/>
    <x v="550"/>
    <x v="1"/>
    <x v="13"/>
    <x v="33"/>
    <n v="31.560000000000002"/>
    <n v="5"/>
    <n v="0.2"/>
    <n v="9.8624999999999972"/>
  </r>
  <r>
    <n v="648"/>
    <s v="CA-2013-103947"/>
    <x v="0"/>
    <x v="178"/>
    <d v="2013-04-09T00:00:00"/>
    <s v="Standard Class"/>
    <s v="BB-10990"/>
    <s v="Barry Blumstein"/>
    <x v="1"/>
    <x v="0"/>
    <s v="Sierra Vista"/>
    <x v="16"/>
    <n v="85635"/>
    <x v="1"/>
    <x v="551"/>
    <x v="1"/>
    <x v="9"/>
    <x v="545"/>
    <n v="30.144000000000002"/>
    <n v="2"/>
    <n v="0.2"/>
    <n v="3.0143999999999993"/>
  </r>
  <r>
    <n v="649"/>
    <s v="CA-2013-160745"/>
    <x v="0"/>
    <x v="25"/>
    <d v="2013-12-17T00:00:00"/>
    <s v="Second Class"/>
    <s v="AR-10825"/>
    <s v="Anthony Rawles"/>
    <x v="1"/>
    <x v="0"/>
    <s v="Vancouver"/>
    <x v="4"/>
    <n v="98661"/>
    <x v="1"/>
    <x v="345"/>
    <x v="0"/>
    <x v="5"/>
    <x v="341"/>
    <n v="14.8"/>
    <n v="4"/>
    <n v="0"/>
    <n v="6.0680000000000014"/>
  </r>
  <r>
    <n v="650"/>
    <s v="CA-2013-160745"/>
    <x v="0"/>
    <x v="25"/>
    <d v="2013-12-17T00:00:00"/>
    <s v="Second Class"/>
    <s v="AR-10825"/>
    <s v="Anthony Rawles"/>
    <x v="1"/>
    <x v="0"/>
    <s v="Vancouver"/>
    <x v="4"/>
    <n v="98661"/>
    <x v="1"/>
    <x v="172"/>
    <x v="2"/>
    <x v="7"/>
    <x v="171"/>
    <n v="302.37599999999998"/>
    <n v="3"/>
    <n v="0.2"/>
    <n v="22.678200000000018"/>
  </r>
  <r>
    <n v="651"/>
    <s v="CA-2013-160745"/>
    <x v="0"/>
    <x v="25"/>
    <d v="2013-12-17T00:00:00"/>
    <s v="Second Class"/>
    <s v="AR-10825"/>
    <s v="Anthony Rawles"/>
    <x v="1"/>
    <x v="0"/>
    <s v="Vancouver"/>
    <x v="4"/>
    <n v="98661"/>
    <x v="1"/>
    <x v="552"/>
    <x v="2"/>
    <x v="11"/>
    <x v="546"/>
    <n v="316"/>
    <n v="4"/>
    <n v="0"/>
    <n v="31.599999999999966"/>
  </r>
  <r>
    <n v="652"/>
    <s v="CA-2013-132661"/>
    <x v="0"/>
    <x v="248"/>
    <d v="2013-10-30T00:00:00"/>
    <s v="Standard Class"/>
    <s v="SR-20740"/>
    <s v="Steven Roelle"/>
    <x v="2"/>
    <x v="0"/>
    <s v="New York City"/>
    <x v="15"/>
    <n v="10024"/>
    <x v="3"/>
    <x v="67"/>
    <x v="1"/>
    <x v="10"/>
    <x v="67"/>
    <n v="379.4"/>
    <n v="10"/>
    <n v="0"/>
    <n v="178.31799999999998"/>
  </r>
  <r>
    <n v="653"/>
    <s v="CA-2014-140844"/>
    <x v="3"/>
    <x v="249"/>
    <d v="2014-06-24T00:00:00"/>
    <s v="Standard Class"/>
    <s v="AR-10405"/>
    <s v="Allen Rosenblatt"/>
    <x v="1"/>
    <x v="0"/>
    <s v="New York City"/>
    <x v="15"/>
    <n v="10035"/>
    <x v="3"/>
    <x v="62"/>
    <x v="1"/>
    <x v="10"/>
    <x v="62"/>
    <n v="97.82"/>
    <n v="2"/>
    <n v="0"/>
    <n v="45.975399999999993"/>
  </r>
  <r>
    <n v="654"/>
    <s v="CA-2014-140844"/>
    <x v="3"/>
    <x v="249"/>
    <d v="2014-06-24T00:00:00"/>
    <s v="Standard Class"/>
    <s v="AR-10405"/>
    <s v="Allen Rosenblatt"/>
    <x v="1"/>
    <x v="0"/>
    <s v="New York City"/>
    <x v="15"/>
    <n v="10035"/>
    <x v="3"/>
    <x v="553"/>
    <x v="2"/>
    <x v="11"/>
    <x v="547"/>
    <n v="103.12"/>
    <n v="8"/>
    <n v="0"/>
    <n v="10.311999999999998"/>
  </r>
  <r>
    <n v="655"/>
    <s v="CA-2013-137239"/>
    <x v="0"/>
    <x v="250"/>
    <d v="2013-08-29T00:00:00"/>
    <s v="Standard Class"/>
    <s v="CR-12730"/>
    <s v="Craig Reiter"/>
    <x v="0"/>
    <x v="0"/>
    <s v="Columbus"/>
    <x v="24"/>
    <n v="43229"/>
    <x v="3"/>
    <x v="554"/>
    <x v="1"/>
    <x v="9"/>
    <x v="548"/>
    <n v="113.55200000000001"/>
    <n v="2"/>
    <n v="0.2"/>
    <n v="8.5163999999999938"/>
  </r>
  <r>
    <n v="656"/>
    <s v="CA-2013-137239"/>
    <x v="0"/>
    <x v="250"/>
    <d v="2013-08-29T00:00:00"/>
    <s v="Standard Class"/>
    <s v="CR-12730"/>
    <s v="Craig Reiter"/>
    <x v="0"/>
    <x v="0"/>
    <s v="Columbus"/>
    <x v="24"/>
    <n v="43229"/>
    <x v="3"/>
    <x v="555"/>
    <x v="1"/>
    <x v="8"/>
    <x v="549"/>
    <n v="3.3180000000000005"/>
    <n v="2"/>
    <n v="0.7"/>
    <n v="-2.6543999999999999"/>
  </r>
  <r>
    <n v="657"/>
    <s v="CA-2013-137239"/>
    <x v="0"/>
    <x v="250"/>
    <d v="2013-08-29T00:00:00"/>
    <s v="Standard Class"/>
    <s v="CR-12730"/>
    <s v="Craig Reiter"/>
    <x v="0"/>
    <x v="0"/>
    <s v="Columbus"/>
    <x v="24"/>
    <n v="43229"/>
    <x v="3"/>
    <x v="556"/>
    <x v="1"/>
    <x v="12"/>
    <x v="550"/>
    <n v="134.28800000000001"/>
    <n v="2"/>
    <n v="0.2"/>
    <n v="45.322199999999995"/>
  </r>
  <r>
    <n v="658"/>
    <s v="US-2013-156097"/>
    <x v="0"/>
    <x v="251"/>
    <d v="2013-09-20T00:00:00"/>
    <s v="Same Day"/>
    <s v="EH-14125"/>
    <s v="Eugene Hildebrand"/>
    <x v="2"/>
    <x v="0"/>
    <s v="Aurora"/>
    <x v="10"/>
    <n v="60505"/>
    <x v="2"/>
    <x v="445"/>
    <x v="0"/>
    <x v="1"/>
    <x v="440"/>
    <n v="701.37199999999996"/>
    <n v="2"/>
    <n v="0.3"/>
    <n v="-50.098000000000013"/>
  </r>
  <r>
    <n v="659"/>
    <s v="US-2013-156097"/>
    <x v="0"/>
    <x v="251"/>
    <d v="2013-09-20T00:00:00"/>
    <s v="Same Day"/>
    <s v="EH-14125"/>
    <s v="Eugene Hildebrand"/>
    <x v="2"/>
    <x v="0"/>
    <s v="Aurora"/>
    <x v="10"/>
    <n v="60505"/>
    <x v="2"/>
    <x v="68"/>
    <x v="1"/>
    <x v="8"/>
    <x v="68"/>
    <n v="2.3079999999999994"/>
    <n v="2"/>
    <n v="0.8"/>
    <n v="-3.4619999999999997"/>
  </r>
  <r>
    <n v="660"/>
    <s v="CA-2012-146563"/>
    <x v="1"/>
    <x v="252"/>
    <d v="2012-08-28T00:00:00"/>
    <s v="Standard Class"/>
    <s v="CB-12025"/>
    <s v="Cassandra Brandow"/>
    <x v="0"/>
    <x v="0"/>
    <s v="Arlington"/>
    <x v="5"/>
    <n v="76017"/>
    <x v="2"/>
    <x v="518"/>
    <x v="1"/>
    <x v="4"/>
    <x v="513"/>
    <n v="999.43200000000002"/>
    <n v="7"/>
    <n v="0.2"/>
    <n v="124.92899999999986"/>
  </r>
  <r>
    <n v="661"/>
    <s v="CA-2012-146563"/>
    <x v="1"/>
    <x v="252"/>
    <d v="2012-08-28T00:00:00"/>
    <s v="Standard Class"/>
    <s v="CB-12025"/>
    <s v="Cassandra Brandow"/>
    <x v="0"/>
    <x v="0"/>
    <s v="Arlington"/>
    <x v="5"/>
    <n v="76017"/>
    <x v="2"/>
    <x v="557"/>
    <x v="1"/>
    <x v="4"/>
    <x v="551"/>
    <n v="724.08"/>
    <n v="14"/>
    <n v="0.2"/>
    <n v="-135.7650000000001"/>
  </r>
  <r>
    <n v="662"/>
    <s v="CA-2012-146563"/>
    <x v="1"/>
    <x v="252"/>
    <d v="2012-08-28T00:00:00"/>
    <s v="Standard Class"/>
    <s v="CB-12025"/>
    <s v="Cassandra Brandow"/>
    <x v="0"/>
    <x v="0"/>
    <s v="Arlington"/>
    <x v="5"/>
    <n v="76017"/>
    <x v="2"/>
    <x v="114"/>
    <x v="0"/>
    <x v="3"/>
    <x v="114"/>
    <n v="918.78499999999985"/>
    <n v="5"/>
    <n v="0.3"/>
    <n v="-118.12950000000006"/>
  </r>
  <r>
    <n v="663"/>
    <s v="CA-2012-146563"/>
    <x v="1"/>
    <x v="252"/>
    <d v="2012-08-28T00:00:00"/>
    <s v="Standard Class"/>
    <s v="CB-12025"/>
    <s v="Cassandra Brandow"/>
    <x v="0"/>
    <x v="0"/>
    <s v="Arlington"/>
    <x v="5"/>
    <n v="76017"/>
    <x v="2"/>
    <x v="109"/>
    <x v="1"/>
    <x v="8"/>
    <x v="109"/>
    <n v="2.7239999999999993"/>
    <n v="3"/>
    <n v="0.8"/>
    <n v="-4.2222000000000008"/>
  </r>
  <r>
    <n v="664"/>
    <s v="CA-2013-123666"/>
    <x v="0"/>
    <x v="253"/>
    <d v="2013-03-31T00:00:00"/>
    <s v="Standard Class"/>
    <s v="SP-20545"/>
    <s v="Sibella Parks"/>
    <x v="1"/>
    <x v="0"/>
    <s v="New York City"/>
    <x v="15"/>
    <n v="10011"/>
    <x v="3"/>
    <x v="196"/>
    <x v="1"/>
    <x v="4"/>
    <x v="195"/>
    <n v="459.95"/>
    <n v="5"/>
    <n v="0"/>
    <n v="18.397999999999968"/>
  </r>
  <r>
    <n v="665"/>
    <s v="CA-2013-143308"/>
    <x v="0"/>
    <x v="254"/>
    <d v="2013-11-05T00:00:00"/>
    <s v="Same Day"/>
    <s v="RC-19825"/>
    <s v="Roy Collins"/>
    <x v="0"/>
    <x v="0"/>
    <s v="Louisville"/>
    <x v="0"/>
    <n v="40214"/>
    <x v="0"/>
    <x v="110"/>
    <x v="1"/>
    <x v="13"/>
    <x v="110"/>
    <n v="10.74"/>
    <n v="3"/>
    <n v="0"/>
    <n v="5.2625999999999999"/>
  </r>
  <r>
    <n v="666"/>
    <s v="CA-2014-132682"/>
    <x v="3"/>
    <x v="110"/>
    <d v="2014-06-11T00:00:00"/>
    <s v="Second Class"/>
    <s v="TH-21235"/>
    <s v="Tiffany House"/>
    <x v="1"/>
    <x v="0"/>
    <s v="Dallas"/>
    <x v="5"/>
    <n v="75081"/>
    <x v="2"/>
    <x v="558"/>
    <x v="1"/>
    <x v="14"/>
    <x v="552"/>
    <n v="23.76"/>
    <n v="3"/>
    <n v="0.2"/>
    <n v="2.0789999999999997"/>
  </r>
  <r>
    <n v="667"/>
    <s v="CA-2014-132682"/>
    <x v="3"/>
    <x v="110"/>
    <d v="2014-06-11T00:00:00"/>
    <s v="Second Class"/>
    <s v="TH-21235"/>
    <s v="Tiffany House"/>
    <x v="1"/>
    <x v="0"/>
    <s v="Dallas"/>
    <x v="5"/>
    <n v="75081"/>
    <x v="2"/>
    <x v="258"/>
    <x v="1"/>
    <x v="10"/>
    <x v="33"/>
    <n v="85.055999999999997"/>
    <n v="3"/>
    <n v="0.2"/>
    <n v="28.706399999999991"/>
  </r>
  <r>
    <n v="668"/>
    <s v="CA-2014-132682"/>
    <x v="3"/>
    <x v="110"/>
    <d v="2014-06-11T00:00:00"/>
    <s v="Second Class"/>
    <s v="TH-21235"/>
    <s v="Tiffany House"/>
    <x v="1"/>
    <x v="0"/>
    <s v="Dallas"/>
    <x v="5"/>
    <n v="75081"/>
    <x v="2"/>
    <x v="559"/>
    <x v="2"/>
    <x v="7"/>
    <x v="553"/>
    <n v="381.57600000000002"/>
    <n v="3"/>
    <n v="0.2"/>
    <n v="28.618200000000002"/>
  </r>
  <r>
    <n v="669"/>
    <s v="CA-2011-156314"/>
    <x v="2"/>
    <x v="163"/>
    <d v="2011-12-26T00:00:00"/>
    <s v="First Class"/>
    <s v="RP-19390"/>
    <s v="Resi Pölking"/>
    <x v="0"/>
    <x v="0"/>
    <s v="Cleveland"/>
    <x v="24"/>
    <n v="44105"/>
    <x v="3"/>
    <x v="560"/>
    <x v="0"/>
    <x v="5"/>
    <x v="554"/>
    <n v="30.36"/>
    <n v="5"/>
    <n v="0.2"/>
    <n v="8.7285000000000004"/>
  </r>
  <r>
    <n v="670"/>
    <s v="US-2014-106663"/>
    <x v="3"/>
    <x v="255"/>
    <d v="2014-06-14T00:00:00"/>
    <s v="Standard Class"/>
    <s v="MO-17800"/>
    <s v="Meg O'Connel"/>
    <x v="2"/>
    <x v="0"/>
    <s v="Chicago"/>
    <x v="10"/>
    <n v="60653"/>
    <x v="2"/>
    <x v="561"/>
    <x v="0"/>
    <x v="5"/>
    <x v="555"/>
    <n v="23.976000000000003"/>
    <n v="3"/>
    <n v="0.6"/>
    <n v="-14.385599999999997"/>
  </r>
  <r>
    <n v="671"/>
    <s v="US-2014-106663"/>
    <x v="3"/>
    <x v="255"/>
    <d v="2014-06-14T00:00:00"/>
    <s v="Standard Class"/>
    <s v="MO-17800"/>
    <s v="Meg O'Connel"/>
    <x v="2"/>
    <x v="0"/>
    <s v="Chicago"/>
    <x v="10"/>
    <n v="60653"/>
    <x v="2"/>
    <x v="562"/>
    <x v="0"/>
    <x v="3"/>
    <x v="556"/>
    <n v="108.925"/>
    <n v="1"/>
    <n v="0.5"/>
    <n v="-71.890500000000017"/>
  </r>
  <r>
    <n v="672"/>
    <s v="US-2014-106663"/>
    <x v="3"/>
    <x v="255"/>
    <d v="2014-06-14T00:00:00"/>
    <s v="Standard Class"/>
    <s v="MO-17800"/>
    <s v="Meg O'Connel"/>
    <x v="2"/>
    <x v="0"/>
    <s v="Chicago"/>
    <x v="10"/>
    <n v="60653"/>
    <x v="2"/>
    <x v="126"/>
    <x v="1"/>
    <x v="10"/>
    <x v="557"/>
    <n v="36.351999999999997"/>
    <n v="8"/>
    <n v="0.2"/>
    <n v="11.359999999999998"/>
  </r>
  <r>
    <n v="673"/>
    <s v="CA-2014-111178"/>
    <x v="3"/>
    <x v="140"/>
    <d v="2014-06-23T00:00:00"/>
    <s v="Standard Class"/>
    <s v="TD-20995"/>
    <s v="Tamara Dahlen"/>
    <x v="0"/>
    <x v="0"/>
    <s v="Quincy"/>
    <x v="10"/>
    <n v="62301"/>
    <x v="2"/>
    <x v="563"/>
    <x v="1"/>
    <x v="6"/>
    <x v="558"/>
    <n v="19.559999999999999"/>
    <n v="5"/>
    <n v="0.2"/>
    <n v="1.7115"/>
  </r>
  <r>
    <n v="674"/>
    <s v="CA-2014-130351"/>
    <x v="3"/>
    <x v="256"/>
    <d v="2014-12-09T00:00:00"/>
    <s v="First Class"/>
    <s v="RB-19570"/>
    <s v="Rob Beeghly"/>
    <x v="0"/>
    <x v="0"/>
    <s v="Columbus"/>
    <x v="14"/>
    <n v="47201"/>
    <x v="2"/>
    <x v="564"/>
    <x v="1"/>
    <x v="9"/>
    <x v="559"/>
    <n v="61.44"/>
    <n v="3"/>
    <n v="0"/>
    <n v="16.588799999999999"/>
  </r>
  <r>
    <n v="675"/>
    <s v="CA-2014-130351"/>
    <x v="3"/>
    <x v="256"/>
    <d v="2014-12-09T00:00:00"/>
    <s v="First Class"/>
    <s v="RB-19570"/>
    <s v="Rob Beeghly"/>
    <x v="0"/>
    <x v="0"/>
    <s v="Columbus"/>
    <x v="14"/>
    <n v="47201"/>
    <x v="2"/>
    <x v="565"/>
    <x v="1"/>
    <x v="10"/>
    <x v="560"/>
    <n v="38.9"/>
    <n v="5"/>
    <n v="0"/>
    <n v="17.504999999999995"/>
  </r>
  <r>
    <n v="676"/>
    <s v="CA-2014-130351"/>
    <x v="3"/>
    <x v="256"/>
    <d v="2014-12-09T00:00:00"/>
    <s v="First Class"/>
    <s v="RB-19570"/>
    <s v="Rob Beeghly"/>
    <x v="0"/>
    <x v="0"/>
    <s v="Columbus"/>
    <x v="14"/>
    <n v="47201"/>
    <x v="2"/>
    <x v="217"/>
    <x v="2"/>
    <x v="11"/>
    <x v="458"/>
    <n v="99.390000000000015"/>
    <n v="3"/>
    <n v="0"/>
    <n v="40.749900000000004"/>
  </r>
  <r>
    <n v="677"/>
    <s v="US-2014-119438"/>
    <x v="3"/>
    <x v="257"/>
    <d v="2014-03-24T00:00:00"/>
    <s v="Standard Class"/>
    <s v="CD-11980"/>
    <s v="Carol Darley"/>
    <x v="0"/>
    <x v="0"/>
    <s v="Tyler"/>
    <x v="5"/>
    <n v="75701"/>
    <x v="2"/>
    <x v="566"/>
    <x v="1"/>
    <x v="9"/>
    <x v="561"/>
    <n v="2.6879999999999997"/>
    <n v="3"/>
    <n v="0.8"/>
    <n v="-7.3920000000000021"/>
  </r>
  <r>
    <n v="678"/>
    <s v="US-2014-119438"/>
    <x v="3"/>
    <x v="257"/>
    <d v="2014-03-24T00:00:00"/>
    <s v="Standard Class"/>
    <s v="CD-11980"/>
    <s v="Carol Darley"/>
    <x v="0"/>
    <x v="0"/>
    <s v="Tyler"/>
    <x v="5"/>
    <n v="75701"/>
    <x v="2"/>
    <x v="567"/>
    <x v="2"/>
    <x v="11"/>
    <x v="562"/>
    <n v="27.816000000000003"/>
    <n v="3"/>
    <n v="0.2"/>
    <n v="4.5200999999999958"/>
  </r>
  <r>
    <n v="679"/>
    <s v="US-2014-119438"/>
    <x v="3"/>
    <x v="257"/>
    <d v="2014-03-24T00:00:00"/>
    <s v="Standard Class"/>
    <s v="CD-11980"/>
    <s v="Carol Darley"/>
    <x v="0"/>
    <x v="0"/>
    <s v="Tyler"/>
    <x v="5"/>
    <n v="75701"/>
    <x v="2"/>
    <x v="568"/>
    <x v="0"/>
    <x v="5"/>
    <x v="563"/>
    <n v="82.524000000000001"/>
    <n v="3"/>
    <n v="0.6"/>
    <n v="-41.261999999999972"/>
  </r>
  <r>
    <n v="680"/>
    <s v="US-2014-119438"/>
    <x v="3"/>
    <x v="257"/>
    <d v="2014-03-24T00:00:00"/>
    <s v="Standard Class"/>
    <s v="CD-11980"/>
    <s v="Carol Darley"/>
    <x v="0"/>
    <x v="0"/>
    <s v="Tyler"/>
    <x v="5"/>
    <n v="75701"/>
    <x v="2"/>
    <x v="569"/>
    <x v="1"/>
    <x v="8"/>
    <x v="564"/>
    <n v="182.99399999999997"/>
    <n v="3"/>
    <n v="0.8"/>
    <n v="-320.23950000000013"/>
  </r>
  <r>
    <n v="681"/>
    <s v="CA-2013-164511"/>
    <x v="0"/>
    <x v="258"/>
    <d v="2013-11-25T00:00:00"/>
    <s v="Standard Class"/>
    <s v="DJ-13630"/>
    <s v="Doug Jacobs"/>
    <x v="0"/>
    <x v="0"/>
    <s v="New York City"/>
    <x v="15"/>
    <n v="10024"/>
    <x v="3"/>
    <x v="570"/>
    <x v="1"/>
    <x v="8"/>
    <x v="565"/>
    <n v="14.352000000000002"/>
    <n v="3"/>
    <n v="0.2"/>
    <n v="4.6643999999999988"/>
  </r>
  <r>
    <n v="682"/>
    <s v="CA-2013-164511"/>
    <x v="0"/>
    <x v="258"/>
    <d v="2013-11-25T00:00:00"/>
    <s v="Standard Class"/>
    <s v="DJ-13630"/>
    <s v="Doug Jacobs"/>
    <x v="0"/>
    <x v="0"/>
    <s v="New York City"/>
    <x v="15"/>
    <n v="10024"/>
    <x v="3"/>
    <x v="571"/>
    <x v="1"/>
    <x v="4"/>
    <x v="566"/>
    <n v="64.959999999999994"/>
    <n v="2"/>
    <n v="0"/>
    <n v="2.598399999999998"/>
  </r>
  <r>
    <n v="683"/>
    <s v="CA-2013-164511"/>
    <x v="0"/>
    <x v="258"/>
    <d v="2013-11-25T00:00:00"/>
    <s v="Standard Class"/>
    <s v="DJ-13630"/>
    <s v="Doug Jacobs"/>
    <x v="0"/>
    <x v="0"/>
    <s v="New York City"/>
    <x v="15"/>
    <n v="10024"/>
    <x v="3"/>
    <x v="456"/>
    <x v="1"/>
    <x v="4"/>
    <x v="452"/>
    <n v="68.599999999999994"/>
    <n v="4"/>
    <n v="0"/>
    <n v="18.521999999999998"/>
  </r>
  <r>
    <n v="684"/>
    <s v="US-2014-168116"/>
    <x v="3"/>
    <x v="259"/>
    <d v="2014-11-05T00:00:00"/>
    <s v="Same Day"/>
    <s v="GT-14635"/>
    <s v="Grant Thornton"/>
    <x v="1"/>
    <x v="0"/>
    <s v="Burlington"/>
    <x v="3"/>
    <n v="27217"/>
    <x v="0"/>
    <x v="572"/>
    <x v="2"/>
    <x v="15"/>
    <x v="567"/>
    <n v="7999.98"/>
    <n v="4"/>
    <n v="0.5"/>
    <n v="-3839.9903999999988"/>
  </r>
  <r>
    <n v="685"/>
    <s v="US-2014-168116"/>
    <x v="3"/>
    <x v="259"/>
    <d v="2014-11-05T00:00:00"/>
    <s v="Same Day"/>
    <s v="GT-14635"/>
    <s v="Grant Thornton"/>
    <x v="1"/>
    <x v="0"/>
    <s v="Burlington"/>
    <x v="3"/>
    <n v="27217"/>
    <x v="0"/>
    <x v="549"/>
    <x v="1"/>
    <x v="9"/>
    <x v="544"/>
    <n v="167.44000000000003"/>
    <n v="2"/>
    <n v="0.2"/>
    <n v="14.650999999999989"/>
  </r>
  <r>
    <n v="686"/>
    <s v="CA-2011-157784"/>
    <x v="2"/>
    <x v="260"/>
    <d v="2011-07-08T00:00:00"/>
    <s v="First Class"/>
    <s v="MC-17845"/>
    <s v="Michael Chen"/>
    <x v="0"/>
    <x v="0"/>
    <s v="Jackson"/>
    <x v="35"/>
    <n v="39212"/>
    <x v="0"/>
    <x v="331"/>
    <x v="2"/>
    <x v="11"/>
    <x v="327"/>
    <n v="479.97"/>
    <n v="3"/>
    <n v="0"/>
    <n v="163.18979999999999"/>
  </r>
  <r>
    <n v="687"/>
    <s v="CA-2011-157784"/>
    <x v="2"/>
    <x v="260"/>
    <d v="2011-07-08T00:00:00"/>
    <s v="First Class"/>
    <s v="MC-17845"/>
    <s v="Michael Chen"/>
    <x v="0"/>
    <x v="0"/>
    <s v="Jackson"/>
    <x v="35"/>
    <n v="39212"/>
    <x v="0"/>
    <x v="573"/>
    <x v="1"/>
    <x v="2"/>
    <x v="568"/>
    <n v="14.62"/>
    <n v="2"/>
    <n v="0"/>
    <n v="6.8713999999999995"/>
  </r>
  <r>
    <n v="688"/>
    <s v="CA-2011-157784"/>
    <x v="2"/>
    <x v="260"/>
    <d v="2011-07-08T00:00:00"/>
    <s v="First Class"/>
    <s v="MC-17845"/>
    <s v="Michael Chen"/>
    <x v="0"/>
    <x v="0"/>
    <s v="Jackson"/>
    <x v="35"/>
    <n v="39212"/>
    <x v="0"/>
    <x v="88"/>
    <x v="1"/>
    <x v="10"/>
    <x v="88"/>
    <n v="19.440000000000001"/>
    <n v="3"/>
    <n v="0"/>
    <n v="9.3312000000000008"/>
  </r>
  <r>
    <n v="689"/>
    <s v="CA-2014-161480"/>
    <x v="3"/>
    <x v="53"/>
    <d v="2014-12-30T00:00:00"/>
    <s v="Standard Class"/>
    <s v="RA-19285"/>
    <s v="Ralph Arnett"/>
    <x v="0"/>
    <x v="0"/>
    <s v="New York City"/>
    <x v="15"/>
    <n v="10035"/>
    <x v="3"/>
    <x v="574"/>
    <x v="0"/>
    <x v="0"/>
    <x v="569"/>
    <n v="191.98400000000001"/>
    <n v="2"/>
    <n v="0.2"/>
    <n v="4.7995999999999768"/>
  </r>
  <r>
    <n v="690"/>
    <s v="US-2011-117135"/>
    <x v="2"/>
    <x v="261"/>
    <d v="2011-06-23T00:00:00"/>
    <s v="Second Class"/>
    <s v="NP-18325"/>
    <s v="Naresj Patel"/>
    <x v="0"/>
    <x v="0"/>
    <s v="Waynesboro"/>
    <x v="17"/>
    <n v="22980"/>
    <x v="0"/>
    <x v="575"/>
    <x v="0"/>
    <x v="5"/>
    <x v="570"/>
    <n v="104.01"/>
    <n v="1"/>
    <n v="0"/>
    <n v="14.561400000000006"/>
  </r>
  <r>
    <n v="691"/>
    <s v="US-2011-117135"/>
    <x v="2"/>
    <x v="261"/>
    <d v="2011-06-23T00:00:00"/>
    <s v="Second Class"/>
    <s v="NP-18325"/>
    <s v="Naresj Patel"/>
    <x v="0"/>
    <x v="0"/>
    <s v="Waynesboro"/>
    <x v="17"/>
    <n v="22980"/>
    <x v="0"/>
    <x v="11"/>
    <x v="2"/>
    <x v="7"/>
    <x v="11"/>
    <n v="284.82"/>
    <n v="1"/>
    <n v="0"/>
    <n v="74.053200000000004"/>
  </r>
  <r>
    <n v="692"/>
    <s v="US-2011-117135"/>
    <x v="2"/>
    <x v="261"/>
    <d v="2011-06-23T00:00:00"/>
    <s v="Second Class"/>
    <s v="NP-18325"/>
    <s v="Naresj Patel"/>
    <x v="0"/>
    <x v="0"/>
    <s v="Waynesboro"/>
    <x v="17"/>
    <n v="22980"/>
    <x v="0"/>
    <x v="576"/>
    <x v="1"/>
    <x v="4"/>
    <x v="571"/>
    <n v="36.839999999999996"/>
    <n v="3"/>
    <n v="0"/>
    <n v="10.315199999999999"/>
  </r>
  <r>
    <n v="693"/>
    <s v="CA-2012-131534"/>
    <x v="1"/>
    <x v="262"/>
    <d v="2012-04-02T00:00:00"/>
    <s v="Standard Class"/>
    <s v="AB-10165"/>
    <s v="Alan Barnes"/>
    <x v="0"/>
    <x v="0"/>
    <s v="Los Angeles"/>
    <x v="1"/>
    <n v="90036"/>
    <x v="1"/>
    <x v="577"/>
    <x v="2"/>
    <x v="11"/>
    <x v="572"/>
    <n v="166.24"/>
    <n v="1"/>
    <n v="0"/>
    <n v="24.936000000000007"/>
  </r>
  <r>
    <n v="694"/>
    <s v="CA-2012-131534"/>
    <x v="1"/>
    <x v="262"/>
    <d v="2012-04-02T00:00:00"/>
    <s v="Standard Class"/>
    <s v="AB-10165"/>
    <s v="Alan Barnes"/>
    <x v="0"/>
    <x v="0"/>
    <s v="Los Angeles"/>
    <x v="1"/>
    <n v="90036"/>
    <x v="1"/>
    <x v="578"/>
    <x v="1"/>
    <x v="10"/>
    <x v="573"/>
    <n v="33.4"/>
    <n v="5"/>
    <n v="0"/>
    <n v="16.032"/>
  </r>
  <r>
    <n v="695"/>
    <s v="CA-2012-119291"/>
    <x v="1"/>
    <x v="263"/>
    <d v="2012-05-17T00:00:00"/>
    <s v="First Class"/>
    <s v="JO-15550"/>
    <s v="Jesus Ocampo"/>
    <x v="2"/>
    <x v="0"/>
    <s v="Chester"/>
    <x v="9"/>
    <n v="19013"/>
    <x v="3"/>
    <x v="290"/>
    <x v="1"/>
    <x v="6"/>
    <x v="287"/>
    <n v="198.27200000000002"/>
    <n v="8"/>
    <n v="0.2"/>
    <n v="17.34879999999999"/>
  </r>
  <r>
    <n v="696"/>
    <s v="CA-2012-119291"/>
    <x v="1"/>
    <x v="263"/>
    <d v="2012-05-17T00:00:00"/>
    <s v="First Class"/>
    <s v="JO-15550"/>
    <s v="Jesus Ocampo"/>
    <x v="2"/>
    <x v="0"/>
    <s v="Chester"/>
    <x v="9"/>
    <n v="19013"/>
    <x v="3"/>
    <x v="579"/>
    <x v="1"/>
    <x v="2"/>
    <x v="574"/>
    <n v="47.360000000000007"/>
    <n v="4"/>
    <n v="0.2"/>
    <n v="17.759999999999998"/>
  </r>
  <r>
    <n v="697"/>
    <s v="CA-2012-119291"/>
    <x v="1"/>
    <x v="263"/>
    <d v="2012-05-17T00:00:00"/>
    <s v="First Class"/>
    <s v="JO-15550"/>
    <s v="Jesus Ocampo"/>
    <x v="2"/>
    <x v="0"/>
    <s v="Chester"/>
    <x v="9"/>
    <n v="19013"/>
    <x v="3"/>
    <x v="81"/>
    <x v="1"/>
    <x v="12"/>
    <x v="81"/>
    <n v="200.98400000000004"/>
    <n v="7"/>
    <n v="0.2"/>
    <n v="62.807499999999976"/>
  </r>
  <r>
    <n v="698"/>
    <s v="CA-2012-119291"/>
    <x v="1"/>
    <x v="263"/>
    <d v="2012-05-17T00:00:00"/>
    <s v="First Class"/>
    <s v="JO-15550"/>
    <s v="Jesus Ocampo"/>
    <x v="2"/>
    <x v="0"/>
    <s v="Chester"/>
    <x v="9"/>
    <n v="19013"/>
    <x v="3"/>
    <x v="580"/>
    <x v="1"/>
    <x v="2"/>
    <x v="575"/>
    <n v="97.696000000000012"/>
    <n v="4"/>
    <n v="0.2"/>
    <n v="31.751200000000001"/>
  </r>
  <r>
    <n v="699"/>
    <s v="CA-2012-119291"/>
    <x v="1"/>
    <x v="263"/>
    <d v="2012-05-17T00:00:00"/>
    <s v="First Class"/>
    <s v="JO-15550"/>
    <s v="Jesus Ocampo"/>
    <x v="2"/>
    <x v="0"/>
    <s v="Chester"/>
    <x v="9"/>
    <n v="19013"/>
    <x v="3"/>
    <x v="581"/>
    <x v="1"/>
    <x v="6"/>
    <x v="576"/>
    <n v="2.6960000000000002"/>
    <n v="1"/>
    <n v="0.2"/>
    <n v="0.8088000000000003"/>
  </r>
  <r>
    <n v="700"/>
    <s v="CA-2012-119291"/>
    <x v="1"/>
    <x v="263"/>
    <d v="2012-05-17T00:00:00"/>
    <s v="First Class"/>
    <s v="JO-15550"/>
    <s v="Jesus Ocampo"/>
    <x v="2"/>
    <x v="0"/>
    <s v="Chester"/>
    <x v="9"/>
    <n v="19013"/>
    <x v="3"/>
    <x v="582"/>
    <x v="1"/>
    <x v="8"/>
    <x v="577"/>
    <n v="18.588000000000005"/>
    <n v="2"/>
    <n v="0.7"/>
    <n v="-13.6312"/>
  </r>
  <r>
    <n v="701"/>
    <s v="CA-2012-119291"/>
    <x v="1"/>
    <x v="263"/>
    <d v="2012-05-17T00:00:00"/>
    <s v="First Class"/>
    <s v="JO-15550"/>
    <s v="Jesus Ocampo"/>
    <x v="2"/>
    <x v="0"/>
    <s v="Chester"/>
    <x v="9"/>
    <n v="19013"/>
    <x v="3"/>
    <x v="304"/>
    <x v="1"/>
    <x v="8"/>
    <x v="301"/>
    <n v="4.8960000000000008"/>
    <n v="3"/>
    <n v="0.7"/>
    <n v="-3.4271999999999991"/>
  </r>
  <r>
    <n v="702"/>
    <s v="CA-2014-114552"/>
    <x v="3"/>
    <x v="264"/>
    <d v="2014-09-09T00:00:00"/>
    <s v="Standard Class"/>
    <s v="Dl-13600"/>
    <s v="Dorris liebe"/>
    <x v="1"/>
    <x v="0"/>
    <s v="Cleveland"/>
    <x v="24"/>
    <n v="44105"/>
    <x v="3"/>
    <x v="191"/>
    <x v="0"/>
    <x v="5"/>
    <x v="190"/>
    <n v="15.072000000000003"/>
    <n v="3"/>
    <n v="0.2"/>
    <n v="4.1448"/>
  </r>
  <r>
    <n v="703"/>
    <s v="CA-2013-163755"/>
    <x v="0"/>
    <x v="254"/>
    <d v="2013-11-09T00:00:00"/>
    <s v="Second Class"/>
    <s v="AS-10285"/>
    <s v="Alejandro Savely"/>
    <x v="1"/>
    <x v="0"/>
    <s v="Seattle"/>
    <x v="4"/>
    <n v="98103"/>
    <x v="1"/>
    <x v="583"/>
    <x v="0"/>
    <x v="5"/>
    <x v="578"/>
    <n v="209.88"/>
    <n v="3"/>
    <n v="0"/>
    <n v="35.679599999999979"/>
  </r>
  <r>
    <n v="704"/>
    <s v="CA-2012-142027"/>
    <x v="1"/>
    <x v="265"/>
    <d v="2012-04-14T00:00:00"/>
    <s v="Standard Class"/>
    <s v="JK-15370"/>
    <s v="Jay Kimmel"/>
    <x v="0"/>
    <x v="0"/>
    <s v="Long Beach"/>
    <x v="1"/>
    <n v="90805"/>
    <x v="1"/>
    <x v="584"/>
    <x v="0"/>
    <x v="3"/>
    <x v="579"/>
    <n v="369.91200000000003"/>
    <n v="3"/>
    <n v="0.2"/>
    <n v="-13.871700000000047"/>
  </r>
  <r>
    <n v="705"/>
    <s v="CA-2011-138527"/>
    <x v="2"/>
    <x v="171"/>
    <d v="2011-09-17T00:00:00"/>
    <s v="Standard Class"/>
    <s v="BN-11470"/>
    <s v="Brad Norvell"/>
    <x v="1"/>
    <x v="0"/>
    <s v="Cary"/>
    <x v="3"/>
    <n v="27511"/>
    <x v="0"/>
    <x v="585"/>
    <x v="1"/>
    <x v="10"/>
    <x v="580"/>
    <n v="10.368000000000002"/>
    <n v="2"/>
    <n v="0.2"/>
    <n v="3.6288"/>
  </r>
  <r>
    <n v="706"/>
    <s v="CA-2011-138527"/>
    <x v="2"/>
    <x v="171"/>
    <d v="2011-09-17T00:00:00"/>
    <s v="Standard Class"/>
    <s v="BN-11470"/>
    <s v="Brad Norvell"/>
    <x v="1"/>
    <x v="0"/>
    <s v="Cary"/>
    <x v="3"/>
    <n v="27511"/>
    <x v="0"/>
    <x v="586"/>
    <x v="1"/>
    <x v="9"/>
    <x v="581"/>
    <n v="166.84"/>
    <n v="5"/>
    <n v="0.2"/>
    <n v="18.769499999999987"/>
  </r>
  <r>
    <n v="707"/>
    <s v="CA-2011-138527"/>
    <x v="2"/>
    <x v="171"/>
    <d v="2011-09-17T00:00:00"/>
    <s v="Standard Class"/>
    <s v="BN-11470"/>
    <s v="Brad Norvell"/>
    <x v="1"/>
    <x v="0"/>
    <s v="Cary"/>
    <x v="3"/>
    <n v="27511"/>
    <x v="0"/>
    <x v="452"/>
    <x v="2"/>
    <x v="11"/>
    <x v="448"/>
    <n v="15.216000000000001"/>
    <n v="1"/>
    <n v="0.2"/>
    <n v="2.2823999999999991"/>
  </r>
  <r>
    <n v="708"/>
    <s v="CA-2011-112158"/>
    <x v="2"/>
    <x v="266"/>
    <d v="2011-12-04T00:00:00"/>
    <s v="First Class"/>
    <s v="DP-13165"/>
    <s v="David Philippe"/>
    <x v="0"/>
    <x v="0"/>
    <s v="New York City"/>
    <x v="15"/>
    <n v="10035"/>
    <x v="3"/>
    <x v="246"/>
    <x v="2"/>
    <x v="11"/>
    <x v="244"/>
    <n v="119.96"/>
    <n v="4"/>
    <n v="0"/>
    <n v="52.78240000000001"/>
  </r>
  <r>
    <n v="709"/>
    <s v="CA-2011-112158"/>
    <x v="2"/>
    <x v="266"/>
    <d v="2011-12-04T00:00:00"/>
    <s v="First Class"/>
    <s v="DP-13165"/>
    <s v="David Philippe"/>
    <x v="0"/>
    <x v="0"/>
    <s v="New York City"/>
    <x v="15"/>
    <n v="10035"/>
    <x v="3"/>
    <x v="587"/>
    <x v="0"/>
    <x v="0"/>
    <x v="582"/>
    <n v="883.92"/>
    <n v="5"/>
    <n v="0.2"/>
    <n v="-110.49000000000007"/>
  </r>
  <r>
    <n v="710"/>
    <s v="CA-2011-112158"/>
    <x v="2"/>
    <x v="266"/>
    <d v="2011-12-04T00:00:00"/>
    <s v="First Class"/>
    <s v="DP-13165"/>
    <s v="David Philippe"/>
    <x v="0"/>
    <x v="0"/>
    <s v="New York City"/>
    <x v="15"/>
    <n v="10035"/>
    <x v="3"/>
    <x v="347"/>
    <x v="1"/>
    <x v="8"/>
    <x v="343"/>
    <n v="46.72"/>
    <n v="8"/>
    <n v="0.2"/>
    <n v="15.767999999999997"/>
  </r>
  <r>
    <n v="711"/>
    <s v="CA-2011-113887"/>
    <x v="2"/>
    <x v="267"/>
    <d v="2011-04-07T00:00:00"/>
    <s v="First Class"/>
    <s v="TH-21550"/>
    <s v="Tracy Hopkins"/>
    <x v="2"/>
    <x v="0"/>
    <s v="New York City"/>
    <x v="15"/>
    <n v="10035"/>
    <x v="3"/>
    <x v="417"/>
    <x v="1"/>
    <x v="10"/>
    <x v="412"/>
    <n v="55.48"/>
    <n v="1"/>
    <n v="0"/>
    <n v="26.630399999999998"/>
  </r>
  <r>
    <n v="712"/>
    <s v="CA-2014-146136"/>
    <x v="3"/>
    <x v="213"/>
    <d v="2014-09-08T00:00:00"/>
    <s v="Standard Class"/>
    <s v="AP-10915"/>
    <s v="Arthur Prichep"/>
    <x v="0"/>
    <x v="0"/>
    <s v="Palm Coast"/>
    <x v="2"/>
    <n v="32137"/>
    <x v="0"/>
    <x v="588"/>
    <x v="1"/>
    <x v="12"/>
    <x v="583"/>
    <n v="24.448"/>
    <n v="4"/>
    <n v="0.2"/>
    <n v="8.8623999999999992"/>
  </r>
  <r>
    <n v="713"/>
    <s v="US-2014-100048"/>
    <x v="3"/>
    <x v="240"/>
    <d v="2014-05-25T00:00:00"/>
    <s v="Standard Class"/>
    <s v="RS-19765"/>
    <s v="Roland Schwarz"/>
    <x v="1"/>
    <x v="0"/>
    <s v="Mount Vernon"/>
    <x v="15"/>
    <n v="10550"/>
    <x v="3"/>
    <x v="589"/>
    <x v="1"/>
    <x v="9"/>
    <x v="584"/>
    <n v="281.34000000000003"/>
    <n v="6"/>
    <n v="0"/>
    <n v="109.72260000000001"/>
  </r>
  <r>
    <n v="714"/>
    <s v="US-2014-100048"/>
    <x v="3"/>
    <x v="240"/>
    <d v="2014-05-25T00:00:00"/>
    <s v="Standard Class"/>
    <s v="RS-19765"/>
    <s v="Roland Schwarz"/>
    <x v="1"/>
    <x v="0"/>
    <s v="Mount Vernon"/>
    <x v="15"/>
    <n v="10550"/>
    <x v="3"/>
    <x v="348"/>
    <x v="2"/>
    <x v="7"/>
    <x v="344"/>
    <n v="307.98"/>
    <n v="2"/>
    <n v="0"/>
    <n v="89.314199999999971"/>
  </r>
  <r>
    <n v="715"/>
    <s v="US-2014-100048"/>
    <x v="3"/>
    <x v="240"/>
    <d v="2014-05-25T00:00:00"/>
    <s v="Standard Class"/>
    <s v="RS-19765"/>
    <s v="Roland Schwarz"/>
    <x v="1"/>
    <x v="0"/>
    <s v="Mount Vernon"/>
    <x v="15"/>
    <n v="10550"/>
    <x v="3"/>
    <x v="590"/>
    <x v="2"/>
    <x v="11"/>
    <x v="585"/>
    <n v="299.96999999999997"/>
    <n v="3"/>
    <n v="0"/>
    <n v="113.98860000000001"/>
  </r>
  <r>
    <n v="716"/>
    <s v="CA-2011-153150"/>
    <x v="2"/>
    <x v="268"/>
    <d v="2011-07-06T00:00:00"/>
    <s v="Second Class"/>
    <s v="Dl-13600"/>
    <s v="Dorris liebe"/>
    <x v="1"/>
    <x v="0"/>
    <s v="Seattle"/>
    <x v="4"/>
    <n v="98105"/>
    <x v="1"/>
    <x v="591"/>
    <x v="1"/>
    <x v="8"/>
    <x v="586"/>
    <n v="19.920000000000002"/>
    <n v="5"/>
    <n v="0.2"/>
    <n v="6.9719999999999995"/>
  </r>
  <r>
    <n v="717"/>
    <s v="CA-2011-130092"/>
    <x v="2"/>
    <x v="269"/>
    <d v="2011-01-15T00:00:00"/>
    <s v="First Class"/>
    <s v="SV-20365"/>
    <s v="Seth Vernon"/>
    <x v="0"/>
    <x v="0"/>
    <s v="Dover"/>
    <x v="13"/>
    <n v="19901"/>
    <x v="3"/>
    <x v="527"/>
    <x v="0"/>
    <x v="5"/>
    <x v="522"/>
    <n v="9.94"/>
    <n v="2"/>
    <n v="0"/>
    <n v="3.0813999999999995"/>
  </r>
  <r>
    <n v="718"/>
    <s v="CA-2014-108910"/>
    <x v="3"/>
    <x v="241"/>
    <d v="2014-09-30T00:00:00"/>
    <s v="Standard Class"/>
    <s v="KC-16540"/>
    <s v="Kelly Collister"/>
    <x v="0"/>
    <x v="0"/>
    <s v="Newark"/>
    <x v="24"/>
    <n v="43055"/>
    <x v="3"/>
    <x v="592"/>
    <x v="0"/>
    <x v="5"/>
    <x v="587"/>
    <n v="103.05599999999998"/>
    <n v="3"/>
    <n v="0.2"/>
    <n v="24.475800000000007"/>
  </r>
  <r>
    <n v="719"/>
    <s v="CA-2011-104472"/>
    <x v="2"/>
    <x v="270"/>
    <d v="2011-06-07T00:00:00"/>
    <s v="Standard Class"/>
    <s v="CK-12325"/>
    <s v="Christine Kargatis"/>
    <x v="2"/>
    <x v="0"/>
    <s v="Orem"/>
    <x v="7"/>
    <n v="84057"/>
    <x v="1"/>
    <x v="444"/>
    <x v="1"/>
    <x v="8"/>
    <x v="439"/>
    <n v="59.808000000000007"/>
    <n v="3"/>
    <n v="0.2"/>
    <n v="19.4376"/>
  </r>
  <r>
    <n v="720"/>
    <s v="CA-2011-104472"/>
    <x v="2"/>
    <x v="270"/>
    <d v="2011-06-07T00:00:00"/>
    <s v="Standard Class"/>
    <s v="CK-12325"/>
    <s v="Christine Kargatis"/>
    <x v="2"/>
    <x v="0"/>
    <s v="Orem"/>
    <x v="7"/>
    <n v="84057"/>
    <x v="1"/>
    <x v="390"/>
    <x v="0"/>
    <x v="5"/>
    <x v="386"/>
    <n v="73.320000000000007"/>
    <n v="6"/>
    <n v="0"/>
    <n v="21.995999999999992"/>
  </r>
  <r>
    <n v="721"/>
    <s v="CA-2013-112942"/>
    <x v="0"/>
    <x v="271"/>
    <d v="2013-02-18T00:00:00"/>
    <s v="Standard Class"/>
    <s v="RD-19810"/>
    <s v="Ross DeVincentis"/>
    <x v="2"/>
    <x v="0"/>
    <s v="Los Angeles"/>
    <x v="1"/>
    <n v="90045"/>
    <x v="1"/>
    <x v="593"/>
    <x v="1"/>
    <x v="10"/>
    <x v="588"/>
    <n v="146.82"/>
    <n v="3"/>
    <n v="0"/>
    <n v="73.41"/>
  </r>
  <r>
    <n v="722"/>
    <s v="CA-2013-142335"/>
    <x v="0"/>
    <x v="272"/>
    <d v="2013-12-20T00:00:00"/>
    <s v="Standard Class"/>
    <s v="MP-17965"/>
    <s v="Michael Paige"/>
    <x v="1"/>
    <x v="0"/>
    <s v="Detroit"/>
    <x v="12"/>
    <n v="48205"/>
    <x v="2"/>
    <x v="594"/>
    <x v="0"/>
    <x v="3"/>
    <x v="589"/>
    <n v="1652.94"/>
    <n v="3"/>
    <n v="0"/>
    <n v="231.41160000000002"/>
  </r>
  <r>
    <n v="723"/>
    <s v="CA-2013-142335"/>
    <x v="0"/>
    <x v="272"/>
    <d v="2013-12-20T00:00:00"/>
    <s v="Standard Class"/>
    <s v="MP-17965"/>
    <s v="Michael Paige"/>
    <x v="1"/>
    <x v="0"/>
    <s v="Detroit"/>
    <x v="12"/>
    <n v="48205"/>
    <x v="2"/>
    <x v="595"/>
    <x v="1"/>
    <x v="4"/>
    <x v="590"/>
    <n v="296.37"/>
    <n v="3"/>
    <n v="0"/>
    <n v="80.019899999999993"/>
  </r>
  <r>
    <n v="724"/>
    <s v="CA-2011-117429"/>
    <x v="2"/>
    <x v="273"/>
    <d v="2011-10-13T00:00:00"/>
    <s v="Standard Class"/>
    <s v="MR-17545"/>
    <s v="Mathew Reese"/>
    <x v="2"/>
    <x v="0"/>
    <s v="Philadelphia"/>
    <x v="9"/>
    <n v="19140"/>
    <x v="3"/>
    <x v="596"/>
    <x v="0"/>
    <x v="5"/>
    <x v="591"/>
    <n v="129.91999999999999"/>
    <n v="5"/>
    <n v="0.2"/>
    <n v="21.112000000000002"/>
  </r>
  <r>
    <n v="725"/>
    <s v="CA-2013-114713"/>
    <x v="0"/>
    <x v="274"/>
    <d v="2013-07-13T00:00:00"/>
    <s v="Standard Class"/>
    <s v="SC-20695"/>
    <s v="Steve Chapman"/>
    <x v="1"/>
    <x v="0"/>
    <s v="Hialeah"/>
    <x v="2"/>
    <n v="33012"/>
    <x v="0"/>
    <x v="597"/>
    <x v="1"/>
    <x v="14"/>
    <x v="592"/>
    <n v="45.584000000000003"/>
    <n v="7"/>
    <n v="0.2"/>
    <n v="5.1281999999999996"/>
  </r>
  <r>
    <n v="726"/>
    <s v="CA-2014-144113"/>
    <x v="3"/>
    <x v="118"/>
    <d v="2014-09-21T00:00:00"/>
    <s v="Standard Class"/>
    <s v="JF-15355"/>
    <s v="Jay Fein"/>
    <x v="0"/>
    <x v="0"/>
    <s v="Austin"/>
    <x v="5"/>
    <n v="78745"/>
    <x v="2"/>
    <x v="598"/>
    <x v="1"/>
    <x v="12"/>
    <x v="593"/>
    <n v="17.568000000000001"/>
    <n v="2"/>
    <n v="0.2"/>
    <n v="6.3684000000000003"/>
  </r>
  <r>
    <n v="727"/>
    <s v="CA-2014-144113"/>
    <x v="3"/>
    <x v="118"/>
    <d v="2014-09-21T00:00:00"/>
    <s v="Standard Class"/>
    <s v="JF-15355"/>
    <s v="Jay Fein"/>
    <x v="0"/>
    <x v="0"/>
    <s v="Austin"/>
    <x v="5"/>
    <n v="78745"/>
    <x v="2"/>
    <x v="599"/>
    <x v="2"/>
    <x v="7"/>
    <x v="594"/>
    <n v="55.991999999999997"/>
    <n v="1"/>
    <n v="0.2"/>
    <n v="5.5992000000000015"/>
  </r>
  <r>
    <n v="728"/>
    <s v="US-2013-150861"/>
    <x v="0"/>
    <x v="275"/>
    <d v="2013-12-07T00:00:00"/>
    <s v="First Class"/>
    <s v="EG-13900"/>
    <s v="Emily Grady"/>
    <x v="0"/>
    <x v="0"/>
    <s v="Oceanside"/>
    <x v="15"/>
    <n v="11572"/>
    <x v="3"/>
    <x v="600"/>
    <x v="1"/>
    <x v="10"/>
    <x v="595"/>
    <n v="182.72"/>
    <n v="8"/>
    <n v="0"/>
    <n v="84.051199999999994"/>
  </r>
  <r>
    <n v="729"/>
    <s v="US-2013-150861"/>
    <x v="0"/>
    <x v="275"/>
    <d v="2013-12-07T00:00:00"/>
    <s v="First Class"/>
    <s v="EG-13900"/>
    <s v="Emily Grady"/>
    <x v="0"/>
    <x v="0"/>
    <s v="Oceanside"/>
    <x v="15"/>
    <n v="11572"/>
    <x v="3"/>
    <x v="601"/>
    <x v="0"/>
    <x v="3"/>
    <x v="596"/>
    <n v="400.03199999999998"/>
    <n v="2"/>
    <n v="0.4"/>
    <n v="-153.34560000000005"/>
  </r>
  <r>
    <n v="730"/>
    <s v="US-2013-150861"/>
    <x v="0"/>
    <x v="275"/>
    <d v="2013-12-07T00:00:00"/>
    <s v="First Class"/>
    <s v="EG-13900"/>
    <s v="Emily Grady"/>
    <x v="0"/>
    <x v="0"/>
    <s v="Oceanside"/>
    <x v="15"/>
    <n v="11572"/>
    <x v="3"/>
    <x v="602"/>
    <x v="1"/>
    <x v="4"/>
    <x v="597"/>
    <n v="33.630000000000003"/>
    <n v="3"/>
    <n v="0"/>
    <n v="10.088999999999999"/>
  </r>
  <r>
    <n v="731"/>
    <s v="US-2013-150861"/>
    <x v="0"/>
    <x v="275"/>
    <d v="2013-12-07T00:00:00"/>
    <s v="First Class"/>
    <s v="EG-13900"/>
    <s v="Emily Grady"/>
    <x v="0"/>
    <x v="0"/>
    <s v="Oceanside"/>
    <x v="15"/>
    <n v="11572"/>
    <x v="3"/>
    <x v="228"/>
    <x v="0"/>
    <x v="1"/>
    <x v="226"/>
    <n v="542.64599999999996"/>
    <n v="3"/>
    <n v="0.1"/>
    <n v="102.49980000000001"/>
  </r>
  <r>
    <n v="732"/>
    <s v="US-2013-150861"/>
    <x v="0"/>
    <x v="275"/>
    <d v="2013-12-07T00:00:00"/>
    <s v="First Class"/>
    <s v="EG-13900"/>
    <s v="Emily Grady"/>
    <x v="0"/>
    <x v="0"/>
    <s v="Oceanside"/>
    <x v="15"/>
    <n v="11572"/>
    <x v="3"/>
    <x v="395"/>
    <x v="1"/>
    <x v="2"/>
    <x v="391"/>
    <n v="6.3"/>
    <n v="2"/>
    <n v="0"/>
    <n v="3.024"/>
  </r>
  <r>
    <n v="733"/>
    <s v="CA-2014-131954"/>
    <x v="3"/>
    <x v="276"/>
    <d v="2014-01-26T00:00:00"/>
    <s v="Standard Class"/>
    <s v="DS-13030"/>
    <s v="Darrin Sayre"/>
    <x v="2"/>
    <x v="0"/>
    <s v="Seattle"/>
    <x v="4"/>
    <n v="98115"/>
    <x v="1"/>
    <x v="459"/>
    <x v="1"/>
    <x v="4"/>
    <x v="455"/>
    <n v="242.94"/>
    <n v="3"/>
    <n v="0"/>
    <n v="9.7175999999999902"/>
  </r>
  <r>
    <n v="734"/>
    <s v="CA-2014-131954"/>
    <x v="3"/>
    <x v="276"/>
    <d v="2014-01-26T00:00:00"/>
    <s v="Standard Class"/>
    <s v="DS-13030"/>
    <s v="Darrin Sayre"/>
    <x v="2"/>
    <x v="0"/>
    <s v="Seattle"/>
    <x v="4"/>
    <n v="98115"/>
    <x v="1"/>
    <x v="603"/>
    <x v="2"/>
    <x v="11"/>
    <x v="598"/>
    <n v="179.97"/>
    <n v="3"/>
    <n v="0"/>
    <n v="86.385600000000011"/>
  </r>
  <r>
    <n v="735"/>
    <s v="CA-2014-131954"/>
    <x v="3"/>
    <x v="276"/>
    <d v="2014-01-26T00:00:00"/>
    <s v="Standard Class"/>
    <s v="DS-13030"/>
    <s v="Darrin Sayre"/>
    <x v="2"/>
    <x v="0"/>
    <s v="Seattle"/>
    <x v="4"/>
    <n v="98115"/>
    <x v="1"/>
    <x v="350"/>
    <x v="1"/>
    <x v="8"/>
    <x v="346"/>
    <n v="99.695999999999998"/>
    <n v="6"/>
    <n v="0.2"/>
    <n v="33.647399999999998"/>
  </r>
  <r>
    <n v="736"/>
    <s v="CA-2014-131954"/>
    <x v="3"/>
    <x v="276"/>
    <d v="2014-01-26T00:00:00"/>
    <s v="Standard Class"/>
    <s v="DS-13030"/>
    <s v="Darrin Sayre"/>
    <x v="2"/>
    <x v="0"/>
    <s v="Seattle"/>
    <x v="4"/>
    <n v="98115"/>
    <x v="1"/>
    <x v="44"/>
    <x v="1"/>
    <x v="8"/>
    <x v="44"/>
    <n v="27.936000000000003"/>
    <n v="4"/>
    <n v="0.2"/>
    <n v="9.4283999999999963"/>
  </r>
  <r>
    <n v="737"/>
    <s v="CA-2014-131954"/>
    <x v="3"/>
    <x v="276"/>
    <d v="2014-01-26T00:00:00"/>
    <s v="Standard Class"/>
    <s v="DS-13030"/>
    <s v="Darrin Sayre"/>
    <x v="2"/>
    <x v="0"/>
    <s v="Seattle"/>
    <x v="4"/>
    <n v="98115"/>
    <x v="1"/>
    <x v="604"/>
    <x v="0"/>
    <x v="0"/>
    <x v="599"/>
    <n v="84.98"/>
    <n v="1"/>
    <n v="0"/>
    <n v="18.695599999999999"/>
  </r>
  <r>
    <n v="738"/>
    <s v="CA-2014-131954"/>
    <x v="3"/>
    <x v="276"/>
    <d v="2014-01-26T00:00:00"/>
    <s v="Standard Class"/>
    <s v="DS-13030"/>
    <s v="Darrin Sayre"/>
    <x v="2"/>
    <x v="0"/>
    <s v="Seattle"/>
    <x v="4"/>
    <n v="98115"/>
    <x v="1"/>
    <x v="605"/>
    <x v="1"/>
    <x v="8"/>
    <x v="600"/>
    <n v="18.72"/>
    <n v="5"/>
    <n v="0.2"/>
    <n v="6.5519999999999996"/>
  </r>
  <r>
    <n v="739"/>
    <s v="CA-2011-132500"/>
    <x v="2"/>
    <x v="78"/>
    <d v="2011-09-12T00:00:00"/>
    <s v="Standard Class"/>
    <s v="GZ-14470"/>
    <s v="Gary Zandusky"/>
    <x v="0"/>
    <x v="0"/>
    <s v="San Francisco"/>
    <x v="1"/>
    <n v="94110"/>
    <x v="1"/>
    <x v="606"/>
    <x v="2"/>
    <x v="11"/>
    <x v="601"/>
    <n v="49.98"/>
    <n v="2"/>
    <n v="0"/>
    <n v="8.4965999999999937"/>
  </r>
  <r>
    <n v="740"/>
    <s v="CA-2011-112326"/>
    <x v="2"/>
    <x v="277"/>
    <d v="2011-01-09T00:00:00"/>
    <s v="Standard Class"/>
    <s v="PO-19195"/>
    <s v="Phillina Ober"/>
    <x v="2"/>
    <x v="0"/>
    <s v="Naperville"/>
    <x v="10"/>
    <n v="60540"/>
    <x v="2"/>
    <x v="607"/>
    <x v="1"/>
    <x v="2"/>
    <x v="602"/>
    <n v="11.784000000000001"/>
    <n v="3"/>
    <n v="0.2"/>
    <n v="4.2716999999999992"/>
  </r>
  <r>
    <n v="741"/>
    <s v="CA-2011-112326"/>
    <x v="2"/>
    <x v="277"/>
    <d v="2011-01-09T00:00:00"/>
    <s v="Standard Class"/>
    <s v="PO-19195"/>
    <s v="Phillina Ober"/>
    <x v="2"/>
    <x v="0"/>
    <s v="Naperville"/>
    <x v="10"/>
    <n v="60540"/>
    <x v="2"/>
    <x v="418"/>
    <x v="1"/>
    <x v="4"/>
    <x v="413"/>
    <n v="272.73599999999999"/>
    <n v="3"/>
    <n v="0.2"/>
    <n v="-64.774800000000013"/>
  </r>
  <r>
    <n v="742"/>
    <s v="CA-2011-112326"/>
    <x v="2"/>
    <x v="277"/>
    <d v="2011-01-09T00:00:00"/>
    <s v="Standard Class"/>
    <s v="PO-19195"/>
    <s v="Phillina Ober"/>
    <x v="2"/>
    <x v="0"/>
    <s v="Naperville"/>
    <x v="10"/>
    <n v="60540"/>
    <x v="2"/>
    <x v="608"/>
    <x v="1"/>
    <x v="8"/>
    <x v="603"/>
    <n v="3.5399999999999991"/>
    <n v="2"/>
    <n v="0.8"/>
    <n v="-5.4870000000000001"/>
  </r>
  <r>
    <n v="743"/>
    <s v="US-2013-146710"/>
    <x v="0"/>
    <x v="278"/>
    <d v="2013-09-02T00:00:00"/>
    <s v="Standard Class"/>
    <s v="SS-20875"/>
    <s v="Sung Shariari"/>
    <x v="0"/>
    <x v="0"/>
    <s v="Dallas"/>
    <x v="5"/>
    <n v="75220"/>
    <x v="2"/>
    <x v="505"/>
    <x v="1"/>
    <x v="14"/>
    <x v="500"/>
    <n v="51.52000000000001"/>
    <n v="5"/>
    <n v="0.2"/>
    <n v="-10.948000000000002"/>
  </r>
  <r>
    <n v="744"/>
    <s v="US-2013-146710"/>
    <x v="0"/>
    <x v="278"/>
    <d v="2013-09-02T00:00:00"/>
    <s v="Standard Class"/>
    <s v="SS-20875"/>
    <s v="Sung Shariari"/>
    <x v="0"/>
    <x v="0"/>
    <s v="Dallas"/>
    <x v="5"/>
    <n v="75220"/>
    <x v="2"/>
    <x v="249"/>
    <x v="1"/>
    <x v="10"/>
    <x v="247"/>
    <n v="3.5280000000000005"/>
    <n v="1"/>
    <n v="0.2"/>
    <n v="1.1465999999999998"/>
  </r>
  <r>
    <n v="745"/>
    <s v="US-2013-146710"/>
    <x v="0"/>
    <x v="278"/>
    <d v="2013-09-02T00:00:00"/>
    <s v="Standard Class"/>
    <s v="SS-20875"/>
    <s v="Sung Shariari"/>
    <x v="0"/>
    <x v="0"/>
    <s v="Dallas"/>
    <x v="5"/>
    <n v="75220"/>
    <x v="2"/>
    <x v="609"/>
    <x v="1"/>
    <x v="10"/>
    <x v="604"/>
    <n v="4.6240000000000006"/>
    <n v="1"/>
    <n v="0.2"/>
    <n v="1.6762000000000001"/>
  </r>
  <r>
    <n v="746"/>
    <s v="US-2013-146710"/>
    <x v="0"/>
    <x v="278"/>
    <d v="2013-09-02T00:00:00"/>
    <s v="Standard Class"/>
    <s v="SS-20875"/>
    <s v="Sung Shariari"/>
    <x v="0"/>
    <x v="0"/>
    <s v="Dallas"/>
    <x v="5"/>
    <n v="75220"/>
    <x v="2"/>
    <x v="610"/>
    <x v="1"/>
    <x v="14"/>
    <x v="605"/>
    <n v="55.167999999999999"/>
    <n v="4"/>
    <n v="0.2"/>
    <n v="6.2063999999999897"/>
  </r>
  <r>
    <n v="747"/>
    <s v="CA-2011-124429"/>
    <x v="2"/>
    <x v="279"/>
    <d v="2011-05-27T00:00:00"/>
    <s v="Same Day"/>
    <s v="MH-17785"/>
    <s v="Maya Herman"/>
    <x v="1"/>
    <x v="0"/>
    <s v="San Diego"/>
    <x v="1"/>
    <n v="92105"/>
    <x v="1"/>
    <x v="223"/>
    <x v="0"/>
    <x v="3"/>
    <x v="221"/>
    <n v="567.12"/>
    <n v="10"/>
    <n v="0.2"/>
    <n v="-28.355999999999952"/>
  </r>
  <r>
    <n v="748"/>
    <s v="CA-2011-124429"/>
    <x v="2"/>
    <x v="279"/>
    <d v="2011-05-27T00:00:00"/>
    <s v="Same Day"/>
    <s v="MH-17785"/>
    <s v="Maya Herman"/>
    <x v="1"/>
    <x v="0"/>
    <s v="San Diego"/>
    <x v="1"/>
    <n v="92105"/>
    <x v="1"/>
    <x v="435"/>
    <x v="1"/>
    <x v="4"/>
    <x v="430"/>
    <n v="359.32"/>
    <n v="4"/>
    <n v="0"/>
    <n v="7.1863999999999919"/>
  </r>
  <r>
    <n v="749"/>
    <s v="CA-2013-150889"/>
    <x v="0"/>
    <x v="231"/>
    <d v="2013-03-23T00:00:00"/>
    <s v="Second Class"/>
    <s v="PB-19105"/>
    <s v="Peter Bühler"/>
    <x v="0"/>
    <x v="0"/>
    <s v="Evanston"/>
    <x v="10"/>
    <n v="60201"/>
    <x v="2"/>
    <x v="611"/>
    <x v="2"/>
    <x v="7"/>
    <x v="606"/>
    <n v="11.992000000000001"/>
    <n v="1"/>
    <n v="0.2"/>
    <n v="0.89939999999999909"/>
  </r>
  <r>
    <n v="750"/>
    <s v="CA-2014-126074"/>
    <x v="3"/>
    <x v="280"/>
    <d v="2014-10-07T00:00:00"/>
    <s v="Standard Class"/>
    <s v="RF-19735"/>
    <s v="Roland Fjeld"/>
    <x v="0"/>
    <x v="0"/>
    <s v="Trenton"/>
    <x v="12"/>
    <n v="48183"/>
    <x v="2"/>
    <x v="612"/>
    <x v="1"/>
    <x v="8"/>
    <x v="607"/>
    <n v="58.050000000000004"/>
    <n v="3"/>
    <n v="0"/>
    <n v="26.702999999999999"/>
  </r>
  <r>
    <n v="751"/>
    <s v="CA-2014-126074"/>
    <x v="3"/>
    <x v="280"/>
    <d v="2014-10-07T00:00:00"/>
    <s v="Standard Class"/>
    <s v="RF-19735"/>
    <s v="Roland Fjeld"/>
    <x v="0"/>
    <x v="0"/>
    <s v="Trenton"/>
    <x v="12"/>
    <n v="48183"/>
    <x v="2"/>
    <x v="613"/>
    <x v="0"/>
    <x v="5"/>
    <x v="608"/>
    <n v="157.74"/>
    <n v="11"/>
    <n v="0"/>
    <n v="56.7864"/>
  </r>
  <r>
    <n v="752"/>
    <s v="CA-2014-126074"/>
    <x v="3"/>
    <x v="280"/>
    <d v="2014-10-07T00:00:00"/>
    <s v="Standard Class"/>
    <s v="RF-19735"/>
    <s v="Roland Fjeld"/>
    <x v="0"/>
    <x v="0"/>
    <s v="Trenton"/>
    <x v="12"/>
    <n v="48183"/>
    <x v="2"/>
    <x v="359"/>
    <x v="1"/>
    <x v="6"/>
    <x v="355"/>
    <n v="56.980000000000004"/>
    <n v="7"/>
    <n v="0"/>
    <n v="22.792000000000002"/>
  </r>
  <r>
    <n v="753"/>
    <s v="CA-2014-126074"/>
    <x v="3"/>
    <x v="280"/>
    <d v="2014-10-07T00:00:00"/>
    <s v="Standard Class"/>
    <s v="RF-19735"/>
    <s v="Roland Fjeld"/>
    <x v="0"/>
    <x v="0"/>
    <s v="Trenton"/>
    <x v="12"/>
    <n v="48183"/>
    <x v="2"/>
    <x v="614"/>
    <x v="1"/>
    <x v="8"/>
    <x v="609"/>
    <n v="2.88"/>
    <n v="1"/>
    <n v="0"/>
    <n v="1.4112"/>
  </r>
  <r>
    <n v="754"/>
    <s v="CA-2013-110499"/>
    <x v="0"/>
    <x v="281"/>
    <d v="2013-04-10T00:00:00"/>
    <s v="First Class"/>
    <s v="YC-21895"/>
    <s v="Yoseph Carroll"/>
    <x v="1"/>
    <x v="0"/>
    <s v="San Francisco"/>
    <x v="1"/>
    <n v="94110"/>
    <x v="1"/>
    <x v="615"/>
    <x v="2"/>
    <x v="16"/>
    <x v="610"/>
    <n v="1199.9760000000001"/>
    <n v="3"/>
    <n v="0.2"/>
    <n v="374.99249999999995"/>
  </r>
  <r>
    <n v="755"/>
    <s v="CA-2012-135272"/>
    <x v="1"/>
    <x v="214"/>
    <d v="2012-12-12T00:00:00"/>
    <s v="Standard Class"/>
    <s v="MS-17830"/>
    <s v="Melanie Seite"/>
    <x v="0"/>
    <x v="0"/>
    <s v="Los Angeles"/>
    <x v="1"/>
    <n v="90036"/>
    <x v="1"/>
    <x v="561"/>
    <x v="0"/>
    <x v="5"/>
    <x v="555"/>
    <n v="79.92"/>
    <n v="4"/>
    <n v="0"/>
    <n v="28.7712"/>
  </r>
  <r>
    <n v="756"/>
    <s v="CA-2013-140928"/>
    <x v="0"/>
    <x v="31"/>
    <d v="2013-09-23T00:00:00"/>
    <s v="Standard Class"/>
    <s v="NB-18655"/>
    <s v="Nona Balk"/>
    <x v="1"/>
    <x v="0"/>
    <s v="Jacksonville"/>
    <x v="2"/>
    <n v="32216"/>
    <x v="0"/>
    <x v="616"/>
    <x v="0"/>
    <x v="3"/>
    <x v="611"/>
    <n v="383.43799999999999"/>
    <n v="4"/>
    <n v="0.45"/>
    <n v="-167.3184"/>
  </r>
  <r>
    <n v="757"/>
    <s v="CA-2011-106803"/>
    <x v="2"/>
    <x v="282"/>
    <d v="2012-01-02T00:00:00"/>
    <s v="Standard Class"/>
    <s v="DC-13285"/>
    <s v="Debra Catini"/>
    <x v="0"/>
    <x v="0"/>
    <s v="Cottage Grove"/>
    <x v="11"/>
    <n v="55016"/>
    <x v="2"/>
    <x v="576"/>
    <x v="1"/>
    <x v="4"/>
    <x v="571"/>
    <n v="24.56"/>
    <n v="2"/>
    <n v="0"/>
    <n v="6.8767999999999994"/>
  </r>
  <r>
    <n v="758"/>
    <s v="CA-2011-106803"/>
    <x v="2"/>
    <x v="282"/>
    <d v="2012-01-02T00:00:00"/>
    <s v="Standard Class"/>
    <s v="DC-13285"/>
    <s v="Debra Catini"/>
    <x v="0"/>
    <x v="0"/>
    <s v="Cottage Grove"/>
    <x v="11"/>
    <n v="55016"/>
    <x v="2"/>
    <x v="538"/>
    <x v="2"/>
    <x v="11"/>
    <x v="533"/>
    <n v="119.8"/>
    <n v="4"/>
    <n v="0"/>
    <n v="47.92"/>
  </r>
  <r>
    <n v="759"/>
    <s v="CA-2014-117240"/>
    <x v="3"/>
    <x v="283"/>
    <d v="2014-07-29T00:00:00"/>
    <s v="Standard Class"/>
    <s v="CP-12340"/>
    <s v="Christine Phan"/>
    <x v="1"/>
    <x v="0"/>
    <s v="New York City"/>
    <x v="15"/>
    <n v="10009"/>
    <x v="3"/>
    <x v="520"/>
    <x v="1"/>
    <x v="8"/>
    <x v="515"/>
    <n v="13.128"/>
    <n v="3"/>
    <n v="0.2"/>
    <n v="4.2665999999999986"/>
  </r>
  <r>
    <n v="760"/>
    <s v="CA-2014-133333"/>
    <x v="3"/>
    <x v="65"/>
    <d v="2014-09-23T00:00:00"/>
    <s v="Standard Class"/>
    <s v="BF-11020"/>
    <s v="Barry Französisch"/>
    <x v="1"/>
    <x v="0"/>
    <s v="Green Bay"/>
    <x v="6"/>
    <n v="54302"/>
    <x v="2"/>
    <x v="126"/>
    <x v="1"/>
    <x v="10"/>
    <x v="557"/>
    <n v="22.72"/>
    <n v="4"/>
    <n v="0"/>
    <n v="10.223999999999998"/>
  </r>
  <r>
    <n v="761"/>
    <s v="CA-2012-112319"/>
    <x v="1"/>
    <x v="284"/>
    <d v="2012-09-05T00:00:00"/>
    <s v="Standard Class"/>
    <s v="AR-10510"/>
    <s v="Andrew Roberts"/>
    <x v="0"/>
    <x v="0"/>
    <s v="Los Angeles"/>
    <x v="1"/>
    <n v="90004"/>
    <x v="1"/>
    <x v="490"/>
    <x v="1"/>
    <x v="10"/>
    <x v="485"/>
    <n v="58.320000000000007"/>
    <n v="9"/>
    <n v="0"/>
    <n v="27.993600000000001"/>
  </r>
  <r>
    <n v="762"/>
    <s v="CA-2014-126046"/>
    <x v="3"/>
    <x v="132"/>
    <d v="2014-11-08T00:00:00"/>
    <s v="Standard Class"/>
    <s v="JC-16105"/>
    <s v="Julie Creighton"/>
    <x v="1"/>
    <x v="0"/>
    <s v="Atlanta"/>
    <x v="32"/>
    <n v="30318"/>
    <x v="0"/>
    <x v="617"/>
    <x v="1"/>
    <x v="2"/>
    <x v="612"/>
    <n v="12.39"/>
    <n v="3"/>
    <n v="0"/>
    <n v="5.6993999999999998"/>
  </r>
  <r>
    <n v="763"/>
    <s v="CA-2012-114923"/>
    <x v="1"/>
    <x v="285"/>
    <d v="2012-02-13T00:00:00"/>
    <s v="Standard Class"/>
    <s v="LH-17020"/>
    <s v="Lisa Hazard"/>
    <x v="0"/>
    <x v="0"/>
    <s v="Columbus"/>
    <x v="24"/>
    <n v="43229"/>
    <x v="3"/>
    <x v="160"/>
    <x v="2"/>
    <x v="7"/>
    <x v="159"/>
    <n v="107.982"/>
    <n v="3"/>
    <n v="0.4"/>
    <n v="-26.995499999999993"/>
  </r>
  <r>
    <n v="764"/>
    <s v="CA-2011-162775"/>
    <x v="2"/>
    <x v="286"/>
    <d v="2011-01-16T00:00:00"/>
    <s v="Second Class"/>
    <s v="CS-12250"/>
    <s v="Chris Selesnick"/>
    <x v="1"/>
    <x v="0"/>
    <s v="Bossier City"/>
    <x v="28"/>
    <n v="71111"/>
    <x v="0"/>
    <x v="152"/>
    <x v="1"/>
    <x v="12"/>
    <x v="33"/>
    <n v="11.36"/>
    <n v="2"/>
    <n v="0"/>
    <n v="5.3391999999999991"/>
  </r>
  <r>
    <n v="765"/>
    <s v="CA-2011-162775"/>
    <x v="2"/>
    <x v="286"/>
    <d v="2011-01-16T00:00:00"/>
    <s v="Second Class"/>
    <s v="CS-12250"/>
    <s v="Chris Selesnick"/>
    <x v="1"/>
    <x v="0"/>
    <s v="Bossier City"/>
    <x v="28"/>
    <n v="71111"/>
    <x v="0"/>
    <x v="618"/>
    <x v="1"/>
    <x v="12"/>
    <x v="613"/>
    <n v="50.94"/>
    <n v="3"/>
    <n v="0"/>
    <n v="25.47"/>
  </r>
  <r>
    <n v="766"/>
    <s v="CA-2011-162775"/>
    <x v="2"/>
    <x v="286"/>
    <d v="2011-01-16T00:00:00"/>
    <s v="Second Class"/>
    <s v="CS-12250"/>
    <s v="Chris Selesnick"/>
    <x v="1"/>
    <x v="0"/>
    <s v="Bossier City"/>
    <x v="28"/>
    <n v="71111"/>
    <x v="0"/>
    <x v="619"/>
    <x v="2"/>
    <x v="11"/>
    <x v="614"/>
    <n v="646.74"/>
    <n v="6"/>
    <n v="0"/>
    <n v="258.69600000000003"/>
  </r>
  <r>
    <n v="767"/>
    <s v="CA-2011-162775"/>
    <x v="2"/>
    <x v="286"/>
    <d v="2011-01-16T00:00:00"/>
    <s v="Second Class"/>
    <s v="CS-12250"/>
    <s v="Chris Selesnick"/>
    <x v="1"/>
    <x v="0"/>
    <s v="Bossier City"/>
    <x v="28"/>
    <n v="71111"/>
    <x v="0"/>
    <x v="620"/>
    <x v="1"/>
    <x v="8"/>
    <x v="33"/>
    <n v="5.64"/>
    <n v="3"/>
    <n v="0"/>
    <n v="2.7071999999999994"/>
  </r>
  <r>
    <n v="768"/>
    <s v="CA-2011-162775"/>
    <x v="2"/>
    <x v="286"/>
    <d v="2011-01-16T00:00:00"/>
    <s v="Second Class"/>
    <s v="CS-12250"/>
    <s v="Chris Selesnick"/>
    <x v="1"/>
    <x v="0"/>
    <s v="Bossier City"/>
    <x v="28"/>
    <n v="71111"/>
    <x v="0"/>
    <x v="621"/>
    <x v="1"/>
    <x v="4"/>
    <x v="615"/>
    <n v="572.58000000000004"/>
    <n v="6"/>
    <n v="0"/>
    <n v="34.354799999999955"/>
  </r>
  <r>
    <n v="769"/>
    <s v="CA-2011-106810"/>
    <x v="2"/>
    <x v="287"/>
    <d v="2011-05-20T00:00:00"/>
    <s v="Standard Class"/>
    <s v="AJ-10795"/>
    <s v="Anthony Johnson"/>
    <x v="1"/>
    <x v="0"/>
    <s v="Saint Petersburg"/>
    <x v="2"/>
    <n v="33710"/>
    <x v="0"/>
    <x v="622"/>
    <x v="0"/>
    <x v="5"/>
    <x v="616"/>
    <n v="310.88000000000005"/>
    <n v="2"/>
    <n v="0.2"/>
    <n v="23.315999999999988"/>
  </r>
  <r>
    <n v="770"/>
    <s v="CA-2013-157245"/>
    <x v="0"/>
    <x v="288"/>
    <d v="2013-05-25T00:00:00"/>
    <s v="Standard Class"/>
    <s v="LE-16810"/>
    <s v="Laurel Elliston"/>
    <x v="0"/>
    <x v="0"/>
    <s v="Arlington"/>
    <x v="17"/>
    <n v="22204"/>
    <x v="0"/>
    <x v="623"/>
    <x v="0"/>
    <x v="1"/>
    <x v="617"/>
    <n v="641.96"/>
    <n v="2"/>
    <n v="0"/>
    <n v="179.74880000000002"/>
  </r>
  <r>
    <n v="771"/>
    <s v="CA-2014-104220"/>
    <x v="3"/>
    <x v="289"/>
    <d v="2014-02-06T00:00:00"/>
    <s v="Standard Class"/>
    <s v="BV-11245"/>
    <s v="Benjamin Venier"/>
    <x v="1"/>
    <x v="0"/>
    <s v="Des Moines"/>
    <x v="23"/>
    <n v="50315"/>
    <x v="2"/>
    <x v="624"/>
    <x v="1"/>
    <x v="8"/>
    <x v="618"/>
    <n v="18.28"/>
    <n v="2"/>
    <n v="0"/>
    <n v="9.14"/>
  </r>
  <r>
    <n v="772"/>
    <s v="CA-2014-104220"/>
    <x v="3"/>
    <x v="289"/>
    <d v="2014-02-06T00:00:00"/>
    <s v="Standard Class"/>
    <s v="BV-11245"/>
    <s v="Benjamin Venier"/>
    <x v="1"/>
    <x v="0"/>
    <s v="Des Moines"/>
    <x v="23"/>
    <n v="50315"/>
    <x v="2"/>
    <x v="302"/>
    <x v="2"/>
    <x v="7"/>
    <x v="299"/>
    <n v="207"/>
    <n v="3"/>
    <n v="0"/>
    <n v="51.75"/>
  </r>
  <r>
    <n v="773"/>
    <s v="CA-2014-104220"/>
    <x v="3"/>
    <x v="289"/>
    <d v="2014-02-06T00:00:00"/>
    <s v="Standard Class"/>
    <s v="BV-11245"/>
    <s v="Benjamin Venier"/>
    <x v="1"/>
    <x v="0"/>
    <s v="Des Moines"/>
    <x v="23"/>
    <n v="50315"/>
    <x v="2"/>
    <x v="625"/>
    <x v="1"/>
    <x v="8"/>
    <x v="619"/>
    <n v="32.35"/>
    <n v="5"/>
    <n v="0"/>
    <n v="16.175000000000001"/>
  </r>
  <r>
    <n v="774"/>
    <s v="CA-2014-104220"/>
    <x v="3"/>
    <x v="289"/>
    <d v="2014-02-06T00:00:00"/>
    <s v="Standard Class"/>
    <s v="BV-11245"/>
    <s v="Benjamin Venier"/>
    <x v="1"/>
    <x v="0"/>
    <s v="Des Moines"/>
    <x v="23"/>
    <n v="50315"/>
    <x v="2"/>
    <x v="8"/>
    <x v="1"/>
    <x v="8"/>
    <x v="8"/>
    <n v="7.71"/>
    <n v="1"/>
    <n v="0"/>
    <n v="3.4695"/>
  </r>
  <r>
    <n v="775"/>
    <s v="CA-2014-104220"/>
    <x v="3"/>
    <x v="289"/>
    <d v="2014-02-06T00:00:00"/>
    <s v="Standard Class"/>
    <s v="BV-11245"/>
    <s v="Benjamin Venier"/>
    <x v="1"/>
    <x v="0"/>
    <s v="Des Moines"/>
    <x v="23"/>
    <n v="50315"/>
    <x v="2"/>
    <x v="626"/>
    <x v="1"/>
    <x v="6"/>
    <x v="620"/>
    <n v="40.299999999999997"/>
    <n v="2"/>
    <n v="0"/>
    <n v="10.881"/>
  </r>
  <r>
    <n v="776"/>
    <s v="CA-2014-104220"/>
    <x v="3"/>
    <x v="289"/>
    <d v="2014-02-06T00:00:00"/>
    <s v="Standard Class"/>
    <s v="BV-11245"/>
    <s v="Benjamin Venier"/>
    <x v="1"/>
    <x v="0"/>
    <s v="Des Moines"/>
    <x v="23"/>
    <n v="50315"/>
    <x v="2"/>
    <x v="627"/>
    <x v="0"/>
    <x v="5"/>
    <x v="621"/>
    <n v="34.580000000000005"/>
    <n v="7"/>
    <n v="0"/>
    <n v="14.523600000000002"/>
  </r>
  <r>
    <n v="777"/>
    <s v="CA-2011-165974"/>
    <x v="2"/>
    <x v="290"/>
    <d v="2011-07-06T00:00:00"/>
    <s v="Standard Class"/>
    <s v="DL-12865"/>
    <s v="Dan Lawera"/>
    <x v="0"/>
    <x v="0"/>
    <s v="Cincinnati"/>
    <x v="24"/>
    <n v="45231"/>
    <x v="3"/>
    <x v="628"/>
    <x v="1"/>
    <x v="6"/>
    <x v="622"/>
    <n v="32.76"/>
    <n v="7"/>
    <n v="0.2"/>
    <n v="3.6854999999999958"/>
  </r>
  <r>
    <n v="778"/>
    <s v="CA-2012-144267"/>
    <x v="1"/>
    <x v="291"/>
    <d v="2012-08-23T00:00:00"/>
    <s v="First Class"/>
    <s v="NZ-18565"/>
    <s v="Nick Zandusky"/>
    <x v="2"/>
    <x v="0"/>
    <s v="San Francisco"/>
    <x v="1"/>
    <n v="94110"/>
    <x v="1"/>
    <x v="629"/>
    <x v="0"/>
    <x v="1"/>
    <x v="623"/>
    <n v="544.00800000000004"/>
    <n v="3"/>
    <n v="0.2"/>
    <n v="40.800600000000003"/>
  </r>
  <r>
    <n v="779"/>
    <s v="CA-2012-144267"/>
    <x v="1"/>
    <x v="291"/>
    <d v="2012-08-23T00:00:00"/>
    <s v="First Class"/>
    <s v="NZ-18565"/>
    <s v="Nick Zandusky"/>
    <x v="2"/>
    <x v="0"/>
    <s v="San Francisco"/>
    <x v="1"/>
    <n v="94110"/>
    <x v="1"/>
    <x v="368"/>
    <x v="1"/>
    <x v="10"/>
    <x v="364"/>
    <n v="59.94"/>
    <n v="3"/>
    <n v="0"/>
    <n v="28.171799999999998"/>
  </r>
  <r>
    <n v="780"/>
    <s v="CA-2012-144267"/>
    <x v="1"/>
    <x v="291"/>
    <d v="2012-08-23T00:00:00"/>
    <s v="First Class"/>
    <s v="NZ-18565"/>
    <s v="Nick Zandusky"/>
    <x v="2"/>
    <x v="0"/>
    <s v="San Francisco"/>
    <x v="1"/>
    <n v="94110"/>
    <x v="1"/>
    <x v="358"/>
    <x v="1"/>
    <x v="10"/>
    <x v="354"/>
    <n v="23.92"/>
    <n v="4"/>
    <n v="0"/>
    <n v="11.720800000000001"/>
  </r>
  <r>
    <n v="781"/>
    <s v="CA-2012-144267"/>
    <x v="1"/>
    <x v="291"/>
    <d v="2012-08-23T00:00:00"/>
    <s v="First Class"/>
    <s v="NZ-18565"/>
    <s v="Nick Zandusky"/>
    <x v="2"/>
    <x v="0"/>
    <s v="San Francisco"/>
    <x v="1"/>
    <n v="94110"/>
    <x v="1"/>
    <x v="630"/>
    <x v="1"/>
    <x v="10"/>
    <x v="624"/>
    <n v="4.28"/>
    <n v="1"/>
    <n v="0"/>
    <n v="1.9259999999999997"/>
  </r>
  <r>
    <n v="782"/>
    <s v="US-2012-157014"/>
    <x v="1"/>
    <x v="292"/>
    <d v="2012-10-06T00:00:00"/>
    <s v="Second Class"/>
    <s v="BM-11785"/>
    <s v="Bryan Mills"/>
    <x v="0"/>
    <x v="0"/>
    <s v="Columbus"/>
    <x v="24"/>
    <n v="43229"/>
    <x v="3"/>
    <x v="410"/>
    <x v="1"/>
    <x v="8"/>
    <x v="405"/>
    <n v="32.07"/>
    <n v="5"/>
    <n v="0.7"/>
    <n v="-22.448999999999991"/>
  </r>
  <r>
    <n v="783"/>
    <s v="US-2012-157014"/>
    <x v="1"/>
    <x v="292"/>
    <d v="2012-10-06T00:00:00"/>
    <s v="Second Class"/>
    <s v="BM-11785"/>
    <s v="Bryan Mills"/>
    <x v="0"/>
    <x v="0"/>
    <s v="Columbus"/>
    <x v="24"/>
    <n v="43229"/>
    <x v="3"/>
    <x v="46"/>
    <x v="2"/>
    <x v="11"/>
    <x v="46"/>
    <n v="24"/>
    <n v="2"/>
    <n v="0.2"/>
    <n v="-2.6999999999999993"/>
  </r>
  <r>
    <n v="784"/>
    <s v="US-2012-157014"/>
    <x v="1"/>
    <x v="292"/>
    <d v="2012-10-06T00:00:00"/>
    <s v="Second Class"/>
    <s v="BM-11785"/>
    <s v="Bryan Mills"/>
    <x v="0"/>
    <x v="0"/>
    <s v="Columbus"/>
    <x v="24"/>
    <n v="43229"/>
    <x v="3"/>
    <x v="631"/>
    <x v="0"/>
    <x v="0"/>
    <x v="625"/>
    <n v="35.49"/>
    <n v="1"/>
    <n v="0.5"/>
    <n v="-15.615600000000001"/>
  </r>
  <r>
    <n v="785"/>
    <s v="US-2012-157014"/>
    <x v="1"/>
    <x v="292"/>
    <d v="2012-10-06T00:00:00"/>
    <s v="Second Class"/>
    <s v="BM-11785"/>
    <s v="Bryan Mills"/>
    <x v="0"/>
    <x v="0"/>
    <s v="Columbus"/>
    <x v="24"/>
    <n v="43229"/>
    <x v="3"/>
    <x v="632"/>
    <x v="2"/>
    <x v="11"/>
    <x v="626"/>
    <n v="47.984000000000002"/>
    <n v="2"/>
    <n v="0.2"/>
    <n v="0.59979999999999656"/>
  </r>
  <r>
    <n v="786"/>
    <s v="CA-2012-154921"/>
    <x v="1"/>
    <x v="293"/>
    <d v="2012-05-28T00:00:00"/>
    <s v="Standard Class"/>
    <s v="EA-14035"/>
    <s v="Erin Ashbrook"/>
    <x v="1"/>
    <x v="0"/>
    <s v="Columbia"/>
    <x v="20"/>
    <n v="29203"/>
    <x v="0"/>
    <x v="633"/>
    <x v="1"/>
    <x v="12"/>
    <x v="627"/>
    <n v="186.69"/>
    <n v="3"/>
    <n v="0"/>
    <n v="87.744299999999981"/>
  </r>
  <r>
    <n v="787"/>
    <s v="CA-2014-129567"/>
    <x v="3"/>
    <x v="294"/>
    <d v="2014-03-22T00:00:00"/>
    <s v="Second Class"/>
    <s v="CL-12565"/>
    <s v="Clay Ludtke"/>
    <x v="0"/>
    <x v="0"/>
    <s v="Lancaster"/>
    <x v="1"/>
    <n v="93534"/>
    <x v="1"/>
    <x v="634"/>
    <x v="1"/>
    <x v="8"/>
    <x v="628"/>
    <n v="17.456"/>
    <n v="2"/>
    <n v="0.2"/>
    <n v="5.8914"/>
  </r>
  <r>
    <n v="788"/>
    <s v="CA-2012-154620"/>
    <x v="1"/>
    <x v="295"/>
    <d v="2012-12-16T00:00:00"/>
    <s v="Standard Class"/>
    <s v="LT-17110"/>
    <s v="Liz Thompson"/>
    <x v="0"/>
    <x v="0"/>
    <s v="Lancaster"/>
    <x v="1"/>
    <n v="93534"/>
    <x v="1"/>
    <x v="635"/>
    <x v="0"/>
    <x v="1"/>
    <x v="629"/>
    <n v="348.92800000000005"/>
    <n v="2"/>
    <n v="0.2"/>
    <n v="34.89279999999998"/>
  </r>
  <r>
    <n v="789"/>
    <s v="CA-2012-115938"/>
    <x v="1"/>
    <x v="153"/>
    <d v="2012-06-30T00:00:00"/>
    <s v="Standard Class"/>
    <s v="SA-20830"/>
    <s v="Sue Ann Reed"/>
    <x v="0"/>
    <x v="0"/>
    <s v="Richmond"/>
    <x v="17"/>
    <n v="23223"/>
    <x v="0"/>
    <x v="379"/>
    <x v="1"/>
    <x v="8"/>
    <x v="375"/>
    <n v="143.96"/>
    <n v="4"/>
    <n v="0"/>
    <n v="69.100800000000007"/>
  </r>
  <r>
    <n v="790"/>
    <s v="CA-2012-115938"/>
    <x v="1"/>
    <x v="153"/>
    <d v="2012-06-30T00:00:00"/>
    <s v="Standard Class"/>
    <s v="SA-20830"/>
    <s v="Sue Ann Reed"/>
    <x v="0"/>
    <x v="0"/>
    <s v="Richmond"/>
    <x v="17"/>
    <n v="23223"/>
    <x v="0"/>
    <x v="421"/>
    <x v="1"/>
    <x v="4"/>
    <x v="416"/>
    <n v="15.42"/>
    <n v="1"/>
    <n v="0"/>
    <n v="4.1634000000000011"/>
  </r>
  <r>
    <n v="791"/>
    <s v="CA-2012-115938"/>
    <x v="1"/>
    <x v="153"/>
    <d v="2012-06-30T00:00:00"/>
    <s v="Standard Class"/>
    <s v="SA-20830"/>
    <s v="Sue Ann Reed"/>
    <x v="0"/>
    <x v="0"/>
    <s v="Richmond"/>
    <x v="17"/>
    <n v="23223"/>
    <x v="0"/>
    <x v="636"/>
    <x v="1"/>
    <x v="8"/>
    <x v="630"/>
    <n v="43.04"/>
    <n v="8"/>
    <n v="0"/>
    <n v="21.089600000000001"/>
  </r>
  <r>
    <n v="792"/>
    <s v="CA-2012-115938"/>
    <x v="1"/>
    <x v="153"/>
    <d v="2012-06-30T00:00:00"/>
    <s v="Standard Class"/>
    <s v="SA-20830"/>
    <s v="Sue Ann Reed"/>
    <x v="0"/>
    <x v="0"/>
    <s v="Richmond"/>
    <x v="17"/>
    <n v="23223"/>
    <x v="0"/>
    <x v="637"/>
    <x v="0"/>
    <x v="1"/>
    <x v="631"/>
    <n v="332.94"/>
    <n v="3"/>
    <n v="0"/>
    <n v="79.905599999999993"/>
  </r>
  <r>
    <n v="793"/>
    <s v="CA-2013-105256"/>
    <x v="0"/>
    <x v="244"/>
    <d v="2013-05-21T00:00:00"/>
    <s v="Same Day"/>
    <s v="JK-15730"/>
    <s v="Joe Kamberova"/>
    <x v="0"/>
    <x v="0"/>
    <s v="Asheville"/>
    <x v="3"/>
    <n v="28806"/>
    <x v="0"/>
    <x v="638"/>
    <x v="2"/>
    <x v="7"/>
    <x v="632"/>
    <n v="1363.96"/>
    <n v="5"/>
    <n v="0.2"/>
    <n v="85.247500000000002"/>
  </r>
  <r>
    <n v="794"/>
    <s v="CA-2011-156433"/>
    <x v="2"/>
    <x v="59"/>
    <d v="2011-09-26T00:00:00"/>
    <s v="Standard Class"/>
    <s v="ES-14020"/>
    <s v="Erica Smith"/>
    <x v="0"/>
    <x v="0"/>
    <s v="San Francisco"/>
    <x v="1"/>
    <n v="94110"/>
    <x v="1"/>
    <x v="639"/>
    <x v="1"/>
    <x v="2"/>
    <x v="633"/>
    <n v="9.9600000000000009"/>
    <n v="2"/>
    <n v="0"/>
    <n v="4.5815999999999999"/>
  </r>
  <r>
    <n v="795"/>
    <s v="CA-2011-156433"/>
    <x v="2"/>
    <x v="59"/>
    <d v="2011-09-26T00:00:00"/>
    <s v="Standard Class"/>
    <s v="ES-14020"/>
    <s v="Erica Smith"/>
    <x v="0"/>
    <x v="0"/>
    <s v="San Francisco"/>
    <x v="1"/>
    <n v="94110"/>
    <x v="1"/>
    <x v="362"/>
    <x v="1"/>
    <x v="10"/>
    <x v="357"/>
    <n v="21.72"/>
    <n v="4"/>
    <n v="0"/>
    <n v="10.642799999999999"/>
  </r>
  <r>
    <n v="796"/>
    <s v="CA-2014-151428"/>
    <x v="3"/>
    <x v="296"/>
    <d v="2014-09-27T00:00:00"/>
    <s v="Standard Class"/>
    <s v="RH-19495"/>
    <s v="Rick Hansen"/>
    <x v="0"/>
    <x v="0"/>
    <s v="Rochester"/>
    <x v="11"/>
    <n v="55901"/>
    <x v="2"/>
    <x v="614"/>
    <x v="1"/>
    <x v="8"/>
    <x v="609"/>
    <n v="20.16"/>
    <n v="7"/>
    <n v="0"/>
    <n v="9.8783999999999992"/>
  </r>
  <r>
    <n v="797"/>
    <s v="CA-2012-124653"/>
    <x v="1"/>
    <x v="100"/>
    <d v="2012-12-26T00:00:00"/>
    <s v="First Class"/>
    <s v="DB-13120"/>
    <s v="David Bremer"/>
    <x v="1"/>
    <x v="0"/>
    <s v="Rochester"/>
    <x v="15"/>
    <n v="14609"/>
    <x v="3"/>
    <x v="640"/>
    <x v="1"/>
    <x v="10"/>
    <x v="634"/>
    <n v="132.79"/>
    <n v="7"/>
    <n v="0"/>
    <n v="63.739199999999997"/>
  </r>
  <r>
    <n v="798"/>
    <s v="CA-2012-124653"/>
    <x v="1"/>
    <x v="100"/>
    <d v="2012-12-26T00:00:00"/>
    <s v="First Class"/>
    <s v="DB-13120"/>
    <s v="David Bremer"/>
    <x v="1"/>
    <x v="0"/>
    <s v="Rochester"/>
    <x v="15"/>
    <n v="14609"/>
    <x v="3"/>
    <x v="12"/>
    <x v="1"/>
    <x v="10"/>
    <x v="12"/>
    <n v="12.96"/>
    <n v="2"/>
    <n v="0"/>
    <n v="6.2208000000000006"/>
  </r>
  <r>
    <n v="799"/>
    <s v="CA-2012-124653"/>
    <x v="1"/>
    <x v="100"/>
    <d v="2012-12-26T00:00:00"/>
    <s v="First Class"/>
    <s v="DB-13120"/>
    <s v="David Bremer"/>
    <x v="1"/>
    <x v="0"/>
    <s v="Rochester"/>
    <x v="15"/>
    <n v="14609"/>
    <x v="3"/>
    <x v="641"/>
    <x v="1"/>
    <x v="2"/>
    <x v="635"/>
    <n v="21.560000000000002"/>
    <n v="7"/>
    <n v="0"/>
    <n v="10.348799999999999"/>
  </r>
  <r>
    <n v="800"/>
    <s v="CA-2012-101910"/>
    <x v="1"/>
    <x v="154"/>
    <d v="2012-12-03T00:00:00"/>
    <s v="Standard Class"/>
    <s v="CD-11920"/>
    <s v="Carlos Daly"/>
    <x v="0"/>
    <x v="0"/>
    <s v="Lake Elsinore"/>
    <x v="1"/>
    <n v="92530"/>
    <x v="1"/>
    <x v="474"/>
    <x v="0"/>
    <x v="1"/>
    <x v="470"/>
    <n v="283.92"/>
    <n v="5"/>
    <n v="0.2"/>
    <n v="17.745000000000019"/>
  </r>
  <r>
    <n v="801"/>
    <s v="CA-2014-105809"/>
    <x v="3"/>
    <x v="297"/>
    <d v="2014-02-24T00:00:00"/>
    <s v="First Class"/>
    <s v="HW-14935"/>
    <s v="Helen Wasserman"/>
    <x v="1"/>
    <x v="0"/>
    <s v="San Diego"/>
    <x v="1"/>
    <n v="92105"/>
    <x v="1"/>
    <x v="642"/>
    <x v="0"/>
    <x v="5"/>
    <x v="636"/>
    <n v="22.23"/>
    <n v="1"/>
    <n v="0"/>
    <n v="7.3358999999999988"/>
  </r>
  <r>
    <n v="802"/>
    <s v="CA-2014-105809"/>
    <x v="3"/>
    <x v="297"/>
    <d v="2014-02-24T00:00:00"/>
    <s v="First Class"/>
    <s v="HW-14935"/>
    <s v="Helen Wasserman"/>
    <x v="1"/>
    <x v="0"/>
    <s v="San Diego"/>
    <x v="1"/>
    <n v="92105"/>
    <x v="1"/>
    <x v="233"/>
    <x v="2"/>
    <x v="7"/>
    <x v="231"/>
    <n v="215.96799999999999"/>
    <n v="2"/>
    <n v="0.2"/>
    <n v="18.897199999999991"/>
  </r>
  <r>
    <n v="803"/>
    <s v="CA-2013-136133"/>
    <x v="0"/>
    <x v="298"/>
    <d v="2013-08-24T00:00:00"/>
    <s v="Second Class"/>
    <s v="HW-14935"/>
    <s v="Helen Wasserman"/>
    <x v="1"/>
    <x v="0"/>
    <s v="New York City"/>
    <x v="15"/>
    <n v="10024"/>
    <x v="3"/>
    <x v="643"/>
    <x v="1"/>
    <x v="9"/>
    <x v="637"/>
    <n v="355.32"/>
    <n v="9"/>
    <n v="0"/>
    <n v="99.48960000000001"/>
  </r>
  <r>
    <n v="804"/>
    <s v="CA-2013-115504"/>
    <x v="0"/>
    <x v="299"/>
    <d v="2013-03-18T00:00:00"/>
    <s v="Standard Class"/>
    <s v="MC-18130"/>
    <s v="Mike Caudle"/>
    <x v="1"/>
    <x v="0"/>
    <s v="Monroe"/>
    <x v="28"/>
    <n v="71203"/>
    <x v="0"/>
    <x v="644"/>
    <x v="1"/>
    <x v="10"/>
    <x v="638"/>
    <n v="12.96"/>
    <n v="2"/>
    <n v="0"/>
    <n v="6.2208000000000006"/>
  </r>
  <r>
    <n v="805"/>
    <s v="CA-2014-135783"/>
    <x v="3"/>
    <x v="300"/>
    <d v="2014-04-25T00:00:00"/>
    <s v="First Class"/>
    <s v="GM-14440"/>
    <s v="Gary McGarr"/>
    <x v="0"/>
    <x v="0"/>
    <s v="San Francisco"/>
    <x v="1"/>
    <n v="94122"/>
    <x v="1"/>
    <x v="645"/>
    <x v="0"/>
    <x v="5"/>
    <x v="639"/>
    <n v="18.28"/>
    <n v="2"/>
    <n v="0"/>
    <n v="6.2151999999999994"/>
  </r>
  <r>
    <n v="806"/>
    <s v="CA-2011-134313"/>
    <x v="2"/>
    <x v="301"/>
    <d v="2011-11-07T00:00:00"/>
    <s v="Standard Class"/>
    <s v="RA-19915"/>
    <s v="Russell Applegate"/>
    <x v="0"/>
    <x v="0"/>
    <s v="Denver"/>
    <x v="22"/>
    <n v="80219"/>
    <x v="1"/>
    <x v="646"/>
    <x v="1"/>
    <x v="6"/>
    <x v="640"/>
    <n v="43.176000000000002"/>
    <n v="3"/>
    <n v="0.2"/>
    <n v="4.3176000000000005"/>
  </r>
  <r>
    <n v="807"/>
    <s v="CA-2011-134313"/>
    <x v="2"/>
    <x v="301"/>
    <d v="2011-11-07T00:00:00"/>
    <s v="Standard Class"/>
    <s v="RA-19915"/>
    <s v="Russell Applegate"/>
    <x v="0"/>
    <x v="0"/>
    <s v="Denver"/>
    <x v="22"/>
    <n v="80219"/>
    <x v="1"/>
    <x v="647"/>
    <x v="2"/>
    <x v="7"/>
    <x v="641"/>
    <n v="1983.9680000000001"/>
    <n v="4"/>
    <n v="0.2"/>
    <n v="247.99599999999981"/>
  </r>
  <r>
    <n v="808"/>
    <s v="CA-2012-140921"/>
    <x v="1"/>
    <x v="302"/>
    <d v="2012-02-05T00:00:00"/>
    <s v="First Class"/>
    <s v="AA-10375"/>
    <s v="Allen Armold"/>
    <x v="0"/>
    <x v="0"/>
    <s v="Omaha"/>
    <x v="8"/>
    <n v="68104"/>
    <x v="2"/>
    <x v="378"/>
    <x v="0"/>
    <x v="5"/>
    <x v="374"/>
    <n v="28.4"/>
    <n v="2"/>
    <n v="0"/>
    <n v="11.076000000000001"/>
  </r>
  <r>
    <n v="809"/>
    <s v="CA-2012-140921"/>
    <x v="1"/>
    <x v="302"/>
    <d v="2012-02-05T00:00:00"/>
    <s v="First Class"/>
    <s v="AA-10375"/>
    <s v="Allen Armold"/>
    <x v="0"/>
    <x v="0"/>
    <s v="Omaha"/>
    <x v="8"/>
    <n v="68104"/>
    <x v="2"/>
    <x v="648"/>
    <x v="2"/>
    <x v="11"/>
    <x v="642"/>
    <n v="149.97"/>
    <n v="3"/>
    <n v="0"/>
    <n v="50.989800000000002"/>
  </r>
  <r>
    <n v="810"/>
    <s v="CA-2011-151995"/>
    <x v="2"/>
    <x v="303"/>
    <d v="2011-10-15T00:00:00"/>
    <s v="First Class"/>
    <s v="ZC-21910"/>
    <s v="Zuschuss Carroll"/>
    <x v="0"/>
    <x v="0"/>
    <s v="Edmonds"/>
    <x v="4"/>
    <n v="98026"/>
    <x v="1"/>
    <x v="649"/>
    <x v="1"/>
    <x v="6"/>
    <x v="643"/>
    <n v="11.52"/>
    <n v="4"/>
    <n v="0"/>
    <n v="3.2256"/>
  </r>
  <r>
    <n v="811"/>
    <s v="CA-2011-151995"/>
    <x v="2"/>
    <x v="303"/>
    <d v="2011-10-15T00:00:00"/>
    <s v="First Class"/>
    <s v="ZC-21910"/>
    <s v="Zuschuss Carroll"/>
    <x v="0"/>
    <x v="0"/>
    <s v="Edmonds"/>
    <x v="4"/>
    <n v="98026"/>
    <x v="1"/>
    <x v="257"/>
    <x v="0"/>
    <x v="3"/>
    <x v="255"/>
    <n v="1298.55"/>
    <n v="5"/>
    <n v="0"/>
    <n v="311.65199999999999"/>
  </r>
  <r>
    <n v="812"/>
    <s v="CA-2011-151995"/>
    <x v="2"/>
    <x v="303"/>
    <d v="2011-10-15T00:00:00"/>
    <s v="First Class"/>
    <s v="ZC-21910"/>
    <s v="Zuschuss Carroll"/>
    <x v="0"/>
    <x v="0"/>
    <s v="Edmonds"/>
    <x v="4"/>
    <n v="98026"/>
    <x v="1"/>
    <x v="650"/>
    <x v="1"/>
    <x v="9"/>
    <x v="644"/>
    <n v="213.92"/>
    <n v="4"/>
    <n v="0"/>
    <n v="62.036799999999971"/>
  </r>
  <r>
    <n v="813"/>
    <s v="CA-2011-151995"/>
    <x v="2"/>
    <x v="303"/>
    <d v="2011-10-15T00:00:00"/>
    <s v="First Class"/>
    <s v="ZC-21910"/>
    <s v="Zuschuss Carroll"/>
    <x v="0"/>
    <x v="0"/>
    <s v="Edmonds"/>
    <x v="4"/>
    <n v="98026"/>
    <x v="1"/>
    <x v="553"/>
    <x v="2"/>
    <x v="11"/>
    <x v="547"/>
    <n v="25.78"/>
    <n v="2"/>
    <n v="0"/>
    <n v="2.5779999999999994"/>
  </r>
  <r>
    <n v="814"/>
    <s v="CA-2014-143686"/>
    <x v="3"/>
    <x v="304"/>
    <d v="2014-05-15T00:00:00"/>
    <s v="Same Day"/>
    <s v="PJ-19015"/>
    <s v="Pauline Johnson"/>
    <x v="0"/>
    <x v="0"/>
    <s v="Santa Ana"/>
    <x v="1"/>
    <n v="92704"/>
    <x v="1"/>
    <x v="645"/>
    <x v="0"/>
    <x v="5"/>
    <x v="639"/>
    <n v="18.28"/>
    <n v="2"/>
    <n v="0"/>
    <n v="6.2151999999999994"/>
  </r>
  <r>
    <n v="815"/>
    <s v="CA-2014-143686"/>
    <x v="3"/>
    <x v="304"/>
    <d v="2014-05-15T00:00:00"/>
    <s v="Same Day"/>
    <s v="PJ-19015"/>
    <s v="Pauline Johnson"/>
    <x v="0"/>
    <x v="0"/>
    <s v="Santa Ana"/>
    <x v="1"/>
    <n v="92704"/>
    <x v="1"/>
    <x v="651"/>
    <x v="2"/>
    <x v="11"/>
    <x v="645"/>
    <n v="1399.93"/>
    <n v="7"/>
    <n v="0"/>
    <n v="601.96990000000005"/>
  </r>
  <r>
    <n v="816"/>
    <s v="CA-2012-106565"/>
    <x v="1"/>
    <x v="305"/>
    <d v="2012-03-23T00:00:00"/>
    <s v="First Class"/>
    <s v="BW-11110"/>
    <s v="Bart Watters"/>
    <x v="1"/>
    <x v="0"/>
    <s v="Milwaukee"/>
    <x v="6"/>
    <n v="53209"/>
    <x v="2"/>
    <x v="180"/>
    <x v="1"/>
    <x v="10"/>
    <x v="179"/>
    <n v="51.84"/>
    <n v="8"/>
    <n v="0"/>
    <n v="24.883200000000002"/>
  </r>
  <r>
    <n v="817"/>
    <s v="CA-2013-149370"/>
    <x v="0"/>
    <x v="306"/>
    <d v="2013-09-20T00:00:00"/>
    <s v="Standard Class"/>
    <s v="DB-13210"/>
    <s v="Dean Braden"/>
    <x v="0"/>
    <x v="0"/>
    <s v="Philadelphia"/>
    <x v="9"/>
    <n v="19140"/>
    <x v="3"/>
    <x v="652"/>
    <x v="1"/>
    <x v="10"/>
    <x v="646"/>
    <n v="5.3440000000000003"/>
    <n v="1"/>
    <n v="0.2"/>
    <n v="1.8703999999999998"/>
  </r>
  <r>
    <n v="818"/>
    <s v="CA-2011-140858"/>
    <x v="2"/>
    <x v="307"/>
    <d v="2011-07-02T00:00:00"/>
    <s v="Standard Class"/>
    <s v="CA-12775"/>
    <s v="Cynthia Arntzen"/>
    <x v="0"/>
    <x v="0"/>
    <s v="Philadelphia"/>
    <x v="9"/>
    <n v="19140"/>
    <x v="3"/>
    <x v="88"/>
    <x v="1"/>
    <x v="10"/>
    <x v="88"/>
    <n v="41.472000000000008"/>
    <n v="8"/>
    <n v="0.2"/>
    <n v="14.5152"/>
  </r>
  <r>
    <n v="819"/>
    <s v="CA-2011-140858"/>
    <x v="2"/>
    <x v="307"/>
    <d v="2011-07-02T00:00:00"/>
    <s v="Standard Class"/>
    <s v="CA-12775"/>
    <s v="Cynthia Arntzen"/>
    <x v="0"/>
    <x v="0"/>
    <s v="Philadelphia"/>
    <x v="9"/>
    <n v="19140"/>
    <x v="3"/>
    <x v="653"/>
    <x v="1"/>
    <x v="8"/>
    <x v="647"/>
    <n v="3.168000000000001"/>
    <n v="3"/>
    <n v="0.7"/>
    <n v="-2.4287999999999998"/>
  </r>
  <r>
    <n v="820"/>
    <s v="CA-2011-140858"/>
    <x v="2"/>
    <x v="307"/>
    <d v="2011-07-02T00:00:00"/>
    <s v="Standard Class"/>
    <s v="CA-12775"/>
    <s v="Cynthia Arntzen"/>
    <x v="0"/>
    <x v="0"/>
    <s v="Philadelphia"/>
    <x v="9"/>
    <n v="19140"/>
    <x v="3"/>
    <x v="654"/>
    <x v="0"/>
    <x v="1"/>
    <x v="648"/>
    <n v="1228.4649999999999"/>
    <n v="5"/>
    <n v="0.3"/>
    <n v="0"/>
  </r>
  <r>
    <n v="821"/>
    <s v="CA-2011-140858"/>
    <x v="2"/>
    <x v="307"/>
    <d v="2011-07-02T00:00:00"/>
    <s v="Standard Class"/>
    <s v="CA-12775"/>
    <s v="Cynthia Arntzen"/>
    <x v="0"/>
    <x v="0"/>
    <s v="Philadelphia"/>
    <x v="9"/>
    <n v="19140"/>
    <x v="3"/>
    <x v="655"/>
    <x v="1"/>
    <x v="8"/>
    <x v="649"/>
    <n v="31.086000000000006"/>
    <n v="3"/>
    <n v="0.7"/>
    <n v="-22.796399999999991"/>
  </r>
  <r>
    <n v="822"/>
    <s v="CA-2011-140858"/>
    <x v="2"/>
    <x v="307"/>
    <d v="2011-07-02T00:00:00"/>
    <s v="Standard Class"/>
    <s v="CA-12775"/>
    <s v="Cynthia Arntzen"/>
    <x v="0"/>
    <x v="0"/>
    <s v="Philadelphia"/>
    <x v="9"/>
    <n v="19140"/>
    <x v="3"/>
    <x v="656"/>
    <x v="1"/>
    <x v="10"/>
    <x v="650"/>
    <n v="335.52"/>
    <n v="4"/>
    <n v="0.2"/>
    <n v="117.43199999999999"/>
  </r>
  <r>
    <n v="823"/>
    <s v="CA-2014-101434"/>
    <x v="3"/>
    <x v="308"/>
    <d v="2014-06-28T00:00:00"/>
    <s v="Standard Class"/>
    <s v="TR-21325"/>
    <s v="Toby Ritter"/>
    <x v="0"/>
    <x v="0"/>
    <s v="Belleville"/>
    <x v="30"/>
    <n v="7109"/>
    <x v="3"/>
    <x v="657"/>
    <x v="2"/>
    <x v="11"/>
    <x v="651"/>
    <n v="239.96999999999997"/>
    <n v="3"/>
    <n v="0"/>
    <n v="71.990999999999985"/>
  </r>
  <r>
    <n v="824"/>
    <s v="CA-2014-101434"/>
    <x v="3"/>
    <x v="308"/>
    <d v="2014-06-28T00:00:00"/>
    <s v="Standard Class"/>
    <s v="TR-21325"/>
    <s v="Toby Ritter"/>
    <x v="0"/>
    <x v="0"/>
    <s v="Belleville"/>
    <x v="30"/>
    <n v="7109"/>
    <x v="3"/>
    <x v="607"/>
    <x v="1"/>
    <x v="2"/>
    <x v="602"/>
    <n v="9.82"/>
    <n v="2"/>
    <n v="0"/>
    <n v="4.8117999999999999"/>
  </r>
  <r>
    <n v="825"/>
    <s v="US-2011-102071"/>
    <x v="2"/>
    <x v="309"/>
    <d v="2011-05-15T00:00:00"/>
    <s v="Standard Class"/>
    <s v="PG-18820"/>
    <s v="Patrick Gardner"/>
    <x v="0"/>
    <x v="0"/>
    <s v="San Francisco"/>
    <x v="1"/>
    <n v="94110"/>
    <x v="1"/>
    <x v="658"/>
    <x v="2"/>
    <x v="11"/>
    <x v="652"/>
    <n v="67.8"/>
    <n v="4"/>
    <n v="0"/>
    <n v="4.0679999999999978"/>
  </r>
  <r>
    <n v="826"/>
    <s v="US-2011-102071"/>
    <x v="2"/>
    <x v="309"/>
    <d v="2011-05-15T00:00:00"/>
    <s v="Standard Class"/>
    <s v="PG-18820"/>
    <s v="Patrick Gardner"/>
    <x v="0"/>
    <x v="0"/>
    <s v="San Francisco"/>
    <x v="1"/>
    <n v="94110"/>
    <x v="1"/>
    <x v="201"/>
    <x v="2"/>
    <x v="11"/>
    <x v="200"/>
    <n v="167.97"/>
    <n v="3"/>
    <n v="0"/>
    <n v="40.31280000000001"/>
  </r>
  <r>
    <n v="827"/>
    <s v="CA-2014-126956"/>
    <x v="3"/>
    <x v="170"/>
    <d v="2014-08-29T00:00:00"/>
    <s v="Standard Class"/>
    <s v="GT-14710"/>
    <s v="Greg Tran"/>
    <x v="0"/>
    <x v="0"/>
    <s v="Lakeville"/>
    <x v="11"/>
    <n v="55044"/>
    <x v="2"/>
    <x v="659"/>
    <x v="1"/>
    <x v="13"/>
    <x v="653"/>
    <n v="35"/>
    <n v="7"/>
    <n v="0"/>
    <n v="16.8"/>
  </r>
  <r>
    <n v="828"/>
    <s v="CA-2014-126956"/>
    <x v="3"/>
    <x v="170"/>
    <d v="2014-08-29T00:00:00"/>
    <s v="Standard Class"/>
    <s v="GT-14710"/>
    <s v="Greg Tran"/>
    <x v="0"/>
    <x v="0"/>
    <s v="Lakeville"/>
    <x v="11"/>
    <n v="55044"/>
    <x v="2"/>
    <x v="660"/>
    <x v="1"/>
    <x v="14"/>
    <x v="654"/>
    <n v="37.24"/>
    <n v="4"/>
    <n v="0"/>
    <n v="10.799599999999998"/>
  </r>
  <r>
    <n v="829"/>
    <s v="CA-2014-126956"/>
    <x v="3"/>
    <x v="170"/>
    <d v="2014-08-29T00:00:00"/>
    <s v="Standard Class"/>
    <s v="GT-14710"/>
    <s v="Greg Tran"/>
    <x v="0"/>
    <x v="0"/>
    <s v="Lakeville"/>
    <x v="11"/>
    <n v="55044"/>
    <x v="2"/>
    <x v="661"/>
    <x v="1"/>
    <x v="12"/>
    <x v="655"/>
    <n v="15.28"/>
    <n v="2"/>
    <n v="0"/>
    <n v="7.4871999999999996"/>
  </r>
  <r>
    <n v="830"/>
    <s v="CA-2014-129462"/>
    <x v="3"/>
    <x v="114"/>
    <d v="2014-06-22T00:00:00"/>
    <s v="Second Class"/>
    <s v="JE-15745"/>
    <s v="Joel Eaton"/>
    <x v="0"/>
    <x v="0"/>
    <s v="Florence"/>
    <x v="0"/>
    <n v="41042"/>
    <x v="0"/>
    <x v="662"/>
    <x v="0"/>
    <x v="1"/>
    <x v="656"/>
    <n v="301.95999999999998"/>
    <n v="2"/>
    <n v="0"/>
    <n v="90.587999999999965"/>
  </r>
  <r>
    <n v="831"/>
    <s v="CA-2014-129462"/>
    <x v="3"/>
    <x v="114"/>
    <d v="2014-06-22T00:00:00"/>
    <s v="Second Class"/>
    <s v="JE-15745"/>
    <s v="Joel Eaton"/>
    <x v="0"/>
    <x v="0"/>
    <s v="Florence"/>
    <x v="0"/>
    <n v="41042"/>
    <x v="0"/>
    <x v="663"/>
    <x v="1"/>
    <x v="9"/>
    <x v="657"/>
    <n v="180.66"/>
    <n v="3"/>
    <n v="0"/>
    <n v="50.584800000000008"/>
  </r>
  <r>
    <n v="832"/>
    <s v="CA-2014-129462"/>
    <x v="3"/>
    <x v="114"/>
    <d v="2014-06-22T00:00:00"/>
    <s v="Second Class"/>
    <s v="JE-15745"/>
    <s v="Joel Eaton"/>
    <x v="0"/>
    <x v="0"/>
    <s v="Florence"/>
    <x v="0"/>
    <n v="41042"/>
    <x v="0"/>
    <x v="664"/>
    <x v="2"/>
    <x v="7"/>
    <x v="658"/>
    <n v="191.98"/>
    <n v="2"/>
    <n v="0"/>
    <n v="51.834599999999995"/>
  </r>
  <r>
    <n v="833"/>
    <s v="CA-2014-129462"/>
    <x v="3"/>
    <x v="114"/>
    <d v="2014-06-22T00:00:00"/>
    <s v="Second Class"/>
    <s v="JE-15745"/>
    <s v="Joel Eaton"/>
    <x v="0"/>
    <x v="0"/>
    <s v="Florence"/>
    <x v="0"/>
    <n v="41042"/>
    <x v="0"/>
    <x v="665"/>
    <x v="2"/>
    <x v="7"/>
    <x v="659"/>
    <n v="65.989999999999995"/>
    <n v="1"/>
    <n v="0"/>
    <n v="17.157400000000003"/>
  </r>
  <r>
    <n v="834"/>
    <s v="CA-2013-165316"/>
    <x v="0"/>
    <x v="310"/>
    <d v="2013-07-28T00:00:00"/>
    <s v="Standard Class"/>
    <s v="JB-15400"/>
    <s v="Jennifer Braxton"/>
    <x v="1"/>
    <x v="0"/>
    <s v="Tampa"/>
    <x v="2"/>
    <n v="33614"/>
    <x v="0"/>
    <x v="666"/>
    <x v="1"/>
    <x v="6"/>
    <x v="660"/>
    <n v="35.216000000000001"/>
    <n v="2"/>
    <n v="0.2"/>
    <n v="2.6411999999999995"/>
  </r>
  <r>
    <n v="835"/>
    <s v="CA-2013-165316"/>
    <x v="0"/>
    <x v="310"/>
    <d v="2013-07-28T00:00:00"/>
    <s v="Standard Class"/>
    <s v="JB-15400"/>
    <s v="Jennifer Braxton"/>
    <x v="1"/>
    <x v="0"/>
    <s v="Tampa"/>
    <x v="2"/>
    <n v="33614"/>
    <x v="0"/>
    <x v="667"/>
    <x v="1"/>
    <x v="9"/>
    <x v="661"/>
    <n v="23.696000000000002"/>
    <n v="2"/>
    <n v="0.2"/>
    <n v="6.5164"/>
  </r>
  <r>
    <n v="836"/>
    <s v="CA-2013-165316"/>
    <x v="0"/>
    <x v="310"/>
    <d v="2013-07-28T00:00:00"/>
    <s v="Standard Class"/>
    <s v="JB-15400"/>
    <s v="Jennifer Braxton"/>
    <x v="1"/>
    <x v="0"/>
    <s v="Tampa"/>
    <x v="2"/>
    <n v="33614"/>
    <x v="0"/>
    <x v="668"/>
    <x v="2"/>
    <x v="15"/>
    <x v="662"/>
    <n v="265.47500000000002"/>
    <n v="1"/>
    <n v="0.5"/>
    <n v="-111.49950000000007"/>
  </r>
  <r>
    <n v="837"/>
    <s v="US-2011-115987"/>
    <x v="2"/>
    <x v="78"/>
    <d v="2011-09-13T00:00:00"/>
    <s v="Second Class"/>
    <s v="LH-17020"/>
    <s v="Lisa Hazard"/>
    <x v="0"/>
    <x v="0"/>
    <s v="Tyler"/>
    <x v="5"/>
    <n v="75701"/>
    <x v="2"/>
    <x v="669"/>
    <x v="1"/>
    <x v="8"/>
    <x v="663"/>
    <n v="51.183999999999983"/>
    <n v="4"/>
    <n v="0.8"/>
    <n v="-79.335199999999986"/>
  </r>
  <r>
    <n v="838"/>
    <s v="US-2014-156083"/>
    <x v="3"/>
    <x v="259"/>
    <d v="2014-11-12T00:00:00"/>
    <s v="Standard Class"/>
    <s v="JL-15175"/>
    <s v="James Lanier"/>
    <x v="2"/>
    <x v="0"/>
    <s v="Columbia"/>
    <x v="18"/>
    <n v="38401"/>
    <x v="0"/>
    <x v="670"/>
    <x v="1"/>
    <x v="10"/>
    <x v="664"/>
    <n v="9.6640000000000015"/>
    <n v="2"/>
    <n v="0.2"/>
    <n v="3.2615999999999996"/>
  </r>
  <r>
    <n v="839"/>
    <s v="US-2013-137547"/>
    <x v="0"/>
    <x v="311"/>
    <d v="2013-03-13T00:00:00"/>
    <s v="Standard Class"/>
    <s v="EB-13705"/>
    <s v="Ed Braxton"/>
    <x v="1"/>
    <x v="0"/>
    <s v="Fort Worth"/>
    <x v="5"/>
    <n v="76106"/>
    <x v="2"/>
    <x v="402"/>
    <x v="2"/>
    <x v="7"/>
    <x v="398"/>
    <n v="21.071999999999999"/>
    <n v="3"/>
    <n v="0.2"/>
    <n v="1.5804"/>
  </r>
  <r>
    <n v="840"/>
    <s v="CA-2012-100454"/>
    <x v="1"/>
    <x v="312"/>
    <d v="2012-11-25T00:00:00"/>
    <s v="Standard Class"/>
    <s v="BM-11650"/>
    <s v="Brian Moss"/>
    <x v="1"/>
    <x v="0"/>
    <s v="New York City"/>
    <x v="15"/>
    <n v="10035"/>
    <x v="3"/>
    <x v="626"/>
    <x v="1"/>
    <x v="6"/>
    <x v="620"/>
    <n v="60.449999999999996"/>
    <n v="3"/>
    <n v="0"/>
    <n v="16.3215"/>
  </r>
  <r>
    <n v="841"/>
    <s v="CA-2012-100454"/>
    <x v="1"/>
    <x v="312"/>
    <d v="2012-11-25T00:00:00"/>
    <s v="Standard Class"/>
    <s v="BM-11650"/>
    <s v="Brian Moss"/>
    <x v="1"/>
    <x v="0"/>
    <s v="New York City"/>
    <x v="15"/>
    <n v="10035"/>
    <x v="3"/>
    <x v="671"/>
    <x v="1"/>
    <x v="6"/>
    <x v="665"/>
    <n v="11.52"/>
    <n v="4"/>
    <n v="0"/>
    <n v="3.3407999999999998"/>
  </r>
  <r>
    <n v="842"/>
    <s v="CA-2012-100454"/>
    <x v="1"/>
    <x v="312"/>
    <d v="2012-11-25T00:00:00"/>
    <s v="Standard Class"/>
    <s v="BM-11650"/>
    <s v="Brian Moss"/>
    <x v="1"/>
    <x v="0"/>
    <s v="New York City"/>
    <x v="15"/>
    <n v="10035"/>
    <x v="3"/>
    <x v="672"/>
    <x v="0"/>
    <x v="0"/>
    <x v="666"/>
    <n v="186.048"/>
    <n v="4"/>
    <n v="0.2"/>
    <n v="9.3024000000000058"/>
  </r>
  <r>
    <n v="843"/>
    <s v="CA-2013-161669"/>
    <x v="0"/>
    <x v="77"/>
    <d v="2013-11-10T00:00:00"/>
    <s v="First Class"/>
    <s v="EM-14095"/>
    <s v="Eudokia Martin"/>
    <x v="1"/>
    <x v="0"/>
    <s v="Los Angeles"/>
    <x v="1"/>
    <n v="90036"/>
    <x v="1"/>
    <x v="673"/>
    <x v="1"/>
    <x v="8"/>
    <x v="667"/>
    <n v="37.44"/>
    <n v="4"/>
    <n v="0.2"/>
    <n v="11.699999999999996"/>
  </r>
  <r>
    <n v="844"/>
    <s v="CA-2013-161669"/>
    <x v="0"/>
    <x v="77"/>
    <d v="2013-11-10T00:00:00"/>
    <s v="First Class"/>
    <s v="EM-14095"/>
    <s v="Eudokia Martin"/>
    <x v="1"/>
    <x v="0"/>
    <s v="Los Angeles"/>
    <x v="1"/>
    <n v="90036"/>
    <x v="1"/>
    <x v="674"/>
    <x v="1"/>
    <x v="8"/>
    <x v="668"/>
    <n v="26.975999999999999"/>
    <n v="4"/>
    <n v="0.2"/>
    <n v="8.767199999999999"/>
  </r>
  <r>
    <n v="845"/>
    <s v="CA-2013-161669"/>
    <x v="0"/>
    <x v="77"/>
    <d v="2013-11-10T00:00:00"/>
    <s v="First Class"/>
    <s v="EM-14095"/>
    <s v="Eudokia Martin"/>
    <x v="1"/>
    <x v="0"/>
    <s v="Los Angeles"/>
    <x v="1"/>
    <n v="90036"/>
    <x v="1"/>
    <x v="675"/>
    <x v="1"/>
    <x v="14"/>
    <x v="669"/>
    <n v="11.36"/>
    <n v="2"/>
    <n v="0"/>
    <n v="3.2943999999999996"/>
  </r>
  <r>
    <n v="846"/>
    <s v="CA-2013-161669"/>
    <x v="0"/>
    <x v="77"/>
    <d v="2013-11-10T00:00:00"/>
    <s v="First Class"/>
    <s v="EM-14095"/>
    <s v="Eudokia Martin"/>
    <x v="1"/>
    <x v="0"/>
    <s v="Los Angeles"/>
    <x v="1"/>
    <n v="90036"/>
    <x v="1"/>
    <x v="676"/>
    <x v="1"/>
    <x v="2"/>
    <x v="670"/>
    <n v="14.62"/>
    <n v="2"/>
    <n v="0"/>
    <n v="6.8713999999999995"/>
  </r>
  <r>
    <n v="847"/>
    <s v="CA-2012-114300"/>
    <x v="1"/>
    <x v="313"/>
    <d v="2012-10-17T00:00:00"/>
    <s v="Standard Class"/>
    <s v="AF-10885"/>
    <s v="Art Foster"/>
    <x v="0"/>
    <x v="0"/>
    <s v="Louisville"/>
    <x v="0"/>
    <n v="40214"/>
    <x v="0"/>
    <x v="179"/>
    <x v="2"/>
    <x v="7"/>
    <x v="178"/>
    <n v="83.72"/>
    <n v="7"/>
    <n v="0"/>
    <n v="23.441600000000005"/>
  </r>
  <r>
    <n v="848"/>
    <s v="CA-2012-114300"/>
    <x v="1"/>
    <x v="313"/>
    <d v="2012-10-17T00:00:00"/>
    <s v="Standard Class"/>
    <s v="AF-10885"/>
    <s v="Art Foster"/>
    <x v="0"/>
    <x v="0"/>
    <s v="Louisville"/>
    <x v="0"/>
    <n v="40214"/>
    <x v="0"/>
    <x v="268"/>
    <x v="0"/>
    <x v="1"/>
    <x v="265"/>
    <n v="287.94"/>
    <n v="3"/>
    <n v="0"/>
    <n v="77.743800000000022"/>
  </r>
  <r>
    <n v="849"/>
    <s v="CA-2014-107503"/>
    <x v="3"/>
    <x v="314"/>
    <d v="2014-01-07T00:00:00"/>
    <s v="Standard Class"/>
    <s v="GA-14725"/>
    <s v="Guy Armstrong"/>
    <x v="0"/>
    <x v="0"/>
    <s v="Lorain"/>
    <x v="24"/>
    <n v="44052"/>
    <x v="3"/>
    <x v="677"/>
    <x v="0"/>
    <x v="5"/>
    <x v="671"/>
    <n v="48.896000000000001"/>
    <n v="4"/>
    <n v="0.2"/>
    <n v="8.5567999999999991"/>
  </r>
  <r>
    <n v="850"/>
    <s v="CA-2011-107755"/>
    <x v="2"/>
    <x v="315"/>
    <d v="2011-02-13T00:00:00"/>
    <s v="Standard Class"/>
    <s v="CK-12760"/>
    <s v="Cyma Kinney"/>
    <x v="1"/>
    <x v="0"/>
    <s v="Linden"/>
    <x v="30"/>
    <n v="7036"/>
    <x v="3"/>
    <x v="678"/>
    <x v="2"/>
    <x v="11"/>
    <x v="672"/>
    <n v="115.36"/>
    <n v="7"/>
    <n v="0"/>
    <n v="49.604800000000012"/>
  </r>
  <r>
    <n v="851"/>
    <s v="CA-2013-152534"/>
    <x v="0"/>
    <x v="23"/>
    <d v="2013-06-26T00:00:00"/>
    <s v="Second Class"/>
    <s v="DP-13105"/>
    <s v="Dave Poirier"/>
    <x v="1"/>
    <x v="0"/>
    <s v="Salinas"/>
    <x v="1"/>
    <n v="93905"/>
    <x v="1"/>
    <x v="679"/>
    <x v="1"/>
    <x v="6"/>
    <x v="673"/>
    <n v="5.16"/>
    <n v="2"/>
    <n v="0"/>
    <n v="1.3416000000000001"/>
  </r>
  <r>
    <n v="852"/>
    <s v="CA-2013-152534"/>
    <x v="0"/>
    <x v="23"/>
    <d v="2013-06-26T00:00:00"/>
    <s v="Second Class"/>
    <s v="DP-13105"/>
    <s v="Dave Poirier"/>
    <x v="1"/>
    <x v="0"/>
    <s v="Salinas"/>
    <x v="1"/>
    <n v="93905"/>
    <x v="1"/>
    <x v="680"/>
    <x v="1"/>
    <x v="10"/>
    <x v="674"/>
    <n v="38.880000000000003"/>
    <n v="6"/>
    <n v="0"/>
    <n v="18.662400000000002"/>
  </r>
  <r>
    <n v="853"/>
    <s v="CA-2013-113747"/>
    <x v="0"/>
    <x v="316"/>
    <d v="2013-06-05T00:00:00"/>
    <s v="Standard Class"/>
    <s v="VD-21670"/>
    <s v="Valerie Dominguez"/>
    <x v="0"/>
    <x v="0"/>
    <s v="Jackson"/>
    <x v="35"/>
    <n v="39212"/>
    <x v="0"/>
    <x v="290"/>
    <x v="1"/>
    <x v="6"/>
    <x v="287"/>
    <n v="185.88"/>
    <n v="6"/>
    <n v="0"/>
    <n v="50.187599999999996"/>
  </r>
  <r>
    <n v="854"/>
    <s v="CA-2013-123274"/>
    <x v="0"/>
    <x v="317"/>
    <d v="2013-02-24T00:00:00"/>
    <s v="Standard Class"/>
    <s v="GT-14710"/>
    <s v="Greg Tran"/>
    <x v="0"/>
    <x v="0"/>
    <s v="New York City"/>
    <x v="15"/>
    <n v="10035"/>
    <x v="3"/>
    <x v="642"/>
    <x v="0"/>
    <x v="5"/>
    <x v="636"/>
    <n v="44.46"/>
    <n v="2"/>
    <n v="0"/>
    <n v="14.671799999999998"/>
  </r>
  <r>
    <n v="855"/>
    <s v="CA-2013-123274"/>
    <x v="0"/>
    <x v="317"/>
    <d v="2013-02-24T00:00:00"/>
    <s v="Standard Class"/>
    <s v="GT-14710"/>
    <s v="Greg Tran"/>
    <x v="0"/>
    <x v="0"/>
    <s v="New York City"/>
    <x v="15"/>
    <n v="10035"/>
    <x v="3"/>
    <x v="459"/>
    <x v="1"/>
    <x v="4"/>
    <x v="455"/>
    <n v="242.94"/>
    <n v="3"/>
    <n v="0"/>
    <n v="9.7175999999999902"/>
  </r>
  <r>
    <n v="856"/>
    <s v="CA-2011-125612"/>
    <x v="2"/>
    <x v="93"/>
    <d v="2011-08-08T00:00:00"/>
    <s v="Standard Class"/>
    <s v="BK-11260"/>
    <s v="Berenike Kampe"/>
    <x v="0"/>
    <x v="0"/>
    <s v="New York City"/>
    <x v="15"/>
    <n v="10035"/>
    <x v="3"/>
    <x v="681"/>
    <x v="1"/>
    <x v="10"/>
    <x v="675"/>
    <n v="39.96"/>
    <n v="2"/>
    <n v="0"/>
    <n v="18.781199999999998"/>
  </r>
  <r>
    <n v="857"/>
    <s v="CA-2011-125612"/>
    <x v="2"/>
    <x v="93"/>
    <d v="2011-08-08T00:00:00"/>
    <s v="Standard Class"/>
    <s v="BK-11260"/>
    <s v="Berenike Kampe"/>
    <x v="0"/>
    <x v="0"/>
    <s v="New York City"/>
    <x v="15"/>
    <n v="10035"/>
    <x v="3"/>
    <x v="682"/>
    <x v="1"/>
    <x v="14"/>
    <x v="676"/>
    <n v="102.30000000000001"/>
    <n v="10"/>
    <n v="0"/>
    <n v="26.598000000000006"/>
  </r>
  <r>
    <n v="858"/>
    <s v="CA-2011-125612"/>
    <x v="2"/>
    <x v="93"/>
    <d v="2011-08-08T00:00:00"/>
    <s v="Standard Class"/>
    <s v="BK-11260"/>
    <s v="Berenike Kampe"/>
    <x v="0"/>
    <x v="0"/>
    <s v="New York City"/>
    <x v="15"/>
    <n v="10035"/>
    <x v="3"/>
    <x v="683"/>
    <x v="1"/>
    <x v="4"/>
    <x v="33"/>
    <n v="21.36"/>
    <n v="2"/>
    <n v="0"/>
    <n v="5.7672000000000008"/>
  </r>
  <r>
    <n v="859"/>
    <s v="CA-2014-161984"/>
    <x v="3"/>
    <x v="318"/>
    <d v="2014-04-16T00:00:00"/>
    <s v="Standard Class"/>
    <s v="SJ-20125"/>
    <s v="Sanjit Jacobs"/>
    <x v="2"/>
    <x v="0"/>
    <s v="New Brunswick"/>
    <x v="30"/>
    <n v="8901"/>
    <x v="3"/>
    <x v="229"/>
    <x v="1"/>
    <x v="10"/>
    <x v="227"/>
    <n v="7.61"/>
    <n v="1"/>
    <n v="0"/>
    <n v="3.5766999999999998"/>
  </r>
  <r>
    <n v="860"/>
    <s v="CA-2014-161984"/>
    <x v="3"/>
    <x v="318"/>
    <d v="2014-04-16T00:00:00"/>
    <s v="Standard Class"/>
    <s v="SJ-20125"/>
    <s v="Sanjit Jacobs"/>
    <x v="2"/>
    <x v="0"/>
    <s v="New Brunswick"/>
    <x v="30"/>
    <n v="8901"/>
    <x v="3"/>
    <x v="294"/>
    <x v="1"/>
    <x v="13"/>
    <x v="291"/>
    <n v="7.16"/>
    <n v="2"/>
    <n v="0"/>
    <n v="3.58"/>
  </r>
  <r>
    <n v="861"/>
    <s v="CA-2011-133851"/>
    <x v="2"/>
    <x v="3"/>
    <d v="2011-06-16T00:00:00"/>
    <s v="Standard Class"/>
    <s v="CM-12445"/>
    <s v="Chuck Magee"/>
    <x v="0"/>
    <x v="0"/>
    <s v="San Francisco"/>
    <x v="1"/>
    <n v="94122"/>
    <x v="1"/>
    <x v="327"/>
    <x v="1"/>
    <x v="14"/>
    <x v="33"/>
    <n v="7.36"/>
    <n v="2"/>
    <n v="0"/>
    <n v="0.14719999999999978"/>
  </r>
  <r>
    <n v="862"/>
    <s v="CA-2011-133851"/>
    <x v="2"/>
    <x v="3"/>
    <d v="2011-06-16T00:00:00"/>
    <s v="Standard Class"/>
    <s v="CM-12445"/>
    <s v="Chuck Magee"/>
    <x v="0"/>
    <x v="0"/>
    <s v="San Francisco"/>
    <x v="1"/>
    <n v="94122"/>
    <x v="1"/>
    <x v="684"/>
    <x v="1"/>
    <x v="6"/>
    <x v="677"/>
    <n v="23.1"/>
    <n v="2"/>
    <n v="0"/>
    <n v="10.625999999999999"/>
  </r>
  <r>
    <n v="863"/>
    <s v="CA-2013-134474"/>
    <x v="0"/>
    <x v="319"/>
    <d v="2013-01-07T00:00:00"/>
    <s v="Second Class"/>
    <s v="AJ-10795"/>
    <s v="Anthony Johnson"/>
    <x v="1"/>
    <x v="0"/>
    <s v="Jacksonville"/>
    <x v="2"/>
    <n v="32216"/>
    <x v="0"/>
    <x v="685"/>
    <x v="2"/>
    <x v="11"/>
    <x v="678"/>
    <n v="191.47200000000001"/>
    <n v="6"/>
    <n v="0.2"/>
    <n v="40.687800000000003"/>
  </r>
  <r>
    <n v="864"/>
    <s v="CA-2013-134474"/>
    <x v="0"/>
    <x v="319"/>
    <d v="2013-01-07T00:00:00"/>
    <s v="Second Class"/>
    <s v="AJ-10795"/>
    <s v="Anthony Johnson"/>
    <x v="1"/>
    <x v="0"/>
    <s v="Jacksonville"/>
    <x v="2"/>
    <n v="32216"/>
    <x v="0"/>
    <x v="686"/>
    <x v="1"/>
    <x v="6"/>
    <x v="679"/>
    <n v="5.2480000000000002"/>
    <n v="2"/>
    <n v="0.2"/>
    <n v="0.59039999999999915"/>
  </r>
  <r>
    <n v="865"/>
    <s v="CA-2013-134474"/>
    <x v="0"/>
    <x v="319"/>
    <d v="2013-01-07T00:00:00"/>
    <s v="Second Class"/>
    <s v="AJ-10795"/>
    <s v="Anthony Johnson"/>
    <x v="1"/>
    <x v="0"/>
    <s v="Jacksonville"/>
    <x v="2"/>
    <n v="32216"/>
    <x v="0"/>
    <x v="687"/>
    <x v="2"/>
    <x v="7"/>
    <x v="680"/>
    <n v="59.184000000000005"/>
    <n v="2"/>
    <n v="0.2"/>
    <n v="5.1786000000000012"/>
  </r>
  <r>
    <n v="866"/>
    <s v="CA-2011-149020"/>
    <x v="2"/>
    <x v="320"/>
    <d v="2011-01-16T00:00:00"/>
    <s v="Standard Class"/>
    <s v="AJ-10780"/>
    <s v="Anthony Jacobs"/>
    <x v="1"/>
    <x v="0"/>
    <s v="Springfield"/>
    <x v="17"/>
    <n v="22153"/>
    <x v="0"/>
    <x v="688"/>
    <x v="1"/>
    <x v="2"/>
    <x v="681"/>
    <n v="2.89"/>
    <n v="1"/>
    <n v="0"/>
    <n v="1.3583000000000001"/>
  </r>
  <r>
    <n v="867"/>
    <s v="CA-2011-149020"/>
    <x v="2"/>
    <x v="320"/>
    <d v="2011-01-16T00:00:00"/>
    <s v="Standard Class"/>
    <s v="AJ-10780"/>
    <s v="Anthony Jacobs"/>
    <x v="1"/>
    <x v="0"/>
    <s v="Springfield"/>
    <x v="17"/>
    <n v="22153"/>
    <x v="0"/>
    <x v="689"/>
    <x v="0"/>
    <x v="5"/>
    <x v="682"/>
    <n v="51.94"/>
    <n v="1"/>
    <n v="0"/>
    <n v="21.295400000000001"/>
  </r>
  <r>
    <n v="868"/>
    <s v="CA-2013-134362"/>
    <x v="0"/>
    <x v="321"/>
    <d v="2013-10-03T00:00:00"/>
    <s v="First Class"/>
    <s v="LS-16945"/>
    <s v="Linda Southworth"/>
    <x v="1"/>
    <x v="0"/>
    <s v="Philadelphia"/>
    <x v="9"/>
    <n v="19140"/>
    <x v="3"/>
    <x v="690"/>
    <x v="1"/>
    <x v="2"/>
    <x v="683"/>
    <n v="15.936000000000002"/>
    <n v="4"/>
    <n v="0.2"/>
    <n v="5.1791999999999998"/>
  </r>
  <r>
    <n v="869"/>
    <s v="CA-2011-136742"/>
    <x v="2"/>
    <x v="322"/>
    <d v="2011-04-10T00:00:00"/>
    <s v="Standard Class"/>
    <s v="GP-14740"/>
    <s v="Guy Phonely"/>
    <x v="1"/>
    <x v="0"/>
    <s v="Lancaster"/>
    <x v="9"/>
    <n v="17602"/>
    <x v="3"/>
    <x v="691"/>
    <x v="1"/>
    <x v="8"/>
    <x v="684"/>
    <n v="44.910000000000011"/>
    <n v="6"/>
    <n v="0.7"/>
    <n v="-35.927999999999997"/>
  </r>
  <r>
    <n v="870"/>
    <s v="CA-2013-158099"/>
    <x v="0"/>
    <x v="323"/>
    <d v="2013-09-06T00:00:00"/>
    <s v="First Class"/>
    <s v="PK-18910"/>
    <s v="Paul Knutson"/>
    <x v="2"/>
    <x v="0"/>
    <s v="Philadelphia"/>
    <x v="9"/>
    <n v="19143"/>
    <x v="3"/>
    <x v="692"/>
    <x v="1"/>
    <x v="8"/>
    <x v="685"/>
    <n v="1141.4700000000003"/>
    <n v="5"/>
    <n v="0.7"/>
    <n v="-760.98000000000025"/>
  </r>
  <r>
    <n v="871"/>
    <s v="CA-2013-158099"/>
    <x v="0"/>
    <x v="323"/>
    <d v="2013-09-06T00:00:00"/>
    <s v="First Class"/>
    <s v="PK-18910"/>
    <s v="Paul Knutson"/>
    <x v="2"/>
    <x v="0"/>
    <s v="Philadelphia"/>
    <x v="9"/>
    <n v="19143"/>
    <x v="3"/>
    <x v="495"/>
    <x v="2"/>
    <x v="7"/>
    <x v="490"/>
    <n v="280.78200000000004"/>
    <n v="3"/>
    <n v="0.4"/>
    <n v="-46.797000000000025"/>
  </r>
  <r>
    <n v="872"/>
    <s v="CA-2012-131128"/>
    <x v="1"/>
    <x v="324"/>
    <d v="2012-10-20T00:00:00"/>
    <s v="First Class"/>
    <s v="TB-21520"/>
    <s v="Tracy Blumstein"/>
    <x v="0"/>
    <x v="0"/>
    <s v="Concord"/>
    <x v="38"/>
    <n v="3301"/>
    <x v="3"/>
    <x v="693"/>
    <x v="1"/>
    <x v="10"/>
    <x v="686"/>
    <n v="34.44"/>
    <n v="3"/>
    <n v="0"/>
    <n v="17.22"/>
  </r>
  <r>
    <n v="873"/>
    <s v="CA-2011-148488"/>
    <x v="2"/>
    <x v="325"/>
    <d v="2011-12-15T00:00:00"/>
    <s v="Standard Class"/>
    <s v="SM-20005"/>
    <s v="Sally Matthias"/>
    <x v="0"/>
    <x v="0"/>
    <s v="New York City"/>
    <x v="15"/>
    <n v="10009"/>
    <x v="3"/>
    <x v="252"/>
    <x v="1"/>
    <x v="10"/>
    <x v="250"/>
    <n v="11.36"/>
    <n v="2"/>
    <n v="0"/>
    <n v="5.2255999999999991"/>
  </r>
  <r>
    <n v="874"/>
    <s v="CA-2011-148488"/>
    <x v="2"/>
    <x v="325"/>
    <d v="2011-12-15T00:00:00"/>
    <s v="Standard Class"/>
    <s v="SM-20005"/>
    <s v="Sally Matthias"/>
    <x v="0"/>
    <x v="0"/>
    <s v="New York City"/>
    <x v="15"/>
    <n v="10009"/>
    <x v="3"/>
    <x v="412"/>
    <x v="1"/>
    <x v="8"/>
    <x v="407"/>
    <n v="106.34399999999999"/>
    <n v="7"/>
    <n v="0.2"/>
    <n v="37.220399999999998"/>
  </r>
  <r>
    <n v="875"/>
    <s v="CA-2014-114636"/>
    <x v="3"/>
    <x v="326"/>
    <d v="2014-08-30T00:00:00"/>
    <s v="Standard Class"/>
    <s v="GA-14725"/>
    <s v="Guy Armstrong"/>
    <x v="0"/>
    <x v="0"/>
    <s v="Charlotte"/>
    <x v="3"/>
    <n v="28205"/>
    <x v="0"/>
    <x v="694"/>
    <x v="1"/>
    <x v="10"/>
    <x v="687"/>
    <n v="192.16000000000003"/>
    <n v="5"/>
    <n v="0.2"/>
    <n v="67.255999999999986"/>
  </r>
  <r>
    <n v="876"/>
    <s v="CA-2013-116736"/>
    <x v="0"/>
    <x v="327"/>
    <d v="2013-01-21T00:00:00"/>
    <s v="Standard Class"/>
    <s v="CC-12430"/>
    <s v="Chuck Clark"/>
    <x v="2"/>
    <x v="0"/>
    <s v="Concord"/>
    <x v="38"/>
    <n v="3301"/>
    <x v="3"/>
    <x v="216"/>
    <x v="0"/>
    <x v="5"/>
    <x v="215"/>
    <n v="322.59000000000003"/>
    <n v="3"/>
    <n v="0"/>
    <n v="64.518000000000001"/>
  </r>
  <r>
    <n v="877"/>
    <s v="CA-2013-116736"/>
    <x v="0"/>
    <x v="327"/>
    <d v="2013-01-21T00:00:00"/>
    <s v="Standard Class"/>
    <s v="CC-12430"/>
    <s v="Chuck Clark"/>
    <x v="2"/>
    <x v="0"/>
    <s v="Concord"/>
    <x v="38"/>
    <n v="3301"/>
    <x v="3"/>
    <x v="246"/>
    <x v="2"/>
    <x v="11"/>
    <x v="244"/>
    <n v="29.99"/>
    <n v="1"/>
    <n v="0"/>
    <n v="13.195600000000002"/>
  </r>
  <r>
    <n v="878"/>
    <s v="CA-2013-116736"/>
    <x v="0"/>
    <x v="327"/>
    <d v="2013-01-21T00:00:00"/>
    <s v="Standard Class"/>
    <s v="CC-12430"/>
    <s v="Chuck Clark"/>
    <x v="2"/>
    <x v="0"/>
    <s v="Concord"/>
    <x v="38"/>
    <n v="3301"/>
    <x v="3"/>
    <x v="695"/>
    <x v="2"/>
    <x v="11"/>
    <x v="688"/>
    <n v="371.96999999999997"/>
    <n v="3"/>
    <n v="0"/>
    <n v="66.954599999999971"/>
  </r>
  <r>
    <n v="879"/>
    <s v="US-2011-158638"/>
    <x v="2"/>
    <x v="328"/>
    <d v="2011-09-21T00:00:00"/>
    <s v="Standard Class"/>
    <s v="AG-10765"/>
    <s v="Anthony Garverick"/>
    <x v="2"/>
    <x v="0"/>
    <s v="Philadelphia"/>
    <x v="9"/>
    <n v="19120"/>
    <x v="3"/>
    <x v="696"/>
    <x v="1"/>
    <x v="8"/>
    <x v="689"/>
    <n v="5.8920000000000012"/>
    <n v="4"/>
    <n v="0.7"/>
    <n v="-4.1243999999999996"/>
  </r>
  <r>
    <n v="880"/>
    <s v="CA-2014-111689"/>
    <x v="3"/>
    <x v="329"/>
    <d v="2014-12-03T00:00:00"/>
    <s v="Second Class"/>
    <s v="HP-14815"/>
    <s v="Harold Pawlan"/>
    <x v="2"/>
    <x v="0"/>
    <s v="New York City"/>
    <x v="15"/>
    <n v="10024"/>
    <x v="3"/>
    <x v="697"/>
    <x v="1"/>
    <x v="8"/>
    <x v="690"/>
    <n v="68.472000000000008"/>
    <n v="3"/>
    <n v="0.2"/>
    <n v="23.109299999999998"/>
  </r>
  <r>
    <n v="881"/>
    <s v="CA-2014-111689"/>
    <x v="3"/>
    <x v="329"/>
    <d v="2014-12-03T00:00:00"/>
    <s v="Second Class"/>
    <s v="HP-14815"/>
    <s v="Harold Pawlan"/>
    <x v="2"/>
    <x v="0"/>
    <s v="New York City"/>
    <x v="15"/>
    <n v="10024"/>
    <x v="3"/>
    <x v="157"/>
    <x v="0"/>
    <x v="1"/>
    <x v="156"/>
    <n v="1242.8999999999999"/>
    <n v="5"/>
    <n v="0.1"/>
    <n v="262.38999999999987"/>
  </r>
  <r>
    <n v="882"/>
    <s v="CA-2012-129098"/>
    <x v="1"/>
    <x v="330"/>
    <d v="2012-10-13T00:00:00"/>
    <s v="Standard Class"/>
    <s v="DK-13090"/>
    <s v="Dave Kipp"/>
    <x v="0"/>
    <x v="0"/>
    <s v="Springfield"/>
    <x v="17"/>
    <n v="22153"/>
    <x v="0"/>
    <x v="421"/>
    <x v="1"/>
    <x v="4"/>
    <x v="416"/>
    <n v="30.84"/>
    <n v="2"/>
    <n v="0"/>
    <n v="8.3268000000000022"/>
  </r>
  <r>
    <n v="883"/>
    <s v="US-2014-123463"/>
    <x v="3"/>
    <x v="331"/>
    <d v="2014-12-24T00:00:00"/>
    <s v="Same Day"/>
    <s v="GZ-14470"/>
    <s v="Gary Zandusky"/>
    <x v="0"/>
    <x v="0"/>
    <s v="San Francisco"/>
    <x v="1"/>
    <n v="94109"/>
    <x v="1"/>
    <x v="581"/>
    <x v="1"/>
    <x v="6"/>
    <x v="576"/>
    <n v="13.48"/>
    <n v="4"/>
    <n v="0"/>
    <n v="5.9312000000000014"/>
  </r>
  <r>
    <n v="884"/>
    <s v="CA-2013-165148"/>
    <x v="0"/>
    <x v="332"/>
    <d v="2013-10-25T00:00:00"/>
    <s v="First Class"/>
    <s v="PM-19135"/>
    <s v="Peter McVee"/>
    <x v="2"/>
    <x v="0"/>
    <s v="Detroit"/>
    <x v="12"/>
    <n v="48227"/>
    <x v="2"/>
    <x v="545"/>
    <x v="0"/>
    <x v="5"/>
    <x v="540"/>
    <n v="31.400000000000002"/>
    <n v="5"/>
    <n v="0"/>
    <n v="10.047999999999998"/>
  </r>
  <r>
    <n v="885"/>
    <s v="CA-2011-134061"/>
    <x v="2"/>
    <x v="333"/>
    <d v="2011-05-04T00:00:00"/>
    <s v="Standard Class"/>
    <s v="LL-16840"/>
    <s v="Lauren Leatherbury"/>
    <x v="0"/>
    <x v="0"/>
    <s v="Rochester"/>
    <x v="15"/>
    <n v="14609"/>
    <x v="3"/>
    <x v="698"/>
    <x v="0"/>
    <x v="5"/>
    <x v="691"/>
    <n v="17.46"/>
    <n v="2"/>
    <n v="0"/>
    <n v="5.936399999999999"/>
  </r>
  <r>
    <n v="886"/>
    <s v="CA-2012-143602"/>
    <x v="1"/>
    <x v="334"/>
    <d v="2012-04-28T00:00:00"/>
    <s v="Second Class"/>
    <s v="JS-15595"/>
    <s v="Jill Stevenson"/>
    <x v="1"/>
    <x v="0"/>
    <s v="Los Angeles"/>
    <x v="1"/>
    <n v="90045"/>
    <x v="1"/>
    <x v="699"/>
    <x v="1"/>
    <x v="8"/>
    <x v="692"/>
    <n v="13.943999999999999"/>
    <n v="3"/>
    <n v="0.2"/>
    <n v="4.5317999999999996"/>
  </r>
  <r>
    <n v="887"/>
    <s v="CA-2014-115364"/>
    <x v="3"/>
    <x v="335"/>
    <d v="2014-07-03T00:00:00"/>
    <s v="Standard Class"/>
    <s v="OT-18730"/>
    <s v="Olvera Toch"/>
    <x v="0"/>
    <x v="0"/>
    <s v="San Diego"/>
    <x v="1"/>
    <n v="92105"/>
    <x v="1"/>
    <x v="700"/>
    <x v="1"/>
    <x v="4"/>
    <x v="693"/>
    <n v="83.76"/>
    <n v="12"/>
    <n v="0"/>
    <n v="1.6751999999999967"/>
  </r>
  <r>
    <n v="888"/>
    <s v="CA-2014-150707"/>
    <x v="3"/>
    <x v="336"/>
    <d v="2014-10-20T00:00:00"/>
    <s v="Standard Class"/>
    <s v="EL-13735"/>
    <s v="Ed Ludwig"/>
    <x v="2"/>
    <x v="0"/>
    <s v="Columbia"/>
    <x v="39"/>
    <n v="21044"/>
    <x v="3"/>
    <x v="61"/>
    <x v="1"/>
    <x v="8"/>
    <x v="61"/>
    <n v="37.659999999999997"/>
    <n v="7"/>
    <n v="0"/>
    <n v="18.453400000000002"/>
  </r>
  <r>
    <n v="889"/>
    <s v="CA-2011-104976"/>
    <x v="2"/>
    <x v="337"/>
    <d v="2011-12-16T00:00:00"/>
    <s v="Standard Class"/>
    <s v="CK-12760"/>
    <s v="Cyma Kinney"/>
    <x v="1"/>
    <x v="0"/>
    <s v="San Francisco"/>
    <x v="1"/>
    <n v="94122"/>
    <x v="1"/>
    <x v="371"/>
    <x v="1"/>
    <x v="10"/>
    <x v="367"/>
    <n v="34.68"/>
    <n v="6"/>
    <n v="0"/>
    <n v="16.993200000000002"/>
  </r>
  <r>
    <n v="890"/>
    <s v="CA-2014-132934"/>
    <x v="3"/>
    <x v="308"/>
    <d v="2014-06-27T00:00:00"/>
    <s v="Standard Class"/>
    <s v="JE-15475"/>
    <s v="Jeremy Ellison"/>
    <x v="0"/>
    <x v="0"/>
    <s v="New Rochelle"/>
    <x v="15"/>
    <n v="10801"/>
    <x v="3"/>
    <x v="701"/>
    <x v="2"/>
    <x v="11"/>
    <x v="694"/>
    <n v="149.94999999999999"/>
    <n v="5"/>
    <n v="0"/>
    <n v="14.994999999999994"/>
  </r>
  <r>
    <n v="891"/>
    <s v="CA-2014-132934"/>
    <x v="3"/>
    <x v="308"/>
    <d v="2014-06-27T00:00:00"/>
    <s v="Standard Class"/>
    <s v="JE-15475"/>
    <s v="Jeremy Ellison"/>
    <x v="0"/>
    <x v="0"/>
    <s v="New Rochelle"/>
    <x v="15"/>
    <n v="10801"/>
    <x v="3"/>
    <x v="410"/>
    <x v="1"/>
    <x v="8"/>
    <x v="405"/>
    <n v="51.311999999999998"/>
    <n v="3"/>
    <n v="0.2"/>
    <n v="18.600599999999996"/>
  </r>
  <r>
    <n v="892"/>
    <s v="CA-2014-133256"/>
    <x v="3"/>
    <x v="335"/>
    <d v="2014-06-28T00:00:00"/>
    <s v="First Class"/>
    <s v="TH-21550"/>
    <s v="Tracy Hopkins"/>
    <x v="2"/>
    <x v="0"/>
    <s v="Detroit"/>
    <x v="12"/>
    <n v="48227"/>
    <x v="2"/>
    <x v="702"/>
    <x v="1"/>
    <x v="10"/>
    <x v="695"/>
    <n v="4.54"/>
    <n v="1"/>
    <n v="0"/>
    <n v="2.0429999999999997"/>
  </r>
  <r>
    <n v="893"/>
    <s v="CA-2014-133256"/>
    <x v="3"/>
    <x v="335"/>
    <d v="2014-06-28T00:00:00"/>
    <s v="First Class"/>
    <s v="TH-21550"/>
    <s v="Tracy Hopkins"/>
    <x v="2"/>
    <x v="0"/>
    <s v="Detroit"/>
    <x v="12"/>
    <n v="48227"/>
    <x v="2"/>
    <x v="703"/>
    <x v="1"/>
    <x v="6"/>
    <x v="696"/>
    <n v="15.92"/>
    <n v="4"/>
    <n v="0"/>
    <n v="5.4127999999999989"/>
  </r>
  <r>
    <n v="894"/>
    <s v="CA-2014-133256"/>
    <x v="3"/>
    <x v="335"/>
    <d v="2014-06-28T00:00:00"/>
    <s v="First Class"/>
    <s v="TH-21550"/>
    <s v="Tracy Hopkins"/>
    <x v="2"/>
    <x v="0"/>
    <s v="Detroit"/>
    <x v="12"/>
    <n v="48227"/>
    <x v="2"/>
    <x v="704"/>
    <x v="2"/>
    <x v="7"/>
    <x v="697"/>
    <n v="543.91999999999996"/>
    <n v="8"/>
    <n v="0"/>
    <n v="135.98000000000002"/>
  </r>
  <r>
    <n v="895"/>
    <s v="CA-2013-105494"/>
    <x v="0"/>
    <x v="338"/>
    <d v="2013-11-13T00:00:00"/>
    <s v="First Class"/>
    <s v="PC-18745"/>
    <s v="Pamela Coakley"/>
    <x v="1"/>
    <x v="0"/>
    <s v="San Francisco"/>
    <x v="1"/>
    <n v="94122"/>
    <x v="1"/>
    <x v="330"/>
    <x v="1"/>
    <x v="4"/>
    <x v="326"/>
    <n v="155.82000000000002"/>
    <n v="7"/>
    <n v="0"/>
    <n v="42.071400000000011"/>
  </r>
  <r>
    <n v="896"/>
    <s v="CA-2013-105494"/>
    <x v="0"/>
    <x v="338"/>
    <d v="2013-11-13T00:00:00"/>
    <s v="First Class"/>
    <s v="PC-18745"/>
    <s v="Pamela Coakley"/>
    <x v="1"/>
    <x v="0"/>
    <s v="San Francisco"/>
    <x v="1"/>
    <n v="94122"/>
    <x v="1"/>
    <x v="705"/>
    <x v="1"/>
    <x v="8"/>
    <x v="698"/>
    <n v="70.00800000000001"/>
    <n v="3"/>
    <n v="0.2"/>
    <n v="24.502800000000001"/>
  </r>
  <r>
    <n v="897"/>
    <s v="CA-2013-140634"/>
    <x v="0"/>
    <x v="339"/>
    <d v="2013-10-07T00:00:00"/>
    <s v="Second Class"/>
    <s v="HL-15040"/>
    <s v="Hunter Lopez"/>
    <x v="0"/>
    <x v="0"/>
    <s v="Houston"/>
    <x v="5"/>
    <n v="77095"/>
    <x v="2"/>
    <x v="706"/>
    <x v="1"/>
    <x v="12"/>
    <x v="33"/>
    <n v="15.648"/>
    <n v="2"/>
    <n v="0.2"/>
    <n v="5.0855999999999986"/>
  </r>
  <r>
    <n v="898"/>
    <s v="CA-2011-144407"/>
    <x v="2"/>
    <x v="340"/>
    <d v="2011-09-15T00:00:00"/>
    <s v="Standard Class"/>
    <s v="MS-17365"/>
    <s v="Maribeth Schnelling"/>
    <x v="0"/>
    <x v="0"/>
    <s v="Detroit"/>
    <x v="12"/>
    <n v="48227"/>
    <x v="2"/>
    <x v="429"/>
    <x v="1"/>
    <x v="2"/>
    <x v="424"/>
    <n v="103.60000000000001"/>
    <n v="7"/>
    <n v="0"/>
    <n v="51.800000000000004"/>
  </r>
  <r>
    <n v="899"/>
    <s v="CA-2014-160983"/>
    <x v="3"/>
    <x v="341"/>
    <d v="2014-11-01T00:00:00"/>
    <s v="Second Class"/>
    <s v="GB-14530"/>
    <s v="George Bell"/>
    <x v="1"/>
    <x v="0"/>
    <s v="Auburn"/>
    <x v="15"/>
    <n v="13021"/>
    <x v="3"/>
    <x v="707"/>
    <x v="1"/>
    <x v="10"/>
    <x v="699"/>
    <n v="46.96"/>
    <n v="8"/>
    <n v="0"/>
    <n v="22.540800000000001"/>
  </r>
  <r>
    <n v="900"/>
    <s v="US-2013-114622"/>
    <x v="0"/>
    <x v="342"/>
    <d v="2013-04-13T00:00:00"/>
    <s v="First Class"/>
    <s v="JR-16210"/>
    <s v="Justin Ritter"/>
    <x v="1"/>
    <x v="0"/>
    <s v="Springfield"/>
    <x v="24"/>
    <n v="45503"/>
    <x v="3"/>
    <x v="708"/>
    <x v="1"/>
    <x v="8"/>
    <x v="700"/>
    <n v="8.9040000000000017"/>
    <n v="2"/>
    <n v="0.7"/>
    <n v="-6.5296000000000003"/>
  </r>
  <r>
    <n v="901"/>
    <s v="CA-2014-150959"/>
    <x v="3"/>
    <x v="343"/>
    <d v="2014-11-14T00:00:00"/>
    <s v="First Class"/>
    <s v="TD-20995"/>
    <s v="Tamara Dahlen"/>
    <x v="0"/>
    <x v="0"/>
    <s v="Garland"/>
    <x v="5"/>
    <n v="75043"/>
    <x v="2"/>
    <x v="709"/>
    <x v="1"/>
    <x v="2"/>
    <x v="701"/>
    <n v="10.440000000000001"/>
    <n v="5"/>
    <n v="0.2"/>
    <n v="3.3929999999999989"/>
  </r>
  <r>
    <n v="902"/>
    <s v="CA-2014-150959"/>
    <x v="3"/>
    <x v="343"/>
    <d v="2014-11-14T00:00:00"/>
    <s v="First Class"/>
    <s v="TD-20995"/>
    <s v="Tamara Dahlen"/>
    <x v="0"/>
    <x v="0"/>
    <s v="Garland"/>
    <x v="5"/>
    <n v="75043"/>
    <x v="2"/>
    <x v="710"/>
    <x v="1"/>
    <x v="8"/>
    <x v="702"/>
    <n v="18.335999999999999"/>
    <n v="4"/>
    <n v="0.8"/>
    <n v="-32.088000000000008"/>
  </r>
  <r>
    <n v="903"/>
    <s v="CA-2014-132353"/>
    <x v="3"/>
    <x v="175"/>
    <d v="2014-09-18T00:00:00"/>
    <s v="First Class"/>
    <s v="DB-13060"/>
    <s v="Dave Brooks"/>
    <x v="0"/>
    <x v="0"/>
    <s v="Chicago"/>
    <x v="10"/>
    <n v="60653"/>
    <x v="2"/>
    <x v="149"/>
    <x v="2"/>
    <x v="7"/>
    <x v="149"/>
    <n v="323.97600000000006"/>
    <n v="3"/>
    <n v="0.2"/>
    <n v="20.248499999999993"/>
  </r>
  <r>
    <n v="904"/>
    <s v="CA-2013-130477"/>
    <x v="0"/>
    <x v="143"/>
    <d v="2013-04-13T00:00:00"/>
    <s v="Standard Class"/>
    <s v="LC-17140"/>
    <s v="Logan Currie"/>
    <x v="0"/>
    <x v="0"/>
    <s v="Los Angeles"/>
    <x v="1"/>
    <n v="90032"/>
    <x v="1"/>
    <x v="711"/>
    <x v="1"/>
    <x v="10"/>
    <x v="703"/>
    <n v="20.04"/>
    <n v="3"/>
    <n v="0"/>
    <n v="9.6191999999999993"/>
  </r>
  <r>
    <n v="905"/>
    <s v="CA-2013-130477"/>
    <x v="0"/>
    <x v="143"/>
    <d v="2013-04-13T00:00:00"/>
    <s v="Standard Class"/>
    <s v="LC-17140"/>
    <s v="Logan Currie"/>
    <x v="0"/>
    <x v="0"/>
    <s v="Los Angeles"/>
    <x v="1"/>
    <n v="90032"/>
    <x v="1"/>
    <x v="571"/>
    <x v="1"/>
    <x v="4"/>
    <x v="566"/>
    <n v="64.959999999999994"/>
    <n v="2"/>
    <n v="0"/>
    <n v="2.598399999999998"/>
  </r>
  <r>
    <n v="906"/>
    <s v="CA-2013-130477"/>
    <x v="0"/>
    <x v="143"/>
    <d v="2013-04-13T00:00:00"/>
    <s v="Standard Class"/>
    <s v="LC-17140"/>
    <s v="Logan Currie"/>
    <x v="0"/>
    <x v="0"/>
    <s v="Los Angeles"/>
    <x v="1"/>
    <n v="90032"/>
    <x v="1"/>
    <x v="712"/>
    <x v="1"/>
    <x v="10"/>
    <x v="704"/>
    <n v="12.96"/>
    <n v="2"/>
    <n v="0"/>
    <n v="6.2208000000000006"/>
  </r>
  <r>
    <n v="907"/>
    <s v="CA-2014-143259"/>
    <x v="3"/>
    <x v="247"/>
    <d v="2015-01-04T00:00:00"/>
    <s v="Standard Class"/>
    <s v="PO-18865"/>
    <s v="Patrick O'Donnell"/>
    <x v="0"/>
    <x v="0"/>
    <s v="New York City"/>
    <x v="15"/>
    <n v="10009"/>
    <x v="3"/>
    <x v="713"/>
    <x v="0"/>
    <x v="0"/>
    <x v="705"/>
    <n v="323.13600000000002"/>
    <n v="4"/>
    <n v="0.2"/>
    <n v="12.117599999999968"/>
  </r>
  <r>
    <n v="908"/>
    <s v="CA-2014-143259"/>
    <x v="3"/>
    <x v="247"/>
    <d v="2015-01-04T00:00:00"/>
    <s v="Standard Class"/>
    <s v="PO-18865"/>
    <s v="Patrick O'Donnell"/>
    <x v="0"/>
    <x v="0"/>
    <s v="New York City"/>
    <x v="15"/>
    <n v="10009"/>
    <x v="3"/>
    <x v="714"/>
    <x v="2"/>
    <x v="7"/>
    <x v="706"/>
    <n v="90.93"/>
    <n v="7"/>
    <n v="0"/>
    <n v="2.7278999999999964"/>
  </r>
  <r>
    <n v="909"/>
    <s v="CA-2014-143259"/>
    <x v="3"/>
    <x v="247"/>
    <d v="2015-01-04T00:00:00"/>
    <s v="Standard Class"/>
    <s v="PO-18865"/>
    <s v="Patrick O'Donnell"/>
    <x v="0"/>
    <x v="0"/>
    <s v="New York City"/>
    <x v="15"/>
    <n v="10009"/>
    <x v="3"/>
    <x v="715"/>
    <x v="1"/>
    <x v="8"/>
    <x v="707"/>
    <n v="52.775999999999996"/>
    <n v="3"/>
    <n v="0.2"/>
    <n v="19.791"/>
  </r>
  <r>
    <n v="910"/>
    <s v="CA-2014-137596"/>
    <x v="3"/>
    <x v="264"/>
    <d v="2014-09-08T00:00:00"/>
    <s v="Standard Class"/>
    <s v="BE-11335"/>
    <s v="Bill Eplett"/>
    <x v="2"/>
    <x v="0"/>
    <s v="Jackson"/>
    <x v="12"/>
    <n v="49201"/>
    <x v="2"/>
    <x v="716"/>
    <x v="2"/>
    <x v="7"/>
    <x v="708"/>
    <n v="1199.8"/>
    <n v="4"/>
    <n v="0"/>
    <n v="323.94600000000003"/>
  </r>
  <r>
    <n v="911"/>
    <s v="CA-2014-137596"/>
    <x v="3"/>
    <x v="264"/>
    <d v="2014-09-08T00:00:00"/>
    <s v="Standard Class"/>
    <s v="BE-11335"/>
    <s v="Bill Eplett"/>
    <x v="2"/>
    <x v="0"/>
    <s v="Jackson"/>
    <x v="12"/>
    <n v="49201"/>
    <x v="2"/>
    <x v="717"/>
    <x v="2"/>
    <x v="11"/>
    <x v="709"/>
    <n v="1928.7800000000002"/>
    <n v="7"/>
    <n v="0"/>
    <n v="829.37540000000024"/>
  </r>
  <r>
    <n v="912"/>
    <s v="CA-2014-137596"/>
    <x v="3"/>
    <x v="264"/>
    <d v="2014-09-08T00:00:00"/>
    <s v="Standard Class"/>
    <s v="BE-11335"/>
    <s v="Bill Eplett"/>
    <x v="2"/>
    <x v="0"/>
    <s v="Jackson"/>
    <x v="12"/>
    <n v="49201"/>
    <x v="2"/>
    <x v="718"/>
    <x v="1"/>
    <x v="4"/>
    <x v="710"/>
    <n v="352.38"/>
    <n v="2"/>
    <n v="0"/>
    <n v="81.047399999999982"/>
  </r>
  <r>
    <n v="913"/>
    <s v="CA-2012-133627"/>
    <x v="1"/>
    <x v="70"/>
    <d v="2012-06-07T00:00:00"/>
    <s v="Standard Class"/>
    <s v="SC-20050"/>
    <s v="Sample Company A"/>
    <x v="2"/>
    <x v="0"/>
    <s v="Norwich"/>
    <x v="29"/>
    <n v="6360"/>
    <x v="3"/>
    <x v="345"/>
    <x v="0"/>
    <x v="5"/>
    <x v="341"/>
    <n v="22.200000000000003"/>
    <n v="6"/>
    <n v="0"/>
    <n v="9.1020000000000021"/>
  </r>
  <r>
    <n v="914"/>
    <s v="CA-2014-102519"/>
    <x v="3"/>
    <x v="344"/>
    <d v="2014-11-30T00:00:00"/>
    <s v="First Class"/>
    <s v="BM-11650"/>
    <s v="Brian Moss"/>
    <x v="1"/>
    <x v="0"/>
    <s v="Milwaukee"/>
    <x v="6"/>
    <n v="53209"/>
    <x v="2"/>
    <x v="267"/>
    <x v="0"/>
    <x v="5"/>
    <x v="264"/>
    <n v="46.94"/>
    <n v="1"/>
    <n v="0"/>
    <n v="19.2454"/>
  </r>
  <r>
    <n v="915"/>
    <s v="CA-2014-102519"/>
    <x v="3"/>
    <x v="344"/>
    <d v="2014-11-30T00:00:00"/>
    <s v="First Class"/>
    <s v="BM-11650"/>
    <s v="Brian Moss"/>
    <x v="1"/>
    <x v="0"/>
    <s v="Milwaukee"/>
    <x v="6"/>
    <n v="53209"/>
    <x v="2"/>
    <x v="404"/>
    <x v="2"/>
    <x v="11"/>
    <x v="400"/>
    <n v="143.73000000000002"/>
    <n v="9"/>
    <n v="0"/>
    <n v="56.054700000000011"/>
  </r>
  <r>
    <n v="916"/>
    <s v="US-2011-141215"/>
    <x v="2"/>
    <x v="345"/>
    <d v="2011-06-21T00:00:00"/>
    <s v="Standard Class"/>
    <s v="KL-16555"/>
    <s v="Kelly Lampkin"/>
    <x v="1"/>
    <x v="0"/>
    <s v="San Antonio"/>
    <x v="5"/>
    <n v="78207"/>
    <x v="2"/>
    <x v="719"/>
    <x v="0"/>
    <x v="3"/>
    <x v="711"/>
    <n v="99.918000000000006"/>
    <n v="2"/>
    <n v="0.3"/>
    <n v="-18.556200000000018"/>
  </r>
  <r>
    <n v="917"/>
    <s v="US-2011-141215"/>
    <x v="2"/>
    <x v="345"/>
    <d v="2011-06-21T00:00:00"/>
    <s v="Standard Class"/>
    <s v="KL-16555"/>
    <s v="Kelly Lampkin"/>
    <x v="1"/>
    <x v="0"/>
    <s v="San Antonio"/>
    <x v="5"/>
    <n v="78207"/>
    <x v="2"/>
    <x v="463"/>
    <x v="0"/>
    <x v="1"/>
    <x v="459"/>
    <n v="797.94399999999996"/>
    <n v="4"/>
    <n v="0.3"/>
    <n v="-56.995999999999981"/>
  </r>
  <r>
    <n v="918"/>
    <s v="US-2011-141215"/>
    <x v="2"/>
    <x v="345"/>
    <d v="2011-06-21T00:00:00"/>
    <s v="Standard Class"/>
    <s v="KL-16555"/>
    <s v="Kelly Lampkin"/>
    <x v="1"/>
    <x v="0"/>
    <s v="San Antonio"/>
    <x v="5"/>
    <n v="78207"/>
    <x v="2"/>
    <x v="276"/>
    <x v="1"/>
    <x v="8"/>
    <x v="273"/>
    <n v="8.5679999999999978"/>
    <n v="3"/>
    <n v="0.8"/>
    <n v="-14.5656"/>
  </r>
  <r>
    <n v="919"/>
    <s v="CA-2013-165218"/>
    <x v="0"/>
    <x v="346"/>
    <d v="2013-03-12T00:00:00"/>
    <s v="Standard Class"/>
    <s v="RW-19630"/>
    <s v="Rob Williams"/>
    <x v="1"/>
    <x v="0"/>
    <s v="Dallas"/>
    <x v="5"/>
    <n v="75220"/>
    <x v="2"/>
    <x v="633"/>
    <x v="1"/>
    <x v="12"/>
    <x v="627"/>
    <n v="149.352"/>
    <n v="3"/>
    <n v="0.2"/>
    <n v="50.40629999999998"/>
  </r>
  <r>
    <n v="920"/>
    <s v="CA-2013-165218"/>
    <x v="0"/>
    <x v="346"/>
    <d v="2013-03-12T00:00:00"/>
    <s v="Standard Class"/>
    <s v="RW-19630"/>
    <s v="Rob Williams"/>
    <x v="1"/>
    <x v="0"/>
    <s v="Dallas"/>
    <x v="5"/>
    <n v="75220"/>
    <x v="2"/>
    <x v="720"/>
    <x v="1"/>
    <x v="4"/>
    <x v="712"/>
    <n v="12.991999999999999"/>
    <n v="1"/>
    <n v="0.2"/>
    <n v="-0.81199999999999983"/>
  </r>
  <r>
    <n v="921"/>
    <s v="CA-2011-138296"/>
    <x v="2"/>
    <x v="29"/>
    <d v="2011-12-12T00:00:00"/>
    <s v="Standard Class"/>
    <s v="RC-19825"/>
    <s v="Roy Collins"/>
    <x v="0"/>
    <x v="0"/>
    <s v="Alexandria"/>
    <x v="17"/>
    <n v="22304"/>
    <x v="0"/>
    <x v="576"/>
    <x v="1"/>
    <x v="4"/>
    <x v="571"/>
    <n v="24.56"/>
    <n v="2"/>
    <n v="0"/>
    <n v="6.8767999999999994"/>
  </r>
  <r>
    <n v="922"/>
    <s v="CA-2012-111164"/>
    <x v="1"/>
    <x v="347"/>
    <d v="2012-04-15T00:00:00"/>
    <s v="Standard Class"/>
    <s v="SE-20110"/>
    <s v="Sanjit Engle"/>
    <x v="0"/>
    <x v="0"/>
    <s v="New York City"/>
    <x v="15"/>
    <n v="10009"/>
    <x v="3"/>
    <x v="721"/>
    <x v="2"/>
    <x v="11"/>
    <x v="713"/>
    <n v="85.14"/>
    <n v="3"/>
    <n v="0"/>
    <n v="34.907399999999996"/>
  </r>
  <r>
    <n v="923"/>
    <s v="CA-2012-111164"/>
    <x v="1"/>
    <x v="347"/>
    <d v="2012-04-15T00:00:00"/>
    <s v="Standard Class"/>
    <s v="SE-20110"/>
    <s v="Sanjit Engle"/>
    <x v="0"/>
    <x v="0"/>
    <s v="New York City"/>
    <x v="15"/>
    <n v="10009"/>
    <x v="3"/>
    <x v="722"/>
    <x v="2"/>
    <x v="7"/>
    <x v="714"/>
    <n v="21.99"/>
    <n v="1"/>
    <n v="0"/>
    <n v="10.555199999999999"/>
  </r>
  <r>
    <n v="924"/>
    <s v="CA-2012-111164"/>
    <x v="1"/>
    <x v="347"/>
    <d v="2012-04-15T00:00:00"/>
    <s v="Standard Class"/>
    <s v="SE-20110"/>
    <s v="Sanjit Engle"/>
    <x v="0"/>
    <x v="0"/>
    <s v="New York City"/>
    <x v="15"/>
    <n v="10009"/>
    <x v="3"/>
    <x v="723"/>
    <x v="1"/>
    <x v="9"/>
    <x v="715"/>
    <n v="406.59999999999997"/>
    <n v="5"/>
    <n v="0"/>
    <n v="113.84799999999998"/>
  </r>
  <r>
    <n v="925"/>
    <s v="CA-2013-149797"/>
    <x v="0"/>
    <x v="306"/>
    <d v="2013-09-21T00:00:00"/>
    <s v="Standard Class"/>
    <s v="AH-10075"/>
    <s v="Adam Hart"/>
    <x v="1"/>
    <x v="0"/>
    <s v="New York City"/>
    <x v="15"/>
    <n v="10011"/>
    <x v="3"/>
    <x v="115"/>
    <x v="1"/>
    <x v="8"/>
    <x v="115"/>
    <n v="841.5680000000001"/>
    <n v="2"/>
    <n v="0.2"/>
    <n v="294.54879999999991"/>
  </r>
  <r>
    <n v="926"/>
    <s v="CA-2011-132962"/>
    <x v="2"/>
    <x v="103"/>
    <d v="2011-09-16T00:00:00"/>
    <s v="First Class"/>
    <s v="JM-15535"/>
    <s v="Jessica Myrick"/>
    <x v="0"/>
    <x v="0"/>
    <s v="Philadelphia"/>
    <x v="9"/>
    <n v="19143"/>
    <x v="3"/>
    <x v="724"/>
    <x v="1"/>
    <x v="10"/>
    <x v="716"/>
    <n v="15.552000000000003"/>
    <n v="3"/>
    <n v="0.2"/>
    <n v="5.4432"/>
  </r>
  <r>
    <n v="927"/>
    <s v="CA-2011-132962"/>
    <x v="2"/>
    <x v="103"/>
    <d v="2011-09-16T00:00:00"/>
    <s v="First Class"/>
    <s v="JM-15535"/>
    <s v="Jessica Myrick"/>
    <x v="0"/>
    <x v="0"/>
    <s v="Philadelphia"/>
    <x v="9"/>
    <n v="19143"/>
    <x v="3"/>
    <x v="725"/>
    <x v="2"/>
    <x v="11"/>
    <x v="717"/>
    <n v="252.00000000000003"/>
    <n v="5"/>
    <n v="0.2"/>
    <n v="53.550000000000004"/>
  </r>
  <r>
    <n v="928"/>
    <s v="CA-2012-115091"/>
    <x v="1"/>
    <x v="348"/>
    <d v="2012-10-09T00:00:00"/>
    <s v="Standard Class"/>
    <s v="JJ-15760"/>
    <s v="Joel Jenkins"/>
    <x v="2"/>
    <x v="0"/>
    <s v="Springfield"/>
    <x v="17"/>
    <n v="22153"/>
    <x v="0"/>
    <x v="332"/>
    <x v="1"/>
    <x v="6"/>
    <x v="328"/>
    <n v="46.2"/>
    <n v="4"/>
    <n v="0"/>
    <n v="12.936"/>
  </r>
  <r>
    <n v="929"/>
    <s v="CA-2012-115091"/>
    <x v="1"/>
    <x v="348"/>
    <d v="2012-10-09T00:00:00"/>
    <s v="Standard Class"/>
    <s v="JJ-15760"/>
    <s v="Joel Jenkins"/>
    <x v="2"/>
    <x v="0"/>
    <s v="Springfield"/>
    <x v="17"/>
    <n v="22153"/>
    <x v="0"/>
    <x v="336"/>
    <x v="1"/>
    <x v="9"/>
    <x v="332"/>
    <n v="28.84"/>
    <n v="2"/>
    <n v="0"/>
    <n v="9.517199999999999"/>
  </r>
  <r>
    <n v="930"/>
    <s v="CA-2014-144932"/>
    <x v="3"/>
    <x v="349"/>
    <d v="2014-04-18T00:00:00"/>
    <s v="First Class"/>
    <s v="AB-10165"/>
    <s v="Alan Barnes"/>
    <x v="0"/>
    <x v="0"/>
    <s v="Toledo"/>
    <x v="24"/>
    <n v="43615"/>
    <x v="3"/>
    <x v="487"/>
    <x v="1"/>
    <x v="6"/>
    <x v="482"/>
    <n v="14.592000000000002"/>
    <n v="3"/>
    <n v="0.2"/>
    <n v="2.5535999999999985"/>
  </r>
  <r>
    <n v="931"/>
    <s v="CA-2014-144932"/>
    <x v="3"/>
    <x v="349"/>
    <d v="2014-04-18T00:00:00"/>
    <s v="First Class"/>
    <s v="AB-10165"/>
    <s v="Alan Barnes"/>
    <x v="0"/>
    <x v="0"/>
    <s v="Toledo"/>
    <x v="24"/>
    <n v="43615"/>
    <x v="3"/>
    <x v="726"/>
    <x v="1"/>
    <x v="6"/>
    <x v="718"/>
    <n v="89.855999999999995"/>
    <n v="3"/>
    <n v="0.2"/>
    <n v="21.340800000000002"/>
  </r>
  <r>
    <n v="932"/>
    <s v="CA-2014-144932"/>
    <x v="3"/>
    <x v="349"/>
    <d v="2014-04-18T00:00:00"/>
    <s v="First Class"/>
    <s v="AB-10165"/>
    <s v="Alan Barnes"/>
    <x v="0"/>
    <x v="0"/>
    <s v="Toledo"/>
    <x v="24"/>
    <n v="43615"/>
    <x v="3"/>
    <x v="609"/>
    <x v="1"/>
    <x v="10"/>
    <x v="604"/>
    <n v="13.872000000000002"/>
    <n v="3"/>
    <n v="0.2"/>
    <n v="5.0286000000000008"/>
  </r>
  <r>
    <n v="933"/>
    <s v="CA-2014-114216"/>
    <x v="3"/>
    <x v="264"/>
    <d v="2014-09-07T00:00:00"/>
    <s v="Standard Class"/>
    <s v="RK-19300"/>
    <s v="Ralph Kennedy"/>
    <x v="0"/>
    <x v="0"/>
    <s v="Philadelphia"/>
    <x v="9"/>
    <n v="19140"/>
    <x v="3"/>
    <x v="727"/>
    <x v="1"/>
    <x v="10"/>
    <x v="719"/>
    <n v="12.192"/>
    <n v="3"/>
    <n v="0.2"/>
    <n v="4.1147999999999998"/>
  </r>
  <r>
    <n v="934"/>
    <s v="CA-2013-140081"/>
    <x v="0"/>
    <x v="23"/>
    <d v="2013-06-25T00:00:00"/>
    <s v="Standard Class"/>
    <s v="CG-12040"/>
    <s v="Catherine Glotzbach"/>
    <x v="2"/>
    <x v="0"/>
    <s v="Philadelphia"/>
    <x v="9"/>
    <n v="19120"/>
    <x v="3"/>
    <x v="728"/>
    <x v="1"/>
    <x v="10"/>
    <x v="720"/>
    <n v="45.056000000000004"/>
    <n v="8"/>
    <n v="0.2"/>
    <n v="15.206399999999997"/>
  </r>
  <r>
    <n v="935"/>
    <s v="CA-2013-140081"/>
    <x v="0"/>
    <x v="23"/>
    <d v="2013-06-25T00:00:00"/>
    <s v="Standard Class"/>
    <s v="CG-12040"/>
    <s v="Catherine Glotzbach"/>
    <x v="2"/>
    <x v="0"/>
    <s v="Philadelphia"/>
    <x v="9"/>
    <n v="19120"/>
    <x v="3"/>
    <x v="729"/>
    <x v="1"/>
    <x v="8"/>
    <x v="721"/>
    <n v="29.718000000000007"/>
    <n v="6"/>
    <n v="0.7"/>
    <n v="-21.793199999999992"/>
  </r>
  <r>
    <n v="936"/>
    <s v="CA-2013-140081"/>
    <x v="0"/>
    <x v="23"/>
    <d v="2013-06-25T00:00:00"/>
    <s v="Standard Class"/>
    <s v="CG-12040"/>
    <s v="Catherine Glotzbach"/>
    <x v="2"/>
    <x v="0"/>
    <s v="Philadelphia"/>
    <x v="9"/>
    <n v="19120"/>
    <x v="3"/>
    <x v="680"/>
    <x v="1"/>
    <x v="10"/>
    <x v="674"/>
    <n v="15.552000000000003"/>
    <n v="3"/>
    <n v="0.2"/>
    <n v="5.4432"/>
  </r>
  <r>
    <n v="937"/>
    <s v="CA-2013-140081"/>
    <x v="0"/>
    <x v="23"/>
    <d v="2013-06-25T00:00:00"/>
    <s v="Standard Class"/>
    <s v="CG-12040"/>
    <s v="Catherine Glotzbach"/>
    <x v="2"/>
    <x v="0"/>
    <s v="Philadelphia"/>
    <x v="9"/>
    <n v="19120"/>
    <x v="3"/>
    <x v="137"/>
    <x v="1"/>
    <x v="9"/>
    <x v="137"/>
    <n v="447.69600000000003"/>
    <n v="2"/>
    <n v="0.2"/>
    <n v="33.577199999999976"/>
  </r>
  <r>
    <n v="938"/>
    <s v="US-2014-111745"/>
    <x v="3"/>
    <x v="60"/>
    <d v="2014-11-07T00:00:00"/>
    <s v="First Class"/>
    <s v="RA-19885"/>
    <s v="Ruben Ausman"/>
    <x v="1"/>
    <x v="0"/>
    <s v="Farmington"/>
    <x v="27"/>
    <n v="87401"/>
    <x v="1"/>
    <x v="331"/>
    <x v="2"/>
    <x v="11"/>
    <x v="327"/>
    <n v="159.99"/>
    <n v="1"/>
    <n v="0"/>
    <n v="54.396599999999992"/>
  </r>
  <r>
    <n v="939"/>
    <s v="CA-2012-148250"/>
    <x v="1"/>
    <x v="350"/>
    <d v="2012-12-17T00:00:00"/>
    <s v="Standard Class"/>
    <s v="RP-19270"/>
    <s v="Rachel Payne"/>
    <x v="1"/>
    <x v="0"/>
    <s v="Riverside"/>
    <x v="1"/>
    <n v="92503"/>
    <x v="1"/>
    <x v="730"/>
    <x v="1"/>
    <x v="10"/>
    <x v="722"/>
    <n v="12.96"/>
    <n v="2"/>
    <n v="0"/>
    <n v="6.2208000000000006"/>
  </r>
  <r>
    <n v="940"/>
    <s v="CA-2012-148250"/>
    <x v="1"/>
    <x v="350"/>
    <d v="2012-12-17T00:00:00"/>
    <s v="Standard Class"/>
    <s v="RP-19270"/>
    <s v="Rachel Payne"/>
    <x v="1"/>
    <x v="0"/>
    <s v="Riverside"/>
    <x v="1"/>
    <n v="92503"/>
    <x v="1"/>
    <x v="731"/>
    <x v="1"/>
    <x v="9"/>
    <x v="723"/>
    <n v="134.47999999999999"/>
    <n v="4"/>
    <n v="0"/>
    <n v="34.964799999999997"/>
  </r>
  <r>
    <n v="941"/>
    <s v="CA-2013-105760"/>
    <x v="0"/>
    <x v="351"/>
    <d v="2013-06-21T00:00:00"/>
    <s v="First Class"/>
    <s v="KC-16255"/>
    <s v="Karen Carlisle"/>
    <x v="1"/>
    <x v="0"/>
    <s v="San Francisco"/>
    <x v="1"/>
    <n v="94110"/>
    <x v="1"/>
    <x v="732"/>
    <x v="1"/>
    <x v="10"/>
    <x v="724"/>
    <n v="17.12"/>
    <n v="2"/>
    <n v="0"/>
    <n v="8.0464000000000002"/>
  </r>
  <r>
    <n v="942"/>
    <s v="CA-2013-142958"/>
    <x v="0"/>
    <x v="180"/>
    <d v="2013-12-21T00:00:00"/>
    <s v="Standard Class"/>
    <s v="RW-19630"/>
    <s v="Rob Williams"/>
    <x v="1"/>
    <x v="0"/>
    <s v="Torrance"/>
    <x v="1"/>
    <n v="90503"/>
    <x v="1"/>
    <x v="733"/>
    <x v="1"/>
    <x v="8"/>
    <x v="725"/>
    <n v="6.0960000000000001"/>
    <n v="2"/>
    <n v="0.2"/>
    <n v="2.2098"/>
  </r>
  <r>
    <n v="943"/>
    <s v="CA-2013-142958"/>
    <x v="0"/>
    <x v="180"/>
    <d v="2013-12-21T00:00:00"/>
    <s v="Standard Class"/>
    <s v="RW-19630"/>
    <s v="Rob Williams"/>
    <x v="1"/>
    <x v="0"/>
    <s v="Torrance"/>
    <x v="1"/>
    <n v="90503"/>
    <x v="1"/>
    <x v="3"/>
    <x v="0"/>
    <x v="3"/>
    <x v="3"/>
    <n v="1114.2719999999999"/>
    <n v="4"/>
    <n v="0.2"/>
    <n v="41.785200000000032"/>
  </r>
  <r>
    <n v="944"/>
    <s v="CA-2012-120880"/>
    <x v="1"/>
    <x v="352"/>
    <d v="2012-06-03T00:00:00"/>
    <s v="Standard Class"/>
    <s v="JL-15850"/>
    <s v="John Lucas"/>
    <x v="0"/>
    <x v="0"/>
    <s v="Seattle"/>
    <x v="4"/>
    <n v="98105"/>
    <x v="1"/>
    <x v="511"/>
    <x v="1"/>
    <x v="10"/>
    <x v="506"/>
    <n v="32.400000000000006"/>
    <n v="5"/>
    <n v="0"/>
    <n v="15.552000000000001"/>
  </r>
  <r>
    <n v="945"/>
    <s v="CA-2012-120880"/>
    <x v="1"/>
    <x v="352"/>
    <d v="2012-06-03T00:00:00"/>
    <s v="Standard Class"/>
    <s v="JL-15850"/>
    <s v="John Lucas"/>
    <x v="0"/>
    <x v="0"/>
    <s v="Seattle"/>
    <x v="4"/>
    <n v="98105"/>
    <x v="1"/>
    <x v="734"/>
    <x v="1"/>
    <x v="4"/>
    <x v="726"/>
    <n v="540.56999999999994"/>
    <n v="3"/>
    <n v="0"/>
    <n v="140.54820000000001"/>
  </r>
  <r>
    <n v="946"/>
    <s v="CA-2012-120880"/>
    <x v="1"/>
    <x v="352"/>
    <d v="2012-06-03T00:00:00"/>
    <s v="Standard Class"/>
    <s v="JL-15850"/>
    <s v="John Lucas"/>
    <x v="0"/>
    <x v="0"/>
    <s v="Seattle"/>
    <x v="4"/>
    <n v="98105"/>
    <x v="1"/>
    <x v="735"/>
    <x v="1"/>
    <x v="8"/>
    <x v="727"/>
    <n v="167.76"/>
    <n v="5"/>
    <n v="0.2"/>
    <n v="62.91"/>
  </r>
  <r>
    <n v="947"/>
    <s v="US-2012-140200"/>
    <x v="1"/>
    <x v="353"/>
    <d v="2012-07-28T00:00:00"/>
    <s v="First Class"/>
    <s v="CA-12775"/>
    <s v="Cynthia Arntzen"/>
    <x v="0"/>
    <x v="0"/>
    <s v="Mesa"/>
    <x v="16"/>
    <n v="85204"/>
    <x v="1"/>
    <x v="736"/>
    <x v="0"/>
    <x v="3"/>
    <x v="728"/>
    <n v="393.16500000000002"/>
    <n v="3"/>
    <n v="0.5"/>
    <n v="-204.44580000000005"/>
  </r>
  <r>
    <n v="948"/>
    <s v="US-2014-110576"/>
    <x v="3"/>
    <x v="354"/>
    <d v="2014-12-03T00:00:00"/>
    <s v="Standard Class"/>
    <s v="RB-19795"/>
    <s v="Ross Baird"/>
    <x v="2"/>
    <x v="0"/>
    <s v="Philadelphia"/>
    <x v="9"/>
    <n v="19120"/>
    <x v="3"/>
    <x v="737"/>
    <x v="0"/>
    <x v="5"/>
    <x v="729"/>
    <n v="516.48800000000006"/>
    <n v="7"/>
    <n v="0.2"/>
    <n v="-12.912200000000027"/>
  </r>
  <r>
    <n v="949"/>
    <s v="US-2014-110576"/>
    <x v="3"/>
    <x v="354"/>
    <d v="2014-12-03T00:00:00"/>
    <s v="Standard Class"/>
    <s v="RB-19795"/>
    <s v="Ross Baird"/>
    <x v="2"/>
    <x v="0"/>
    <s v="Philadelphia"/>
    <x v="9"/>
    <n v="19120"/>
    <x v="3"/>
    <x v="220"/>
    <x v="0"/>
    <x v="5"/>
    <x v="219"/>
    <n v="1007.2320000000001"/>
    <n v="6"/>
    <n v="0.2"/>
    <n v="75.542400000000015"/>
  </r>
  <r>
    <n v="950"/>
    <s v="US-2014-110576"/>
    <x v="3"/>
    <x v="354"/>
    <d v="2014-12-03T00:00:00"/>
    <s v="Standard Class"/>
    <s v="RB-19795"/>
    <s v="Ross Baird"/>
    <x v="2"/>
    <x v="0"/>
    <s v="Philadelphia"/>
    <x v="9"/>
    <n v="19120"/>
    <x v="3"/>
    <x v="738"/>
    <x v="0"/>
    <x v="3"/>
    <x v="730"/>
    <n v="2065.3200000000002"/>
    <n v="12"/>
    <n v="0.4"/>
    <n v="-619.59600000000012"/>
  </r>
  <r>
    <n v="951"/>
    <s v="US-2014-110576"/>
    <x v="3"/>
    <x v="354"/>
    <d v="2014-12-03T00:00:00"/>
    <s v="Standard Class"/>
    <s v="RB-19795"/>
    <s v="Ross Baird"/>
    <x v="2"/>
    <x v="0"/>
    <s v="Philadelphia"/>
    <x v="9"/>
    <n v="19120"/>
    <x v="3"/>
    <x v="739"/>
    <x v="1"/>
    <x v="10"/>
    <x v="731"/>
    <n v="15.552000000000003"/>
    <n v="3"/>
    <n v="0.2"/>
    <n v="5.4432"/>
  </r>
  <r>
    <n v="952"/>
    <s v="US-2014-110576"/>
    <x v="3"/>
    <x v="354"/>
    <d v="2014-12-03T00:00:00"/>
    <s v="Standard Class"/>
    <s v="RB-19795"/>
    <s v="Ross Baird"/>
    <x v="2"/>
    <x v="0"/>
    <s v="Philadelphia"/>
    <x v="9"/>
    <n v="19120"/>
    <x v="3"/>
    <x v="218"/>
    <x v="1"/>
    <x v="10"/>
    <x v="217"/>
    <n v="25.344000000000001"/>
    <n v="6"/>
    <n v="0.2"/>
    <n v="7.92"/>
  </r>
  <r>
    <n v="953"/>
    <s v="CA-2014-131156"/>
    <x v="3"/>
    <x v="355"/>
    <d v="2014-04-08T00:00:00"/>
    <s v="Standard Class"/>
    <s v="KH-16360"/>
    <s v="Katherine Hughes"/>
    <x v="0"/>
    <x v="0"/>
    <s v="Philadelphia"/>
    <x v="9"/>
    <n v="19143"/>
    <x v="3"/>
    <x v="740"/>
    <x v="0"/>
    <x v="5"/>
    <x v="33"/>
    <n v="25.472000000000001"/>
    <n v="4"/>
    <n v="0.2"/>
    <n v="7.6416000000000022"/>
  </r>
  <r>
    <n v="954"/>
    <s v="CA-2014-136539"/>
    <x v="3"/>
    <x v="116"/>
    <d v="2015-01-02T00:00:00"/>
    <s v="Standard Class"/>
    <s v="GH-14665"/>
    <s v="Greg Hansen"/>
    <x v="0"/>
    <x v="0"/>
    <s v="Round Rock"/>
    <x v="5"/>
    <n v="78664"/>
    <x v="2"/>
    <x v="207"/>
    <x v="1"/>
    <x v="6"/>
    <x v="206"/>
    <n v="27.168000000000003"/>
    <n v="2"/>
    <n v="0.2"/>
    <n v="2.7168000000000001"/>
  </r>
  <r>
    <n v="955"/>
    <s v="CA-2014-136539"/>
    <x v="3"/>
    <x v="116"/>
    <d v="2015-01-02T00:00:00"/>
    <s v="Standard Class"/>
    <s v="GH-14665"/>
    <s v="Greg Hansen"/>
    <x v="0"/>
    <x v="0"/>
    <s v="Round Rock"/>
    <x v="5"/>
    <n v="78664"/>
    <x v="2"/>
    <x v="266"/>
    <x v="0"/>
    <x v="0"/>
    <x v="263"/>
    <n v="78.852799999999988"/>
    <n v="2"/>
    <n v="0.32"/>
    <n v="-11.595999999999997"/>
  </r>
  <r>
    <n v="956"/>
    <s v="CA-2014-119305"/>
    <x v="3"/>
    <x v="329"/>
    <d v="2014-12-05T00:00:00"/>
    <s v="Standard Class"/>
    <s v="SW-20275"/>
    <s v="Scott Williamson"/>
    <x v="0"/>
    <x v="0"/>
    <s v="Jackson"/>
    <x v="35"/>
    <n v="39212"/>
    <x v="0"/>
    <x v="54"/>
    <x v="1"/>
    <x v="4"/>
    <x v="54"/>
    <n v="173.79999999999998"/>
    <n v="5"/>
    <n v="0"/>
    <n v="43.449999999999989"/>
  </r>
  <r>
    <n v="957"/>
    <s v="CA-2014-102414"/>
    <x v="3"/>
    <x v="356"/>
    <d v="2014-05-19T00:00:00"/>
    <s v="Second Class"/>
    <s v="JA-15970"/>
    <s v="Joseph Airdo"/>
    <x v="0"/>
    <x v="0"/>
    <s v="Phoenix"/>
    <x v="16"/>
    <n v="85023"/>
    <x v="1"/>
    <x v="687"/>
    <x v="2"/>
    <x v="7"/>
    <x v="680"/>
    <n v="29.592000000000002"/>
    <n v="1"/>
    <n v="0.2"/>
    <n v="2.5893000000000006"/>
  </r>
  <r>
    <n v="958"/>
    <s v="CA-2014-102414"/>
    <x v="3"/>
    <x v="356"/>
    <d v="2014-05-19T00:00:00"/>
    <s v="Second Class"/>
    <s v="JA-15970"/>
    <s v="Joseph Airdo"/>
    <x v="0"/>
    <x v="0"/>
    <s v="Phoenix"/>
    <x v="16"/>
    <n v="85023"/>
    <x v="1"/>
    <x v="741"/>
    <x v="1"/>
    <x v="8"/>
    <x v="732"/>
    <n v="4.7520000000000007"/>
    <n v="2"/>
    <n v="0.7"/>
    <n v="-3.1679999999999993"/>
  </r>
  <r>
    <n v="959"/>
    <s v="CA-2014-102414"/>
    <x v="3"/>
    <x v="356"/>
    <d v="2014-05-19T00:00:00"/>
    <s v="Second Class"/>
    <s v="JA-15970"/>
    <s v="Joseph Airdo"/>
    <x v="0"/>
    <x v="0"/>
    <s v="Phoenix"/>
    <x v="16"/>
    <n v="85023"/>
    <x v="1"/>
    <x v="742"/>
    <x v="1"/>
    <x v="10"/>
    <x v="733"/>
    <n v="15.552000000000003"/>
    <n v="3"/>
    <n v="0.2"/>
    <n v="5.6375999999999999"/>
  </r>
  <r>
    <n v="960"/>
    <s v="CA-2012-112571"/>
    <x v="1"/>
    <x v="357"/>
    <d v="2012-09-22T00:00:00"/>
    <s v="Same Day"/>
    <s v="DL-12925"/>
    <s v="Daniel Lacy"/>
    <x v="0"/>
    <x v="0"/>
    <s v="Oceanside"/>
    <x v="1"/>
    <n v="92054"/>
    <x v="1"/>
    <x v="743"/>
    <x v="0"/>
    <x v="5"/>
    <x v="734"/>
    <n v="204.6"/>
    <n v="2"/>
    <n v="0"/>
    <n v="53.195999999999998"/>
  </r>
  <r>
    <n v="961"/>
    <s v="CA-2014-152142"/>
    <x v="3"/>
    <x v="237"/>
    <d v="2014-11-20T00:00:00"/>
    <s v="Standard Class"/>
    <s v="LW-16990"/>
    <s v="Lindsay Williams"/>
    <x v="1"/>
    <x v="0"/>
    <s v="San Francisco"/>
    <x v="1"/>
    <n v="94110"/>
    <x v="1"/>
    <x v="228"/>
    <x v="0"/>
    <x v="1"/>
    <x v="226"/>
    <n v="321.56799999999998"/>
    <n v="2"/>
    <n v="0.2"/>
    <n v="28.137200000000007"/>
  </r>
  <r>
    <n v="962"/>
    <s v="CA-2012-160059"/>
    <x v="1"/>
    <x v="154"/>
    <d v="2012-12-01T00:00:00"/>
    <s v="Standard Class"/>
    <s v="TB-21190"/>
    <s v="Thomas Brumley"/>
    <x v="2"/>
    <x v="0"/>
    <s v="Fayetteville"/>
    <x v="36"/>
    <n v="72701"/>
    <x v="0"/>
    <x v="744"/>
    <x v="1"/>
    <x v="8"/>
    <x v="735"/>
    <n v="6.24"/>
    <n v="2"/>
    <n v="0"/>
    <n v="3.0575999999999999"/>
  </r>
  <r>
    <n v="963"/>
    <s v="CA-2013-120859"/>
    <x v="0"/>
    <x v="142"/>
    <d v="2013-09-05T00:00:00"/>
    <s v="First Class"/>
    <s v="CV-12805"/>
    <s v="Cynthia Voltz"/>
    <x v="1"/>
    <x v="0"/>
    <s v="San Francisco"/>
    <x v="1"/>
    <n v="94110"/>
    <x v="1"/>
    <x v="466"/>
    <x v="1"/>
    <x v="12"/>
    <x v="462"/>
    <n v="21.88"/>
    <n v="2"/>
    <n v="0"/>
    <n v="10.94"/>
  </r>
  <r>
    <n v="964"/>
    <s v="CA-2011-127488"/>
    <x v="2"/>
    <x v="358"/>
    <d v="2011-09-24T00:00:00"/>
    <s v="Second Class"/>
    <s v="MS-17365"/>
    <s v="Maribeth Schnelling"/>
    <x v="0"/>
    <x v="0"/>
    <s v="Boca Raton"/>
    <x v="2"/>
    <n v="33433"/>
    <x v="0"/>
    <x v="745"/>
    <x v="1"/>
    <x v="2"/>
    <x v="736"/>
    <n v="4.6079999999999997"/>
    <n v="2"/>
    <n v="0.2"/>
    <n v="1.6704000000000001"/>
  </r>
  <r>
    <n v="965"/>
    <s v="CA-2014-135279"/>
    <x v="3"/>
    <x v="359"/>
    <d v="2014-04-12T00:00:00"/>
    <s v="First Class"/>
    <s v="BS-11800"/>
    <s v="Bryan Spruell"/>
    <x v="2"/>
    <x v="0"/>
    <s v="New York City"/>
    <x v="15"/>
    <n v="10011"/>
    <x v="3"/>
    <x v="746"/>
    <x v="1"/>
    <x v="2"/>
    <x v="737"/>
    <n v="9.82"/>
    <n v="2"/>
    <n v="0"/>
    <n v="4.8117999999999999"/>
  </r>
  <r>
    <n v="966"/>
    <s v="CA-2014-135279"/>
    <x v="3"/>
    <x v="359"/>
    <d v="2014-04-12T00:00:00"/>
    <s v="First Class"/>
    <s v="BS-11800"/>
    <s v="Bryan Spruell"/>
    <x v="2"/>
    <x v="0"/>
    <s v="New York City"/>
    <x v="15"/>
    <n v="10011"/>
    <x v="3"/>
    <x v="369"/>
    <x v="1"/>
    <x v="6"/>
    <x v="365"/>
    <n v="35.97"/>
    <n v="3"/>
    <n v="0"/>
    <n v="9.7118999999999982"/>
  </r>
  <r>
    <n v="967"/>
    <s v="CA-2014-135279"/>
    <x v="3"/>
    <x v="359"/>
    <d v="2014-04-12T00:00:00"/>
    <s v="First Class"/>
    <s v="BS-11800"/>
    <s v="Bryan Spruell"/>
    <x v="2"/>
    <x v="0"/>
    <s v="New York City"/>
    <x v="15"/>
    <n v="10011"/>
    <x v="3"/>
    <x v="747"/>
    <x v="1"/>
    <x v="10"/>
    <x v="738"/>
    <n v="12.96"/>
    <n v="2"/>
    <n v="0"/>
    <n v="6.2208000000000006"/>
  </r>
  <r>
    <n v="968"/>
    <s v="CA-2014-135279"/>
    <x v="3"/>
    <x v="359"/>
    <d v="2014-04-12T00:00:00"/>
    <s v="First Class"/>
    <s v="BS-11800"/>
    <s v="Bryan Spruell"/>
    <x v="2"/>
    <x v="0"/>
    <s v="New York City"/>
    <x v="15"/>
    <n v="10011"/>
    <x v="3"/>
    <x v="748"/>
    <x v="1"/>
    <x v="10"/>
    <x v="739"/>
    <n v="191.6"/>
    <n v="4"/>
    <n v="0"/>
    <n v="91.967999999999989"/>
  </r>
  <r>
    <n v="969"/>
    <s v="CA-2014-135279"/>
    <x v="3"/>
    <x v="359"/>
    <d v="2014-04-12T00:00:00"/>
    <s v="First Class"/>
    <s v="BS-11800"/>
    <s v="Bryan Spruell"/>
    <x v="2"/>
    <x v="0"/>
    <s v="New York City"/>
    <x v="15"/>
    <n v="10011"/>
    <x v="3"/>
    <x v="745"/>
    <x v="1"/>
    <x v="2"/>
    <x v="736"/>
    <n v="8.64"/>
    <n v="3"/>
    <n v="0"/>
    <n v="4.2336"/>
  </r>
  <r>
    <n v="970"/>
    <s v="CA-2014-135279"/>
    <x v="3"/>
    <x v="359"/>
    <d v="2014-04-12T00:00:00"/>
    <s v="First Class"/>
    <s v="BS-11800"/>
    <s v="Bryan Spruell"/>
    <x v="2"/>
    <x v="0"/>
    <s v="New York City"/>
    <x v="15"/>
    <n v="10011"/>
    <x v="3"/>
    <x v="749"/>
    <x v="1"/>
    <x v="4"/>
    <x v="740"/>
    <n v="501.81000000000006"/>
    <n v="3"/>
    <n v="0"/>
    <n v="0"/>
  </r>
  <r>
    <n v="971"/>
    <s v="CA-2011-115791"/>
    <x v="2"/>
    <x v="360"/>
    <d v="2011-01-19T00:00:00"/>
    <s v="Second Class"/>
    <s v="DL-13315"/>
    <s v="Delfina Latchford"/>
    <x v="0"/>
    <x v="0"/>
    <s v="Philadelphia"/>
    <x v="9"/>
    <n v="19134"/>
    <x v="3"/>
    <x v="750"/>
    <x v="0"/>
    <x v="5"/>
    <x v="741"/>
    <n v="127.10400000000001"/>
    <n v="6"/>
    <n v="0.2"/>
    <n v="28.598399999999998"/>
  </r>
  <r>
    <n v="972"/>
    <s v="CA-2011-115791"/>
    <x v="2"/>
    <x v="360"/>
    <d v="2011-01-19T00:00:00"/>
    <s v="Second Class"/>
    <s v="DL-13315"/>
    <s v="Delfina Latchford"/>
    <x v="0"/>
    <x v="0"/>
    <s v="Philadelphia"/>
    <x v="9"/>
    <n v="19134"/>
    <x v="3"/>
    <x v="302"/>
    <x v="2"/>
    <x v="7"/>
    <x v="299"/>
    <n v="124.19999999999999"/>
    <n v="3"/>
    <n v="0.4"/>
    <n v="-31.050000000000011"/>
  </r>
  <r>
    <n v="973"/>
    <s v="CA-2011-115791"/>
    <x v="2"/>
    <x v="360"/>
    <d v="2011-01-19T00:00:00"/>
    <s v="Second Class"/>
    <s v="DL-13315"/>
    <s v="Delfina Latchford"/>
    <x v="0"/>
    <x v="0"/>
    <s v="Philadelphia"/>
    <x v="9"/>
    <n v="19134"/>
    <x v="3"/>
    <x v="582"/>
    <x v="1"/>
    <x v="8"/>
    <x v="577"/>
    <n v="18.588000000000005"/>
    <n v="2"/>
    <n v="0.7"/>
    <n v="-13.6312"/>
  </r>
  <r>
    <n v="974"/>
    <s v="CA-2011-115791"/>
    <x v="2"/>
    <x v="360"/>
    <d v="2011-01-19T00:00:00"/>
    <s v="Second Class"/>
    <s v="DL-13315"/>
    <s v="Delfina Latchford"/>
    <x v="0"/>
    <x v="0"/>
    <s v="Philadelphia"/>
    <x v="9"/>
    <n v="19134"/>
    <x v="3"/>
    <x v="300"/>
    <x v="1"/>
    <x v="2"/>
    <x v="297"/>
    <n v="30.072000000000003"/>
    <n v="3"/>
    <n v="0.2"/>
    <n v="10.149299999999997"/>
  </r>
  <r>
    <n v="975"/>
    <s v="US-2014-103247"/>
    <x v="3"/>
    <x v="361"/>
    <d v="2014-10-09T00:00:00"/>
    <s v="Second Class"/>
    <s v="PO-19195"/>
    <s v="Phillina Ober"/>
    <x v="2"/>
    <x v="0"/>
    <s v="New York City"/>
    <x v="15"/>
    <n v="10011"/>
    <x v="3"/>
    <x v="461"/>
    <x v="2"/>
    <x v="7"/>
    <x v="457"/>
    <n v="160.92999999999998"/>
    <n v="7"/>
    <n v="0"/>
    <n v="3.2186000000000092"/>
  </r>
  <r>
    <n v="976"/>
    <s v="US-2014-103247"/>
    <x v="3"/>
    <x v="361"/>
    <d v="2014-10-09T00:00:00"/>
    <s v="Second Class"/>
    <s v="PO-19195"/>
    <s v="Phillina Ober"/>
    <x v="2"/>
    <x v="0"/>
    <s v="New York City"/>
    <x v="15"/>
    <n v="10011"/>
    <x v="3"/>
    <x v="351"/>
    <x v="1"/>
    <x v="8"/>
    <x v="347"/>
    <n v="75.792000000000002"/>
    <n v="3"/>
    <n v="0.2"/>
    <n v="25.579799999999992"/>
  </r>
  <r>
    <n v="977"/>
    <s v="US-2014-100209"/>
    <x v="3"/>
    <x v="362"/>
    <d v="2014-07-16T00:00:00"/>
    <s v="Standard Class"/>
    <s v="TD-20995"/>
    <s v="Tamara Dahlen"/>
    <x v="0"/>
    <x v="0"/>
    <s v="Portland"/>
    <x v="21"/>
    <n v="97206"/>
    <x v="1"/>
    <x v="751"/>
    <x v="1"/>
    <x v="8"/>
    <x v="742"/>
    <n v="1.0800000000000003"/>
    <n v="2"/>
    <n v="0.7"/>
    <n v="-0.79200000000000004"/>
  </r>
  <r>
    <n v="978"/>
    <s v="CA-2014-159366"/>
    <x v="3"/>
    <x v="363"/>
    <d v="2014-01-11T00:00:00"/>
    <s v="First Class"/>
    <s v="BW-11110"/>
    <s v="Bart Watters"/>
    <x v="1"/>
    <x v="0"/>
    <s v="Detroit"/>
    <x v="12"/>
    <n v="48205"/>
    <x v="2"/>
    <x v="155"/>
    <x v="2"/>
    <x v="15"/>
    <x v="154"/>
    <n v="3059.982"/>
    <n v="2"/>
    <n v="0.1"/>
    <n v="679.99599999999964"/>
  </r>
  <r>
    <n v="979"/>
    <s v="CA-2013-145499"/>
    <x v="0"/>
    <x v="198"/>
    <d v="2013-06-01T00:00:00"/>
    <s v="First Class"/>
    <s v="RW-19690"/>
    <s v="Robert Waldorf"/>
    <x v="0"/>
    <x v="0"/>
    <s v="Wilmington"/>
    <x v="3"/>
    <n v="28403"/>
    <x v="0"/>
    <x v="520"/>
    <x v="1"/>
    <x v="8"/>
    <x v="515"/>
    <n v="3.2820000000000005"/>
    <n v="2"/>
    <n v="0.7"/>
    <n v="-2.6256000000000004"/>
  </r>
  <r>
    <n v="980"/>
    <s v="CA-2012-157035"/>
    <x v="1"/>
    <x v="364"/>
    <d v="2012-12-12T00:00:00"/>
    <s v="First Class"/>
    <s v="KB-16600"/>
    <s v="Ken Brennan"/>
    <x v="1"/>
    <x v="0"/>
    <s v="Columbus"/>
    <x v="14"/>
    <n v="47201"/>
    <x v="2"/>
    <x v="752"/>
    <x v="1"/>
    <x v="10"/>
    <x v="743"/>
    <n v="34.019999999999996"/>
    <n v="3"/>
    <n v="0"/>
    <n v="16.669799999999999"/>
  </r>
  <r>
    <n v="981"/>
    <s v="CA-2013-144939"/>
    <x v="0"/>
    <x v="339"/>
    <d v="2013-10-09T00:00:00"/>
    <s v="Standard Class"/>
    <s v="EB-13870"/>
    <s v="Emily Burns"/>
    <x v="0"/>
    <x v="0"/>
    <s v="New York City"/>
    <x v="15"/>
    <n v="10035"/>
    <x v="3"/>
    <x v="637"/>
    <x v="0"/>
    <x v="1"/>
    <x v="631"/>
    <n v="599.29200000000003"/>
    <n v="6"/>
    <n v="0.1"/>
    <n v="93.223199999999977"/>
  </r>
  <r>
    <n v="982"/>
    <s v="CA-2011-163419"/>
    <x v="2"/>
    <x v="7"/>
    <d v="2011-11-14T00:00:00"/>
    <s v="Second Class"/>
    <s v="TZ-21580"/>
    <s v="Tracy Zic"/>
    <x v="0"/>
    <x v="0"/>
    <s v="Louisville"/>
    <x v="22"/>
    <n v="80027"/>
    <x v="1"/>
    <x v="753"/>
    <x v="1"/>
    <x v="6"/>
    <x v="744"/>
    <n v="3.3920000000000003"/>
    <n v="1"/>
    <n v="0.2"/>
    <n v="0.80559999999999987"/>
  </r>
  <r>
    <n v="983"/>
    <s v="CA-2011-163419"/>
    <x v="2"/>
    <x v="7"/>
    <d v="2011-11-14T00:00:00"/>
    <s v="Second Class"/>
    <s v="TZ-21580"/>
    <s v="Tracy Zic"/>
    <x v="0"/>
    <x v="0"/>
    <s v="Louisville"/>
    <x v="22"/>
    <n v="80027"/>
    <x v="1"/>
    <x v="754"/>
    <x v="2"/>
    <x v="7"/>
    <x v="745"/>
    <n v="559.98400000000004"/>
    <n v="2"/>
    <n v="0.2"/>
    <n v="55.998400000000032"/>
  </r>
  <r>
    <n v="984"/>
    <s v="CA-2011-163419"/>
    <x v="2"/>
    <x v="7"/>
    <d v="2011-11-14T00:00:00"/>
    <s v="Second Class"/>
    <s v="TZ-21580"/>
    <s v="Tracy Zic"/>
    <x v="0"/>
    <x v="0"/>
    <s v="Louisville"/>
    <x v="22"/>
    <n v="80027"/>
    <x v="1"/>
    <x v="662"/>
    <x v="0"/>
    <x v="1"/>
    <x v="656"/>
    <n v="603.91999999999996"/>
    <n v="5"/>
    <n v="0.2"/>
    <n v="75.489999999999924"/>
  </r>
  <r>
    <n v="985"/>
    <s v="CA-2014-100314"/>
    <x v="3"/>
    <x v="365"/>
    <d v="2014-10-06T00:00:00"/>
    <s v="Standard Class"/>
    <s v="AS-10630"/>
    <s v="Ann Steele"/>
    <x v="2"/>
    <x v="0"/>
    <s v="Pasadena"/>
    <x v="5"/>
    <n v="77506"/>
    <x v="2"/>
    <x v="639"/>
    <x v="1"/>
    <x v="2"/>
    <x v="633"/>
    <n v="7.9680000000000009"/>
    <n v="2"/>
    <n v="0.2"/>
    <n v="2.5895999999999999"/>
  </r>
  <r>
    <n v="986"/>
    <s v="CA-2014-100314"/>
    <x v="3"/>
    <x v="365"/>
    <d v="2014-10-06T00:00:00"/>
    <s v="Standard Class"/>
    <s v="AS-10630"/>
    <s v="Ann Steele"/>
    <x v="2"/>
    <x v="0"/>
    <s v="Pasadena"/>
    <x v="5"/>
    <n v="77506"/>
    <x v="2"/>
    <x v="755"/>
    <x v="1"/>
    <x v="12"/>
    <x v="746"/>
    <n v="27.968000000000004"/>
    <n v="4"/>
    <n v="0.2"/>
    <n v="9.4391999999999996"/>
  </r>
  <r>
    <n v="987"/>
    <s v="CA-2014-100314"/>
    <x v="3"/>
    <x v="365"/>
    <d v="2014-10-06T00:00:00"/>
    <s v="Standard Class"/>
    <s v="AS-10630"/>
    <s v="Ann Steele"/>
    <x v="2"/>
    <x v="0"/>
    <s v="Pasadena"/>
    <x v="5"/>
    <n v="77506"/>
    <x v="2"/>
    <x v="756"/>
    <x v="2"/>
    <x v="15"/>
    <x v="747"/>
    <n v="336.51"/>
    <n v="3"/>
    <n v="0.4"/>
    <n v="44.867999999999967"/>
  </r>
  <r>
    <n v="988"/>
    <s v="CA-2012-146829"/>
    <x v="1"/>
    <x v="366"/>
    <d v="2012-03-10T00:00:00"/>
    <s v="Same Day"/>
    <s v="TS-21340"/>
    <s v="Toby Swindell"/>
    <x v="0"/>
    <x v="0"/>
    <s v="Houston"/>
    <x v="5"/>
    <n v="77041"/>
    <x v="2"/>
    <x v="757"/>
    <x v="1"/>
    <x v="8"/>
    <x v="748"/>
    <n v="1.1119999999999997"/>
    <n v="2"/>
    <n v="0.8"/>
    <n v="-1.8904000000000001"/>
  </r>
  <r>
    <n v="989"/>
    <s v="CA-2014-167899"/>
    <x v="3"/>
    <x v="367"/>
    <d v="2014-05-27T00:00:00"/>
    <s v="Standard Class"/>
    <s v="JG-15805"/>
    <s v="John Grady"/>
    <x v="1"/>
    <x v="0"/>
    <s v="Auburn"/>
    <x v="15"/>
    <n v="13021"/>
    <x v="3"/>
    <x v="575"/>
    <x v="0"/>
    <x v="5"/>
    <x v="570"/>
    <n v="520.05000000000007"/>
    <n v="5"/>
    <n v="0"/>
    <n v="72.807000000000031"/>
  </r>
  <r>
    <n v="990"/>
    <s v="CA-2014-167899"/>
    <x v="3"/>
    <x v="367"/>
    <d v="2014-05-27T00:00:00"/>
    <s v="Standard Class"/>
    <s v="JG-15805"/>
    <s v="John Grady"/>
    <x v="1"/>
    <x v="0"/>
    <s v="Auburn"/>
    <x v="15"/>
    <n v="13021"/>
    <x v="3"/>
    <x v="758"/>
    <x v="1"/>
    <x v="6"/>
    <x v="749"/>
    <n v="17.97"/>
    <n v="3"/>
    <n v="0"/>
    <n v="5.2112999999999996"/>
  </r>
  <r>
    <n v="991"/>
    <s v="CA-2012-153549"/>
    <x v="1"/>
    <x v="368"/>
    <d v="2012-03-31T00:00:00"/>
    <s v="Second Class"/>
    <s v="SL-20155"/>
    <s v="Sara Luxemburg"/>
    <x v="2"/>
    <x v="0"/>
    <s v="Jacksonville"/>
    <x v="2"/>
    <n v="32216"/>
    <x v="0"/>
    <x v="284"/>
    <x v="0"/>
    <x v="1"/>
    <x v="281"/>
    <n v="1166.92"/>
    <n v="5"/>
    <n v="0.2"/>
    <n v="131.27849999999995"/>
  </r>
  <r>
    <n v="992"/>
    <s v="CA-2013-110023"/>
    <x v="0"/>
    <x v="369"/>
    <d v="2013-09-12T00:00:00"/>
    <s v="First Class"/>
    <s v="TS-21610"/>
    <s v="Troy Staebel"/>
    <x v="0"/>
    <x v="0"/>
    <s v="New York City"/>
    <x v="15"/>
    <n v="10024"/>
    <x v="3"/>
    <x v="624"/>
    <x v="1"/>
    <x v="8"/>
    <x v="618"/>
    <n v="14.624000000000002"/>
    <n v="2"/>
    <n v="0.2"/>
    <n v="5.484"/>
  </r>
  <r>
    <n v="993"/>
    <s v="CA-2013-105585"/>
    <x v="0"/>
    <x v="370"/>
    <d v="2013-08-28T00:00:00"/>
    <s v="First Class"/>
    <s v="RF-19735"/>
    <s v="Roland Fjeld"/>
    <x v="0"/>
    <x v="0"/>
    <s v="San Jose"/>
    <x v="1"/>
    <n v="95123"/>
    <x v="1"/>
    <x v="263"/>
    <x v="1"/>
    <x v="13"/>
    <x v="260"/>
    <n v="10.23"/>
    <n v="3"/>
    <n v="0"/>
    <n v="4.9104000000000001"/>
  </r>
  <r>
    <n v="994"/>
    <s v="CA-2013-105585"/>
    <x v="0"/>
    <x v="370"/>
    <d v="2013-08-28T00:00:00"/>
    <s v="First Class"/>
    <s v="RF-19735"/>
    <s v="Roland Fjeld"/>
    <x v="0"/>
    <x v="0"/>
    <s v="San Jose"/>
    <x v="1"/>
    <n v="95123"/>
    <x v="1"/>
    <x v="759"/>
    <x v="1"/>
    <x v="10"/>
    <x v="750"/>
    <n v="154.9"/>
    <n v="5"/>
    <n v="0"/>
    <n v="69.704999999999998"/>
  </r>
  <r>
    <n v="995"/>
    <s v="CA-2011-117639"/>
    <x v="2"/>
    <x v="371"/>
    <d v="2011-05-25T00:00:00"/>
    <s v="Standard Class"/>
    <s v="MW-18235"/>
    <s v="Mitch Willingham"/>
    <x v="1"/>
    <x v="0"/>
    <s v="Virginia Beach"/>
    <x v="17"/>
    <n v="23464"/>
    <x v="0"/>
    <x v="760"/>
    <x v="1"/>
    <x v="8"/>
    <x v="751"/>
    <n v="2715.9300000000003"/>
    <n v="7"/>
    <n v="0"/>
    <n v="1276.4871000000001"/>
  </r>
  <r>
    <n v="996"/>
    <s v="CA-2011-117639"/>
    <x v="2"/>
    <x v="371"/>
    <d v="2011-05-25T00:00:00"/>
    <s v="Standard Class"/>
    <s v="MW-18235"/>
    <s v="Mitch Willingham"/>
    <x v="1"/>
    <x v="0"/>
    <s v="Virginia Beach"/>
    <x v="17"/>
    <n v="23464"/>
    <x v="0"/>
    <x v="638"/>
    <x v="2"/>
    <x v="7"/>
    <x v="752"/>
    <n v="617.97"/>
    <n v="3"/>
    <n v="0"/>
    <n v="173.0316"/>
  </r>
  <r>
    <n v="997"/>
    <s v="CA-2012-162537"/>
    <x v="1"/>
    <x v="372"/>
    <d v="2012-11-03T00:00:00"/>
    <s v="Standard Class"/>
    <s v="RD-19585"/>
    <s v="Rob Dowd"/>
    <x v="0"/>
    <x v="0"/>
    <s v="Henderson"/>
    <x v="0"/>
    <n v="42420"/>
    <x v="0"/>
    <x v="761"/>
    <x v="1"/>
    <x v="12"/>
    <x v="753"/>
    <n v="10.67"/>
    <n v="1"/>
    <n v="0"/>
    <n v="4.9081999999999999"/>
  </r>
  <r>
    <n v="998"/>
    <s v="CA-2012-162537"/>
    <x v="1"/>
    <x v="372"/>
    <d v="2012-11-03T00:00:00"/>
    <s v="Standard Class"/>
    <s v="RD-19585"/>
    <s v="Rob Dowd"/>
    <x v="0"/>
    <x v="0"/>
    <s v="Henderson"/>
    <x v="0"/>
    <n v="42420"/>
    <x v="0"/>
    <x v="762"/>
    <x v="1"/>
    <x v="4"/>
    <x v="754"/>
    <n v="36.630000000000003"/>
    <n v="3"/>
    <n v="0"/>
    <n v="9.8901000000000039"/>
  </r>
  <r>
    <n v="999"/>
    <s v="CA-2012-162537"/>
    <x v="1"/>
    <x v="372"/>
    <d v="2012-11-03T00:00:00"/>
    <s v="Standard Class"/>
    <s v="RD-19585"/>
    <s v="Rob Dowd"/>
    <x v="0"/>
    <x v="0"/>
    <s v="Henderson"/>
    <x v="0"/>
    <n v="42420"/>
    <x v="0"/>
    <x v="763"/>
    <x v="0"/>
    <x v="5"/>
    <x v="755"/>
    <n v="24.1"/>
    <n v="5"/>
    <n v="0"/>
    <n v="9.1580000000000013"/>
  </r>
  <r>
    <n v="1000"/>
    <s v="CA-2012-162537"/>
    <x v="1"/>
    <x v="372"/>
    <d v="2012-11-03T00:00:00"/>
    <s v="Standard Class"/>
    <s v="RD-19585"/>
    <s v="Rob Dowd"/>
    <x v="0"/>
    <x v="0"/>
    <s v="Henderson"/>
    <x v="0"/>
    <n v="42420"/>
    <x v="0"/>
    <x v="283"/>
    <x v="0"/>
    <x v="5"/>
    <x v="280"/>
    <n v="33.11"/>
    <n v="7"/>
    <n v="0"/>
    <n v="12.912900000000004"/>
  </r>
  <r>
    <n v="1001"/>
    <s v="CA-2013-155488"/>
    <x v="0"/>
    <x v="373"/>
    <d v="2013-11-18T00:00:00"/>
    <s v="Standard Class"/>
    <s v="FM-14290"/>
    <s v="Frank Merwin"/>
    <x v="2"/>
    <x v="0"/>
    <s v="Vancouver"/>
    <x v="4"/>
    <n v="98661"/>
    <x v="1"/>
    <x v="666"/>
    <x v="1"/>
    <x v="6"/>
    <x v="660"/>
    <n v="44.02"/>
    <n v="2"/>
    <n v="0"/>
    <n v="11.4452"/>
  </r>
  <r>
    <n v="1002"/>
    <s v="CA-2012-124891"/>
    <x v="1"/>
    <x v="374"/>
    <d v="2012-07-31T00:00:00"/>
    <s v="Same Day"/>
    <s v="RH-19495"/>
    <s v="Rick Hansen"/>
    <x v="0"/>
    <x v="0"/>
    <s v="New York City"/>
    <x v="15"/>
    <n v="10024"/>
    <x v="3"/>
    <x v="764"/>
    <x v="2"/>
    <x v="11"/>
    <x v="756"/>
    <n v="2309.65"/>
    <n v="7"/>
    <n v="0"/>
    <n v="762.18449999999984"/>
  </r>
  <r>
    <n v="1003"/>
    <s v="CA-2012-124891"/>
    <x v="1"/>
    <x v="374"/>
    <d v="2012-07-31T00:00:00"/>
    <s v="Same Day"/>
    <s v="RH-19495"/>
    <s v="Rick Hansen"/>
    <x v="0"/>
    <x v="0"/>
    <s v="New York City"/>
    <x v="15"/>
    <n v="10024"/>
    <x v="3"/>
    <x v="257"/>
    <x v="0"/>
    <x v="3"/>
    <x v="255"/>
    <n v="1090.7819999999999"/>
    <n v="7"/>
    <n v="0.4"/>
    <n v="-290.87520000000001"/>
  </r>
  <r>
    <n v="1004"/>
    <s v="CA-2012-124891"/>
    <x v="1"/>
    <x v="374"/>
    <d v="2012-07-31T00:00:00"/>
    <s v="Same Day"/>
    <s v="RH-19495"/>
    <s v="Rick Hansen"/>
    <x v="0"/>
    <x v="0"/>
    <s v="New York City"/>
    <x v="15"/>
    <n v="10024"/>
    <x v="3"/>
    <x v="747"/>
    <x v="1"/>
    <x v="10"/>
    <x v="738"/>
    <n v="19.440000000000001"/>
    <n v="3"/>
    <n v="0"/>
    <n v="9.3312000000000008"/>
  </r>
  <r>
    <n v="1005"/>
    <s v="CA-2012-126445"/>
    <x v="1"/>
    <x v="375"/>
    <d v="2012-08-31T00:00:00"/>
    <s v="Standard Class"/>
    <s v="RA-19945"/>
    <s v="Ryan Akin"/>
    <x v="0"/>
    <x v="0"/>
    <s v="Murrieta"/>
    <x v="1"/>
    <n v="92563"/>
    <x v="1"/>
    <x v="765"/>
    <x v="1"/>
    <x v="4"/>
    <x v="757"/>
    <n v="484.65000000000003"/>
    <n v="3"/>
    <n v="0"/>
    <n v="92.083500000000015"/>
  </r>
  <r>
    <n v="1006"/>
    <s v="CA-2012-111199"/>
    <x v="1"/>
    <x v="50"/>
    <d v="2012-11-17T00:00:00"/>
    <s v="Standard Class"/>
    <s v="JK-15730"/>
    <s v="Joe Kamberova"/>
    <x v="0"/>
    <x v="0"/>
    <s v="Jacksonville"/>
    <x v="3"/>
    <n v="28540"/>
    <x v="0"/>
    <x v="694"/>
    <x v="1"/>
    <x v="10"/>
    <x v="687"/>
    <n v="115.29600000000001"/>
    <n v="3"/>
    <n v="0.2"/>
    <n v="40.353599999999986"/>
  </r>
  <r>
    <n v="1007"/>
    <s v="CA-2012-105312"/>
    <x v="1"/>
    <x v="376"/>
    <d v="2012-11-09T00:00:00"/>
    <s v="First Class"/>
    <s v="MT-17815"/>
    <s v="Meg Tillman"/>
    <x v="0"/>
    <x v="0"/>
    <s v="Scottsdale"/>
    <x v="16"/>
    <n v="85254"/>
    <x v="1"/>
    <x v="111"/>
    <x v="1"/>
    <x v="12"/>
    <x v="111"/>
    <n v="7.080000000000001"/>
    <n v="3"/>
    <n v="0.2"/>
    <n v="2.4779999999999989"/>
  </r>
  <r>
    <n v="1008"/>
    <s v="CA-2012-105312"/>
    <x v="1"/>
    <x v="376"/>
    <d v="2012-11-09T00:00:00"/>
    <s v="First Class"/>
    <s v="MT-17815"/>
    <s v="Meg Tillman"/>
    <x v="0"/>
    <x v="0"/>
    <s v="Scottsdale"/>
    <x v="16"/>
    <n v="85254"/>
    <x v="1"/>
    <x v="766"/>
    <x v="1"/>
    <x v="8"/>
    <x v="758"/>
    <n v="4.4009999999999998"/>
    <n v="3"/>
    <n v="0.7"/>
    <n v="-3.5207999999999995"/>
  </r>
  <r>
    <n v="1009"/>
    <s v="US-2014-106705"/>
    <x v="3"/>
    <x v="377"/>
    <d v="2015-01-02T00:00:00"/>
    <s v="Standard Class"/>
    <s v="PO-18850"/>
    <s v="Patrick O'Brill"/>
    <x v="0"/>
    <x v="0"/>
    <s v="Burlington"/>
    <x v="23"/>
    <n v="52601"/>
    <x v="2"/>
    <x v="422"/>
    <x v="1"/>
    <x v="10"/>
    <x v="417"/>
    <n v="44.75"/>
    <n v="5"/>
    <n v="0"/>
    <n v="20.584999999999994"/>
  </r>
  <r>
    <n v="1010"/>
    <s v="CA-2014-135034"/>
    <x v="3"/>
    <x v="378"/>
    <d v="2014-08-04T00:00:00"/>
    <s v="First Class"/>
    <s v="AT-10735"/>
    <s v="Annie Thurman"/>
    <x v="0"/>
    <x v="0"/>
    <s v="Chicago"/>
    <x v="10"/>
    <n v="60653"/>
    <x v="2"/>
    <x v="160"/>
    <x v="2"/>
    <x v="7"/>
    <x v="159"/>
    <n v="95.984000000000009"/>
    <n v="2"/>
    <n v="0.2"/>
    <n v="5.9990000000000023"/>
  </r>
  <r>
    <n v="1011"/>
    <s v="CA-2011-158540"/>
    <x v="2"/>
    <x v="156"/>
    <d v="2011-11-26T00:00:00"/>
    <s v="First Class"/>
    <s v="VG-21790"/>
    <s v="Vivek Gonzalez"/>
    <x v="0"/>
    <x v="0"/>
    <s v="San Diego"/>
    <x v="1"/>
    <n v="92037"/>
    <x v="1"/>
    <x v="767"/>
    <x v="0"/>
    <x v="5"/>
    <x v="759"/>
    <n v="151.72"/>
    <n v="4"/>
    <n v="0"/>
    <n v="27.309599999999989"/>
  </r>
  <r>
    <n v="1012"/>
    <s v="CA-2014-118437"/>
    <x v="3"/>
    <x v="46"/>
    <d v="2014-06-22T00:00:00"/>
    <s v="Second Class"/>
    <s v="PF-19165"/>
    <s v="Philip Fox"/>
    <x v="0"/>
    <x v="0"/>
    <s v="Olympia"/>
    <x v="4"/>
    <n v="98502"/>
    <x v="1"/>
    <x v="28"/>
    <x v="0"/>
    <x v="5"/>
    <x v="28"/>
    <n v="155.25"/>
    <n v="3"/>
    <n v="0"/>
    <n v="46.574999999999996"/>
  </r>
  <r>
    <n v="1013"/>
    <s v="CA-2014-118437"/>
    <x v="3"/>
    <x v="46"/>
    <d v="2014-06-22T00:00:00"/>
    <s v="Second Class"/>
    <s v="PF-19165"/>
    <s v="Philip Fox"/>
    <x v="0"/>
    <x v="0"/>
    <s v="Olympia"/>
    <x v="4"/>
    <n v="98502"/>
    <x v="1"/>
    <x v="768"/>
    <x v="1"/>
    <x v="4"/>
    <x v="760"/>
    <n v="14.03"/>
    <n v="1"/>
    <n v="0"/>
    <n v="4.068699999999998"/>
  </r>
  <r>
    <n v="1014"/>
    <s v="US-2012-126214"/>
    <x v="1"/>
    <x v="379"/>
    <d v="2012-12-24T00:00:00"/>
    <s v="Second Class"/>
    <s v="JS-15880"/>
    <s v="John Stevenson"/>
    <x v="0"/>
    <x v="0"/>
    <s v="Seattle"/>
    <x v="4"/>
    <n v="98103"/>
    <x v="1"/>
    <x v="209"/>
    <x v="0"/>
    <x v="3"/>
    <x v="208"/>
    <n v="1618.37"/>
    <n v="13"/>
    <n v="0"/>
    <n v="356.04139999999995"/>
  </r>
  <r>
    <n v="1015"/>
    <s v="US-2012-126214"/>
    <x v="1"/>
    <x v="379"/>
    <d v="2012-12-24T00:00:00"/>
    <s v="Second Class"/>
    <s v="JS-15880"/>
    <s v="John Stevenson"/>
    <x v="0"/>
    <x v="0"/>
    <s v="Seattle"/>
    <x v="4"/>
    <n v="98103"/>
    <x v="1"/>
    <x v="769"/>
    <x v="2"/>
    <x v="11"/>
    <x v="761"/>
    <n v="99.6"/>
    <n v="1"/>
    <n v="0"/>
    <n v="36.851999999999997"/>
  </r>
  <r>
    <n v="1016"/>
    <s v="CA-2012-133025"/>
    <x v="1"/>
    <x v="14"/>
    <d v="2012-09-19T00:00:00"/>
    <s v="Second Class"/>
    <s v="MO-17800"/>
    <s v="Meg O'Connel"/>
    <x v="2"/>
    <x v="0"/>
    <s v="Los Angeles"/>
    <x v="1"/>
    <n v="90036"/>
    <x v="1"/>
    <x v="260"/>
    <x v="1"/>
    <x v="10"/>
    <x v="257"/>
    <n v="32.400000000000006"/>
    <n v="5"/>
    <n v="0"/>
    <n v="15.552000000000001"/>
  </r>
  <r>
    <n v="1017"/>
    <s v="CA-2012-108665"/>
    <x v="1"/>
    <x v="380"/>
    <d v="2012-07-10T00:00:00"/>
    <s v="Standard Class"/>
    <s v="KM-16225"/>
    <s v="Kalyca Meade"/>
    <x v="1"/>
    <x v="0"/>
    <s v="New York City"/>
    <x v="15"/>
    <n v="10011"/>
    <x v="3"/>
    <x v="770"/>
    <x v="0"/>
    <x v="5"/>
    <x v="762"/>
    <n v="13.96"/>
    <n v="2"/>
    <n v="0"/>
    <n v="6.7008000000000001"/>
  </r>
  <r>
    <n v="1018"/>
    <s v="CA-2012-108665"/>
    <x v="1"/>
    <x v="380"/>
    <d v="2012-07-10T00:00:00"/>
    <s v="Standard Class"/>
    <s v="KM-16225"/>
    <s v="Kalyca Meade"/>
    <x v="1"/>
    <x v="0"/>
    <s v="New York City"/>
    <x v="15"/>
    <n v="10011"/>
    <x v="3"/>
    <x v="689"/>
    <x v="0"/>
    <x v="5"/>
    <x v="682"/>
    <n v="155.82"/>
    <n v="3"/>
    <n v="0"/>
    <n v="63.886200000000002"/>
  </r>
  <r>
    <n v="1019"/>
    <s v="CA-2012-108665"/>
    <x v="1"/>
    <x v="380"/>
    <d v="2012-07-10T00:00:00"/>
    <s v="Standard Class"/>
    <s v="KM-16225"/>
    <s v="Kalyca Meade"/>
    <x v="1"/>
    <x v="0"/>
    <s v="New York City"/>
    <x v="15"/>
    <n v="10011"/>
    <x v="3"/>
    <x v="771"/>
    <x v="2"/>
    <x v="7"/>
    <x v="763"/>
    <n v="124.94999999999999"/>
    <n v="5"/>
    <n v="0"/>
    <n v="2.4990000000000023"/>
  </r>
  <r>
    <n v="1020"/>
    <s v="CA-2012-108665"/>
    <x v="1"/>
    <x v="380"/>
    <d v="2012-07-10T00:00:00"/>
    <s v="Standard Class"/>
    <s v="KM-16225"/>
    <s v="Kalyca Meade"/>
    <x v="1"/>
    <x v="0"/>
    <s v="New York City"/>
    <x v="15"/>
    <n v="10011"/>
    <x v="3"/>
    <x v="772"/>
    <x v="1"/>
    <x v="4"/>
    <x v="764"/>
    <n v="601.65"/>
    <n v="5"/>
    <n v="0"/>
    <n v="156.42899999999997"/>
  </r>
  <r>
    <n v="1021"/>
    <s v="CA-2012-124450"/>
    <x v="1"/>
    <x v="381"/>
    <d v="2012-05-03T00:00:00"/>
    <s v="Standard Class"/>
    <s v="GT-14710"/>
    <s v="Greg Tran"/>
    <x v="0"/>
    <x v="0"/>
    <s v="Washington"/>
    <x v="40"/>
    <n v="20016"/>
    <x v="3"/>
    <x v="773"/>
    <x v="1"/>
    <x v="6"/>
    <x v="33"/>
    <n v="22.740000000000002"/>
    <n v="3"/>
    <n v="0"/>
    <n v="8.8686000000000007"/>
  </r>
  <r>
    <n v="1022"/>
    <s v="CA-2012-124450"/>
    <x v="1"/>
    <x v="381"/>
    <d v="2012-05-03T00:00:00"/>
    <s v="Standard Class"/>
    <s v="GT-14710"/>
    <s v="Greg Tran"/>
    <x v="0"/>
    <x v="0"/>
    <s v="Washington"/>
    <x v="40"/>
    <n v="20016"/>
    <x v="3"/>
    <x v="774"/>
    <x v="0"/>
    <x v="1"/>
    <x v="765"/>
    <n v="1267.53"/>
    <n v="3"/>
    <n v="0"/>
    <n v="316.88249999999999"/>
  </r>
  <r>
    <n v="1023"/>
    <s v="CA-2012-124450"/>
    <x v="1"/>
    <x v="381"/>
    <d v="2012-05-03T00:00:00"/>
    <s v="Standard Class"/>
    <s v="GT-14710"/>
    <s v="Greg Tran"/>
    <x v="0"/>
    <x v="0"/>
    <s v="Washington"/>
    <x v="40"/>
    <n v="20016"/>
    <x v="3"/>
    <x v="775"/>
    <x v="2"/>
    <x v="15"/>
    <x v="766"/>
    <n v="1379.92"/>
    <n v="8"/>
    <n v="0"/>
    <n v="648.56240000000003"/>
  </r>
  <r>
    <n v="1024"/>
    <s v="CA-2012-167269"/>
    <x v="1"/>
    <x v="382"/>
    <d v="2012-06-20T00:00:00"/>
    <s v="Standard Class"/>
    <s v="PB-19150"/>
    <s v="Philip Brown"/>
    <x v="0"/>
    <x v="0"/>
    <s v="Philadelphia"/>
    <x v="9"/>
    <n v="19134"/>
    <x v="3"/>
    <x v="776"/>
    <x v="1"/>
    <x v="12"/>
    <x v="767"/>
    <n v="6.2080000000000002"/>
    <n v="2"/>
    <n v="0.2"/>
    <n v="2.1728000000000001"/>
  </r>
  <r>
    <n v="1025"/>
    <s v="CA-2014-106964"/>
    <x v="3"/>
    <x v="94"/>
    <d v="2014-12-21T00:00:00"/>
    <s v="First Class"/>
    <s v="HR-14770"/>
    <s v="Hallie Redmond"/>
    <x v="2"/>
    <x v="0"/>
    <s v="Los Angeles"/>
    <x v="1"/>
    <n v="90045"/>
    <x v="1"/>
    <x v="777"/>
    <x v="1"/>
    <x v="8"/>
    <x v="768"/>
    <n v="11.808"/>
    <n v="2"/>
    <n v="0.2"/>
    <n v="4.2804000000000002"/>
  </r>
  <r>
    <n v="1026"/>
    <s v="CA-2013-126529"/>
    <x v="0"/>
    <x v="383"/>
    <d v="2013-01-13T00:00:00"/>
    <s v="Second Class"/>
    <s v="DE-13255"/>
    <s v="Deanra Eno"/>
    <x v="2"/>
    <x v="0"/>
    <s v="Springfield"/>
    <x v="24"/>
    <n v="45503"/>
    <x v="3"/>
    <x v="778"/>
    <x v="1"/>
    <x v="10"/>
    <x v="769"/>
    <n v="15.552000000000003"/>
    <n v="3"/>
    <n v="0.2"/>
    <n v="5.4432"/>
  </r>
  <r>
    <n v="1027"/>
    <s v="CA-2013-126529"/>
    <x v="0"/>
    <x v="383"/>
    <d v="2013-01-13T00:00:00"/>
    <s v="Second Class"/>
    <s v="DE-13255"/>
    <s v="Deanra Eno"/>
    <x v="2"/>
    <x v="0"/>
    <s v="Springfield"/>
    <x v="24"/>
    <n v="45503"/>
    <x v="3"/>
    <x v="779"/>
    <x v="1"/>
    <x v="10"/>
    <x v="770"/>
    <n v="63.311999999999998"/>
    <n v="3"/>
    <n v="0.2"/>
    <n v="20.576399999999996"/>
  </r>
  <r>
    <n v="1028"/>
    <s v="CA-2013-126529"/>
    <x v="0"/>
    <x v="383"/>
    <d v="2013-01-13T00:00:00"/>
    <s v="Second Class"/>
    <s v="DE-13255"/>
    <s v="Deanra Eno"/>
    <x v="2"/>
    <x v="0"/>
    <s v="Springfield"/>
    <x v="24"/>
    <n v="45503"/>
    <x v="3"/>
    <x v="780"/>
    <x v="2"/>
    <x v="7"/>
    <x v="771"/>
    <n v="15.587999999999999"/>
    <n v="2"/>
    <n v="0.4"/>
    <n v="-9.8724000000000007"/>
  </r>
  <r>
    <n v="1029"/>
    <s v="CA-2011-163552"/>
    <x v="2"/>
    <x v="384"/>
    <d v="2011-07-15T00:00:00"/>
    <s v="Standard Class"/>
    <s v="LA-16780"/>
    <s v="Laura Armstrong"/>
    <x v="1"/>
    <x v="0"/>
    <s v="Hackensack"/>
    <x v="30"/>
    <n v="7601"/>
    <x v="3"/>
    <x v="258"/>
    <x v="1"/>
    <x v="10"/>
    <x v="33"/>
    <n v="177.2"/>
    <n v="5"/>
    <n v="0"/>
    <n v="83.283999999999992"/>
  </r>
  <r>
    <n v="1030"/>
    <s v="CA-2011-163552"/>
    <x v="2"/>
    <x v="384"/>
    <d v="2011-07-15T00:00:00"/>
    <s v="Standard Class"/>
    <s v="LA-16780"/>
    <s v="Laura Armstrong"/>
    <x v="1"/>
    <x v="0"/>
    <s v="Hackensack"/>
    <x v="30"/>
    <n v="7601"/>
    <x v="3"/>
    <x v="781"/>
    <x v="2"/>
    <x v="7"/>
    <x v="772"/>
    <n v="197.96999999999997"/>
    <n v="3"/>
    <n v="0"/>
    <n v="57.41129999999999"/>
  </r>
  <r>
    <n v="1031"/>
    <s v="CA-2011-163552"/>
    <x v="2"/>
    <x v="384"/>
    <d v="2011-07-15T00:00:00"/>
    <s v="Standard Class"/>
    <s v="LA-16780"/>
    <s v="Laura Armstrong"/>
    <x v="1"/>
    <x v="0"/>
    <s v="Hackensack"/>
    <x v="30"/>
    <n v="7601"/>
    <x v="3"/>
    <x v="463"/>
    <x v="0"/>
    <x v="1"/>
    <x v="459"/>
    <n v="854.94"/>
    <n v="3"/>
    <n v="0"/>
    <n v="213.73500000000001"/>
  </r>
  <r>
    <n v="1032"/>
    <s v="CA-2011-163552"/>
    <x v="2"/>
    <x v="384"/>
    <d v="2011-07-15T00:00:00"/>
    <s v="Standard Class"/>
    <s v="LA-16780"/>
    <s v="Laura Armstrong"/>
    <x v="1"/>
    <x v="0"/>
    <s v="Hackensack"/>
    <x v="30"/>
    <n v="7601"/>
    <x v="3"/>
    <x v="93"/>
    <x v="0"/>
    <x v="5"/>
    <x v="93"/>
    <n v="124.10999999999999"/>
    <n v="9"/>
    <n v="0"/>
    <n v="52.126200000000004"/>
  </r>
  <r>
    <n v="1033"/>
    <s v="CA-2011-163552"/>
    <x v="2"/>
    <x v="384"/>
    <d v="2011-07-15T00:00:00"/>
    <s v="Standard Class"/>
    <s v="LA-16780"/>
    <s v="Laura Armstrong"/>
    <x v="1"/>
    <x v="0"/>
    <s v="Hackensack"/>
    <x v="30"/>
    <n v="7601"/>
    <x v="3"/>
    <x v="782"/>
    <x v="1"/>
    <x v="2"/>
    <x v="773"/>
    <n v="14.399999999999999"/>
    <n v="5"/>
    <n v="0"/>
    <n v="7.056"/>
  </r>
  <r>
    <n v="1034"/>
    <s v="CA-2013-109820"/>
    <x v="0"/>
    <x v="73"/>
    <d v="2013-11-23T00:00:00"/>
    <s v="First Class"/>
    <s v="AG-10390"/>
    <s v="Allen Goldenen"/>
    <x v="0"/>
    <x v="0"/>
    <s v="Cincinnati"/>
    <x v="24"/>
    <n v="45231"/>
    <x v="3"/>
    <x v="783"/>
    <x v="1"/>
    <x v="10"/>
    <x v="774"/>
    <n v="15.696000000000002"/>
    <n v="3"/>
    <n v="0.2"/>
    <n v="5.1011999999999995"/>
  </r>
  <r>
    <n v="1035"/>
    <s v="CA-2013-109820"/>
    <x v="0"/>
    <x v="73"/>
    <d v="2013-11-23T00:00:00"/>
    <s v="First Class"/>
    <s v="AG-10390"/>
    <s v="Allen Goldenen"/>
    <x v="0"/>
    <x v="0"/>
    <s v="Cincinnati"/>
    <x v="24"/>
    <n v="45231"/>
    <x v="3"/>
    <x v="236"/>
    <x v="1"/>
    <x v="8"/>
    <x v="234"/>
    <n v="2.6280000000000001"/>
    <n v="2"/>
    <n v="0.7"/>
    <n v="-1.9272"/>
  </r>
  <r>
    <n v="1036"/>
    <s v="CA-2013-109820"/>
    <x v="0"/>
    <x v="73"/>
    <d v="2013-11-23T00:00:00"/>
    <s v="First Class"/>
    <s v="AG-10390"/>
    <s v="Allen Goldenen"/>
    <x v="0"/>
    <x v="0"/>
    <s v="Cincinnati"/>
    <x v="24"/>
    <n v="45231"/>
    <x v="3"/>
    <x v="27"/>
    <x v="1"/>
    <x v="8"/>
    <x v="27"/>
    <n v="14.427000000000003"/>
    <n v="3"/>
    <n v="0.7"/>
    <n v="-10.579799999999999"/>
  </r>
  <r>
    <n v="1037"/>
    <s v="CA-2013-113061"/>
    <x v="0"/>
    <x v="183"/>
    <d v="2013-04-27T00:00:00"/>
    <s v="Standard Class"/>
    <s v="EL-13735"/>
    <s v="Ed Ludwig"/>
    <x v="2"/>
    <x v="0"/>
    <s v="Jefferson City"/>
    <x v="25"/>
    <n v="65109"/>
    <x v="2"/>
    <x v="784"/>
    <x v="0"/>
    <x v="5"/>
    <x v="775"/>
    <n v="86.62"/>
    <n v="2"/>
    <n v="0"/>
    <n v="8.6619999999999919"/>
  </r>
  <r>
    <n v="1038"/>
    <s v="CA-2012-127418"/>
    <x v="1"/>
    <x v="385"/>
    <d v="2012-06-14T00:00:00"/>
    <s v="First Class"/>
    <s v="JJ-15445"/>
    <s v="Jennifer Jackson"/>
    <x v="0"/>
    <x v="0"/>
    <s v="Los Angeles"/>
    <x v="1"/>
    <n v="90004"/>
    <x v="1"/>
    <x v="785"/>
    <x v="1"/>
    <x v="8"/>
    <x v="776"/>
    <n v="36.624000000000002"/>
    <n v="3"/>
    <n v="0.2"/>
    <n v="13.734"/>
  </r>
  <r>
    <n v="1039"/>
    <s v="CA-2014-121818"/>
    <x v="3"/>
    <x v="225"/>
    <d v="2014-11-22T00:00:00"/>
    <s v="First Class"/>
    <s v="JH-15430"/>
    <s v="Jennifer Halladay"/>
    <x v="0"/>
    <x v="0"/>
    <s v="Burlington"/>
    <x v="3"/>
    <n v="27217"/>
    <x v="0"/>
    <x v="786"/>
    <x v="1"/>
    <x v="6"/>
    <x v="777"/>
    <n v="23.968000000000004"/>
    <n v="7"/>
    <n v="0.2"/>
    <n v="2.696399999999997"/>
  </r>
  <r>
    <n v="1040"/>
    <s v="CA-2014-121818"/>
    <x v="3"/>
    <x v="225"/>
    <d v="2014-11-22T00:00:00"/>
    <s v="First Class"/>
    <s v="JH-15430"/>
    <s v="Jennifer Halladay"/>
    <x v="0"/>
    <x v="0"/>
    <s v="Burlington"/>
    <x v="3"/>
    <n v="27217"/>
    <x v="0"/>
    <x v="787"/>
    <x v="1"/>
    <x v="6"/>
    <x v="33"/>
    <n v="28.728000000000002"/>
    <n v="3"/>
    <n v="0.2"/>
    <n v="1.7954999999999988"/>
  </r>
  <r>
    <n v="1041"/>
    <s v="CA-2013-127670"/>
    <x v="0"/>
    <x v="231"/>
    <d v="2013-03-25T00:00:00"/>
    <s v="Standard Class"/>
    <s v="RD-19660"/>
    <s v="Robert Dilbeck"/>
    <x v="2"/>
    <x v="0"/>
    <s v="Saint Peters"/>
    <x v="25"/>
    <n v="63376"/>
    <x v="2"/>
    <x v="616"/>
    <x v="0"/>
    <x v="3"/>
    <x v="611"/>
    <n v="697.16"/>
    <n v="4"/>
    <n v="0"/>
    <n v="146.40359999999998"/>
  </r>
  <r>
    <n v="1042"/>
    <s v="CA-2013-102981"/>
    <x v="0"/>
    <x v="47"/>
    <d v="2013-09-10T00:00:00"/>
    <s v="Second Class"/>
    <s v="MO-17500"/>
    <s v="Mary O'Rourke"/>
    <x v="0"/>
    <x v="0"/>
    <s v="New York City"/>
    <x v="15"/>
    <n v="10035"/>
    <x v="3"/>
    <x v="788"/>
    <x v="2"/>
    <x v="11"/>
    <x v="778"/>
    <n v="31.86"/>
    <n v="2"/>
    <n v="0"/>
    <n v="11.151"/>
  </r>
  <r>
    <n v="1043"/>
    <s v="CA-2013-102981"/>
    <x v="0"/>
    <x v="47"/>
    <d v="2013-09-10T00:00:00"/>
    <s v="Second Class"/>
    <s v="MO-17500"/>
    <s v="Mary O'Rourke"/>
    <x v="0"/>
    <x v="0"/>
    <s v="New York City"/>
    <x v="15"/>
    <n v="10035"/>
    <x v="3"/>
    <x v="789"/>
    <x v="0"/>
    <x v="0"/>
    <x v="779"/>
    <n v="722.35200000000009"/>
    <n v="3"/>
    <n v="0.2"/>
    <n v="90.293999999999926"/>
  </r>
  <r>
    <n v="1044"/>
    <s v="CA-2014-115651"/>
    <x v="3"/>
    <x v="362"/>
    <d v="2014-07-13T00:00:00"/>
    <s v="First Class"/>
    <s v="NS-18640"/>
    <s v="Noel Staavos"/>
    <x v="1"/>
    <x v="0"/>
    <s v="Chicago"/>
    <x v="10"/>
    <n v="60610"/>
    <x v="2"/>
    <x v="790"/>
    <x v="1"/>
    <x v="6"/>
    <x v="780"/>
    <n v="8.84"/>
    <n v="5"/>
    <n v="0.2"/>
    <n v="2.9835000000000003"/>
  </r>
  <r>
    <n v="1045"/>
    <s v="CA-2014-115651"/>
    <x v="3"/>
    <x v="362"/>
    <d v="2014-07-13T00:00:00"/>
    <s v="First Class"/>
    <s v="NS-18640"/>
    <s v="Noel Staavos"/>
    <x v="1"/>
    <x v="0"/>
    <s v="Chicago"/>
    <x v="10"/>
    <n v="60610"/>
    <x v="2"/>
    <x v="791"/>
    <x v="1"/>
    <x v="9"/>
    <x v="781"/>
    <n v="58.463999999999977"/>
    <n v="9"/>
    <n v="0.8"/>
    <n v="-146.16000000000003"/>
  </r>
  <r>
    <n v="1046"/>
    <s v="CA-2014-152702"/>
    <x v="3"/>
    <x v="386"/>
    <d v="2014-10-17T00:00:00"/>
    <s v="Standard Class"/>
    <s v="SN-20710"/>
    <s v="Steve Nguyen"/>
    <x v="2"/>
    <x v="0"/>
    <s v="Rockford"/>
    <x v="10"/>
    <n v="61107"/>
    <x v="2"/>
    <x v="792"/>
    <x v="0"/>
    <x v="1"/>
    <x v="782"/>
    <n v="254.60399999999998"/>
    <n v="14"/>
    <n v="0.3"/>
    <n v="-18.185999999999993"/>
  </r>
  <r>
    <n v="1047"/>
    <s v="CA-2013-169103"/>
    <x v="0"/>
    <x v="387"/>
    <d v="2013-03-14T00:00:00"/>
    <s v="Standard Class"/>
    <s v="ZC-21910"/>
    <s v="Zuschuss Carroll"/>
    <x v="0"/>
    <x v="0"/>
    <s v="Miami"/>
    <x v="2"/>
    <n v="33142"/>
    <x v="0"/>
    <x v="638"/>
    <x v="2"/>
    <x v="7"/>
    <x v="632"/>
    <n v="1363.96"/>
    <n v="5"/>
    <n v="0.2"/>
    <n v="85.247500000000002"/>
  </r>
  <r>
    <n v="1048"/>
    <s v="CA-2013-169103"/>
    <x v="0"/>
    <x v="387"/>
    <d v="2013-03-14T00:00:00"/>
    <s v="Standard Class"/>
    <s v="ZC-21910"/>
    <s v="Zuschuss Carroll"/>
    <x v="0"/>
    <x v="0"/>
    <s v="Miami"/>
    <x v="2"/>
    <n v="33142"/>
    <x v="0"/>
    <x v="101"/>
    <x v="0"/>
    <x v="5"/>
    <x v="101"/>
    <n v="102.35999999999999"/>
    <n v="3"/>
    <n v="0.2"/>
    <n v="-3.8385000000000105"/>
  </r>
  <r>
    <n v="1049"/>
    <s v="CA-2011-139192"/>
    <x v="2"/>
    <x v="279"/>
    <d v="2011-06-01T00:00:00"/>
    <s v="Second Class"/>
    <s v="LC-16885"/>
    <s v="Lena Creighton"/>
    <x v="0"/>
    <x v="0"/>
    <s v="San Francisco"/>
    <x v="1"/>
    <n v="94109"/>
    <x v="1"/>
    <x v="39"/>
    <x v="2"/>
    <x v="7"/>
    <x v="39"/>
    <n v="1113.5039999999999"/>
    <n v="12"/>
    <n v="0.2"/>
    <n v="125.2691999999999"/>
  </r>
  <r>
    <n v="1050"/>
    <s v="CA-2011-139192"/>
    <x v="2"/>
    <x v="279"/>
    <d v="2011-06-01T00:00:00"/>
    <s v="Second Class"/>
    <s v="LC-16885"/>
    <s v="Lena Creighton"/>
    <x v="0"/>
    <x v="0"/>
    <s v="San Francisco"/>
    <x v="1"/>
    <n v="94109"/>
    <x v="1"/>
    <x v="590"/>
    <x v="2"/>
    <x v="11"/>
    <x v="585"/>
    <n v="99.99"/>
    <n v="1"/>
    <n v="0"/>
    <n v="37.996200000000002"/>
  </r>
  <r>
    <n v="1051"/>
    <s v="US-2012-153500"/>
    <x v="1"/>
    <x v="230"/>
    <d v="2012-07-05T00:00:00"/>
    <s v="First Class"/>
    <s v="DG-13300"/>
    <s v="Deirdre Greer"/>
    <x v="1"/>
    <x v="0"/>
    <s v="Philadelphia"/>
    <x v="9"/>
    <n v="19134"/>
    <x v="3"/>
    <x v="793"/>
    <x v="0"/>
    <x v="5"/>
    <x v="783"/>
    <n v="168.46400000000003"/>
    <n v="2"/>
    <n v="0.2"/>
    <n v="-29.481200000000022"/>
  </r>
  <r>
    <n v="1052"/>
    <s v="US-2012-153500"/>
    <x v="1"/>
    <x v="230"/>
    <d v="2012-07-05T00:00:00"/>
    <s v="First Class"/>
    <s v="DG-13300"/>
    <s v="Deirdre Greer"/>
    <x v="1"/>
    <x v="0"/>
    <s v="Philadelphia"/>
    <x v="9"/>
    <n v="19134"/>
    <x v="3"/>
    <x v="794"/>
    <x v="1"/>
    <x v="10"/>
    <x v="784"/>
    <n v="6.7200000000000006"/>
    <n v="2"/>
    <n v="0.2"/>
    <n v="2.4359999999999995"/>
  </r>
  <r>
    <n v="1053"/>
    <s v="US-2012-153500"/>
    <x v="1"/>
    <x v="230"/>
    <d v="2012-07-05T00:00:00"/>
    <s v="First Class"/>
    <s v="DG-13300"/>
    <s v="Deirdre Greer"/>
    <x v="1"/>
    <x v="0"/>
    <s v="Philadelphia"/>
    <x v="9"/>
    <n v="19134"/>
    <x v="3"/>
    <x v="795"/>
    <x v="0"/>
    <x v="5"/>
    <x v="785"/>
    <n v="282.88800000000003"/>
    <n v="9"/>
    <n v="0.2"/>
    <n v="56.577599999999961"/>
  </r>
  <r>
    <n v="1054"/>
    <s v="CA-2012-110667"/>
    <x v="1"/>
    <x v="388"/>
    <d v="2012-04-08T00:00:00"/>
    <s v="Standard Class"/>
    <s v="NF-18595"/>
    <s v="Nicole Fjeld"/>
    <x v="2"/>
    <x v="0"/>
    <s v="New York City"/>
    <x v="15"/>
    <n v="10009"/>
    <x v="3"/>
    <x v="796"/>
    <x v="1"/>
    <x v="6"/>
    <x v="786"/>
    <n v="11.16"/>
    <n v="2"/>
    <n v="0"/>
    <n v="4.3524000000000003"/>
  </r>
  <r>
    <n v="1055"/>
    <s v="CA-2012-110667"/>
    <x v="1"/>
    <x v="388"/>
    <d v="2012-04-08T00:00:00"/>
    <s v="Standard Class"/>
    <s v="NF-18595"/>
    <s v="Nicole Fjeld"/>
    <x v="2"/>
    <x v="0"/>
    <s v="New York City"/>
    <x v="15"/>
    <n v="10009"/>
    <x v="3"/>
    <x v="797"/>
    <x v="0"/>
    <x v="5"/>
    <x v="787"/>
    <n v="108.4"/>
    <n v="2"/>
    <n v="0"/>
    <n v="22.763999999999996"/>
  </r>
  <r>
    <n v="1056"/>
    <s v="CA-2012-110667"/>
    <x v="1"/>
    <x v="388"/>
    <d v="2012-04-08T00:00:00"/>
    <s v="Standard Class"/>
    <s v="NF-18595"/>
    <s v="Nicole Fjeld"/>
    <x v="2"/>
    <x v="0"/>
    <s v="New York City"/>
    <x v="15"/>
    <n v="10009"/>
    <x v="3"/>
    <x v="141"/>
    <x v="1"/>
    <x v="8"/>
    <x v="141"/>
    <n v="82.344000000000008"/>
    <n v="3"/>
    <n v="0.2"/>
    <n v="27.791100000000004"/>
  </r>
  <r>
    <n v="1057"/>
    <s v="CA-2012-110667"/>
    <x v="1"/>
    <x v="388"/>
    <d v="2012-04-08T00:00:00"/>
    <s v="Standard Class"/>
    <s v="NF-18595"/>
    <s v="Nicole Fjeld"/>
    <x v="2"/>
    <x v="0"/>
    <s v="New York City"/>
    <x v="15"/>
    <n v="10009"/>
    <x v="3"/>
    <x v="798"/>
    <x v="1"/>
    <x v="8"/>
    <x v="788"/>
    <n v="9.0879999999999992"/>
    <n v="4"/>
    <n v="0.2"/>
    <n v="3.2944"/>
  </r>
  <r>
    <n v="1058"/>
    <s v="CA-2014-167150"/>
    <x v="3"/>
    <x v="389"/>
    <d v="2014-12-18T00:00:00"/>
    <s v="Standard Class"/>
    <s v="BP-11185"/>
    <s v="Ben Peterman"/>
    <x v="1"/>
    <x v="0"/>
    <s v="San Diego"/>
    <x v="1"/>
    <n v="92037"/>
    <x v="1"/>
    <x v="799"/>
    <x v="1"/>
    <x v="8"/>
    <x v="789"/>
    <n v="19.936000000000003"/>
    <n v="4"/>
    <n v="0.2"/>
    <n v="7.2267999999999999"/>
  </r>
  <r>
    <n v="1059"/>
    <s v="CA-2014-167150"/>
    <x v="3"/>
    <x v="389"/>
    <d v="2014-12-18T00:00:00"/>
    <s v="Standard Class"/>
    <s v="BP-11185"/>
    <s v="Ben Peterman"/>
    <x v="1"/>
    <x v="0"/>
    <s v="San Diego"/>
    <x v="1"/>
    <n v="92037"/>
    <x v="1"/>
    <x v="800"/>
    <x v="1"/>
    <x v="8"/>
    <x v="790"/>
    <n v="65.567999999999998"/>
    <n v="2"/>
    <n v="0.2"/>
    <n v="22.948799999999995"/>
  </r>
  <r>
    <n v="1060"/>
    <s v="CA-2013-105284"/>
    <x v="0"/>
    <x v="390"/>
    <d v="2013-12-02T00:00:00"/>
    <s v="Standard Class"/>
    <s v="MG-17650"/>
    <s v="Matthew Grinstein"/>
    <x v="2"/>
    <x v="0"/>
    <s v="Philadelphia"/>
    <x v="9"/>
    <n v="19143"/>
    <x v="3"/>
    <x v="801"/>
    <x v="1"/>
    <x v="13"/>
    <x v="791"/>
    <n v="4.4160000000000004"/>
    <n v="3"/>
    <n v="0.2"/>
    <n v="1.6008"/>
  </r>
  <r>
    <n v="1061"/>
    <s v="US-2012-125374"/>
    <x v="1"/>
    <x v="391"/>
    <d v="2012-03-29T00:00:00"/>
    <s v="Standard Class"/>
    <s v="JD-16060"/>
    <s v="Julia Dunbar"/>
    <x v="0"/>
    <x v="0"/>
    <s v="Houston"/>
    <x v="5"/>
    <n v="77095"/>
    <x v="2"/>
    <x v="389"/>
    <x v="0"/>
    <x v="1"/>
    <x v="385"/>
    <n v="107.77200000000001"/>
    <n v="2"/>
    <n v="0.3"/>
    <n v="-29.252400000000009"/>
  </r>
  <r>
    <n v="1062"/>
    <s v="CA-2012-161263"/>
    <x v="1"/>
    <x v="392"/>
    <d v="2012-04-21T00:00:00"/>
    <s v="Standard Class"/>
    <s v="TS-21160"/>
    <s v="Theresa Swint"/>
    <x v="1"/>
    <x v="0"/>
    <s v="Toledo"/>
    <x v="24"/>
    <n v="43615"/>
    <x v="3"/>
    <x v="551"/>
    <x v="1"/>
    <x v="9"/>
    <x v="545"/>
    <n v="45.216000000000001"/>
    <n v="3"/>
    <n v="0.2"/>
    <n v="4.5215999999999994"/>
  </r>
  <r>
    <n v="1063"/>
    <s v="CA-2012-161263"/>
    <x v="1"/>
    <x v="392"/>
    <d v="2012-04-21T00:00:00"/>
    <s v="Standard Class"/>
    <s v="TS-21160"/>
    <s v="Theresa Swint"/>
    <x v="1"/>
    <x v="0"/>
    <s v="Toledo"/>
    <x v="24"/>
    <n v="43615"/>
    <x v="3"/>
    <x v="802"/>
    <x v="1"/>
    <x v="13"/>
    <x v="792"/>
    <n v="10.416000000000002"/>
    <n v="7"/>
    <n v="0.2"/>
    <n v="-2.2134"/>
  </r>
  <r>
    <n v="1064"/>
    <s v="CA-2012-161263"/>
    <x v="1"/>
    <x v="392"/>
    <d v="2012-04-21T00:00:00"/>
    <s v="Standard Class"/>
    <s v="TS-21160"/>
    <s v="Theresa Swint"/>
    <x v="1"/>
    <x v="0"/>
    <s v="Toledo"/>
    <x v="24"/>
    <n v="43615"/>
    <x v="3"/>
    <x v="346"/>
    <x v="1"/>
    <x v="6"/>
    <x v="342"/>
    <n v="7.8719999999999999"/>
    <n v="3"/>
    <n v="0.2"/>
    <n v="1.2791999999999994"/>
  </r>
  <r>
    <n v="1065"/>
    <s v="CA-2012-161263"/>
    <x v="1"/>
    <x v="392"/>
    <d v="2012-04-21T00:00:00"/>
    <s v="Standard Class"/>
    <s v="TS-21160"/>
    <s v="Theresa Swint"/>
    <x v="1"/>
    <x v="0"/>
    <s v="Toledo"/>
    <x v="24"/>
    <n v="43615"/>
    <x v="3"/>
    <x v="803"/>
    <x v="2"/>
    <x v="7"/>
    <x v="793"/>
    <n v="118.78199999999998"/>
    <n v="3"/>
    <n v="0.4"/>
    <n v="-27.715799999999994"/>
  </r>
  <r>
    <n v="1066"/>
    <s v="CA-2012-161263"/>
    <x v="1"/>
    <x v="392"/>
    <d v="2012-04-21T00:00:00"/>
    <s v="Standard Class"/>
    <s v="TS-21160"/>
    <s v="Theresa Swint"/>
    <x v="1"/>
    <x v="0"/>
    <s v="Toledo"/>
    <x v="24"/>
    <n v="43615"/>
    <x v="3"/>
    <x v="804"/>
    <x v="1"/>
    <x v="13"/>
    <x v="794"/>
    <n v="1.4480000000000002"/>
    <n v="1"/>
    <n v="0.2"/>
    <n v="0.2352999999999999"/>
  </r>
  <r>
    <n v="1067"/>
    <s v="CA-2012-161263"/>
    <x v="1"/>
    <x v="392"/>
    <d v="2012-04-21T00:00:00"/>
    <s v="Standard Class"/>
    <s v="TS-21160"/>
    <s v="Theresa Swint"/>
    <x v="1"/>
    <x v="0"/>
    <s v="Toledo"/>
    <x v="24"/>
    <n v="43615"/>
    <x v="3"/>
    <x v="805"/>
    <x v="1"/>
    <x v="8"/>
    <x v="795"/>
    <n v="55.470000000000006"/>
    <n v="5"/>
    <n v="0.7"/>
    <n v="-46.224999999999994"/>
  </r>
  <r>
    <n v="1068"/>
    <s v="CA-2013-157686"/>
    <x v="0"/>
    <x v="393"/>
    <d v="2013-10-03T00:00:00"/>
    <s v="First Class"/>
    <s v="BD-11620"/>
    <s v="Brian DeCherney"/>
    <x v="0"/>
    <x v="0"/>
    <s v="San Francisco"/>
    <x v="1"/>
    <n v="94122"/>
    <x v="1"/>
    <x v="64"/>
    <x v="0"/>
    <x v="1"/>
    <x v="64"/>
    <n v="194.84800000000001"/>
    <n v="4"/>
    <n v="0.2"/>
    <n v="12.177999999999983"/>
  </r>
  <r>
    <n v="1069"/>
    <s v="US-2014-139955"/>
    <x v="3"/>
    <x v="394"/>
    <d v="2014-10-01T00:00:00"/>
    <s v="Second Class"/>
    <s v="CM-12160"/>
    <s v="Charles McCrossin"/>
    <x v="0"/>
    <x v="0"/>
    <s v="Brownsville"/>
    <x v="5"/>
    <n v="78521"/>
    <x v="2"/>
    <x v="482"/>
    <x v="1"/>
    <x v="14"/>
    <x v="33"/>
    <n v="1.7440000000000002"/>
    <n v="1"/>
    <n v="0.2"/>
    <n v="-0.34880000000000033"/>
  </r>
  <r>
    <n v="1070"/>
    <s v="US-2012-150161"/>
    <x v="1"/>
    <x v="395"/>
    <d v="2012-07-29T00:00:00"/>
    <s v="Standard Class"/>
    <s v="RB-19795"/>
    <s v="Ross Baird"/>
    <x v="2"/>
    <x v="0"/>
    <s v="Philadelphia"/>
    <x v="9"/>
    <n v="19143"/>
    <x v="3"/>
    <x v="301"/>
    <x v="1"/>
    <x v="8"/>
    <x v="298"/>
    <n v="25.176000000000005"/>
    <n v="4"/>
    <n v="0.7"/>
    <n v="-18.462400000000002"/>
  </r>
  <r>
    <n v="1071"/>
    <s v="CA-2012-144652"/>
    <x v="1"/>
    <x v="312"/>
    <d v="2012-11-26T00:00:00"/>
    <s v="Standard Class"/>
    <s v="SN-20560"/>
    <s v="Skye Norling"/>
    <x v="2"/>
    <x v="0"/>
    <s v="Los Angeles"/>
    <x v="1"/>
    <n v="90008"/>
    <x v="1"/>
    <x v="324"/>
    <x v="1"/>
    <x v="6"/>
    <x v="321"/>
    <n v="19.459999999999997"/>
    <n v="7"/>
    <n v="0"/>
    <n v="5.0595999999999997"/>
  </r>
  <r>
    <n v="1072"/>
    <s v="CA-2013-152814"/>
    <x v="0"/>
    <x v="236"/>
    <d v="2013-05-03T00:00:00"/>
    <s v="Standard Class"/>
    <s v="EH-14005"/>
    <s v="Erica Hernandez"/>
    <x v="2"/>
    <x v="0"/>
    <s v="Denver"/>
    <x v="22"/>
    <n v="80219"/>
    <x v="1"/>
    <x v="314"/>
    <x v="1"/>
    <x v="10"/>
    <x v="311"/>
    <n v="29.472000000000001"/>
    <n v="3"/>
    <n v="0.2"/>
    <n v="9.9467999999999979"/>
  </r>
  <r>
    <n v="1073"/>
    <s v="CA-2014-106943"/>
    <x v="3"/>
    <x v="237"/>
    <d v="2014-11-20T00:00:00"/>
    <s v="Standard Class"/>
    <s v="FO-14305"/>
    <s v="Frank Olsen"/>
    <x v="0"/>
    <x v="0"/>
    <s v="New York City"/>
    <x v="15"/>
    <n v="10035"/>
    <x v="3"/>
    <x v="806"/>
    <x v="1"/>
    <x v="8"/>
    <x v="796"/>
    <n v="8.64"/>
    <n v="2"/>
    <n v="0.2"/>
    <n v="3.024"/>
  </r>
  <r>
    <n v="1074"/>
    <s v="CA-2013-134348"/>
    <x v="0"/>
    <x v="396"/>
    <d v="2013-11-20T00:00:00"/>
    <s v="Standard Class"/>
    <s v="MS-17710"/>
    <s v="Maurice Satty"/>
    <x v="0"/>
    <x v="0"/>
    <s v="Mesa"/>
    <x v="16"/>
    <n v="85204"/>
    <x v="1"/>
    <x v="807"/>
    <x v="1"/>
    <x v="8"/>
    <x v="797"/>
    <n v="6.27"/>
    <n v="5"/>
    <n v="0.7"/>
    <n v="-4.5980000000000008"/>
  </r>
  <r>
    <n v="1075"/>
    <s v="CA-2013-134348"/>
    <x v="0"/>
    <x v="396"/>
    <d v="2013-11-20T00:00:00"/>
    <s v="Standard Class"/>
    <s v="MS-17710"/>
    <s v="Maurice Satty"/>
    <x v="0"/>
    <x v="0"/>
    <s v="Mesa"/>
    <x v="16"/>
    <n v="85204"/>
    <x v="1"/>
    <x v="255"/>
    <x v="1"/>
    <x v="8"/>
    <x v="253"/>
    <n v="4.3680000000000003"/>
    <n v="7"/>
    <n v="0.7"/>
    <n v="-3.3487999999999998"/>
  </r>
  <r>
    <n v="1076"/>
    <s v="CA-2013-134348"/>
    <x v="0"/>
    <x v="396"/>
    <d v="2013-11-20T00:00:00"/>
    <s v="Standard Class"/>
    <s v="MS-17710"/>
    <s v="Maurice Satty"/>
    <x v="0"/>
    <x v="0"/>
    <s v="Mesa"/>
    <x v="16"/>
    <n v="85204"/>
    <x v="1"/>
    <x v="808"/>
    <x v="2"/>
    <x v="11"/>
    <x v="798"/>
    <n v="31.983999999999998"/>
    <n v="2"/>
    <n v="0.2"/>
    <n v="1.9989999999999979"/>
  </r>
  <r>
    <n v="1077"/>
    <s v="CA-2013-161781"/>
    <x v="0"/>
    <x v="321"/>
    <d v="2013-10-01T00:00:00"/>
    <s v="First Class"/>
    <s v="CC-12100"/>
    <s v="Chad Cunningham"/>
    <x v="2"/>
    <x v="0"/>
    <s v="Columbus"/>
    <x v="14"/>
    <n v="47201"/>
    <x v="2"/>
    <x v="809"/>
    <x v="1"/>
    <x v="6"/>
    <x v="799"/>
    <n v="40.879999999999995"/>
    <n v="7"/>
    <n v="0"/>
    <n v="10.628799999999998"/>
  </r>
  <r>
    <n v="1078"/>
    <s v="CA-2014-132521"/>
    <x v="3"/>
    <x v="397"/>
    <d v="2014-09-26T00:00:00"/>
    <s v="Second Class"/>
    <s v="DW-13540"/>
    <s v="Don Weiss"/>
    <x v="0"/>
    <x v="0"/>
    <s v="Seattle"/>
    <x v="4"/>
    <n v="98105"/>
    <x v="1"/>
    <x v="810"/>
    <x v="1"/>
    <x v="9"/>
    <x v="800"/>
    <n v="119.96"/>
    <n v="2"/>
    <n v="0"/>
    <n v="33.588800000000006"/>
  </r>
  <r>
    <n v="1079"/>
    <s v="CA-2014-132521"/>
    <x v="3"/>
    <x v="397"/>
    <d v="2014-09-26T00:00:00"/>
    <s v="Second Class"/>
    <s v="DW-13540"/>
    <s v="Don Weiss"/>
    <x v="0"/>
    <x v="0"/>
    <s v="Seattle"/>
    <x v="4"/>
    <n v="98105"/>
    <x v="1"/>
    <x v="470"/>
    <x v="1"/>
    <x v="4"/>
    <x v="466"/>
    <n v="31.44"/>
    <n v="3"/>
    <n v="0"/>
    <n v="8.4888000000000012"/>
  </r>
  <r>
    <n v="1080"/>
    <s v="CA-2014-132521"/>
    <x v="3"/>
    <x v="397"/>
    <d v="2014-09-26T00:00:00"/>
    <s v="Second Class"/>
    <s v="DW-13540"/>
    <s v="Don Weiss"/>
    <x v="0"/>
    <x v="0"/>
    <s v="Seattle"/>
    <x v="4"/>
    <n v="98105"/>
    <x v="1"/>
    <x v="480"/>
    <x v="1"/>
    <x v="8"/>
    <x v="476"/>
    <n v="6.88"/>
    <n v="1"/>
    <n v="0.2"/>
    <n v="2.3220000000000001"/>
  </r>
  <r>
    <n v="1081"/>
    <s v="CA-2012-110016"/>
    <x v="1"/>
    <x v="239"/>
    <d v="2012-12-04T00:00:00"/>
    <s v="Standard Class"/>
    <s v="BT-11395"/>
    <s v="Bill Tyler"/>
    <x v="1"/>
    <x v="0"/>
    <s v="Detroit"/>
    <x v="12"/>
    <n v="48227"/>
    <x v="2"/>
    <x v="811"/>
    <x v="1"/>
    <x v="10"/>
    <x v="33"/>
    <n v="19.920000000000002"/>
    <n v="4"/>
    <n v="0"/>
    <n v="9.3624000000000009"/>
  </r>
  <r>
    <n v="1082"/>
    <s v="CA-2012-110016"/>
    <x v="1"/>
    <x v="239"/>
    <d v="2012-12-04T00:00:00"/>
    <s v="Standard Class"/>
    <s v="BT-11395"/>
    <s v="Bill Tyler"/>
    <x v="1"/>
    <x v="0"/>
    <s v="Detroit"/>
    <x v="12"/>
    <n v="48227"/>
    <x v="2"/>
    <x v="812"/>
    <x v="0"/>
    <x v="1"/>
    <x v="801"/>
    <n v="1106.9099999999999"/>
    <n v="9"/>
    <n v="0"/>
    <n v="121.76009999999994"/>
  </r>
  <r>
    <n v="1083"/>
    <s v="US-2013-143819"/>
    <x v="0"/>
    <x v="398"/>
    <d v="2013-03-06T00:00:00"/>
    <s v="Standard Class"/>
    <s v="KD-16270"/>
    <s v="Karen Daniels"/>
    <x v="0"/>
    <x v="0"/>
    <s v="Yonkers"/>
    <x v="15"/>
    <n v="10701"/>
    <x v="3"/>
    <x v="616"/>
    <x v="0"/>
    <x v="3"/>
    <x v="611"/>
    <n v="836.59199999999998"/>
    <n v="8"/>
    <n v="0.4"/>
    <n v="-264.92079999999999"/>
  </r>
  <r>
    <n v="1084"/>
    <s v="US-2013-143819"/>
    <x v="0"/>
    <x v="398"/>
    <d v="2013-03-06T00:00:00"/>
    <s v="Standard Class"/>
    <s v="KD-16270"/>
    <s v="Karen Daniels"/>
    <x v="0"/>
    <x v="0"/>
    <s v="Yonkers"/>
    <x v="15"/>
    <n v="10701"/>
    <x v="3"/>
    <x v="813"/>
    <x v="1"/>
    <x v="10"/>
    <x v="33"/>
    <n v="26.38"/>
    <n v="1"/>
    <n v="0"/>
    <n v="12.134799999999998"/>
  </r>
  <r>
    <n v="1085"/>
    <s v="US-2013-143819"/>
    <x v="0"/>
    <x v="398"/>
    <d v="2013-03-06T00:00:00"/>
    <s v="Standard Class"/>
    <s v="KD-16270"/>
    <s v="Karen Daniels"/>
    <x v="0"/>
    <x v="0"/>
    <s v="Yonkers"/>
    <x v="15"/>
    <n v="10701"/>
    <x v="3"/>
    <x v="245"/>
    <x v="1"/>
    <x v="4"/>
    <x v="243"/>
    <n v="362.92"/>
    <n v="2"/>
    <n v="0"/>
    <n v="105.24679999999995"/>
  </r>
  <r>
    <n v="1086"/>
    <s v="US-2013-143819"/>
    <x v="0"/>
    <x v="398"/>
    <d v="2013-03-06T00:00:00"/>
    <s v="Standard Class"/>
    <s v="KD-16270"/>
    <s v="Karen Daniels"/>
    <x v="0"/>
    <x v="0"/>
    <s v="Yonkers"/>
    <x v="15"/>
    <n v="10701"/>
    <x v="3"/>
    <x v="814"/>
    <x v="2"/>
    <x v="15"/>
    <x v="802"/>
    <n v="4899.93"/>
    <n v="7"/>
    <n v="0"/>
    <n v="2400.9656999999997"/>
  </r>
  <r>
    <n v="1087"/>
    <s v="CA-2013-167584"/>
    <x v="0"/>
    <x v="399"/>
    <d v="2013-08-13T00:00:00"/>
    <s v="Same Day"/>
    <s v="LC-16870"/>
    <s v="Lena Cacioppo"/>
    <x v="0"/>
    <x v="0"/>
    <s v="Des Moines"/>
    <x v="23"/>
    <n v="50315"/>
    <x v="2"/>
    <x v="815"/>
    <x v="1"/>
    <x v="10"/>
    <x v="803"/>
    <n v="6.48"/>
    <n v="1"/>
    <n v="0"/>
    <n v="3.1104000000000003"/>
  </r>
  <r>
    <n v="1088"/>
    <s v="CA-2013-166163"/>
    <x v="0"/>
    <x v="243"/>
    <d v="2013-08-21T00:00:00"/>
    <s v="Second Class"/>
    <s v="CY-12745"/>
    <s v="Craig Yedwab"/>
    <x v="1"/>
    <x v="0"/>
    <s v="Oakland"/>
    <x v="1"/>
    <n v="94601"/>
    <x v="1"/>
    <x v="173"/>
    <x v="2"/>
    <x v="7"/>
    <x v="172"/>
    <n v="71.975999999999999"/>
    <n v="3"/>
    <n v="0.2"/>
    <n v="7.1976000000000049"/>
  </r>
  <r>
    <n v="1089"/>
    <s v="CA-2013-166163"/>
    <x v="0"/>
    <x v="243"/>
    <d v="2013-08-21T00:00:00"/>
    <s v="Second Class"/>
    <s v="CY-12745"/>
    <s v="Craig Yedwab"/>
    <x v="1"/>
    <x v="0"/>
    <s v="Oakland"/>
    <x v="1"/>
    <n v="94601"/>
    <x v="1"/>
    <x v="816"/>
    <x v="1"/>
    <x v="2"/>
    <x v="804"/>
    <n v="3.15"/>
    <n v="1"/>
    <n v="0"/>
    <n v="1.512"/>
  </r>
  <r>
    <n v="1090"/>
    <s v="CA-2014-158407"/>
    <x v="3"/>
    <x v="400"/>
    <d v="2014-06-11T00:00:00"/>
    <s v="Standard Class"/>
    <s v="LW-16990"/>
    <s v="Lindsay Williams"/>
    <x v="1"/>
    <x v="0"/>
    <s v="Monroe"/>
    <x v="3"/>
    <n v="28110"/>
    <x v="0"/>
    <x v="296"/>
    <x v="0"/>
    <x v="5"/>
    <x v="293"/>
    <n v="31.983999999999998"/>
    <n v="2"/>
    <n v="0.2"/>
    <n v="1.9989999999999979"/>
  </r>
  <r>
    <n v="1091"/>
    <s v="CA-2014-158407"/>
    <x v="3"/>
    <x v="400"/>
    <d v="2014-06-11T00:00:00"/>
    <s v="Standard Class"/>
    <s v="LW-16990"/>
    <s v="Lindsay Williams"/>
    <x v="1"/>
    <x v="0"/>
    <s v="Monroe"/>
    <x v="3"/>
    <n v="28110"/>
    <x v="0"/>
    <x v="817"/>
    <x v="2"/>
    <x v="7"/>
    <x v="805"/>
    <n v="71.984000000000009"/>
    <n v="2"/>
    <n v="0.2"/>
    <n v="25.194399999999995"/>
  </r>
  <r>
    <n v="1092"/>
    <s v="CA-2012-143490"/>
    <x v="1"/>
    <x v="401"/>
    <d v="2012-12-13T00:00:00"/>
    <s v="Standard Class"/>
    <s v="NP-18325"/>
    <s v="Naresj Patel"/>
    <x v="0"/>
    <x v="0"/>
    <s v="San Diego"/>
    <x v="1"/>
    <n v="92105"/>
    <x v="1"/>
    <x v="818"/>
    <x v="1"/>
    <x v="6"/>
    <x v="806"/>
    <n v="120.14999999999999"/>
    <n v="9"/>
    <n v="0"/>
    <n v="33.641999999999996"/>
  </r>
  <r>
    <n v="1093"/>
    <s v="CA-2012-143490"/>
    <x v="1"/>
    <x v="401"/>
    <d v="2012-12-13T00:00:00"/>
    <s v="Standard Class"/>
    <s v="NP-18325"/>
    <s v="Naresj Patel"/>
    <x v="0"/>
    <x v="0"/>
    <s v="San Diego"/>
    <x v="1"/>
    <n v="92105"/>
    <x v="1"/>
    <x v="819"/>
    <x v="2"/>
    <x v="7"/>
    <x v="807"/>
    <n v="219.18400000000003"/>
    <n v="2"/>
    <n v="0.2"/>
    <n v="19.178600000000003"/>
  </r>
  <r>
    <n v="1094"/>
    <s v="CA-2012-165085"/>
    <x v="1"/>
    <x v="17"/>
    <d v="2012-12-31T00:00:00"/>
    <s v="Standard Class"/>
    <s v="BT-11485"/>
    <s v="Brad Thomas"/>
    <x v="2"/>
    <x v="0"/>
    <s v="Clinton"/>
    <x v="39"/>
    <n v="20735"/>
    <x v="3"/>
    <x v="820"/>
    <x v="1"/>
    <x v="10"/>
    <x v="808"/>
    <n v="28.900000000000002"/>
    <n v="5"/>
    <n v="0"/>
    <n v="14.161000000000001"/>
  </r>
  <r>
    <n v="1095"/>
    <s v="CA-2012-165085"/>
    <x v="1"/>
    <x v="17"/>
    <d v="2012-12-31T00:00:00"/>
    <s v="Standard Class"/>
    <s v="BT-11485"/>
    <s v="Brad Thomas"/>
    <x v="2"/>
    <x v="0"/>
    <s v="Clinton"/>
    <x v="39"/>
    <n v="20735"/>
    <x v="3"/>
    <x v="159"/>
    <x v="1"/>
    <x v="9"/>
    <x v="158"/>
    <n v="355.96"/>
    <n v="2"/>
    <n v="0"/>
    <n v="103.22839999999997"/>
  </r>
  <r>
    <n v="1096"/>
    <s v="CA-2014-160423"/>
    <x v="3"/>
    <x v="276"/>
    <d v="2014-01-27T00:00:00"/>
    <s v="Standard Class"/>
    <s v="PS-19045"/>
    <s v="Penelope Sewall"/>
    <x v="2"/>
    <x v="0"/>
    <s v="Charlotte"/>
    <x v="3"/>
    <n v="28205"/>
    <x v="0"/>
    <x v="821"/>
    <x v="1"/>
    <x v="4"/>
    <x v="809"/>
    <n v="348.20799999999997"/>
    <n v="7"/>
    <n v="0.2"/>
    <n v="30.468200000000024"/>
  </r>
  <r>
    <n v="1097"/>
    <s v="CA-2014-160423"/>
    <x v="3"/>
    <x v="276"/>
    <d v="2014-01-27T00:00:00"/>
    <s v="Standard Class"/>
    <s v="PS-19045"/>
    <s v="Penelope Sewall"/>
    <x v="2"/>
    <x v="0"/>
    <s v="Charlotte"/>
    <x v="3"/>
    <n v="28205"/>
    <x v="0"/>
    <x v="822"/>
    <x v="1"/>
    <x v="8"/>
    <x v="810"/>
    <n v="35.783999999999999"/>
    <n v="7"/>
    <n v="0.7"/>
    <n v="-28.627200000000009"/>
  </r>
  <r>
    <n v="1098"/>
    <s v="CA-2011-159338"/>
    <x v="2"/>
    <x v="402"/>
    <d v="2011-06-28T00:00:00"/>
    <s v="First Class"/>
    <s v="NS-18640"/>
    <s v="Noel Staavos"/>
    <x v="1"/>
    <x v="0"/>
    <s v="Los Angeles"/>
    <x v="1"/>
    <n v="90049"/>
    <x v="1"/>
    <x v="823"/>
    <x v="0"/>
    <x v="3"/>
    <x v="811"/>
    <n v="447.84"/>
    <n v="5"/>
    <n v="0.2"/>
    <n v="11.19599999999997"/>
  </r>
  <r>
    <n v="1099"/>
    <s v="CA-2013-107216"/>
    <x v="0"/>
    <x v="403"/>
    <d v="2013-06-18T00:00:00"/>
    <s v="First Class"/>
    <s v="PV-18985"/>
    <s v="Paul Van Hugh"/>
    <x v="2"/>
    <x v="0"/>
    <s v="San Francisco"/>
    <x v="1"/>
    <n v="94122"/>
    <x v="1"/>
    <x v="824"/>
    <x v="1"/>
    <x v="6"/>
    <x v="812"/>
    <n v="7.04"/>
    <n v="4"/>
    <n v="0"/>
    <n v="2.0415999999999999"/>
  </r>
  <r>
    <n v="1100"/>
    <s v="CA-2013-107216"/>
    <x v="0"/>
    <x v="403"/>
    <d v="2013-06-18T00:00:00"/>
    <s v="First Class"/>
    <s v="PV-18985"/>
    <s v="Paul Van Hugh"/>
    <x v="2"/>
    <x v="0"/>
    <s v="San Francisco"/>
    <x v="1"/>
    <n v="94122"/>
    <x v="1"/>
    <x v="396"/>
    <x v="0"/>
    <x v="5"/>
    <x v="392"/>
    <n v="8.73"/>
    <n v="3"/>
    <n v="0"/>
    <n v="4.1030999999999995"/>
  </r>
  <r>
    <n v="1101"/>
    <s v="CA-2013-107216"/>
    <x v="0"/>
    <x v="403"/>
    <d v="2013-06-18T00:00:00"/>
    <s v="First Class"/>
    <s v="PV-18985"/>
    <s v="Paul Van Hugh"/>
    <x v="2"/>
    <x v="0"/>
    <s v="San Francisco"/>
    <x v="1"/>
    <n v="94122"/>
    <x v="1"/>
    <x v="825"/>
    <x v="2"/>
    <x v="11"/>
    <x v="813"/>
    <n v="29.29"/>
    <n v="1"/>
    <n v="0"/>
    <n v="9.6656999999999975"/>
  </r>
  <r>
    <n v="1102"/>
    <s v="CA-2013-107216"/>
    <x v="0"/>
    <x v="403"/>
    <d v="2013-06-18T00:00:00"/>
    <s v="First Class"/>
    <s v="PV-18985"/>
    <s v="Paul Van Hugh"/>
    <x v="2"/>
    <x v="0"/>
    <s v="San Francisco"/>
    <x v="1"/>
    <n v="94122"/>
    <x v="1"/>
    <x v="826"/>
    <x v="1"/>
    <x v="6"/>
    <x v="814"/>
    <n v="8.64"/>
    <n v="3"/>
    <n v="0"/>
    <n v="2.5055999999999998"/>
  </r>
  <r>
    <n v="1103"/>
    <s v="US-2014-145863"/>
    <x v="3"/>
    <x v="81"/>
    <d v="2014-04-28T00:00:00"/>
    <s v="Standard Class"/>
    <s v="RP-19390"/>
    <s v="Resi Pölking"/>
    <x v="0"/>
    <x v="0"/>
    <s v="Houston"/>
    <x v="5"/>
    <n v="77041"/>
    <x v="2"/>
    <x v="307"/>
    <x v="1"/>
    <x v="8"/>
    <x v="304"/>
    <n v="2.6939999999999995"/>
    <n v="3"/>
    <n v="0.8"/>
    <n v="-4.7145000000000028"/>
  </r>
  <r>
    <n v="1104"/>
    <s v="US-2014-145863"/>
    <x v="3"/>
    <x v="81"/>
    <d v="2014-04-28T00:00:00"/>
    <s v="Standard Class"/>
    <s v="RP-19390"/>
    <s v="Resi Pölking"/>
    <x v="0"/>
    <x v="0"/>
    <s v="Houston"/>
    <x v="5"/>
    <n v="77041"/>
    <x v="2"/>
    <x v="766"/>
    <x v="1"/>
    <x v="8"/>
    <x v="758"/>
    <n v="2.9339999999999993"/>
    <n v="3"/>
    <n v="0.8"/>
    <n v="-4.9878000000000018"/>
  </r>
  <r>
    <n v="1105"/>
    <s v="CA-2013-112340"/>
    <x v="0"/>
    <x v="147"/>
    <d v="2013-10-28T00:00:00"/>
    <s v="Standard Class"/>
    <s v="NM-18520"/>
    <s v="Neoma Murray"/>
    <x v="0"/>
    <x v="0"/>
    <s v="Riverside"/>
    <x v="1"/>
    <n v="92503"/>
    <x v="1"/>
    <x v="827"/>
    <x v="1"/>
    <x v="10"/>
    <x v="815"/>
    <n v="22.919999999999998"/>
    <n v="3"/>
    <n v="0"/>
    <n v="11.230799999999999"/>
  </r>
  <r>
    <n v="1106"/>
    <s v="US-2013-110156"/>
    <x v="0"/>
    <x v="258"/>
    <d v="2013-11-25T00:00:00"/>
    <s v="Standard Class"/>
    <s v="EH-13945"/>
    <s v="Eric Hoffmann"/>
    <x v="0"/>
    <x v="0"/>
    <s v="Houston"/>
    <x v="5"/>
    <n v="77041"/>
    <x v="2"/>
    <x v="193"/>
    <x v="1"/>
    <x v="4"/>
    <x v="192"/>
    <n v="100.70400000000001"/>
    <n v="6"/>
    <n v="0.2"/>
    <n v="-16.36440000000001"/>
  </r>
  <r>
    <n v="1107"/>
    <s v="US-2013-110156"/>
    <x v="0"/>
    <x v="258"/>
    <d v="2013-11-25T00:00:00"/>
    <s v="Standard Class"/>
    <s v="EH-13945"/>
    <s v="Eric Hoffmann"/>
    <x v="0"/>
    <x v="0"/>
    <s v="Houston"/>
    <x v="5"/>
    <n v="77041"/>
    <x v="2"/>
    <x v="396"/>
    <x v="0"/>
    <x v="5"/>
    <x v="392"/>
    <n v="2.3280000000000003"/>
    <n v="2"/>
    <n v="0.6"/>
    <n v="-0.75660000000000016"/>
  </r>
  <r>
    <n v="1108"/>
    <s v="US-2013-110156"/>
    <x v="0"/>
    <x v="258"/>
    <d v="2013-11-25T00:00:00"/>
    <s v="Standard Class"/>
    <s v="EH-13945"/>
    <s v="Eric Hoffmann"/>
    <x v="0"/>
    <x v="0"/>
    <s v="Houston"/>
    <x v="5"/>
    <n v="77041"/>
    <x v="2"/>
    <x v="828"/>
    <x v="1"/>
    <x v="8"/>
    <x v="816"/>
    <n v="10.779999999999996"/>
    <n v="5"/>
    <n v="0.8"/>
    <n v="-17.248000000000008"/>
  </r>
  <r>
    <n v="1109"/>
    <s v="US-2013-110156"/>
    <x v="0"/>
    <x v="258"/>
    <d v="2013-11-25T00:00:00"/>
    <s v="Standard Class"/>
    <s v="EH-13945"/>
    <s v="Eric Hoffmann"/>
    <x v="0"/>
    <x v="0"/>
    <s v="Houston"/>
    <x v="5"/>
    <n v="77041"/>
    <x v="2"/>
    <x v="829"/>
    <x v="1"/>
    <x v="13"/>
    <x v="33"/>
    <n v="58.368000000000009"/>
    <n v="12"/>
    <n v="0.2"/>
    <n v="21.888000000000002"/>
  </r>
  <r>
    <n v="1110"/>
    <s v="US-2013-110156"/>
    <x v="0"/>
    <x v="258"/>
    <d v="2013-11-25T00:00:00"/>
    <s v="Standard Class"/>
    <s v="EH-13945"/>
    <s v="Eric Hoffmann"/>
    <x v="0"/>
    <x v="0"/>
    <s v="Houston"/>
    <x v="5"/>
    <n v="77041"/>
    <x v="2"/>
    <x v="830"/>
    <x v="1"/>
    <x v="12"/>
    <x v="817"/>
    <n v="40.968000000000004"/>
    <n v="3"/>
    <n v="0.2"/>
    <n v="13.826699999999999"/>
  </r>
  <r>
    <n v="1111"/>
    <s v="US-2013-110156"/>
    <x v="0"/>
    <x v="258"/>
    <d v="2013-11-25T00:00:00"/>
    <s v="Standard Class"/>
    <s v="EH-13945"/>
    <s v="Eric Hoffmann"/>
    <x v="0"/>
    <x v="0"/>
    <s v="Houston"/>
    <x v="5"/>
    <n v="77041"/>
    <x v="2"/>
    <x v="831"/>
    <x v="2"/>
    <x v="7"/>
    <x v="818"/>
    <n v="71.959999999999994"/>
    <n v="5"/>
    <n v="0.2"/>
    <n v="25.185999999999996"/>
  </r>
  <r>
    <n v="1112"/>
    <s v="US-2013-110156"/>
    <x v="0"/>
    <x v="258"/>
    <d v="2013-11-25T00:00:00"/>
    <s v="Standard Class"/>
    <s v="EH-13945"/>
    <s v="Eric Hoffmann"/>
    <x v="0"/>
    <x v="0"/>
    <s v="Houston"/>
    <x v="5"/>
    <n v="77041"/>
    <x v="2"/>
    <x v="832"/>
    <x v="1"/>
    <x v="10"/>
    <x v="819"/>
    <n v="10.368000000000002"/>
    <n v="2"/>
    <n v="0.2"/>
    <n v="3.6288"/>
  </r>
  <r>
    <n v="1113"/>
    <s v="US-2013-110156"/>
    <x v="0"/>
    <x v="258"/>
    <d v="2013-11-25T00:00:00"/>
    <s v="Standard Class"/>
    <s v="EH-13945"/>
    <s v="Eric Hoffmann"/>
    <x v="0"/>
    <x v="0"/>
    <s v="Houston"/>
    <x v="5"/>
    <n v="77041"/>
    <x v="2"/>
    <x v="98"/>
    <x v="1"/>
    <x v="8"/>
    <x v="98"/>
    <n v="1.1919999999999997"/>
    <n v="2"/>
    <n v="0.8"/>
    <n v="-2.0264000000000002"/>
  </r>
  <r>
    <n v="1114"/>
    <s v="CA-2014-140585"/>
    <x v="3"/>
    <x v="404"/>
    <d v="2014-12-24T00:00:00"/>
    <s v="Second Class"/>
    <s v="RA-19915"/>
    <s v="Russell Applegate"/>
    <x v="0"/>
    <x v="0"/>
    <s v="Encinitas"/>
    <x v="1"/>
    <n v="92024"/>
    <x v="1"/>
    <x v="705"/>
    <x v="1"/>
    <x v="8"/>
    <x v="698"/>
    <n v="46.672000000000004"/>
    <n v="2"/>
    <n v="0.2"/>
    <n v="16.3352"/>
  </r>
  <r>
    <n v="1115"/>
    <s v="CA-2014-140585"/>
    <x v="3"/>
    <x v="404"/>
    <d v="2014-12-24T00:00:00"/>
    <s v="Second Class"/>
    <s v="RA-19915"/>
    <s v="Russell Applegate"/>
    <x v="0"/>
    <x v="0"/>
    <s v="Encinitas"/>
    <x v="1"/>
    <n v="92024"/>
    <x v="1"/>
    <x v="833"/>
    <x v="0"/>
    <x v="0"/>
    <x v="820"/>
    <n v="119.83299999999998"/>
    <n v="1"/>
    <n v="0.15"/>
    <n v="-12.688200000000002"/>
  </r>
  <r>
    <n v="1116"/>
    <s v="CA-2014-140585"/>
    <x v="3"/>
    <x v="404"/>
    <d v="2014-12-24T00:00:00"/>
    <s v="Second Class"/>
    <s v="RA-19915"/>
    <s v="Russell Applegate"/>
    <x v="0"/>
    <x v="0"/>
    <s v="Encinitas"/>
    <x v="1"/>
    <n v="92024"/>
    <x v="1"/>
    <x v="603"/>
    <x v="2"/>
    <x v="11"/>
    <x v="598"/>
    <n v="119.98"/>
    <n v="2"/>
    <n v="0"/>
    <n v="57.590400000000002"/>
  </r>
  <r>
    <n v="1117"/>
    <s v="CA-2013-144855"/>
    <x v="0"/>
    <x v="405"/>
    <d v="2013-07-25T00:00:00"/>
    <s v="Second Class"/>
    <s v="DL-13495"/>
    <s v="Dionis Lloyd"/>
    <x v="1"/>
    <x v="0"/>
    <s v="San Francisco"/>
    <x v="1"/>
    <n v="94110"/>
    <x v="1"/>
    <x v="365"/>
    <x v="1"/>
    <x v="2"/>
    <x v="360"/>
    <n v="6.3"/>
    <n v="2"/>
    <n v="0"/>
    <n v="3.024"/>
  </r>
  <r>
    <n v="1118"/>
    <s v="CA-2012-142755"/>
    <x v="1"/>
    <x v="406"/>
    <d v="2012-09-08T00:00:00"/>
    <s v="Standard Class"/>
    <s v="CS-12355"/>
    <s v="Christine Sundaresam"/>
    <x v="0"/>
    <x v="0"/>
    <s v="Roswell"/>
    <x v="32"/>
    <n v="30076"/>
    <x v="0"/>
    <x v="314"/>
    <x v="1"/>
    <x v="10"/>
    <x v="361"/>
    <n v="279.89999999999998"/>
    <n v="5"/>
    <n v="0"/>
    <n v="137.15100000000001"/>
  </r>
  <r>
    <n v="1119"/>
    <s v="CA-2012-142755"/>
    <x v="1"/>
    <x v="406"/>
    <d v="2012-09-08T00:00:00"/>
    <s v="Standard Class"/>
    <s v="CS-12355"/>
    <s v="Christine Sundaresam"/>
    <x v="0"/>
    <x v="0"/>
    <s v="Roswell"/>
    <x v="32"/>
    <n v="30076"/>
    <x v="0"/>
    <x v="695"/>
    <x v="2"/>
    <x v="11"/>
    <x v="688"/>
    <n v="619.94999999999993"/>
    <n v="5"/>
    <n v="0"/>
    <n v="111.59099999999995"/>
  </r>
  <r>
    <n v="1120"/>
    <s v="CA-2012-142755"/>
    <x v="1"/>
    <x v="406"/>
    <d v="2012-09-08T00:00:00"/>
    <s v="Standard Class"/>
    <s v="CS-12355"/>
    <s v="Christine Sundaresam"/>
    <x v="0"/>
    <x v="0"/>
    <s v="Roswell"/>
    <x v="32"/>
    <n v="30076"/>
    <x v="0"/>
    <x v="834"/>
    <x v="1"/>
    <x v="10"/>
    <x v="821"/>
    <n v="4.3600000000000003"/>
    <n v="2"/>
    <n v="0"/>
    <n v="2.0491999999999999"/>
  </r>
  <r>
    <n v="1121"/>
    <s v="CA-2012-142755"/>
    <x v="1"/>
    <x v="406"/>
    <d v="2012-09-08T00:00:00"/>
    <s v="Standard Class"/>
    <s v="CS-12355"/>
    <s v="Christine Sundaresam"/>
    <x v="0"/>
    <x v="0"/>
    <s v="Roswell"/>
    <x v="32"/>
    <n v="30076"/>
    <x v="0"/>
    <x v="661"/>
    <x v="1"/>
    <x v="12"/>
    <x v="655"/>
    <n v="15.28"/>
    <n v="2"/>
    <n v="0"/>
    <n v="7.4871999999999996"/>
  </r>
  <r>
    <n v="1122"/>
    <s v="US-2011-147627"/>
    <x v="2"/>
    <x v="407"/>
    <d v="2011-01-27T00:00:00"/>
    <s v="Standard Class"/>
    <s v="HL-15040"/>
    <s v="Hunter Lopez"/>
    <x v="0"/>
    <x v="0"/>
    <s v="Jonesboro"/>
    <x v="36"/>
    <n v="72401"/>
    <x v="0"/>
    <x v="835"/>
    <x v="2"/>
    <x v="7"/>
    <x v="822"/>
    <n v="699.93"/>
    <n v="7"/>
    <n v="0"/>
    <n v="181.98179999999999"/>
  </r>
  <r>
    <n v="1123"/>
    <s v="US-2011-147627"/>
    <x v="2"/>
    <x v="407"/>
    <d v="2011-01-27T00:00:00"/>
    <s v="Standard Class"/>
    <s v="HL-15040"/>
    <s v="Hunter Lopez"/>
    <x v="0"/>
    <x v="0"/>
    <s v="Jonesboro"/>
    <x v="36"/>
    <n v="72401"/>
    <x v="0"/>
    <x v="836"/>
    <x v="1"/>
    <x v="6"/>
    <x v="823"/>
    <n v="22.959999999999997"/>
    <n v="7"/>
    <n v="0"/>
    <n v="6.6583999999999968"/>
  </r>
  <r>
    <n v="1124"/>
    <s v="US-2011-147627"/>
    <x v="2"/>
    <x v="407"/>
    <d v="2011-01-27T00:00:00"/>
    <s v="Standard Class"/>
    <s v="HL-15040"/>
    <s v="Hunter Lopez"/>
    <x v="0"/>
    <x v="0"/>
    <s v="Jonesboro"/>
    <x v="36"/>
    <n v="72401"/>
    <x v="0"/>
    <x v="76"/>
    <x v="0"/>
    <x v="5"/>
    <x v="76"/>
    <n v="38.6"/>
    <n v="4"/>
    <n v="0"/>
    <n v="11.579999999999998"/>
  </r>
  <r>
    <n v="1125"/>
    <s v="US-2011-147627"/>
    <x v="2"/>
    <x v="407"/>
    <d v="2011-01-27T00:00:00"/>
    <s v="Standard Class"/>
    <s v="HL-15040"/>
    <s v="Hunter Lopez"/>
    <x v="0"/>
    <x v="0"/>
    <s v="Jonesboro"/>
    <x v="36"/>
    <n v="72401"/>
    <x v="0"/>
    <x v="453"/>
    <x v="1"/>
    <x v="6"/>
    <x v="449"/>
    <n v="6.63"/>
    <n v="3"/>
    <n v="0"/>
    <n v="1.7901"/>
  </r>
  <r>
    <n v="1126"/>
    <s v="US-2011-147627"/>
    <x v="2"/>
    <x v="407"/>
    <d v="2011-01-27T00:00:00"/>
    <s v="Standard Class"/>
    <s v="HL-15040"/>
    <s v="Hunter Lopez"/>
    <x v="0"/>
    <x v="0"/>
    <s v="Jonesboro"/>
    <x v="36"/>
    <n v="72401"/>
    <x v="0"/>
    <x v="837"/>
    <x v="1"/>
    <x v="12"/>
    <x v="33"/>
    <n v="23.34"/>
    <n v="3"/>
    <n v="0"/>
    <n v="10.969799999999999"/>
  </r>
  <r>
    <n v="1127"/>
    <s v="US-2011-147627"/>
    <x v="2"/>
    <x v="407"/>
    <d v="2011-01-27T00:00:00"/>
    <s v="Standard Class"/>
    <s v="HL-15040"/>
    <s v="Hunter Lopez"/>
    <x v="0"/>
    <x v="0"/>
    <s v="Jonesboro"/>
    <x v="36"/>
    <n v="72401"/>
    <x v="0"/>
    <x v="406"/>
    <x v="0"/>
    <x v="1"/>
    <x v="402"/>
    <n v="1067.94"/>
    <n v="3"/>
    <n v="0"/>
    <n v="224.2673999999999"/>
  </r>
  <r>
    <n v="1128"/>
    <s v="CA-2012-105970"/>
    <x v="1"/>
    <x v="56"/>
    <d v="2012-03-07T00:00:00"/>
    <s v="Standard Class"/>
    <s v="PA-19060"/>
    <s v="Pete Armstrong"/>
    <x v="2"/>
    <x v="0"/>
    <s v="Richmond"/>
    <x v="14"/>
    <n v="47374"/>
    <x v="2"/>
    <x v="400"/>
    <x v="1"/>
    <x v="6"/>
    <x v="396"/>
    <n v="10.16"/>
    <n v="1"/>
    <n v="0"/>
    <n v="2.6416000000000004"/>
  </r>
  <r>
    <n v="1129"/>
    <s v="CA-2012-105970"/>
    <x v="1"/>
    <x v="56"/>
    <d v="2012-03-07T00:00:00"/>
    <s v="Standard Class"/>
    <s v="PA-19060"/>
    <s v="Pete Armstrong"/>
    <x v="2"/>
    <x v="0"/>
    <s v="Richmond"/>
    <x v="14"/>
    <n v="47374"/>
    <x v="2"/>
    <x v="618"/>
    <x v="1"/>
    <x v="12"/>
    <x v="613"/>
    <n v="101.88"/>
    <n v="6"/>
    <n v="0"/>
    <n v="50.94"/>
  </r>
  <r>
    <n v="1130"/>
    <s v="CA-2013-112102"/>
    <x v="0"/>
    <x v="408"/>
    <d v="2013-04-17T00:00:00"/>
    <s v="Standard Class"/>
    <s v="BD-11605"/>
    <s v="Brian Dahlen"/>
    <x v="0"/>
    <x v="0"/>
    <s v="Springfield"/>
    <x v="17"/>
    <n v="22153"/>
    <x v="0"/>
    <x v="838"/>
    <x v="0"/>
    <x v="3"/>
    <x v="824"/>
    <n v="343.92"/>
    <n v="4"/>
    <n v="0"/>
    <n v="75.662399999999991"/>
  </r>
  <r>
    <n v="1131"/>
    <s v="CA-2013-112102"/>
    <x v="0"/>
    <x v="408"/>
    <d v="2013-04-17T00:00:00"/>
    <s v="Standard Class"/>
    <s v="BD-11605"/>
    <s v="Brian Dahlen"/>
    <x v="0"/>
    <x v="0"/>
    <s v="Springfield"/>
    <x v="17"/>
    <n v="22153"/>
    <x v="0"/>
    <x v="839"/>
    <x v="1"/>
    <x v="10"/>
    <x v="825"/>
    <n v="40.99"/>
    <n v="1"/>
    <n v="0"/>
    <n v="20.085100000000001"/>
  </r>
  <r>
    <n v="1132"/>
    <s v="CA-2013-112102"/>
    <x v="0"/>
    <x v="408"/>
    <d v="2013-04-17T00:00:00"/>
    <s v="Standard Class"/>
    <s v="BD-11605"/>
    <s v="Brian Dahlen"/>
    <x v="0"/>
    <x v="0"/>
    <s v="Springfield"/>
    <x v="17"/>
    <n v="22153"/>
    <x v="0"/>
    <x v="118"/>
    <x v="1"/>
    <x v="12"/>
    <x v="118"/>
    <n v="63.9"/>
    <n v="5"/>
    <n v="0"/>
    <n v="28.754999999999995"/>
  </r>
  <r>
    <n v="1133"/>
    <s v="US-2013-114776"/>
    <x v="0"/>
    <x v="409"/>
    <d v="2013-12-08T00:00:00"/>
    <s v="First Class"/>
    <s v="GG-14650"/>
    <s v="Greg Guthrie"/>
    <x v="1"/>
    <x v="0"/>
    <s v="Antioch"/>
    <x v="1"/>
    <n v="94509"/>
    <x v="1"/>
    <x v="260"/>
    <x v="1"/>
    <x v="10"/>
    <x v="257"/>
    <n v="19.440000000000001"/>
    <n v="3"/>
    <n v="0"/>
    <n v="9.3312000000000008"/>
  </r>
  <r>
    <n v="1134"/>
    <s v="US-2013-134908"/>
    <x v="0"/>
    <x v="410"/>
    <d v="2013-06-10T00:00:00"/>
    <s v="Standard Class"/>
    <s v="JS-15940"/>
    <s v="Joni Sundaresam"/>
    <x v="2"/>
    <x v="0"/>
    <s v="Philadelphia"/>
    <x v="9"/>
    <n v="19134"/>
    <x v="3"/>
    <x v="41"/>
    <x v="1"/>
    <x v="4"/>
    <x v="41"/>
    <n v="124.608"/>
    <n v="4"/>
    <n v="0.2"/>
    <n v="-23.364000000000019"/>
  </r>
  <r>
    <n v="1135"/>
    <s v="US-2013-134908"/>
    <x v="0"/>
    <x v="410"/>
    <d v="2013-06-10T00:00:00"/>
    <s v="Standard Class"/>
    <s v="JS-15940"/>
    <s v="Joni Sundaresam"/>
    <x v="2"/>
    <x v="0"/>
    <s v="Philadelphia"/>
    <x v="9"/>
    <n v="19134"/>
    <x v="3"/>
    <x v="840"/>
    <x v="1"/>
    <x v="2"/>
    <x v="826"/>
    <n v="7.5600000000000005"/>
    <n v="3"/>
    <n v="0.2"/>
    <n v="2.6459999999999995"/>
  </r>
  <r>
    <n v="1136"/>
    <s v="US-2013-148803"/>
    <x v="0"/>
    <x v="25"/>
    <d v="2013-12-12T00:00:00"/>
    <s v="Same Day"/>
    <s v="LR-16915"/>
    <s v="Lena Radford"/>
    <x v="0"/>
    <x v="0"/>
    <s v="Homestead"/>
    <x v="2"/>
    <n v="33030"/>
    <x v="0"/>
    <x v="841"/>
    <x v="1"/>
    <x v="4"/>
    <x v="827"/>
    <n v="85.224000000000004"/>
    <n v="3"/>
    <n v="0.2"/>
    <n v="7.4571000000000041"/>
  </r>
  <r>
    <n v="1137"/>
    <s v="CA-2013-152170"/>
    <x v="0"/>
    <x v="396"/>
    <d v="2013-11-16T00:00:00"/>
    <s v="Second Class"/>
    <s v="FH-14275"/>
    <s v="Frank Hawley"/>
    <x v="1"/>
    <x v="0"/>
    <s v="La Porte"/>
    <x v="14"/>
    <n v="46350"/>
    <x v="2"/>
    <x v="842"/>
    <x v="1"/>
    <x v="12"/>
    <x v="828"/>
    <n v="287.52"/>
    <n v="8"/>
    <n v="0"/>
    <n v="129.38399999999999"/>
  </r>
  <r>
    <n v="1138"/>
    <s v="CA-2013-152170"/>
    <x v="0"/>
    <x v="396"/>
    <d v="2013-11-16T00:00:00"/>
    <s v="Second Class"/>
    <s v="FH-14275"/>
    <s v="Frank Hawley"/>
    <x v="1"/>
    <x v="0"/>
    <s v="La Porte"/>
    <x v="14"/>
    <n v="46350"/>
    <x v="2"/>
    <x v="551"/>
    <x v="1"/>
    <x v="9"/>
    <x v="545"/>
    <n v="37.68"/>
    <n v="2"/>
    <n v="0"/>
    <n v="10.5504"/>
  </r>
  <r>
    <n v="1139"/>
    <s v="CA-2013-152170"/>
    <x v="0"/>
    <x v="396"/>
    <d v="2013-11-16T00:00:00"/>
    <s v="Second Class"/>
    <s v="FH-14275"/>
    <s v="Frank Hawley"/>
    <x v="1"/>
    <x v="0"/>
    <s v="La Porte"/>
    <x v="14"/>
    <n v="46350"/>
    <x v="2"/>
    <x v="843"/>
    <x v="1"/>
    <x v="10"/>
    <x v="829"/>
    <n v="19.98"/>
    <n v="2"/>
    <n v="0"/>
    <n v="8.9909999999999997"/>
  </r>
  <r>
    <n v="1140"/>
    <s v="CA-2013-152170"/>
    <x v="0"/>
    <x v="396"/>
    <d v="2013-11-16T00:00:00"/>
    <s v="Second Class"/>
    <s v="FH-14275"/>
    <s v="Frank Hawley"/>
    <x v="1"/>
    <x v="0"/>
    <s v="La Porte"/>
    <x v="14"/>
    <n v="46350"/>
    <x v="2"/>
    <x v="501"/>
    <x v="1"/>
    <x v="6"/>
    <x v="496"/>
    <n v="20.58"/>
    <n v="7"/>
    <n v="0"/>
    <n v="5.5566000000000004"/>
  </r>
  <r>
    <n v="1141"/>
    <s v="CA-2013-152170"/>
    <x v="0"/>
    <x v="396"/>
    <d v="2013-11-16T00:00:00"/>
    <s v="Second Class"/>
    <s v="FH-14275"/>
    <s v="Frank Hawley"/>
    <x v="1"/>
    <x v="0"/>
    <s v="La Porte"/>
    <x v="14"/>
    <n v="46350"/>
    <x v="2"/>
    <x v="844"/>
    <x v="1"/>
    <x v="8"/>
    <x v="830"/>
    <n v="17.38"/>
    <n v="2"/>
    <n v="0"/>
    <n v="8.69"/>
  </r>
  <r>
    <n v="1142"/>
    <s v="CA-2011-146969"/>
    <x v="2"/>
    <x v="411"/>
    <d v="2011-10-03T00:00:00"/>
    <s v="Standard Class"/>
    <s v="AP-10915"/>
    <s v="Arthur Prichep"/>
    <x v="0"/>
    <x v="0"/>
    <s v="Los Angeles"/>
    <x v="1"/>
    <n v="90045"/>
    <x v="1"/>
    <x v="743"/>
    <x v="0"/>
    <x v="5"/>
    <x v="734"/>
    <n v="204.6"/>
    <n v="2"/>
    <n v="0"/>
    <n v="53.195999999999998"/>
  </r>
  <r>
    <n v="1143"/>
    <s v="CA-2011-146969"/>
    <x v="2"/>
    <x v="411"/>
    <d v="2011-10-03T00:00:00"/>
    <s v="Standard Class"/>
    <s v="AP-10915"/>
    <s v="Arthur Prichep"/>
    <x v="0"/>
    <x v="0"/>
    <s v="Los Angeles"/>
    <x v="1"/>
    <n v="90045"/>
    <x v="1"/>
    <x v="845"/>
    <x v="1"/>
    <x v="13"/>
    <x v="831"/>
    <n v="8.7200000000000006"/>
    <n v="4"/>
    <n v="0"/>
    <n v="2.8776000000000002"/>
  </r>
  <r>
    <n v="1144"/>
    <s v="CA-2011-146969"/>
    <x v="2"/>
    <x v="411"/>
    <d v="2011-10-03T00:00:00"/>
    <s v="Standard Class"/>
    <s v="AP-10915"/>
    <s v="Arthur Prichep"/>
    <x v="0"/>
    <x v="0"/>
    <s v="Los Angeles"/>
    <x v="1"/>
    <n v="90045"/>
    <x v="1"/>
    <x v="272"/>
    <x v="1"/>
    <x v="10"/>
    <x v="269"/>
    <n v="6.48"/>
    <n v="1"/>
    <n v="0"/>
    <n v="3.1104000000000003"/>
  </r>
  <r>
    <n v="1145"/>
    <s v="CA-2011-146969"/>
    <x v="2"/>
    <x v="411"/>
    <d v="2011-10-03T00:00:00"/>
    <s v="Standard Class"/>
    <s v="AP-10915"/>
    <s v="Arthur Prichep"/>
    <x v="0"/>
    <x v="0"/>
    <s v="Los Angeles"/>
    <x v="1"/>
    <n v="90045"/>
    <x v="1"/>
    <x v="846"/>
    <x v="2"/>
    <x v="15"/>
    <x v="832"/>
    <n v="686.32"/>
    <n v="2"/>
    <n v="0.2"/>
    <n v="223.05399999999995"/>
  </r>
  <r>
    <n v="1146"/>
    <s v="CA-2011-146969"/>
    <x v="2"/>
    <x v="411"/>
    <d v="2011-10-03T00:00:00"/>
    <s v="Standard Class"/>
    <s v="AP-10915"/>
    <s v="Arthur Prichep"/>
    <x v="0"/>
    <x v="0"/>
    <s v="Los Angeles"/>
    <x v="1"/>
    <n v="90045"/>
    <x v="1"/>
    <x v="821"/>
    <x v="1"/>
    <x v="4"/>
    <x v="809"/>
    <n v="62.18"/>
    <n v="1"/>
    <n v="0"/>
    <n v="16.788600000000002"/>
  </r>
  <r>
    <n v="1147"/>
    <s v="CA-2012-112452"/>
    <x v="1"/>
    <x v="388"/>
    <d v="2012-04-04T00:00:00"/>
    <s v="Same Day"/>
    <s v="NC-18340"/>
    <s v="Nat Carroll"/>
    <x v="0"/>
    <x v="0"/>
    <s v="Lansing"/>
    <x v="12"/>
    <n v="48911"/>
    <x v="2"/>
    <x v="847"/>
    <x v="1"/>
    <x v="9"/>
    <x v="833"/>
    <n v="644.07600000000002"/>
    <n v="2"/>
    <n v="0.1"/>
    <n v="107.34599999999996"/>
  </r>
  <r>
    <n v="1148"/>
    <s v="CA-2012-112452"/>
    <x v="1"/>
    <x v="388"/>
    <d v="2012-04-04T00:00:00"/>
    <s v="Same Day"/>
    <s v="NC-18340"/>
    <s v="Nat Carroll"/>
    <x v="0"/>
    <x v="0"/>
    <s v="Lansing"/>
    <x v="12"/>
    <n v="48911"/>
    <x v="2"/>
    <x v="848"/>
    <x v="1"/>
    <x v="13"/>
    <x v="33"/>
    <n v="5.84"/>
    <n v="2"/>
    <n v="0"/>
    <n v="2.6279999999999997"/>
  </r>
  <r>
    <n v="1149"/>
    <s v="CA-2012-112452"/>
    <x v="1"/>
    <x v="388"/>
    <d v="2012-04-04T00:00:00"/>
    <s v="Same Day"/>
    <s v="NC-18340"/>
    <s v="Nat Carroll"/>
    <x v="0"/>
    <x v="0"/>
    <s v="Lansing"/>
    <x v="12"/>
    <n v="48911"/>
    <x v="2"/>
    <x v="849"/>
    <x v="1"/>
    <x v="8"/>
    <x v="834"/>
    <n v="12.76"/>
    <n v="2"/>
    <n v="0"/>
    <n v="5.8695999999999993"/>
  </r>
  <r>
    <n v="1150"/>
    <s v="CA-2012-112452"/>
    <x v="1"/>
    <x v="388"/>
    <d v="2012-04-04T00:00:00"/>
    <s v="Same Day"/>
    <s v="NC-18340"/>
    <s v="Nat Carroll"/>
    <x v="0"/>
    <x v="0"/>
    <s v="Lansing"/>
    <x v="12"/>
    <n v="48911"/>
    <x v="2"/>
    <x v="850"/>
    <x v="2"/>
    <x v="7"/>
    <x v="835"/>
    <n v="10.95"/>
    <n v="1"/>
    <n v="0"/>
    <n v="0.43799999999999883"/>
  </r>
  <r>
    <n v="1151"/>
    <s v="CA-2012-112452"/>
    <x v="1"/>
    <x v="388"/>
    <d v="2012-04-04T00:00:00"/>
    <s v="Same Day"/>
    <s v="NC-18340"/>
    <s v="Nat Carroll"/>
    <x v="0"/>
    <x v="0"/>
    <s v="Lansing"/>
    <x v="12"/>
    <n v="48911"/>
    <x v="2"/>
    <x v="851"/>
    <x v="2"/>
    <x v="16"/>
    <x v="836"/>
    <n v="599.98"/>
    <n v="2"/>
    <n v="0"/>
    <n v="209.99299999999999"/>
  </r>
  <r>
    <n v="1152"/>
    <s v="CA-2012-113971"/>
    <x v="1"/>
    <x v="412"/>
    <d v="2012-05-14T00:00:00"/>
    <s v="Standard Class"/>
    <s v="CB-12535"/>
    <s v="Claudia Bergmann"/>
    <x v="1"/>
    <x v="0"/>
    <s v="Cuyahoga Falls"/>
    <x v="24"/>
    <n v="44221"/>
    <x v="3"/>
    <x v="852"/>
    <x v="0"/>
    <x v="5"/>
    <x v="837"/>
    <n v="8.3520000000000003"/>
    <n v="6"/>
    <n v="0.2"/>
    <n v="1.2527999999999997"/>
  </r>
  <r>
    <n v="1153"/>
    <s v="CA-2014-160395"/>
    <x v="3"/>
    <x v="413"/>
    <d v="2014-01-07T00:00:00"/>
    <s v="Standard Class"/>
    <s v="KL-16555"/>
    <s v="Kelly Lampkin"/>
    <x v="1"/>
    <x v="0"/>
    <s v="Reno"/>
    <x v="33"/>
    <n v="89502"/>
    <x v="1"/>
    <x v="853"/>
    <x v="1"/>
    <x v="6"/>
    <x v="838"/>
    <n v="3.64"/>
    <n v="2"/>
    <n v="0"/>
    <n v="1.6379999999999999"/>
  </r>
  <r>
    <n v="1154"/>
    <s v="CA-2014-160395"/>
    <x v="3"/>
    <x v="413"/>
    <d v="2014-01-07T00:00:00"/>
    <s v="Standard Class"/>
    <s v="KL-16555"/>
    <s v="Kelly Lampkin"/>
    <x v="1"/>
    <x v="0"/>
    <s v="Reno"/>
    <x v="33"/>
    <n v="89502"/>
    <x v="1"/>
    <x v="697"/>
    <x v="1"/>
    <x v="8"/>
    <x v="690"/>
    <n v="159.768"/>
    <n v="7"/>
    <n v="0.2"/>
    <n v="53.921700000000008"/>
  </r>
  <r>
    <n v="1155"/>
    <s v="CA-2011-136567"/>
    <x v="2"/>
    <x v="414"/>
    <d v="2011-12-21T00:00:00"/>
    <s v="First Class"/>
    <s v="PS-19045"/>
    <s v="Penelope Sewall"/>
    <x v="2"/>
    <x v="0"/>
    <s v="Harrisonburg"/>
    <x v="17"/>
    <n v="22801"/>
    <x v="0"/>
    <x v="854"/>
    <x v="1"/>
    <x v="4"/>
    <x v="839"/>
    <n v="122.48"/>
    <n v="2"/>
    <n v="0"/>
    <n v="0"/>
  </r>
  <r>
    <n v="1156"/>
    <s v="CA-2011-136567"/>
    <x v="2"/>
    <x v="414"/>
    <d v="2011-12-21T00:00:00"/>
    <s v="First Class"/>
    <s v="PS-19045"/>
    <s v="Penelope Sewall"/>
    <x v="2"/>
    <x v="0"/>
    <s v="Harrisonburg"/>
    <x v="17"/>
    <n v="22801"/>
    <x v="0"/>
    <x v="855"/>
    <x v="0"/>
    <x v="3"/>
    <x v="840"/>
    <n v="2244.48"/>
    <n v="7"/>
    <n v="0"/>
    <n v="493.78559999999993"/>
  </r>
  <r>
    <n v="1157"/>
    <s v="CA-2011-136567"/>
    <x v="2"/>
    <x v="414"/>
    <d v="2011-12-21T00:00:00"/>
    <s v="First Class"/>
    <s v="PS-19045"/>
    <s v="Penelope Sewall"/>
    <x v="2"/>
    <x v="0"/>
    <s v="Harrisonburg"/>
    <x v="17"/>
    <n v="22801"/>
    <x v="0"/>
    <x v="350"/>
    <x v="1"/>
    <x v="8"/>
    <x v="346"/>
    <n v="62.31"/>
    <n v="3"/>
    <n v="0"/>
    <n v="29.285699999999999"/>
  </r>
  <r>
    <n v="1158"/>
    <s v="CA-2011-136567"/>
    <x v="2"/>
    <x v="414"/>
    <d v="2011-12-21T00:00:00"/>
    <s v="First Class"/>
    <s v="PS-19045"/>
    <s v="Penelope Sewall"/>
    <x v="2"/>
    <x v="0"/>
    <s v="Harrisonburg"/>
    <x v="17"/>
    <n v="22801"/>
    <x v="0"/>
    <x v="342"/>
    <x v="0"/>
    <x v="3"/>
    <x v="338"/>
    <n v="455.1"/>
    <n v="2"/>
    <n v="0"/>
    <n v="100.12200000000001"/>
  </r>
  <r>
    <n v="1159"/>
    <s v="CA-2013-149314"/>
    <x v="0"/>
    <x v="415"/>
    <d v="2013-07-08T00:00:00"/>
    <s v="Second Class"/>
    <s v="GB-14530"/>
    <s v="George Bell"/>
    <x v="1"/>
    <x v="0"/>
    <s v="Los Angeles"/>
    <x v="1"/>
    <n v="90004"/>
    <x v="1"/>
    <x v="856"/>
    <x v="0"/>
    <x v="1"/>
    <x v="841"/>
    <n v="195.184"/>
    <n v="1"/>
    <n v="0.2"/>
    <n v="19.518400000000007"/>
  </r>
  <r>
    <n v="1160"/>
    <s v="CA-2014-147039"/>
    <x v="3"/>
    <x v="222"/>
    <d v="2014-07-05T00:00:00"/>
    <s v="Standard Class"/>
    <s v="AA-10315"/>
    <s v="Alex Avila"/>
    <x v="0"/>
    <x v="0"/>
    <s v="Minneapolis"/>
    <x v="11"/>
    <n v="55407"/>
    <x v="2"/>
    <x v="643"/>
    <x v="1"/>
    <x v="9"/>
    <x v="842"/>
    <n v="362.94"/>
    <n v="3"/>
    <n v="0"/>
    <n v="90.735000000000014"/>
  </r>
  <r>
    <n v="1161"/>
    <s v="CA-2014-147039"/>
    <x v="3"/>
    <x v="222"/>
    <d v="2014-07-05T00:00:00"/>
    <s v="Standard Class"/>
    <s v="AA-10315"/>
    <s v="Alex Avila"/>
    <x v="0"/>
    <x v="0"/>
    <s v="Minneapolis"/>
    <x v="11"/>
    <n v="55407"/>
    <x v="2"/>
    <x v="68"/>
    <x v="1"/>
    <x v="8"/>
    <x v="68"/>
    <n v="11.54"/>
    <n v="2"/>
    <n v="0"/>
    <n v="5.77"/>
  </r>
  <r>
    <n v="1162"/>
    <s v="CA-2011-126522"/>
    <x v="2"/>
    <x v="416"/>
    <d v="2011-09-05T00:00:00"/>
    <s v="Second Class"/>
    <s v="LT-16765"/>
    <s v="Larry Tron"/>
    <x v="0"/>
    <x v="0"/>
    <s v="Escondido"/>
    <x v="1"/>
    <n v="92025"/>
    <x v="1"/>
    <x v="30"/>
    <x v="1"/>
    <x v="6"/>
    <x v="30"/>
    <n v="53.94"/>
    <n v="3"/>
    <n v="0"/>
    <n v="15.642599999999995"/>
  </r>
  <r>
    <n v="1163"/>
    <s v="CA-2011-127964"/>
    <x v="2"/>
    <x v="223"/>
    <d v="2011-03-08T00:00:00"/>
    <s v="Standard Class"/>
    <s v="AP-10720"/>
    <s v="Anne Pryor"/>
    <x v="2"/>
    <x v="0"/>
    <s v="New York City"/>
    <x v="15"/>
    <n v="10035"/>
    <x v="3"/>
    <x v="857"/>
    <x v="2"/>
    <x v="7"/>
    <x v="843"/>
    <n v="9.99"/>
    <n v="1"/>
    <n v="0"/>
    <n v="4.5953999999999997"/>
  </r>
  <r>
    <n v="1164"/>
    <s v="CA-2011-127964"/>
    <x v="2"/>
    <x v="223"/>
    <d v="2011-03-08T00:00:00"/>
    <s v="Standard Class"/>
    <s v="AP-10720"/>
    <s v="Anne Pryor"/>
    <x v="2"/>
    <x v="0"/>
    <s v="New York City"/>
    <x v="15"/>
    <n v="10035"/>
    <x v="3"/>
    <x v="270"/>
    <x v="1"/>
    <x v="8"/>
    <x v="267"/>
    <n v="125.76"/>
    <n v="3"/>
    <n v="0.2"/>
    <n v="40.872"/>
  </r>
  <r>
    <n v="1165"/>
    <s v="CA-2011-127964"/>
    <x v="2"/>
    <x v="223"/>
    <d v="2011-03-08T00:00:00"/>
    <s v="Standard Class"/>
    <s v="AP-10720"/>
    <s v="Anne Pryor"/>
    <x v="2"/>
    <x v="0"/>
    <s v="New York City"/>
    <x v="15"/>
    <n v="10035"/>
    <x v="3"/>
    <x v="858"/>
    <x v="1"/>
    <x v="8"/>
    <x v="844"/>
    <n v="25.32"/>
    <n v="5"/>
    <n v="0.2"/>
    <n v="9.1785000000000014"/>
  </r>
  <r>
    <n v="1166"/>
    <s v="CA-2011-117709"/>
    <x v="2"/>
    <x v="417"/>
    <d v="2011-05-08T00:00:00"/>
    <s v="Standard Class"/>
    <s v="PM-18940"/>
    <s v="Paul MacIntyre"/>
    <x v="0"/>
    <x v="0"/>
    <s v="Jackson"/>
    <x v="12"/>
    <n v="49201"/>
    <x v="2"/>
    <x v="673"/>
    <x v="1"/>
    <x v="8"/>
    <x v="667"/>
    <n v="46.8"/>
    <n v="4"/>
    <n v="0"/>
    <n v="21.059999999999995"/>
  </r>
  <r>
    <n v="1167"/>
    <s v="CA-2012-125416"/>
    <x v="1"/>
    <x v="121"/>
    <d v="2012-11-02T00:00:00"/>
    <s v="Same Day"/>
    <s v="KC-16540"/>
    <s v="Kelly Collister"/>
    <x v="0"/>
    <x v="0"/>
    <s v="Seattle"/>
    <x v="4"/>
    <n v="98115"/>
    <x v="1"/>
    <x v="100"/>
    <x v="2"/>
    <x v="11"/>
    <x v="100"/>
    <n v="447.93"/>
    <n v="9"/>
    <n v="0"/>
    <n v="49.272299999999987"/>
  </r>
  <r>
    <n v="1168"/>
    <s v="CA-2014-145226"/>
    <x v="3"/>
    <x v="166"/>
    <d v="2014-12-11T00:00:00"/>
    <s v="Second Class"/>
    <s v="DL-13315"/>
    <s v="Delfina Latchford"/>
    <x v="0"/>
    <x v="0"/>
    <s v="New York City"/>
    <x v="15"/>
    <n v="10035"/>
    <x v="3"/>
    <x v="859"/>
    <x v="0"/>
    <x v="5"/>
    <x v="845"/>
    <n v="109.48"/>
    <n v="2"/>
    <n v="0"/>
    <n v="33.938800000000001"/>
  </r>
  <r>
    <n v="1169"/>
    <s v="CA-2014-145226"/>
    <x v="3"/>
    <x v="166"/>
    <d v="2014-12-11T00:00:00"/>
    <s v="Second Class"/>
    <s v="DL-13315"/>
    <s v="Delfina Latchford"/>
    <x v="0"/>
    <x v="0"/>
    <s v="New York City"/>
    <x v="15"/>
    <n v="10035"/>
    <x v="3"/>
    <x v="72"/>
    <x v="1"/>
    <x v="4"/>
    <x v="72"/>
    <n v="272.94"/>
    <n v="3"/>
    <n v="0"/>
    <n v="0"/>
  </r>
  <r>
    <n v="1170"/>
    <s v="CA-2014-145226"/>
    <x v="3"/>
    <x v="166"/>
    <d v="2014-12-11T00:00:00"/>
    <s v="Second Class"/>
    <s v="DL-13315"/>
    <s v="Delfina Latchford"/>
    <x v="0"/>
    <x v="0"/>
    <s v="New York City"/>
    <x v="15"/>
    <n v="10035"/>
    <x v="3"/>
    <x v="860"/>
    <x v="1"/>
    <x v="10"/>
    <x v="846"/>
    <n v="19.440000000000001"/>
    <n v="3"/>
    <n v="0"/>
    <n v="9.3312000000000008"/>
  </r>
  <r>
    <n v="1171"/>
    <s v="CA-2014-145226"/>
    <x v="3"/>
    <x v="166"/>
    <d v="2014-12-11T00:00:00"/>
    <s v="Second Class"/>
    <s v="DL-13315"/>
    <s v="Delfina Latchford"/>
    <x v="0"/>
    <x v="0"/>
    <s v="New York City"/>
    <x v="15"/>
    <n v="10035"/>
    <x v="3"/>
    <x v="861"/>
    <x v="1"/>
    <x v="4"/>
    <x v="847"/>
    <n v="31.92"/>
    <n v="4"/>
    <n v="0"/>
    <n v="8.299199999999999"/>
  </r>
  <r>
    <n v="1172"/>
    <s v="US-2011-100279"/>
    <x v="2"/>
    <x v="418"/>
    <d v="2011-03-14T00:00:00"/>
    <s v="Standard Class"/>
    <s v="SW-20275"/>
    <s v="Scott Williamson"/>
    <x v="0"/>
    <x v="0"/>
    <s v="Royal Oak"/>
    <x v="12"/>
    <n v="48073"/>
    <x v="2"/>
    <x v="862"/>
    <x v="1"/>
    <x v="10"/>
    <x v="848"/>
    <n v="22.38"/>
    <n v="2"/>
    <n v="0"/>
    <n v="10.7424"/>
  </r>
  <r>
    <n v="1173"/>
    <s v="CA-2011-158064"/>
    <x v="2"/>
    <x v="419"/>
    <d v="2011-04-25T00:00:00"/>
    <s v="Standard Class"/>
    <s v="AA-10375"/>
    <s v="Allen Armold"/>
    <x v="0"/>
    <x v="0"/>
    <s v="Los Angeles"/>
    <x v="1"/>
    <n v="90008"/>
    <x v="1"/>
    <x v="863"/>
    <x v="1"/>
    <x v="8"/>
    <x v="849"/>
    <n v="16.520000000000003"/>
    <n v="5"/>
    <n v="0.2"/>
    <n v="5.5754999999999999"/>
  </r>
  <r>
    <n v="1174"/>
    <s v="US-2012-104430"/>
    <x v="1"/>
    <x v="420"/>
    <d v="2012-10-26T00:00:00"/>
    <s v="Standard Class"/>
    <s v="LT-17110"/>
    <s v="Liz Thompson"/>
    <x v="0"/>
    <x v="0"/>
    <s v="Bloomington"/>
    <x v="10"/>
    <n v="61701"/>
    <x v="2"/>
    <x v="625"/>
    <x v="1"/>
    <x v="8"/>
    <x v="619"/>
    <n v="5.1759999999999984"/>
    <n v="4"/>
    <n v="0.8"/>
    <n v="-7.7640000000000011"/>
  </r>
  <r>
    <n v="1175"/>
    <s v="CA-2012-132080"/>
    <x v="1"/>
    <x v="421"/>
    <d v="2012-08-25T00:00:00"/>
    <s v="First Class"/>
    <s v="DP-13105"/>
    <s v="Dave Poirier"/>
    <x v="1"/>
    <x v="0"/>
    <s v="New York City"/>
    <x v="15"/>
    <n v="10035"/>
    <x v="3"/>
    <x v="864"/>
    <x v="1"/>
    <x v="8"/>
    <x v="850"/>
    <n v="50.112000000000002"/>
    <n v="6"/>
    <n v="0.2"/>
    <n v="16.2864"/>
  </r>
  <r>
    <n v="1176"/>
    <s v="CA-2013-161207"/>
    <x v="0"/>
    <x v="48"/>
    <d v="2013-09-04T00:00:00"/>
    <s v="Standard Class"/>
    <s v="AB-10060"/>
    <s v="Adam Bellavance"/>
    <x v="2"/>
    <x v="0"/>
    <s v="Concord"/>
    <x v="38"/>
    <n v="3301"/>
    <x v="3"/>
    <x v="660"/>
    <x v="1"/>
    <x v="14"/>
    <x v="654"/>
    <n v="27.93"/>
    <n v="3"/>
    <n v="0"/>
    <n v="8.0996999999999986"/>
  </r>
  <r>
    <n v="1177"/>
    <s v="CA-2011-120243"/>
    <x v="2"/>
    <x v="422"/>
    <d v="2011-12-30T00:00:00"/>
    <s v="Second Class"/>
    <s v="AT-10435"/>
    <s v="Alyssa Tate"/>
    <x v="2"/>
    <x v="0"/>
    <s v="Los Angeles"/>
    <x v="1"/>
    <n v="90004"/>
    <x v="1"/>
    <x v="865"/>
    <x v="1"/>
    <x v="2"/>
    <x v="33"/>
    <n v="11.56"/>
    <n v="4"/>
    <n v="0"/>
    <n v="5.4332000000000003"/>
  </r>
  <r>
    <n v="1178"/>
    <s v="CA-2013-113621"/>
    <x v="0"/>
    <x v="49"/>
    <d v="2013-12-06T00:00:00"/>
    <s v="Standard Class"/>
    <s v="JE-15745"/>
    <s v="Joel Eaton"/>
    <x v="0"/>
    <x v="0"/>
    <s v="Rockville"/>
    <x v="39"/>
    <n v="20852"/>
    <x v="3"/>
    <x v="866"/>
    <x v="0"/>
    <x v="1"/>
    <x v="851"/>
    <n v="172.5"/>
    <n v="2"/>
    <n v="0"/>
    <n v="51.749999999999986"/>
  </r>
  <r>
    <n v="1179"/>
    <s v="CA-2013-113621"/>
    <x v="0"/>
    <x v="49"/>
    <d v="2013-12-06T00:00:00"/>
    <s v="Standard Class"/>
    <s v="JE-15745"/>
    <s v="Joel Eaton"/>
    <x v="0"/>
    <x v="0"/>
    <s v="Rockville"/>
    <x v="39"/>
    <n v="20852"/>
    <x v="3"/>
    <x v="160"/>
    <x v="2"/>
    <x v="7"/>
    <x v="159"/>
    <n v="179.97"/>
    <n v="3"/>
    <n v="0"/>
    <n v="44.992500000000007"/>
  </r>
  <r>
    <n v="1180"/>
    <s v="CA-2013-168081"/>
    <x v="0"/>
    <x v="423"/>
    <d v="2013-04-28T00:00:00"/>
    <s v="Second Class"/>
    <s v="CA-12055"/>
    <s v="Cathy Armstrong"/>
    <x v="2"/>
    <x v="0"/>
    <s v="Houston"/>
    <x v="5"/>
    <n v="77070"/>
    <x v="2"/>
    <x v="619"/>
    <x v="2"/>
    <x v="11"/>
    <x v="614"/>
    <n v="258.69600000000003"/>
    <n v="3"/>
    <n v="0.2"/>
    <n v="64.674000000000007"/>
  </r>
  <r>
    <n v="1181"/>
    <s v="CA-2011-128146"/>
    <x v="2"/>
    <x v="261"/>
    <d v="2011-06-25T00:00:00"/>
    <s v="Standard Class"/>
    <s v="DB-13060"/>
    <s v="Dave Brooks"/>
    <x v="0"/>
    <x v="0"/>
    <s v="Lakewood"/>
    <x v="30"/>
    <n v="8701"/>
    <x v="3"/>
    <x v="867"/>
    <x v="2"/>
    <x v="7"/>
    <x v="852"/>
    <n v="1322.93"/>
    <n v="7"/>
    <n v="0"/>
    <n v="357.19110000000001"/>
  </r>
  <r>
    <n v="1182"/>
    <s v="CA-2011-128146"/>
    <x v="2"/>
    <x v="261"/>
    <d v="2011-06-25T00:00:00"/>
    <s v="Standard Class"/>
    <s v="DB-13060"/>
    <s v="Dave Brooks"/>
    <x v="0"/>
    <x v="0"/>
    <s v="Lakewood"/>
    <x v="30"/>
    <n v="8701"/>
    <x v="3"/>
    <x v="868"/>
    <x v="1"/>
    <x v="6"/>
    <x v="853"/>
    <n v="3.76"/>
    <n v="2"/>
    <n v="0"/>
    <n v="1.0903999999999998"/>
  </r>
  <r>
    <n v="1183"/>
    <s v="CA-2014-138779"/>
    <x v="3"/>
    <x v="424"/>
    <d v="2014-01-16T00:00:00"/>
    <s v="First Class"/>
    <s v="RB-19570"/>
    <s v="Rob Beeghly"/>
    <x v="0"/>
    <x v="0"/>
    <s v="Jacksonville"/>
    <x v="3"/>
    <n v="28540"/>
    <x v="0"/>
    <x v="113"/>
    <x v="1"/>
    <x v="12"/>
    <x v="113"/>
    <n v="21.744"/>
    <n v="1"/>
    <n v="0.2"/>
    <n v="7.3385999999999996"/>
  </r>
  <r>
    <n v="1184"/>
    <s v="CA-2014-138779"/>
    <x v="3"/>
    <x v="424"/>
    <d v="2014-01-16T00:00:00"/>
    <s v="First Class"/>
    <s v="RB-19570"/>
    <s v="Rob Beeghly"/>
    <x v="0"/>
    <x v="0"/>
    <s v="Jacksonville"/>
    <x v="3"/>
    <n v="28540"/>
    <x v="0"/>
    <x v="869"/>
    <x v="2"/>
    <x v="7"/>
    <x v="854"/>
    <n v="7.92"/>
    <n v="5"/>
    <n v="0.2"/>
    <n v="0.69300000000000006"/>
  </r>
  <r>
    <n v="1185"/>
    <s v="CA-2011-127131"/>
    <x v="2"/>
    <x v="156"/>
    <d v="2011-11-30T00:00:00"/>
    <s v="Standard Class"/>
    <s v="HR-14830"/>
    <s v="Harold Ryan"/>
    <x v="1"/>
    <x v="0"/>
    <s v="Seattle"/>
    <x v="4"/>
    <n v="98103"/>
    <x v="1"/>
    <x v="870"/>
    <x v="1"/>
    <x v="8"/>
    <x v="855"/>
    <n v="12.096000000000002"/>
    <n v="7"/>
    <n v="0.2"/>
    <n v="4.2335999999999991"/>
  </r>
  <r>
    <n v="1186"/>
    <s v="CA-2011-127131"/>
    <x v="2"/>
    <x v="156"/>
    <d v="2011-11-30T00:00:00"/>
    <s v="Standard Class"/>
    <s v="HR-14830"/>
    <s v="Harold Ryan"/>
    <x v="1"/>
    <x v="0"/>
    <s v="Seattle"/>
    <x v="4"/>
    <n v="98103"/>
    <x v="1"/>
    <x v="871"/>
    <x v="1"/>
    <x v="4"/>
    <x v="856"/>
    <n v="485.88"/>
    <n v="6"/>
    <n v="0"/>
    <n v="9.7176000000000329"/>
  </r>
  <r>
    <n v="1187"/>
    <s v="CA-2011-127131"/>
    <x v="2"/>
    <x v="156"/>
    <d v="2011-11-30T00:00:00"/>
    <s v="Standard Class"/>
    <s v="HR-14830"/>
    <s v="Harold Ryan"/>
    <x v="1"/>
    <x v="0"/>
    <s v="Seattle"/>
    <x v="4"/>
    <n v="98103"/>
    <x v="1"/>
    <x v="585"/>
    <x v="1"/>
    <x v="10"/>
    <x v="580"/>
    <n v="25.92"/>
    <n v="4"/>
    <n v="0"/>
    <n v="12.441600000000001"/>
  </r>
  <r>
    <n v="1188"/>
    <s v="CA-2011-127131"/>
    <x v="2"/>
    <x v="156"/>
    <d v="2011-11-30T00:00:00"/>
    <s v="Standard Class"/>
    <s v="HR-14830"/>
    <s v="Harold Ryan"/>
    <x v="1"/>
    <x v="0"/>
    <s v="Seattle"/>
    <x v="4"/>
    <n v="98103"/>
    <x v="1"/>
    <x v="595"/>
    <x v="1"/>
    <x v="4"/>
    <x v="590"/>
    <n v="197.58"/>
    <n v="2"/>
    <n v="0"/>
    <n v="53.346599999999995"/>
  </r>
  <r>
    <n v="1189"/>
    <s v="CA-2014-117212"/>
    <x v="3"/>
    <x v="425"/>
    <d v="2014-03-01T00:00:00"/>
    <s v="Second Class"/>
    <s v="BT-11530"/>
    <s v="Bradley Talbott"/>
    <x v="2"/>
    <x v="0"/>
    <s v="Los Angeles"/>
    <x v="1"/>
    <n v="90036"/>
    <x v="1"/>
    <x v="564"/>
    <x v="1"/>
    <x v="9"/>
    <x v="559"/>
    <n v="81.92"/>
    <n v="4"/>
    <n v="0"/>
    <n v="22.118400000000001"/>
  </r>
  <r>
    <n v="1190"/>
    <s v="CA-2014-117212"/>
    <x v="3"/>
    <x v="425"/>
    <d v="2014-03-01T00:00:00"/>
    <s v="Second Class"/>
    <s v="BT-11530"/>
    <s v="Bradley Talbott"/>
    <x v="2"/>
    <x v="0"/>
    <s v="Los Angeles"/>
    <x v="1"/>
    <n v="90036"/>
    <x v="1"/>
    <x v="872"/>
    <x v="2"/>
    <x v="7"/>
    <x v="857"/>
    <n v="889.53600000000006"/>
    <n v="8"/>
    <n v="0.2"/>
    <n v="66.715199999999982"/>
  </r>
  <r>
    <n v="1191"/>
    <s v="CA-2014-117212"/>
    <x v="3"/>
    <x v="425"/>
    <d v="2014-03-01T00:00:00"/>
    <s v="Second Class"/>
    <s v="BT-11530"/>
    <s v="Bradley Talbott"/>
    <x v="2"/>
    <x v="0"/>
    <s v="Los Angeles"/>
    <x v="1"/>
    <n v="90036"/>
    <x v="1"/>
    <x v="873"/>
    <x v="0"/>
    <x v="1"/>
    <x v="858"/>
    <n v="892.22400000000005"/>
    <n v="3"/>
    <n v="0.2"/>
    <n v="89.222400000000022"/>
  </r>
  <r>
    <n v="1192"/>
    <s v="CA-2014-117212"/>
    <x v="3"/>
    <x v="425"/>
    <d v="2014-03-01T00:00:00"/>
    <s v="Second Class"/>
    <s v="BT-11530"/>
    <s v="Bradley Talbott"/>
    <x v="2"/>
    <x v="0"/>
    <s v="Los Angeles"/>
    <x v="1"/>
    <n v="90036"/>
    <x v="1"/>
    <x v="314"/>
    <x v="1"/>
    <x v="10"/>
    <x v="361"/>
    <n v="223.92"/>
    <n v="4"/>
    <n v="0"/>
    <n v="109.7208"/>
  </r>
  <r>
    <n v="1193"/>
    <s v="CA-2014-117212"/>
    <x v="3"/>
    <x v="425"/>
    <d v="2014-03-01T00:00:00"/>
    <s v="Second Class"/>
    <s v="BT-11530"/>
    <s v="Bradley Talbott"/>
    <x v="2"/>
    <x v="0"/>
    <s v="Los Angeles"/>
    <x v="1"/>
    <n v="90036"/>
    <x v="1"/>
    <x v="874"/>
    <x v="1"/>
    <x v="10"/>
    <x v="859"/>
    <n v="23.12"/>
    <n v="4"/>
    <n v="0"/>
    <n v="11.328800000000001"/>
  </r>
  <r>
    <n v="1194"/>
    <s v="US-2012-130519"/>
    <x v="1"/>
    <x v="426"/>
    <d v="2012-09-15T00:00:00"/>
    <s v="Same Day"/>
    <s v="NG-18355"/>
    <s v="Nat Gilpin"/>
    <x v="1"/>
    <x v="0"/>
    <s v="Coral Springs"/>
    <x v="2"/>
    <n v="33065"/>
    <x v="0"/>
    <x v="289"/>
    <x v="1"/>
    <x v="10"/>
    <x v="286"/>
    <n v="15.552000000000003"/>
    <n v="3"/>
    <n v="0.2"/>
    <n v="5.4432"/>
  </r>
  <r>
    <n v="1195"/>
    <s v="US-2012-130519"/>
    <x v="1"/>
    <x v="426"/>
    <d v="2012-09-15T00:00:00"/>
    <s v="Same Day"/>
    <s v="NG-18355"/>
    <s v="Nat Gilpin"/>
    <x v="1"/>
    <x v="0"/>
    <s v="Coral Springs"/>
    <x v="2"/>
    <n v="33065"/>
    <x v="0"/>
    <x v="875"/>
    <x v="0"/>
    <x v="5"/>
    <x v="860"/>
    <n v="15.712000000000002"/>
    <n v="4"/>
    <n v="0.2"/>
    <n v="2.553199999999999"/>
  </r>
  <r>
    <n v="1196"/>
    <s v="US-2012-130519"/>
    <x v="1"/>
    <x v="426"/>
    <d v="2012-09-15T00:00:00"/>
    <s v="Same Day"/>
    <s v="NG-18355"/>
    <s v="Nat Gilpin"/>
    <x v="1"/>
    <x v="0"/>
    <s v="Coral Springs"/>
    <x v="2"/>
    <n v="33065"/>
    <x v="0"/>
    <x v="421"/>
    <x v="1"/>
    <x v="4"/>
    <x v="416"/>
    <n v="24.672000000000001"/>
    <n v="2"/>
    <n v="0.2"/>
    <n v="2.1588000000000021"/>
  </r>
  <r>
    <n v="1197"/>
    <s v="US-2012-130519"/>
    <x v="1"/>
    <x v="426"/>
    <d v="2012-09-15T00:00:00"/>
    <s v="Same Day"/>
    <s v="NG-18355"/>
    <s v="Nat Gilpin"/>
    <x v="1"/>
    <x v="0"/>
    <s v="Coral Springs"/>
    <x v="2"/>
    <n v="33065"/>
    <x v="0"/>
    <x v="583"/>
    <x v="0"/>
    <x v="5"/>
    <x v="578"/>
    <n v="55.967999999999996"/>
    <n v="1"/>
    <n v="0.2"/>
    <n v="-2.098800000000006"/>
  </r>
  <r>
    <n v="1198"/>
    <s v="CA-2013-130946"/>
    <x v="0"/>
    <x v="143"/>
    <d v="2013-04-13T00:00:00"/>
    <s v="Standard Class"/>
    <s v="ZC-21910"/>
    <s v="Zuschuss Carroll"/>
    <x v="0"/>
    <x v="0"/>
    <s v="Houston"/>
    <x v="5"/>
    <n v="77041"/>
    <x v="2"/>
    <x v="876"/>
    <x v="2"/>
    <x v="11"/>
    <x v="861"/>
    <n v="431.92800000000005"/>
    <n v="9"/>
    <n v="0.2"/>
    <n v="64.789199999999951"/>
  </r>
  <r>
    <n v="1199"/>
    <s v="CA-2013-130946"/>
    <x v="0"/>
    <x v="143"/>
    <d v="2013-04-13T00:00:00"/>
    <s v="Standard Class"/>
    <s v="ZC-21910"/>
    <s v="Zuschuss Carroll"/>
    <x v="0"/>
    <x v="0"/>
    <s v="Houston"/>
    <x v="5"/>
    <n v="77041"/>
    <x v="2"/>
    <x v="877"/>
    <x v="0"/>
    <x v="1"/>
    <x v="862"/>
    <n v="95.983999999999995"/>
    <n v="4"/>
    <n v="0.3"/>
    <n v="-4.1135999999999981"/>
  </r>
  <r>
    <n v="1200"/>
    <s v="CA-2013-130946"/>
    <x v="0"/>
    <x v="143"/>
    <d v="2013-04-13T00:00:00"/>
    <s v="Standard Class"/>
    <s v="ZC-21910"/>
    <s v="Zuschuss Carroll"/>
    <x v="0"/>
    <x v="0"/>
    <s v="Houston"/>
    <x v="5"/>
    <n v="77041"/>
    <x v="2"/>
    <x v="316"/>
    <x v="1"/>
    <x v="8"/>
    <x v="313"/>
    <n v="1088.7919999999997"/>
    <n v="4"/>
    <n v="0.8"/>
    <n v="-1850.9464000000007"/>
  </r>
  <r>
    <n v="1201"/>
    <s v="CA-2013-114727"/>
    <x v="0"/>
    <x v="427"/>
    <d v="2013-07-25T00:00:00"/>
    <s v="Standard Class"/>
    <s v="LS-16945"/>
    <s v="Linda Southworth"/>
    <x v="1"/>
    <x v="0"/>
    <s v="Denver"/>
    <x v="22"/>
    <n v="80219"/>
    <x v="1"/>
    <x v="629"/>
    <x v="0"/>
    <x v="1"/>
    <x v="623"/>
    <n v="544.00800000000004"/>
    <n v="3"/>
    <n v="0.2"/>
    <n v="40.800600000000003"/>
  </r>
  <r>
    <n v="1202"/>
    <s v="CA-2013-114727"/>
    <x v="0"/>
    <x v="427"/>
    <d v="2013-07-25T00:00:00"/>
    <s v="Standard Class"/>
    <s v="LS-16945"/>
    <s v="Linda Southworth"/>
    <x v="1"/>
    <x v="0"/>
    <s v="Denver"/>
    <x v="22"/>
    <n v="80219"/>
    <x v="1"/>
    <x v="255"/>
    <x v="1"/>
    <x v="8"/>
    <x v="253"/>
    <n v="1.8720000000000003"/>
    <n v="3"/>
    <n v="0.7"/>
    <n v="-1.4352"/>
  </r>
  <r>
    <n v="1203"/>
    <s v="CA-2013-114727"/>
    <x v="0"/>
    <x v="427"/>
    <d v="2013-07-25T00:00:00"/>
    <s v="Standard Class"/>
    <s v="LS-16945"/>
    <s v="Linda Southworth"/>
    <x v="1"/>
    <x v="0"/>
    <s v="Denver"/>
    <x v="22"/>
    <n v="80219"/>
    <x v="1"/>
    <x v="406"/>
    <x v="0"/>
    <x v="1"/>
    <x v="402"/>
    <n v="854.35200000000009"/>
    <n v="3"/>
    <n v="0.2"/>
    <n v="10.679399999999873"/>
  </r>
  <r>
    <n v="1204"/>
    <s v="CA-2013-114727"/>
    <x v="0"/>
    <x v="427"/>
    <d v="2013-07-25T00:00:00"/>
    <s v="Standard Class"/>
    <s v="LS-16945"/>
    <s v="Linda Southworth"/>
    <x v="1"/>
    <x v="0"/>
    <s v="Denver"/>
    <x v="22"/>
    <n v="80219"/>
    <x v="1"/>
    <x v="878"/>
    <x v="1"/>
    <x v="4"/>
    <x v="863"/>
    <n v="593.5680000000001"/>
    <n v="2"/>
    <n v="0.2"/>
    <n v="0"/>
  </r>
  <r>
    <n v="1205"/>
    <s v="CA-2013-114727"/>
    <x v="0"/>
    <x v="427"/>
    <d v="2013-07-25T00:00:00"/>
    <s v="Standard Class"/>
    <s v="LS-16945"/>
    <s v="Linda Southworth"/>
    <x v="1"/>
    <x v="0"/>
    <s v="Denver"/>
    <x v="22"/>
    <n v="80219"/>
    <x v="1"/>
    <x v="426"/>
    <x v="1"/>
    <x v="4"/>
    <x v="421"/>
    <n v="338.04"/>
    <n v="3"/>
    <n v="0.2"/>
    <n v="-33.804000000000002"/>
  </r>
  <r>
    <n v="1206"/>
    <s v="CA-2014-133235"/>
    <x v="3"/>
    <x v="378"/>
    <d v="2014-08-05T00:00:00"/>
    <s v="First Class"/>
    <s v="LH-16750"/>
    <s v="Larry Hughes"/>
    <x v="0"/>
    <x v="0"/>
    <s v="Charlotte"/>
    <x v="3"/>
    <n v="28205"/>
    <x v="0"/>
    <x v="704"/>
    <x v="2"/>
    <x v="7"/>
    <x v="697"/>
    <n v="271.95999999999998"/>
    <n v="5"/>
    <n v="0.2"/>
    <n v="16.997500000000016"/>
  </r>
  <r>
    <n v="1207"/>
    <s v="CA-2013-137050"/>
    <x v="0"/>
    <x v="216"/>
    <d v="2013-07-19T00:00:00"/>
    <s v="Second Class"/>
    <s v="SW-20755"/>
    <s v="Steven Ward"/>
    <x v="1"/>
    <x v="0"/>
    <s v="New York City"/>
    <x v="15"/>
    <n v="10009"/>
    <x v="3"/>
    <x v="602"/>
    <x v="1"/>
    <x v="4"/>
    <x v="597"/>
    <n v="11.21"/>
    <n v="1"/>
    <n v="0"/>
    <n v="3.3629999999999995"/>
  </r>
  <r>
    <n v="1208"/>
    <s v="CA-2013-137050"/>
    <x v="0"/>
    <x v="216"/>
    <d v="2013-07-19T00:00:00"/>
    <s v="Second Class"/>
    <s v="SW-20755"/>
    <s v="Steven Ward"/>
    <x v="1"/>
    <x v="0"/>
    <s v="New York City"/>
    <x v="15"/>
    <n v="10009"/>
    <x v="3"/>
    <x v="315"/>
    <x v="1"/>
    <x v="8"/>
    <x v="312"/>
    <n v="9.1440000000000001"/>
    <n v="3"/>
    <n v="0.2"/>
    <n v="3.2003999999999997"/>
  </r>
  <r>
    <n v="1209"/>
    <s v="CA-2013-137050"/>
    <x v="0"/>
    <x v="216"/>
    <d v="2013-07-19T00:00:00"/>
    <s v="Second Class"/>
    <s v="SW-20755"/>
    <s v="Steven Ward"/>
    <x v="1"/>
    <x v="0"/>
    <s v="New York City"/>
    <x v="15"/>
    <n v="10009"/>
    <x v="3"/>
    <x v="131"/>
    <x v="1"/>
    <x v="13"/>
    <x v="131"/>
    <n v="14.069999999999999"/>
    <n v="7"/>
    <n v="0"/>
    <n v="6.8942999999999994"/>
  </r>
  <r>
    <n v="1210"/>
    <s v="CA-2013-137050"/>
    <x v="0"/>
    <x v="216"/>
    <d v="2013-07-19T00:00:00"/>
    <s v="Second Class"/>
    <s v="SW-20755"/>
    <s v="Steven Ward"/>
    <x v="1"/>
    <x v="0"/>
    <s v="New York City"/>
    <x v="15"/>
    <n v="10009"/>
    <x v="3"/>
    <x v="879"/>
    <x v="1"/>
    <x v="6"/>
    <x v="864"/>
    <n v="41.86"/>
    <n v="7"/>
    <n v="0"/>
    <n v="10.465"/>
  </r>
  <r>
    <n v="1211"/>
    <s v="CA-2013-137050"/>
    <x v="0"/>
    <x v="216"/>
    <d v="2013-07-19T00:00:00"/>
    <s v="Second Class"/>
    <s v="SW-20755"/>
    <s v="Steven Ward"/>
    <x v="1"/>
    <x v="0"/>
    <s v="New York City"/>
    <x v="15"/>
    <n v="10009"/>
    <x v="3"/>
    <x v="880"/>
    <x v="1"/>
    <x v="8"/>
    <x v="865"/>
    <n v="8.5440000000000005"/>
    <n v="2"/>
    <n v="0.2"/>
    <n v="2.8835999999999995"/>
  </r>
  <r>
    <n v="1212"/>
    <s v="CA-2013-137050"/>
    <x v="0"/>
    <x v="216"/>
    <d v="2013-07-19T00:00:00"/>
    <s v="Second Class"/>
    <s v="SW-20755"/>
    <s v="Steven Ward"/>
    <x v="1"/>
    <x v="0"/>
    <s v="New York City"/>
    <x v="15"/>
    <n v="10009"/>
    <x v="3"/>
    <x v="199"/>
    <x v="0"/>
    <x v="0"/>
    <x v="198"/>
    <n v="579.13599999999997"/>
    <n v="4"/>
    <n v="0.2"/>
    <n v="21.717599999999948"/>
  </r>
  <r>
    <n v="1213"/>
    <s v="US-2014-118087"/>
    <x v="3"/>
    <x v="428"/>
    <d v="2014-09-14T00:00:00"/>
    <s v="Standard Class"/>
    <s v="SP-20620"/>
    <s v="Stefania Perrino"/>
    <x v="1"/>
    <x v="0"/>
    <s v="Philadelphia"/>
    <x v="9"/>
    <n v="19134"/>
    <x v="3"/>
    <x v="211"/>
    <x v="0"/>
    <x v="1"/>
    <x v="210"/>
    <n v="141.37199999999999"/>
    <n v="2"/>
    <n v="0.3"/>
    <n v="-48.470400000000019"/>
  </r>
  <r>
    <n v="1214"/>
    <s v="US-2014-118087"/>
    <x v="3"/>
    <x v="428"/>
    <d v="2014-09-14T00:00:00"/>
    <s v="Standard Class"/>
    <s v="SP-20620"/>
    <s v="Stefania Perrino"/>
    <x v="1"/>
    <x v="0"/>
    <s v="Philadelphia"/>
    <x v="9"/>
    <n v="19134"/>
    <x v="3"/>
    <x v="881"/>
    <x v="1"/>
    <x v="8"/>
    <x v="866"/>
    <n v="3.036"/>
    <n v="2"/>
    <n v="0.7"/>
    <n v="-2.3275999999999994"/>
  </r>
  <r>
    <n v="1215"/>
    <s v="US-2014-118087"/>
    <x v="3"/>
    <x v="428"/>
    <d v="2014-09-14T00:00:00"/>
    <s v="Standard Class"/>
    <s v="SP-20620"/>
    <s v="Stefania Perrino"/>
    <x v="1"/>
    <x v="0"/>
    <s v="Philadelphia"/>
    <x v="9"/>
    <n v="19134"/>
    <x v="3"/>
    <x v="491"/>
    <x v="1"/>
    <x v="8"/>
    <x v="486"/>
    <n v="4.503000000000001"/>
    <n v="1"/>
    <n v="0.7"/>
    <n v="-3.6024000000000012"/>
  </r>
  <r>
    <n v="1216"/>
    <s v="US-2014-118087"/>
    <x v="3"/>
    <x v="428"/>
    <d v="2014-09-14T00:00:00"/>
    <s v="Standard Class"/>
    <s v="SP-20620"/>
    <s v="Stefania Perrino"/>
    <x v="1"/>
    <x v="0"/>
    <s v="Philadelphia"/>
    <x v="9"/>
    <n v="19134"/>
    <x v="3"/>
    <x v="241"/>
    <x v="1"/>
    <x v="6"/>
    <x v="239"/>
    <n v="4.6719999999999997"/>
    <n v="1"/>
    <n v="0.2"/>
    <n v="1.5767999999999998"/>
  </r>
  <r>
    <n v="1217"/>
    <s v="US-2014-118087"/>
    <x v="3"/>
    <x v="428"/>
    <d v="2014-09-14T00:00:00"/>
    <s v="Standard Class"/>
    <s v="SP-20620"/>
    <s v="Stefania Perrino"/>
    <x v="1"/>
    <x v="0"/>
    <s v="Philadelphia"/>
    <x v="9"/>
    <n v="19134"/>
    <x v="3"/>
    <x v="240"/>
    <x v="2"/>
    <x v="11"/>
    <x v="238"/>
    <n v="95.88000000000001"/>
    <n v="3"/>
    <n v="0.2"/>
    <n v="28.764000000000006"/>
  </r>
  <r>
    <n v="1218"/>
    <s v="US-2014-118087"/>
    <x v="3"/>
    <x v="428"/>
    <d v="2014-09-14T00:00:00"/>
    <s v="Standard Class"/>
    <s v="SP-20620"/>
    <s v="Stefania Perrino"/>
    <x v="1"/>
    <x v="0"/>
    <s v="Philadelphia"/>
    <x v="9"/>
    <n v="19134"/>
    <x v="3"/>
    <x v="882"/>
    <x v="0"/>
    <x v="5"/>
    <x v="867"/>
    <n v="17.024000000000001"/>
    <n v="2"/>
    <n v="0.2"/>
    <n v="1.7024000000000008"/>
  </r>
  <r>
    <n v="1219"/>
    <s v="US-2014-118087"/>
    <x v="3"/>
    <x v="428"/>
    <d v="2014-09-14T00:00:00"/>
    <s v="Standard Class"/>
    <s v="SP-20620"/>
    <s v="Stefania Perrino"/>
    <x v="1"/>
    <x v="0"/>
    <s v="Philadelphia"/>
    <x v="9"/>
    <n v="19134"/>
    <x v="3"/>
    <x v="619"/>
    <x v="2"/>
    <x v="11"/>
    <x v="614"/>
    <n v="258.69600000000003"/>
    <n v="3"/>
    <n v="0.2"/>
    <n v="64.674000000000007"/>
  </r>
  <r>
    <n v="1220"/>
    <s v="US-2014-118087"/>
    <x v="3"/>
    <x v="428"/>
    <d v="2014-09-14T00:00:00"/>
    <s v="Standard Class"/>
    <s v="SP-20620"/>
    <s v="Stefania Perrino"/>
    <x v="1"/>
    <x v="0"/>
    <s v="Philadelphia"/>
    <x v="9"/>
    <n v="19134"/>
    <x v="3"/>
    <x v="883"/>
    <x v="2"/>
    <x v="7"/>
    <x v="868"/>
    <n v="1931.9579999999999"/>
    <n v="7"/>
    <n v="0.4"/>
    <n v="-386.3915999999997"/>
  </r>
  <r>
    <n v="1221"/>
    <s v="CA-2011-110184"/>
    <x v="2"/>
    <x v="136"/>
    <d v="2011-07-16T00:00:00"/>
    <s v="Standard Class"/>
    <s v="BF-11170"/>
    <s v="Ben Ferrer"/>
    <x v="2"/>
    <x v="0"/>
    <s v="Los Angeles"/>
    <x v="1"/>
    <n v="90036"/>
    <x v="1"/>
    <x v="17"/>
    <x v="1"/>
    <x v="4"/>
    <x v="17"/>
    <n v="249.75"/>
    <n v="9"/>
    <n v="0"/>
    <n v="44.954999999999977"/>
  </r>
  <r>
    <n v="1222"/>
    <s v="CA-2011-110184"/>
    <x v="2"/>
    <x v="136"/>
    <d v="2011-07-16T00:00:00"/>
    <s v="Standard Class"/>
    <s v="BF-11170"/>
    <s v="Ben Ferrer"/>
    <x v="2"/>
    <x v="0"/>
    <s v="Los Angeles"/>
    <x v="1"/>
    <n v="90036"/>
    <x v="1"/>
    <x v="884"/>
    <x v="2"/>
    <x v="7"/>
    <x v="869"/>
    <n v="255.93600000000004"/>
    <n v="8"/>
    <n v="0.2"/>
    <n v="28.792799999999971"/>
  </r>
  <r>
    <n v="1223"/>
    <s v="CA-2013-126004"/>
    <x v="0"/>
    <x v="429"/>
    <d v="2013-12-06T00:00:00"/>
    <s v="First Class"/>
    <s v="BM-11140"/>
    <s v="Becky Martin"/>
    <x v="0"/>
    <x v="0"/>
    <s v="New York City"/>
    <x v="15"/>
    <n v="10024"/>
    <x v="3"/>
    <x v="767"/>
    <x v="0"/>
    <x v="5"/>
    <x v="759"/>
    <n v="113.78999999999999"/>
    <n v="3"/>
    <n v="0"/>
    <n v="20.482199999999992"/>
  </r>
  <r>
    <n v="1224"/>
    <s v="CA-2013-126004"/>
    <x v="0"/>
    <x v="429"/>
    <d v="2013-12-06T00:00:00"/>
    <s v="First Class"/>
    <s v="BM-11140"/>
    <s v="Becky Martin"/>
    <x v="0"/>
    <x v="0"/>
    <s v="New York City"/>
    <x v="15"/>
    <n v="10024"/>
    <x v="3"/>
    <x v="475"/>
    <x v="2"/>
    <x v="11"/>
    <x v="471"/>
    <n v="78.150000000000006"/>
    <n v="1"/>
    <n v="0"/>
    <n v="34.38600000000001"/>
  </r>
  <r>
    <n v="1225"/>
    <s v="CA-2013-126004"/>
    <x v="0"/>
    <x v="429"/>
    <d v="2013-12-06T00:00:00"/>
    <s v="First Class"/>
    <s v="BM-11140"/>
    <s v="Becky Martin"/>
    <x v="0"/>
    <x v="0"/>
    <s v="New York City"/>
    <x v="15"/>
    <n v="10024"/>
    <x v="3"/>
    <x v="870"/>
    <x v="1"/>
    <x v="8"/>
    <x v="855"/>
    <n v="1.7280000000000002"/>
    <n v="1"/>
    <n v="0.2"/>
    <n v="0.60479999999999989"/>
  </r>
  <r>
    <n v="1226"/>
    <s v="CA-2013-126004"/>
    <x v="0"/>
    <x v="429"/>
    <d v="2013-12-06T00:00:00"/>
    <s v="First Class"/>
    <s v="BM-11140"/>
    <s v="Becky Martin"/>
    <x v="0"/>
    <x v="0"/>
    <s v="New York City"/>
    <x v="15"/>
    <n v="10024"/>
    <x v="3"/>
    <x v="885"/>
    <x v="1"/>
    <x v="10"/>
    <x v="33"/>
    <n v="40.56"/>
    <n v="4"/>
    <n v="0"/>
    <n v="19.874400000000001"/>
  </r>
  <r>
    <n v="1227"/>
    <s v="CA-2013-126004"/>
    <x v="0"/>
    <x v="429"/>
    <d v="2013-12-06T00:00:00"/>
    <s v="First Class"/>
    <s v="BM-11140"/>
    <s v="Becky Martin"/>
    <x v="0"/>
    <x v="0"/>
    <s v="New York City"/>
    <x v="15"/>
    <n v="10024"/>
    <x v="3"/>
    <x v="886"/>
    <x v="1"/>
    <x v="4"/>
    <x v="870"/>
    <n v="182.94"/>
    <n v="3"/>
    <n v="0"/>
    <n v="3.6587999999999994"/>
  </r>
  <r>
    <n v="1228"/>
    <s v="CA-2013-126004"/>
    <x v="0"/>
    <x v="429"/>
    <d v="2013-12-06T00:00:00"/>
    <s v="First Class"/>
    <s v="BM-11140"/>
    <s v="Becky Martin"/>
    <x v="0"/>
    <x v="0"/>
    <s v="New York City"/>
    <x v="15"/>
    <n v="10024"/>
    <x v="3"/>
    <x v="887"/>
    <x v="1"/>
    <x v="4"/>
    <x v="871"/>
    <n v="193.86"/>
    <n v="2"/>
    <n v="0"/>
    <n v="11.631599999999992"/>
  </r>
  <r>
    <n v="1229"/>
    <s v="CA-2014-100013"/>
    <x v="3"/>
    <x v="44"/>
    <d v="2014-11-12T00:00:00"/>
    <s v="Standard Class"/>
    <s v="ZC-21910"/>
    <s v="Zuschuss Carroll"/>
    <x v="0"/>
    <x v="0"/>
    <s v="Los Angeles"/>
    <x v="1"/>
    <n v="90045"/>
    <x v="1"/>
    <x v="588"/>
    <x v="1"/>
    <x v="12"/>
    <x v="583"/>
    <n v="15.28"/>
    <n v="2"/>
    <n v="0"/>
    <n v="7.4871999999999996"/>
  </r>
  <r>
    <n v="1230"/>
    <s v="CA-2014-100013"/>
    <x v="3"/>
    <x v="44"/>
    <d v="2014-11-12T00:00:00"/>
    <s v="Standard Class"/>
    <s v="ZC-21910"/>
    <s v="Zuschuss Carroll"/>
    <x v="0"/>
    <x v="0"/>
    <s v="Los Angeles"/>
    <x v="1"/>
    <n v="90045"/>
    <x v="1"/>
    <x v="698"/>
    <x v="0"/>
    <x v="5"/>
    <x v="691"/>
    <n v="8.73"/>
    <n v="1"/>
    <n v="0"/>
    <n v="2.9681999999999995"/>
  </r>
  <r>
    <n v="1231"/>
    <s v="CA-2014-100013"/>
    <x v="3"/>
    <x v="44"/>
    <d v="2014-11-12T00:00:00"/>
    <s v="Standard Class"/>
    <s v="ZC-21910"/>
    <s v="Zuschuss Carroll"/>
    <x v="0"/>
    <x v="0"/>
    <s v="Los Angeles"/>
    <x v="1"/>
    <n v="90045"/>
    <x v="1"/>
    <x v="888"/>
    <x v="1"/>
    <x v="6"/>
    <x v="872"/>
    <n v="5.68"/>
    <n v="2"/>
    <n v="0"/>
    <n v="1.7607999999999997"/>
  </r>
  <r>
    <n v="1232"/>
    <s v="CA-2012-132570"/>
    <x v="1"/>
    <x v="89"/>
    <d v="2012-11-02T00:00:00"/>
    <s v="Second Class"/>
    <s v="KT-16480"/>
    <s v="Kean Thornton"/>
    <x v="0"/>
    <x v="0"/>
    <s v="Buffalo"/>
    <x v="15"/>
    <n v="14215"/>
    <x v="3"/>
    <x v="381"/>
    <x v="1"/>
    <x v="6"/>
    <x v="377"/>
    <n v="2.78"/>
    <n v="2"/>
    <n v="0"/>
    <n v="0.72279999999999989"/>
  </r>
  <r>
    <n v="1233"/>
    <s v="CA-2012-132570"/>
    <x v="1"/>
    <x v="89"/>
    <d v="2012-11-02T00:00:00"/>
    <s v="Second Class"/>
    <s v="KT-16480"/>
    <s v="Kean Thornton"/>
    <x v="0"/>
    <x v="0"/>
    <s v="Buffalo"/>
    <x v="15"/>
    <n v="14215"/>
    <x v="3"/>
    <x v="889"/>
    <x v="1"/>
    <x v="12"/>
    <x v="873"/>
    <n v="79.959999999999994"/>
    <n v="2"/>
    <n v="0"/>
    <n v="35.981999999999992"/>
  </r>
  <r>
    <n v="1234"/>
    <s v="CA-2013-153682"/>
    <x v="0"/>
    <x v="198"/>
    <d v="2013-06-02T00:00:00"/>
    <s v="First Class"/>
    <s v="BG-11695"/>
    <s v="Brooke Gillingham"/>
    <x v="1"/>
    <x v="0"/>
    <s v="Cincinnati"/>
    <x v="24"/>
    <n v="45231"/>
    <x v="3"/>
    <x v="890"/>
    <x v="2"/>
    <x v="16"/>
    <x v="874"/>
    <n v="839.98799999999994"/>
    <n v="2"/>
    <n v="0.4"/>
    <n v="69.99899999999991"/>
  </r>
  <r>
    <n v="1235"/>
    <s v="CA-2013-144344"/>
    <x v="0"/>
    <x v="99"/>
    <d v="2013-10-29T00:00:00"/>
    <s v="Same Day"/>
    <s v="PG-18820"/>
    <s v="Patrick Gardner"/>
    <x v="0"/>
    <x v="0"/>
    <s v="Boynton Beach"/>
    <x v="2"/>
    <n v="33437"/>
    <x v="0"/>
    <x v="891"/>
    <x v="0"/>
    <x v="5"/>
    <x v="875"/>
    <n v="47.952000000000005"/>
    <n v="3"/>
    <n v="0.2"/>
    <n v="13.786200000000006"/>
  </r>
  <r>
    <n v="1236"/>
    <s v="CA-2013-144344"/>
    <x v="0"/>
    <x v="99"/>
    <d v="2013-10-29T00:00:00"/>
    <s v="Same Day"/>
    <s v="PG-18820"/>
    <s v="Patrick Gardner"/>
    <x v="0"/>
    <x v="0"/>
    <s v="Boynton Beach"/>
    <x v="2"/>
    <n v="33437"/>
    <x v="0"/>
    <x v="691"/>
    <x v="1"/>
    <x v="8"/>
    <x v="684"/>
    <n v="37.425000000000004"/>
    <n v="5"/>
    <n v="0.7"/>
    <n v="-29.940000000000012"/>
  </r>
  <r>
    <n v="1237"/>
    <s v="CA-2013-144344"/>
    <x v="0"/>
    <x v="99"/>
    <d v="2013-10-29T00:00:00"/>
    <s v="Same Day"/>
    <s v="PG-18820"/>
    <s v="Patrick Gardner"/>
    <x v="0"/>
    <x v="0"/>
    <s v="Boynton Beach"/>
    <x v="2"/>
    <n v="33437"/>
    <x v="0"/>
    <x v="892"/>
    <x v="0"/>
    <x v="5"/>
    <x v="876"/>
    <n v="63.967999999999996"/>
    <n v="2"/>
    <n v="0.2"/>
    <n v="0"/>
  </r>
  <r>
    <n v="1238"/>
    <s v="CA-2013-144344"/>
    <x v="0"/>
    <x v="99"/>
    <d v="2013-10-29T00:00:00"/>
    <s v="Same Day"/>
    <s v="PG-18820"/>
    <s v="Patrick Gardner"/>
    <x v="0"/>
    <x v="0"/>
    <s v="Boynton Beach"/>
    <x v="2"/>
    <n v="33437"/>
    <x v="0"/>
    <x v="568"/>
    <x v="0"/>
    <x v="5"/>
    <x v="563"/>
    <n v="165.048"/>
    <n v="3"/>
    <n v="0.2"/>
    <n v="41.262"/>
  </r>
  <r>
    <n v="1239"/>
    <s v="CA-2011-127012"/>
    <x v="2"/>
    <x v="430"/>
    <d v="2011-08-15T00:00:00"/>
    <s v="Standard Class"/>
    <s v="GM-14680"/>
    <s v="Greg Matthias"/>
    <x v="0"/>
    <x v="0"/>
    <s v="Seattle"/>
    <x v="4"/>
    <n v="98105"/>
    <x v="1"/>
    <x v="893"/>
    <x v="0"/>
    <x v="5"/>
    <x v="877"/>
    <n v="12.35"/>
    <n v="1"/>
    <n v="0"/>
    <n v="5.4340000000000002"/>
  </r>
  <r>
    <n v="1240"/>
    <s v="CA-2011-127012"/>
    <x v="2"/>
    <x v="430"/>
    <d v="2011-08-15T00:00:00"/>
    <s v="Standard Class"/>
    <s v="GM-14680"/>
    <s v="Greg Matthias"/>
    <x v="0"/>
    <x v="0"/>
    <s v="Seattle"/>
    <x v="4"/>
    <n v="98105"/>
    <x v="1"/>
    <x v="894"/>
    <x v="1"/>
    <x v="6"/>
    <x v="878"/>
    <n v="40.97"/>
    <n v="1"/>
    <n v="0"/>
    <n v="10.652200000000001"/>
  </r>
  <r>
    <n v="1241"/>
    <s v="CA-2011-127012"/>
    <x v="2"/>
    <x v="430"/>
    <d v="2011-08-15T00:00:00"/>
    <s v="Standard Class"/>
    <s v="GM-14680"/>
    <s v="Greg Matthias"/>
    <x v="0"/>
    <x v="0"/>
    <s v="Seattle"/>
    <x v="4"/>
    <n v="98105"/>
    <x v="1"/>
    <x v="271"/>
    <x v="1"/>
    <x v="13"/>
    <x v="268"/>
    <n v="22.96"/>
    <n v="2"/>
    <n v="0"/>
    <n v="10.7912"/>
  </r>
  <r>
    <n v="1242"/>
    <s v="CA-2013-128727"/>
    <x v="0"/>
    <x v="48"/>
    <d v="2013-09-05T00:00:00"/>
    <s v="Standard Class"/>
    <s v="MO-17800"/>
    <s v="Meg O'Connel"/>
    <x v="2"/>
    <x v="0"/>
    <s v="New York City"/>
    <x v="15"/>
    <n v="10024"/>
    <x v="3"/>
    <x v="895"/>
    <x v="2"/>
    <x v="7"/>
    <x v="879"/>
    <n v="22"/>
    <n v="4"/>
    <n v="0"/>
    <n v="5.5"/>
  </r>
  <r>
    <n v="1243"/>
    <s v="US-2013-162859"/>
    <x v="0"/>
    <x v="431"/>
    <d v="2013-02-22T00:00:00"/>
    <s v="Standard Class"/>
    <s v="PG-18820"/>
    <s v="Patrick Gardner"/>
    <x v="0"/>
    <x v="0"/>
    <s v="New York City"/>
    <x v="15"/>
    <n v="10009"/>
    <x v="3"/>
    <x v="896"/>
    <x v="1"/>
    <x v="8"/>
    <x v="880"/>
    <n v="398.35199999999998"/>
    <n v="3"/>
    <n v="0.2"/>
    <n v="124.48499999999999"/>
  </r>
  <r>
    <n v="1244"/>
    <s v="US-2013-162859"/>
    <x v="0"/>
    <x v="431"/>
    <d v="2013-02-22T00:00:00"/>
    <s v="Standard Class"/>
    <s v="PG-18820"/>
    <s v="Patrick Gardner"/>
    <x v="0"/>
    <x v="0"/>
    <s v="New York City"/>
    <x v="15"/>
    <n v="10009"/>
    <x v="3"/>
    <x v="52"/>
    <x v="1"/>
    <x v="13"/>
    <x v="52"/>
    <n v="8.7200000000000006"/>
    <n v="4"/>
    <n v="0"/>
    <n v="3.5752000000000006"/>
  </r>
  <r>
    <n v="1245"/>
    <s v="CA-2014-133641"/>
    <x v="3"/>
    <x v="304"/>
    <d v="2014-05-22T00:00:00"/>
    <s v="Standard Class"/>
    <s v="EJ-14155"/>
    <s v="Eva Jacobs"/>
    <x v="0"/>
    <x v="0"/>
    <s v="Gulfport"/>
    <x v="35"/>
    <n v="39503"/>
    <x v="0"/>
    <x v="897"/>
    <x v="1"/>
    <x v="12"/>
    <x v="881"/>
    <n v="48.69"/>
    <n v="9"/>
    <n v="0"/>
    <n v="23.8581"/>
  </r>
  <r>
    <n v="1246"/>
    <s v="CA-2011-168494"/>
    <x v="2"/>
    <x v="432"/>
    <d v="2011-12-14T00:00:00"/>
    <s v="Second Class"/>
    <s v="NP-18700"/>
    <s v="Nora Preis"/>
    <x v="0"/>
    <x v="0"/>
    <s v="Fresno"/>
    <x v="1"/>
    <n v="93727"/>
    <x v="1"/>
    <x v="898"/>
    <x v="0"/>
    <x v="3"/>
    <x v="882"/>
    <n v="764.6880000000001"/>
    <n v="6"/>
    <n v="0.2"/>
    <n v="95.585999999999899"/>
  </r>
  <r>
    <n v="1247"/>
    <s v="CA-2011-168494"/>
    <x v="2"/>
    <x v="432"/>
    <d v="2011-12-14T00:00:00"/>
    <s v="Second Class"/>
    <s v="NP-18700"/>
    <s v="Nora Preis"/>
    <x v="0"/>
    <x v="0"/>
    <s v="Fresno"/>
    <x v="1"/>
    <n v="93727"/>
    <x v="1"/>
    <x v="215"/>
    <x v="0"/>
    <x v="3"/>
    <x v="214"/>
    <n v="3610.848"/>
    <n v="12"/>
    <n v="0.2"/>
    <n v="135.4068000000002"/>
  </r>
  <r>
    <n v="1248"/>
    <s v="CA-2011-168494"/>
    <x v="2"/>
    <x v="432"/>
    <d v="2011-12-14T00:00:00"/>
    <s v="Second Class"/>
    <s v="NP-18700"/>
    <s v="Nora Preis"/>
    <x v="0"/>
    <x v="0"/>
    <s v="Fresno"/>
    <x v="1"/>
    <n v="93727"/>
    <x v="1"/>
    <x v="899"/>
    <x v="0"/>
    <x v="0"/>
    <x v="883"/>
    <n v="254.97449999999998"/>
    <n v="3"/>
    <n v="0.15"/>
    <n v="11.998799999999989"/>
  </r>
  <r>
    <n v="1249"/>
    <s v="CA-2014-115602"/>
    <x v="3"/>
    <x v="404"/>
    <d v="2014-12-25T00:00:00"/>
    <s v="Standard Class"/>
    <s v="DJ-13630"/>
    <s v="Doug Jacobs"/>
    <x v="0"/>
    <x v="0"/>
    <s v="New York City"/>
    <x v="15"/>
    <n v="10009"/>
    <x v="3"/>
    <x v="900"/>
    <x v="1"/>
    <x v="6"/>
    <x v="33"/>
    <n v="38.82"/>
    <n v="6"/>
    <n v="0"/>
    <n v="17.468999999999998"/>
  </r>
  <r>
    <n v="1250"/>
    <s v="CA-2014-115602"/>
    <x v="3"/>
    <x v="404"/>
    <d v="2014-12-25T00:00:00"/>
    <s v="Standard Class"/>
    <s v="DJ-13630"/>
    <s v="Doug Jacobs"/>
    <x v="0"/>
    <x v="0"/>
    <s v="New York City"/>
    <x v="15"/>
    <n v="10009"/>
    <x v="3"/>
    <x v="901"/>
    <x v="0"/>
    <x v="1"/>
    <x v="884"/>
    <n v="1141.9379999999999"/>
    <n v="9"/>
    <n v="0.1"/>
    <n v="139.57019999999989"/>
  </r>
  <r>
    <n v="1251"/>
    <s v="CA-2014-115602"/>
    <x v="3"/>
    <x v="404"/>
    <d v="2014-12-25T00:00:00"/>
    <s v="Standard Class"/>
    <s v="DJ-13630"/>
    <s v="Doug Jacobs"/>
    <x v="0"/>
    <x v="0"/>
    <s v="New York City"/>
    <x v="15"/>
    <n v="10009"/>
    <x v="3"/>
    <x v="164"/>
    <x v="1"/>
    <x v="9"/>
    <x v="163"/>
    <n v="1704.56"/>
    <n v="13"/>
    <n v="0"/>
    <n v="511.36799999999999"/>
  </r>
  <r>
    <n v="1252"/>
    <s v="CA-2014-115602"/>
    <x v="3"/>
    <x v="404"/>
    <d v="2014-12-25T00:00:00"/>
    <s v="Standard Class"/>
    <s v="DJ-13630"/>
    <s v="Doug Jacobs"/>
    <x v="0"/>
    <x v="0"/>
    <s v="New York City"/>
    <x v="15"/>
    <n v="10009"/>
    <x v="3"/>
    <x v="902"/>
    <x v="1"/>
    <x v="6"/>
    <x v="885"/>
    <n v="3.2"/>
    <n v="2"/>
    <n v="0"/>
    <n v="1.3760000000000003"/>
  </r>
  <r>
    <n v="1253"/>
    <s v="CA-2012-154956"/>
    <x v="1"/>
    <x v="433"/>
    <d v="2012-07-09T00:00:00"/>
    <s v="Standard Class"/>
    <s v="IM-15070"/>
    <s v="Irene Maddox"/>
    <x v="0"/>
    <x v="0"/>
    <s v="Milwaukee"/>
    <x v="6"/>
    <n v="53209"/>
    <x v="2"/>
    <x v="903"/>
    <x v="2"/>
    <x v="7"/>
    <x v="886"/>
    <n v="1099.96"/>
    <n v="4"/>
    <n v="0"/>
    <n v="285.9896"/>
  </r>
  <r>
    <n v="1254"/>
    <s v="CA-2014-144638"/>
    <x v="3"/>
    <x v="434"/>
    <d v="2014-03-15T00:00:00"/>
    <s v="Standard Class"/>
    <s v="MH-18115"/>
    <s v="Mick Hernandez"/>
    <x v="2"/>
    <x v="0"/>
    <s v="Chester"/>
    <x v="9"/>
    <n v="19013"/>
    <x v="3"/>
    <x v="686"/>
    <x v="1"/>
    <x v="6"/>
    <x v="679"/>
    <n v="5.2480000000000002"/>
    <n v="2"/>
    <n v="0.2"/>
    <n v="0.59039999999999915"/>
  </r>
  <r>
    <n v="1255"/>
    <s v="CA-2014-144638"/>
    <x v="3"/>
    <x v="434"/>
    <d v="2014-03-15T00:00:00"/>
    <s v="Standard Class"/>
    <s v="MH-18115"/>
    <s v="Mick Hernandez"/>
    <x v="2"/>
    <x v="0"/>
    <s v="Chester"/>
    <x v="9"/>
    <n v="19013"/>
    <x v="3"/>
    <x v="424"/>
    <x v="2"/>
    <x v="7"/>
    <x v="419"/>
    <n v="35.909999999999997"/>
    <n v="3"/>
    <n v="0.4"/>
    <n v="-8.3790000000000031"/>
  </r>
  <r>
    <n v="1256"/>
    <s v="CA-2014-144638"/>
    <x v="3"/>
    <x v="434"/>
    <d v="2014-03-15T00:00:00"/>
    <s v="Standard Class"/>
    <s v="MH-18115"/>
    <s v="Mick Hernandez"/>
    <x v="2"/>
    <x v="0"/>
    <s v="Chester"/>
    <x v="9"/>
    <n v="19013"/>
    <x v="3"/>
    <x v="904"/>
    <x v="0"/>
    <x v="5"/>
    <x v="887"/>
    <n v="6.6959999999999997"/>
    <n v="1"/>
    <n v="0.2"/>
    <n v="0.50219999999999976"/>
  </r>
  <r>
    <n v="1257"/>
    <s v="CA-2014-144638"/>
    <x v="3"/>
    <x v="434"/>
    <d v="2014-03-15T00:00:00"/>
    <s v="Standard Class"/>
    <s v="MH-18115"/>
    <s v="Mick Hernandez"/>
    <x v="2"/>
    <x v="0"/>
    <s v="Chester"/>
    <x v="9"/>
    <n v="19013"/>
    <x v="3"/>
    <x v="905"/>
    <x v="0"/>
    <x v="5"/>
    <x v="888"/>
    <n v="43.872000000000007"/>
    <n v="2"/>
    <n v="0.2"/>
    <n v="11.516399999999999"/>
  </r>
  <r>
    <n v="1258"/>
    <s v="US-2013-168620"/>
    <x v="0"/>
    <x v="435"/>
    <d v="2013-12-29T00:00:00"/>
    <s v="Second Class"/>
    <s v="RB-19795"/>
    <s v="Ross Baird"/>
    <x v="2"/>
    <x v="0"/>
    <s v="Charlotte"/>
    <x v="3"/>
    <n v="28205"/>
    <x v="0"/>
    <x v="582"/>
    <x v="1"/>
    <x v="8"/>
    <x v="577"/>
    <n v="27.882000000000005"/>
    <n v="3"/>
    <n v="0.7"/>
    <n v="-20.446799999999996"/>
  </r>
  <r>
    <n v="1259"/>
    <s v="US-2013-168620"/>
    <x v="0"/>
    <x v="435"/>
    <d v="2013-12-29T00:00:00"/>
    <s v="Second Class"/>
    <s v="RB-19795"/>
    <s v="Ross Baird"/>
    <x v="2"/>
    <x v="0"/>
    <s v="Charlotte"/>
    <x v="3"/>
    <n v="28205"/>
    <x v="0"/>
    <x v="906"/>
    <x v="1"/>
    <x v="4"/>
    <x v="889"/>
    <n v="540.048"/>
    <n v="3"/>
    <n v="0.2"/>
    <n v="-47.254199999999997"/>
  </r>
  <r>
    <n v="1260"/>
    <s v="US-2013-168620"/>
    <x v="0"/>
    <x v="435"/>
    <d v="2013-12-29T00:00:00"/>
    <s v="Second Class"/>
    <s v="RB-19795"/>
    <s v="Ross Baird"/>
    <x v="2"/>
    <x v="0"/>
    <s v="Charlotte"/>
    <x v="3"/>
    <n v="28205"/>
    <x v="0"/>
    <x v="240"/>
    <x v="2"/>
    <x v="11"/>
    <x v="238"/>
    <n v="255.68000000000004"/>
    <n v="8"/>
    <n v="0.2"/>
    <n v="76.704000000000008"/>
  </r>
  <r>
    <n v="1261"/>
    <s v="CA-2014-117079"/>
    <x v="3"/>
    <x v="436"/>
    <d v="2014-10-28T00:00:00"/>
    <s v="Standard Class"/>
    <s v="JR-15700"/>
    <s v="Jocasta Rupert"/>
    <x v="0"/>
    <x v="0"/>
    <s v="Jacksonville"/>
    <x v="2"/>
    <n v="32216"/>
    <x v="0"/>
    <x v="907"/>
    <x v="2"/>
    <x v="7"/>
    <x v="890"/>
    <n v="863.87999999999988"/>
    <n v="3"/>
    <n v="0.2"/>
    <n v="107.98499999999996"/>
  </r>
  <r>
    <n v="1262"/>
    <s v="US-2013-144393"/>
    <x v="0"/>
    <x v="99"/>
    <d v="2013-11-05T00:00:00"/>
    <s v="Standard Class"/>
    <s v="SM-20950"/>
    <s v="Suzanne McNair"/>
    <x v="1"/>
    <x v="0"/>
    <s v="Greenville"/>
    <x v="3"/>
    <n v="27834"/>
    <x v="0"/>
    <x v="908"/>
    <x v="1"/>
    <x v="8"/>
    <x v="891"/>
    <n v="17.616000000000003"/>
    <n v="4"/>
    <n v="0.7"/>
    <n v="-14.0928"/>
  </r>
  <r>
    <n v="1263"/>
    <s v="CA-2014-105053"/>
    <x v="3"/>
    <x v="437"/>
    <d v="2014-07-10T00:00:00"/>
    <s v="Second Class"/>
    <s v="CS-12355"/>
    <s v="Christine Sundaresam"/>
    <x v="0"/>
    <x v="0"/>
    <s v="Long Beach"/>
    <x v="15"/>
    <n v="11561"/>
    <x v="3"/>
    <x v="24"/>
    <x v="1"/>
    <x v="8"/>
    <x v="24"/>
    <n v="17.472000000000001"/>
    <n v="3"/>
    <n v="0.2"/>
    <n v="6.3336000000000006"/>
  </r>
  <r>
    <n v="1264"/>
    <s v="CA-2013-155992"/>
    <x v="0"/>
    <x v="393"/>
    <d v="2013-10-03T00:00:00"/>
    <s v="First Class"/>
    <s v="CC-12220"/>
    <s v="Chris Cortes"/>
    <x v="0"/>
    <x v="0"/>
    <s v="La Porte"/>
    <x v="14"/>
    <n v="46350"/>
    <x v="2"/>
    <x v="139"/>
    <x v="2"/>
    <x v="7"/>
    <x v="139"/>
    <n v="69.900000000000006"/>
    <n v="2"/>
    <n v="0"/>
    <n v="18.873000000000005"/>
  </r>
  <r>
    <n v="1265"/>
    <s v="CA-2013-155992"/>
    <x v="0"/>
    <x v="393"/>
    <d v="2013-10-03T00:00:00"/>
    <s v="First Class"/>
    <s v="CC-12220"/>
    <s v="Chris Cortes"/>
    <x v="0"/>
    <x v="0"/>
    <s v="La Porte"/>
    <x v="14"/>
    <n v="46350"/>
    <x v="2"/>
    <x v="904"/>
    <x v="0"/>
    <x v="5"/>
    <x v="887"/>
    <n v="41.849999999999994"/>
    <n v="5"/>
    <n v="0"/>
    <n v="10.880999999999998"/>
  </r>
  <r>
    <n v="1266"/>
    <s v="CA-2014-110380"/>
    <x v="3"/>
    <x v="264"/>
    <d v="2014-09-08T00:00:00"/>
    <s v="Standard Class"/>
    <s v="PF-19225"/>
    <s v="Phillip Flathmann"/>
    <x v="0"/>
    <x v="0"/>
    <s v="San Francisco"/>
    <x v="1"/>
    <n v="94122"/>
    <x v="1"/>
    <x v="909"/>
    <x v="1"/>
    <x v="6"/>
    <x v="892"/>
    <n v="6.57"/>
    <n v="3"/>
    <n v="0"/>
    <n v="1.7738999999999998"/>
  </r>
  <r>
    <n v="1267"/>
    <s v="US-2011-167738"/>
    <x v="2"/>
    <x v="163"/>
    <d v="2011-12-29T00:00:00"/>
    <s v="Standard Class"/>
    <s v="JC-16105"/>
    <s v="Julie Creighton"/>
    <x v="1"/>
    <x v="0"/>
    <s v="Los Angeles"/>
    <x v="1"/>
    <n v="90045"/>
    <x v="1"/>
    <x v="384"/>
    <x v="1"/>
    <x v="4"/>
    <x v="380"/>
    <n v="142.86000000000001"/>
    <n v="1"/>
    <n v="0"/>
    <n v="41.429399999999987"/>
  </r>
  <r>
    <n v="1268"/>
    <s v="US-2011-167738"/>
    <x v="2"/>
    <x v="163"/>
    <d v="2011-12-29T00:00:00"/>
    <s v="Standard Class"/>
    <s v="JC-16105"/>
    <s v="Julie Creighton"/>
    <x v="1"/>
    <x v="0"/>
    <s v="Los Angeles"/>
    <x v="1"/>
    <n v="90045"/>
    <x v="1"/>
    <x v="64"/>
    <x v="0"/>
    <x v="1"/>
    <x v="64"/>
    <n v="292.27200000000005"/>
    <n v="6"/>
    <n v="0.2"/>
    <n v="18.266999999999967"/>
  </r>
  <r>
    <n v="1269"/>
    <s v="CA-2014-121412"/>
    <x v="3"/>
    <x v="397"/>
    <d v="2014-09-28T00:00:00"/>
    <s v="Standard Class"/>
    <s v="BG-11695"/>
    <s v="Brooke Gillingham"/>
    <x v="1"/>
    <x v="0"/>
    <s v="Louisville"/>
    <x v="22"/>
    <n v="80027"/>
    <x v="1"/>
    <x v="390"/>
    <x v="0"/>
    <x v="5"/>
    <x v="386"/>
    <n v="29.328000000000003"/>
    <n v="3"/>
    <n v="0.2"/>
    <n v="3.665999999999995"/>
  </r>
  <r>
    <n v="1270"/>
    <s v="CA-2014-100426"/>
    <x v="3"/>
    <x v="400"/>
    <d v="2014-06-09T00:00:00"/>
    <s v="Standard Class"/>
    <s v="DC-12850"/>
    <s v="Dan Campbell"/>
    <x v="0"/>
    <x v="0"/>
    <s v="Florence"/>
    <x v="19"/>
    <n v="35630"/>
    <x v="0"/>
    <x v="910"/>
    <x v="1"/>
    <x v="10"/>
    <x v="893"/>
    <n v="12.48"/>
    <n v="2"/>
    <n v="0"/>
    <n v="5.6159999999999997"/>
  </r>
  <r>
    <n v="1271"/>
    <s v="US-2013-103646"/>
    <x v="0"/>
    <x v="438"/>
    <d v="2013-04-27T00:00:00"/>
    <s v="Standard Class"/>
    <s v="SP-20545"/>
    <s v="Sibella Parks"/>
    <x v="1"/>
    <x v="0"/>
    <s v="Chicago"/>
    <x v="10"/>
    <n v="60623"/>
    <x v="2"/>
    <x v="911"/>
    <x v="1"/>
    <x v="4"/>
    <x v="894"/>
    <n v="102.33600000000001"/>
    <n v="4"/>
    <n v="0.2"/>
    <n v="-12.792000000000002"/>
  </r>
  <r>
    <n v="1272"/>
    <s v="US-2013-103646"/>
    <x v="0"/>
    <x v="438"/>
    <d v="2013-04-27T00:00:00"/>
    <s v="Standard Class"/>
    <s v="SP-20545"/>
    <s v="Sibella Parks"/>
    <x v="1"/>
    <x v="0"/>
    <s v="Chicago"/>
    <x v="10"/>
    <n v="60623"/>
    <x v="2"/>
    <x v="723"/>
    <x v="1"/>
    <x v="9"/>
    <x v="715"/>
    <n v="48.791999999999987"/>
    <n v="3"/>
    <n v="0.8"/>
    <n v="-126.85920000000002"/>
  </r>
  <r>
    <n v="1273"/>
    <s v="US-2013-103646"/>
    <x v="0"/>
    <x v="438"/>
    <d v="2013-04-27T00:00:00"/>
    <s v="Standard Class"/>
    <s v="SP-20545"/>
    <s v="Sibella Parks"/>
    <x v="1"/>
    <x v="0"/>
    <s v="Chicago"/>
    <x v="10"/>
    <n v="60623"/>
    <x v="2"/>
    <x v="912"/>
    <x v="1"/>
    <x v="8"/>
    <x v="895"/>
    <n v="44.847999999999992"/>
    <n v="8"/>
    <n v="0.8"/>
    <n v="-67.27200000000002"/>
  </r>
  <r>
    <n v="1274"/>
    <s v="CA-2013-119186"/>
    <x v="0"/>
    <x v="439"/>
    <d v="2013-05-27T00:00:00"/>
    <s v="Same Day"/>
    <s v="MS-17710"/>
    <s v="Maurice Satty"/>
    <x v="0"/>
    <x v="0"/>
    <s v="Fort Worth"/>
    <x v="5"/>
    <n v="76106"/>
    <x v="2"/>
    <x v="747"/>
    <x v="1"/>
    <x v="10"/>
    <x v="738"/>
    <n v="10.368000000000002"/>
    <n v="2"/>
    <n v="0.2"/>
    <n v="3.6288"/>
  </r>
  <r>
    <n v="1275"/>
    <s v="CA-2013-119186"/>
    <x v="0"/>
    <x v="439"/>
    <d v="2013-05-27T00:00:00"/>
    <s v="Same Day"/>
    <s v="MS-17710"/>
    <s v="Maurice Satty"/>
    <x v="0"/>
    <x v="0"/>
    <s v="Fort Worth"/>
    <x v="5"/>
    <n v="76106"/>
    <x v="2"/>
    <x v="913"/>
    <x v="0"/>
    <x v="1"/>
    <x v="896"/>
    <n v="388.42999999999995"/>
    <n v="5"/>
    <n v="0.3"/>
    <n v="-88.783999999999978"/>
  </r>
  <r>
    <n v="1276"/>
    <s v="CA-2013-119186"/>
    <x v="0"/>
    <x v="439"/>
    <d v="2013-05-27T00:00:00"/>
    <s v="Same Day"/>
    <s v="MS-17710"/>
    <s v="Maurice Satty"/>
    <x v="0"/>
    <x v="0"/>
    <s v="Fort Worth"/>
    <x v="5"/>
    <n v="76106"/>
    <x v="2"/>
    <x v="99"/>
    <x v="1"/>
    <x v="10"/>
    <x v="99"/>
    <n v="14.352000000000002"/>
    <n v="3"/>
    <n v="0.2"/>
    <n v="5.2026000000000003"/>
  </r>
  <r>
    <n v="1277"/>
    <s v="CA-2013-119186"/>
    <x v="0"/>
    <x v="439"/>
    <d v="2013-05-27T00:00:00"/>
    <s v="Same Day"/>
    <s v="MS-17710"/>
    <s v="Maurice Satty"/>
    <x v="0"/>
    <x v="0"/>
    <s v="Fort Worth"/>
    <x v="5"/>
    <n v="76106"/>
    <x v="2"/>
    <x v="914"/>
    <x v="2"/>
    <x v="11"/>
    <x v="897"/>
    <n v="63.991999999999997"/>
    <n v="1"/>
    <n v="0.2"/>
    <n v="-7.1990999999999961"/>
  </r>
  <r>
    <n v="1278"/>
    <s v="CA-2013-148698"/>
    <x v="0"/>
    <x v="440"/>
    <d v="2013-05-08T00:00:00"/>
    <s v="Standard Class"/>
    <s v="BD-11770"/>
    <s v="Bryan Davis"/>
    <x v="0"/>
    <x v="0"/>
    <s v="Houston"/>
    <x v="5"/>
    <n v="77070"/>
    <x v="2"/>
    <x v="915"/>
    <x v="1"/>
    <x v="6"/>
    <x v="898"/>
    <n v="86.352000000000004"/>
    <n v="3"/>
    <n v="0.2"/>
    <n v="5.3969999999999914"/>
  </r>
  <r>
    <n v="1279"/>
    <s v="CA-2011-163293"/>
    <x v="2"/>
    <x v="78"/>
    <d v="2011-09-11T00:00:00"/>
    <s v="First Class"/>
    <s v="KC-16255"/>
    <s v="Karen Carlisle"/>
    <x v="1"/>
    <x v="0"/>
    <s v="Macon"/>
    <x v="32"/>
    <n v="31204"/>
    <x v="0"/>
    <x v="916"/>
    <x v="2"/>
    <x v="11"/>
    <x v="899"/>
    <n v="32.97"/>
    <n v="3"/>
    <n v="0"/>
    <n v="12.8583"/>
  </r>
  <r>
    <n v="1280"/>
    <s v="CA-2011-163293"/>
    <x v="2"/>
    <x v="78"/>
    <d v="2011-09-11T00:00:00"/>
    <s v="First Class"/>
    <s v="KC-16255"/>
    <s v="Karen Carlisle"/>
    <x v="1"/>
    <x v="0"/>
    <s v="Macon"/>
    <x v="32"/>
    <n v="31204"/>
    <x v="0"/>
    <x v="917"/>
    <x v="2"/>
    <x v="11"/>
    <x v="900"/>
    <n v="83.88"/>
    <n v="4"/>
    <n v="0"/>
    <n v="30.196799999999996"/>
  </r>
  <r>
    <n v="1281"/>
    <s v="CA-2013-160815"/>
    <x v="0"/>
    <x v="64"/>
    <d v="2013-09-07T00:00:00"/>
    <s v="First Class"/>
    <s v="TR-21325"/>
    <s v="Toby Ritter"/>
    <x v="0"/>
    <x v="0"/>
    <s v="Cedar Rapids"/>
    <x v="23"/>
    <n v="52402"/>
    <x v="2"/>
    <x v="918"/>
    <x v="2"/>
    <x v="7"/>
    <x v="901"/>
    <n v="278.39999999999998"/>
    <n v="3"/>
    <n v="0"/>
    <n v="80.735999999999976"/>
  </r>
  <r>
    <n v="1282"/>
    <s v="CA-2014-122154"/>
    <x v="3"/>
    <x v="359"/>
    <d v="2014-04-12T00:00:00"/>
    <s v="First Class"/>
    <s v="SA-20830"/>
    <s v="Sue Ann Reed"/>
    <x v="0"/>
    <x v="0"/>
    <s v="Jacksonville"/>
    <x v="2"/>
    <n v="32216"/>
    <x v="0"/>
    <x v="919"/>
    <x v="1"/>
    <x v="2"/>
    <x v="902"/>
    <n v="15.120000000000001"/>
    <n v="3"/>
    <n v="0.2"/>
    <n v="4.9139999999999988"/>
  </r>
  <r>
    <n v="1283"/>
    <s v="CA-2014-122154"/>
    <x v="3"/>
    <x v="359"/>
    <d v="2014-04-12T00:00:00"/>
    <s v="First Class"/>
    <s v="SA-20830"/>
    <s v="Sue Ann Reed"/>
    <x v="0"/>
    <x v="0"/>
    <s v="Jacksonville"/>
    <x v="2"/>
    <n v="32216"/>
    <x v="0"/>
    <x v="920"/>
    <x v="1"/>
    <x v="8"/>
    <x v="903"/>
    <n v="17.430000000000003"/>
    <n v="1"/>
    <n v="0.7"/>
    <n v="-13.363000000000003"/>
  </r>
  <r>
    <n v="1284"/>
    <s v="CA-2014-122154"/>
    <x v="3"/>
    <x v="359"/>
    <d v="2014-04-12T00:00:00"/>
    <s v="First Class"/>
    <s v="SA-20830"/>
    <s v="Sue Ann Reed"/>
    <x v="0"/>
    <x v="0"/>
    <s v="Jacksonville"/>
    <x v="2"/>
    <n v="32216"/>
    <x v="0"/>
    <x v="921"/>
    <x v="1"/>
    <x v="10"/>
    <x v="904"/>
    <n v="251.64"/>
    <n v="3"/>
    <n v="0.2"/>
    <n v="88.073999999999984"/>
  </r>
  <r>
    <n v="1285"/>
    <s v="US-2012-149692"/>
    <x v="1"/>
    <x v="401"/>
    <d v="2012-12-12T00:00:00"/>
    <s v="Standard Class"/>
    <s v="KW-16435"/>
    <s v="Katrina Willman"/>
    <x v="0"/>
    <x v="0"/>
    <s v="Austin"/>
    <x v="5"/>
    <n v="78745"/>
    <x v="2"/>
    <x v="922"/>
    <x v="1"/>
    <x v="8"/>
    <x v="905"/>
    <n v="2.7719999999999994"/>
    <n v="7"/>
    <n v="0.8"/>
    <n v="-4.8510000000000009"/>
  </r>
  <r>
    <n v="1286"/>
    <s v="CA-2013-119445"/>
    <x v="0"/>
    <x v="190"/>
    <d v="2013-07-04T00:00:00"/>
    <s v="Standard Class"/>
    <s v="GM-14500"/>
    <s v="Gene McClure"/>
    <x v="0"/>
    <x v="0"/>
    <s v="Providence"/>
    <x v="34"/>
    <n v="2908"/>
    <x v="3"/>
    <x v="383"/>
    <x v="1"/>
    <x v="4"/>
    <x v="379"/>
    <n v="14.9"/>
    <n v="5"/>
    <n v="0"/>
    <n v="1.0429999999999984"/>
  </r>
  <r>
    <n v="1287"/>
    <s v="CA-2012-124268"/>
    <x v="1"/>
    <x v="433"/>
    <d v="2012-07-08T00:00:00"/>
    <s v="Standard Class"/>
    <s v="AD-10180"/>
    <s v="Alan Dominguez"/>
    <x v="2"/>
    <x v="0"/>
    <s v="New York City"/>
    <x v="15"/>
    <n v="10035"/>
    <x v="3"/>
    <x v="923"/>
    <x v="1"/>
    <x v="6"/>
    <x v="906"/>
    <n v="15.48"/>
    <n v="3"/>
    <n v="0"/>
    <n v="4.4891999999999985"/>
  </r>
  <r>
    <n v="1288"/>
    <s v="CA-2013-154711"/>
    <x v="0"/>
    <x v="441"/>
    <d v="2013-11-27T00:00:00"/>
    <s v="Standard Class"/>
    <s v="TB-21355"/>
    <s v="Todd Boyes"/>
    <x v="1"/>
    <x v="0"/>
    <s v="New York City"/>
    <x v="15"/>
    <n v="10009"/>
    <x v="3"/>
    <x v="63"/>
    <x v="0"/>
    <x v="5"/>
    <x v="63"/>
    <n v="39.880000000000003"/>
    <n v="2"/>
    <n v="0"/>
    <n v="11.166400000000003"/>
  </r>
  <r>
    <n v="1289"/>
    <s v="CA-2013-154711"/>
    <x v="0"/>
    <x v="441"/>
    <d v="2013-11-27T00:00:00"/>
    <s v="Standard Class"/>
    <s v="TB-21355"/>
    <s v="Todd Boyes"/>
    <x v="1"/>
    <x v="0"/>
    <s v="New York City"/>
    <x v="15"/>
    <n v="10009"/>
    <x v="3"/>
    <x v="536"/>
    <x v="1"/>
    <x v="8"/>
    <x v="531"/>
    <n v="12.192"/>
    <n v="4"/>
    <n v="0.2"/>
    <n v="4.1147999999999989"/>
  </r>
  <r>
    <n v="1290"/>
    <s v="CA-2013-154711"/>
    <x v="0"/>
    <x v="441"/>
    <d v="2013-11-27T00:00:00"/>
    <s v="Standard Class"/>
    <s v="TB-21355"/>
    <s v="Todd Boyes"/>
    <x v="1"/>
    <x v="0"/>
    <s v="New York City"/>
    <x v="15"/>
    <n v="10009"/>
    <x v="3"/>
    <x v="924"/>
    <x v="1"/>
    <x v="6"/>
    <x v="907"/>
    <n v="20.82"/>
    <n v="3"/>
    <n v="0"/>
    <n v="7.4952000000000005"/>
  </r>
  <r>
    <n v="1291"/>
    <s v="CA-2013-163384"/>
    <x v="0"/>
    <x v="338"/>
    <d v="2013-11-13T00:00:00"/>
    <s v="First Class"/>
    <s v="CC-12430"/>
    <s v="Chuck Clark"/>
    <x v="2"/>
    <x v="0"/>
    <s v="San Francisco"/>
    <x v="1"/>
    <n v="94122"/>
    <x v="1"/>
    <x v="925"/>
    <x v="1"/>
    <x v="8"/>
    <x v="908"/>
    <n v="13.216000000000001"/>
    <n v="4"/>
    <n v="0.2"/>
    <n v="4.4603999999999999"/>
  </r>
  <r>
    <n v="1292"/>
    <s v="CA-2013-163384"/>
    <x v="0"/>
    <x v="338"/>
    <d v="2013-11-13T00:00:00"/>
    <s v="First Class"/>
    <s v="CC-12430"/>
    <s v="Chuck Clark"/>
    <x v="2"/>
    <x v="0"/>
    <s v="San Francisco"/>
    <x v="1"/>
    <n v="94122"/>
    <x v="1"/>
    <x v="860"/>
    <x v="1"/>
    <x v="10"/>
    <x v="846"/>
    <n v="32.400000000000006"/>
    <n v="5"/>
    <n v="0"/>
    <n v="15.552000000000001"/>
  </r>
  <r>
    <n v="1293"/>
    <s v="CA-2012-101707"/>
    <x v="1"/>
    <x v="375"/>
    <d v="2012-09-01T00:00:00"/>
    <s v="Standard Class"/>
    <s v="PF-19165"/>
    <s v="Philip Fox"/>
    <x v="0"/>
    <x v="0"/>
    <s v="San Diego"/>
    <x v="1"/>
    <n v="92105"/>
    <x v="1"/>
    <x v="133"/>
    <x v="1"/>
    <x v="14"/>
    <x v="133"/>
    <n v="32.94"/>
    <n v="3"/>
    <n v="0"/>
    <n v="9.2232000000000021"/>
  </r>
  <r>
    <n v="1294"/>
    <s v="CA-2012-101707"/>
    <x v="1"/>
    <x v="375"/>
    <d v="2012-09-01T00:00:00"/>
    <s v="Standard Class"/>
    <s v="PF-19165"/>
    <s v="Philip Fox"/>
    <x v="0"/>
    <x v="0"/>
    <s v="San Diego"/>
    <x v="1"/>
    <n v="92105"/>
    <x v="1"/>
    <x v="926"/>
    <x v="1"/>
    <x v="10"/>
    <x v="909"/>
    <n v="114.2"/>
    <n v="5"/>
    <n v="0"/>
    <n v="52.531999999999996"/>
  </r>
  <r>
    <n v="1295"/>
    <s v="CA-2012-101707"/>
    <x v="1"/>
    <x v="375"/>
    <d v="2012-09-01T00:00:00"/>
    <s v="Standard Class"/>
    <s v="PF-19165"/>
    <s v="Philip Fox"/>
    <x v="0"/>
    <x v="0"/>
    <s v="San Diego"/>
    <x v="1"/>
    <n v="92105"/>
    <x v="1"/>
    <x v="85"/>
    <x v="1"/>
    <x v="2"/>
    <x v="85"/>
    <n v="3.08"/>
    <n v="1"/>
    <n v="0"/>
    <n v="1.4783999999999999"/>
  </r>
  <r>
    <n v="1296"/>
    <s v="CA-2012-138898"/>
    <x v="1"/>
    <x v="442"/>
    <d v="2012-05-29T00:00:00"/>
    <s v="Standard Class"/>
    <s v="JH-16180"/>
    <s v="Justin Hirsh"/>
    <x v="0"/>
    <x v="0"/>
    <s v="Pueblo"/>
    <x v="22"/>
    <n v="81001"/>
    <x v="1"/>
    <x v="723"/>
    <x v="1"/>
    <x v="9"/>
    <x v="715"/>
    <n v="845.72799999999995"/>
    <n v="13"/>
    <n v="0.2"/>
    <n v="84.572799999999944"/>
  </r>
  <r>
    <n v="1297"/>
    <s v="CA-2014-115427"/>
    <x v="3"/>
    <x v="247"/>
    <d v="2015-01-04T00:00:00"/>
    <s v="Standard Class"/>
    <s v="EB-13975"/>
    <s v="Erica Bern"/>
    <x v="1"/>
    <x v="0"/>
    <s v="Fairfield"/>
    <x v="1"/>
    <n v="94533"/>
    <x v="1"/>
    <x v="530"/>
    <x v="1"/>
    <x v="8"/>
    <x v="525"/>
    <n v="13.904"/>
    <n v="2"/>
    <n v="0.2"/>
    <n v="4.5187999999999997"/>
  </r>
  <r>
    <n v="1298"/>
    <s v="CA-2014-115427"/>
    <x v="3"/>
    <x v="247"/>
    <d v="2015-01-04T00:00:00"/>
    <s v="Standard Class"/>
    <s v="EB-13975"/>
    <s v="Erica Bern"/>
    <x v="1"/>
    <x v="0"/>
    <s v="Fairfield"/>
    <x v="1"/>
    <n v="94533"/>
    <x v="1"/>
    <x v="569"/>
    <x v="1"/>
    <x v="8"/>
    <x v="910"/>
    <n v="20.72"/>
    <n v="2"/>
    <n v="0.2"/>
    <n v="6.4749999999999979"/>
  </r>
  <r>
    <n v="1299"/>
    <s v="CA-2013-134425"/>
    <x v="0"/>
    <x v="16"/>
    <d v="2013-12-13T00:00:00"/>
    <s v="Second Class"/>
    <s v="QJ-19255"/>
    <s v="Quincy Jones"/>
    <x v="1"/>
    <x v="0"/>
    <s v="Saint Paul"/>
    <x v="11"/>
    <n v="55106"/>
    <x v="2"/>
    <x v="461"/>
    <x v="2"/>
    <x v="7"/>
    <x v="457"/>
    <n v="114.94999999999999"/>
    <n v="5"/>
    <n v="0"/>
    <n v="2.2990000000000066"/>
  </r>
  <r>
    <n v="1300"/>
    <s v="CA-2012-121391"/>
    <x v="1"/>
    <x v="242"/>
    <d v="2012-10-07T00:00:00"/>
    <s v="First Class"/>
    <s v="AA-10315"/>
    <s v="Alex Avila"/>
    <x v="0"/>
    <x v="0"/>
    <s v="San Francisco"/>
    <x v="1"/>
    <n v="94109"/>
    <x v="1"/>
    <x v="146"/>
    <x v="1"/>
    <x v="4"/>
    <x v="146"/>
    <n v="26.96"/>
    <n v="2"/>
    <n v="0"/>
    <n v="7.0095999999999989"/>
  </r>
  <r>
    <n v="1301"/>
    <s v="CA-2013-137043"/>
    <x v="0"/>
    <x v="443"/>
    <d v="2013-12-26T00:00:00"/>
    <s v="Second Class"/>
    <s v="LC-17140"/>
    <s v="Logan Currie"/>
    <x v="0"/>
    <x v="0"/>
    <s v="Springfield"/>
    <x v="17"/>
    <n v="22153"/>
    <x v="0"/>
    <x v="35"/>
    <x v="0"/>
    <x v="5"/>
    <x v="35"/>
    <n v="572.76"/>
    <n v="6"/>
    <n v="0"/>
    <n v="166.10039999999995"/>
  </r>
  <r>
    <n v="1302"/>
    <s v="CA-2013-137043"/>
    <x v="0"/>
    <x v="443"/>
    <d v="2013-12-26T00:00:00"/>
    <s v="Second Class"/>
    <s v="LC-17140"/>
    <s v="Logan Currie"/>
    <x v="0"/>
    <x v="0"/>
    <s v="Springfield"/>
    <x v="17"/>
    <n v="22153"/>
    <x v="0"/>
    <x v="35"/>
    <x v="0"/>
    <x v="5"/>
    <x v="35"/>
    <n v="286.38"/>
    <n v="3"/>
    <n v="0"/>
    <n v="83.050199999999975"/>
  </r>
  <r>
    <n v="1303"/>
    <s v="CA-2012-115847"/>
    <x v="1"/>
    <x v="444"/>
    <d v="2012-09-24T00:00:00"/>
    <s v="Second Class"/>
    <s v="TC-21535"/>
    <s v="Tracy Collins"/>
    <x v="2"/>
    <x v="0"/>
    <s v="Arlington"/>
    <x v="17"/>
    <n v="22204"/>
    <x v="0"/>
    <x v="927"/>
    <x v="0"/>
    <x v="0"/>
    <x v="911"/>
    <n v="61.96"/>
    <n v="2"/>
    <n v="0"/>
    <n v="4.3371999999999957"/>
  </r>
  <r>
    <n v="1304"/>
    <s v="US-2014-126179"/>
    <x v="3"/>
    <x v="445"/>
    <d v="2014-07-08T00:00:00"/>
    <s v="Standard Class"/>
    <s v="CS-12460"/>
    <s v="Chuck Sachs"/>
    <x v="0"/>
    <x v="0"/>
    <s v="Columbus"/>
    <x v="32"/>
    <n v="31907"/>
    <x v="0"/>
    <x v="928"/>
    <x v="0"/>
    <x v="5"/>
    <x v="912"/>
    <n v="23.99"/>
    <n v="1"/>
    <n v="0"/>
    <n v="5.5176999999999978"/>
  </r>
  <r>
    <n v="1305"/>
    <s v="US-2014-126179"/>
    <x v="3"/>
    <x v="445"/>
    <d v="2014-07-08T00:00:00"/>
    <s v="Standard Class"/>
    <s v="CS-12460"/>
    <s v="Chuck Sachs"/>
    <x v="0"/>
    <x v="0"/>
    <s v="Columbus"/>
    <x v="32"/>
    <n v="31907"/>
    <x v="0"/>
    <x v="664"/>
    <x v="2"/>
    <x v="7"/>
    <x v="658"/>
    <n v="287.96999999999997"/>
    <n v="3"/>
    <n v="0"/>
    <n v="77.751899999999992"/>
  </r>
  <r>
    <n v="1306"/>
    <s v="CA-2013-101966"/>
    <x v="0"/>
    <x v="216"/>
    <d v="2013-07-17T00:00:00"/>
    <s v="Second Class"/>
    <s v="BM-11785"/>
    <s v="Bryan Mills"/>
    <x v="0"/>
    <x v="0"/>
    <s v="Houston"/>
    <x v="5"/>
    <n v="77036"/>
    <x v="2"/>
    <x v="929"/>
    <x v="2"/>
    <x v="7"/>
    <x v="913"/>
    <n v="419.94399999999996"/>
    <n v="7"/>
    <n v="0.2"/>
    <n v="52.492999999999967"/>
  </r>
  <r>
    <n v="1307"/>
    <s v="CA-2013-141397"/>
    <x v="0"/>
    <x v="23"/>
    <d v="2013-06-22T00:00:00"/>
    <s v="First Class"/>
    <s v="RC-19825"/>
    <s v="Roy Collins"/>
    <x v="0"/>
    <x v="0"/>
    <s v="Pasadena"/>
    <x v="1"/>
    <n v="91104"/>
    <x v="1"/>
    <x v="481"/>
    <x v="1"/>
    <x v="10"/>
    <x v="477"/>
    <n v="46.76"/>
    <n v="7"/>
    <n v="0"/>
    <n v="22.444800000000001"/>
  </r>
  <r>
    <n v="1308"/>
    <s v="CA-2013-141397"/>
    <x v="0"/>
    <x v="23"/>
    <d v="2013-06-22T00:00:00"/>
    <s v="First Class"/>
    <s v="RC-19825"/>
    <s v="Roy Collins"/>
    <x v="0"/>
    <x v="0"/>
    <s v="Pasadena"/>
    <x v="1"/>
    <n v="91104"/>
    <x v="1"/>
    <x v="777"/>
    <x v="1"/>
    <x v="8"/>
    <x v="768"/>
    <n v="17.712"/>
    <n v="3"/>
    <n v="0.2"/>
    <n v="6.4206000000000012"/>
  </r>
  <r>
    <n v="1309"/>
    <s v="CA-2013-141397"/>
    <x v="0"/>
    <x v="23"/>
    <d v="2013-06-22T00:00:00"/>
    <s v="First Class"/>
    <s v="RC-19825"/>
    <s v="Roy Collins"/>
    <x v="0"/>
    <x v="0"/>
    <s v="Pasadena"/>
    <x v="1"/>
    <n v="91104"/>
    <x v="1"/>
    <x v="930"/>
    <x v="1"/>
    <x v="9"/>
    <x v="914"/>
    <n v="21.78"/>
    <n v="2"/>
    <n v="0"/>
    <n v="5.6628000000000007"/>
  </r>
  <r>
    <n v="1310"/>
    <s v="CA-2013-141397"/>
    <x v="0"/>
    <x v="23"/>
    <d v="2013-06-22T00:00:00"/>
    <s v="First Class"/>
    <s v="RC-19825"/>
    <s v="Roy Collins"/>
    <x v="0"/>
    <x v="0"/>
    <s v="Pasadena"/>
    <x v="1"/>
    <n v="91104"/>
    <x v="1"/>
    <x v="398"/>
    <x v="1"/>
    <x v="4"/>
    <x v="394"/>
    <n v="161.94"/>
    <n v="3"/>
    <n v="0"/>
    <n v="9.716399999999993"/>
  </r>
  <r>
    <n v="1311"/>
    <s v="CA-2013-141397"/>
    <x v="0"/>
    <x v="23"/>
    <d v="2013-06-22T00:00:00"/>
    <s v="First Class"/>
    <s v="RC-19825"/>
    <s v="Roy Collins"/>
    <x v="0"/>
    <x v="0"/>
    <s v="Pasadena"/>
    <x v="1"/>
    <n v="91104"/>
    <x v="1"/>
    <x v="931"/>
    <x v="0"/>
    <x v="1"/>
    <x v="915"/>
    <n v="161.56800000000001"/>
    <n v="2"/>
    <n v="0.2"/>
    <n v="-8.0783999999999949"/>
  </r>
  <r>
    <n v="1312"/>
    <s v="CA-2013-141082"/>
    <x v="0"/>
    <x v="10"/>
    <d v="2013-12-14T00:00:00"/>
    <s v="Standard Class"/>
    <s v="FM-14380"/>
    <s v="Fred McMath"/>
    <x v="0"/>
    <x v="0"/>
    <s v="Lawrence"/>
    <x v="31"/>
    <n v="1841"/>
    <x v="3"/>
    <x v="932"/>
    <x v="1"/>
    <x v="2"/>
    <x v="916"/>
    <n v="3.69"/>
    <n v="1"/>
    <n v="0"/>
    <n v="1.7343"/>
  </r>
  <r>
    <n v="1313"/>
    <s v="CA-2013-141082"/>
    <x v="0"/>
    <x v="10"/>
    <d v="2013-12-14T00:00:00"/>
    <s v="Standard Class"/>
    <s v="FM-14380"/>
    <s v="Fred McMath"/>
    <x v="0"/>
    <x v="0"/>
    <s v="Lawrence"/>
    <x v="31"/>
    <n v="1841"/>
    <x v="3"/>
    <x v="933"/>
    <x v="1"/>
    <x v="2"/>
    <x v="917"/>
    <n v="122.12"/>
    <n v="4"/>
    <n v="0"/>
    <n v="56.175200000000004"/>
  </r>
  <r>
    <n v="1314"/>
    <s v="US-2013-134488"/>
    <x v="0"/>
    <x v="446"/>
    <d v="2013-10-02T00:00:00"/>
    <s v="Standard Class"/>
    <s v="PK-19075"/>
    <s v="Pete Kriz"/>
    <x v="0"/>
    <x v="0"/>
    <s v="Columbus"/>
    <x v="24"/>
    <n v="43229"/>
    <x v="3"/>
    <x v="637"/>
    <x v="0"/>
    <x v="1"/>
    <x v="631"/>
    <n v="155.37199999999999"/>
    <n v="2"/>
    <n v="0.3"/>
    <n v="-13.317599999999999"/>
  </r>
  <r>
    <n v="1315"/>
    <s v="CA-2013-145919"/>
    <x v="0"/>
    <x v="122"/>
    <d v="2013-12-24T00:00:00"/>
    <s v="Standard Class"/>
    <s v="HG-14965"/>
    <s v="Henry Goldwyn"/>
    <x v="1"/>
    <x v="0"/>
    <s v="Los Angeles"/>
    <x v="1"/>
    <n v="90032"/>
    <x v="1"/>
    <x v="934"/>
    <x v="1"/>
    <x v="10"/>
    <x v="918"/>
    <n v="38.880000000000003"/>
    <n v="6"/>
    <n v="0"/>
    <n v="18.662400000000002"/>
  </r>
  <r>
    <n v="1316"/>
    <s v="CA-2013-145919"/>
    <x v="0"/>
    <x v="122"/>
    <d v="2013-12-24T00:00:00"/>
    <s v="Standard Class"/>
    <s v="HG-14965"/>
    <s v="Henry Goldwyn"/>
    <x v="1"/>
    <x v="0"/>
    <s v="Los Angeles"/>
    <x v="1"/>
    <n v="90032"/>
    <x v="1"/>
    <x v="935"/>
    <x v="0"/>
    <x v="5"/>
    <x v="919"/>
    <n v="183.84"/>
    <n v="8"/>
    <n v="0"/>
    <n v="62.505600000000001"/>
  </r>
  <r>
    <n v="1317"/>
    <s v="CA-2013-145919"/>
    <x v="0"/>
    <x v="122"/>
    <d v="2013-12-24T00:00:00"/>
    <s v="Standard Class"/>
    <s v="HG-14965"/>
    <s v="Henry Goldwyn"/>
    <x v="1"/>
    <x v="0"/>
    <s v="Los Angeles"/>
    <x v="1"/>
    <n v="90032"/>
    <x v="1"/>
    <x v="413"/>
    <x v="1"/>
    <x v="14"/>
    <x v="408"/>
    <n v="579.29999999999995"/>
    <n v="5"/>
    <n v="0"/>
    <n v="28.964999999999961"/>
  </r>
  <r>
    <n v="1318"/>
    <s v="CA-2014-157651"/>
    <x v="3"/>
    <x v="389"/>
    <d v="2014-12-15T00:00:00"/>
    <s v="Standard Class"/>
    <s v="HA-14920"/>
    <s v="Helen Andreada"/>
    <x v="0"/>
    <x v="0"/>
    <s v="Philadelphia"/>
    <x v="9"/>
    <n v="19120"/>
    <x v="3"/>
    <x v="936"/>
    <x v="2"/>
    <x v="11"/>
    <x v="920"/>
    <n v="14.200000000000001"/>
    <n v="1"/>
    <n v="0.2"/>
    <n v="3.3724999999999992"/>
  </r>
  <r>
    <n v="1319"/>
    <s v="CA-2011-160773"/>
    <x v="2"/>
    <x v="268"/>
    <d v="2011-07-05T00:00:00"/>
    <s v="Standard Class"/>
    <s v="LW-16825"/>
    <s v="Laurel Workman"/>
    <x v="1"/>
    <x v="0"/>
    <s v="Deltona"/>
    <x v="2"/>
    <n v="32725"/>
    <x v="0"/>
    <x v="907"/>
    <x v="2"/>
    <x v="7"/>
    <x v="890"/>
    <n v="575.91999999999996"/>
    <n v="2"/>
    <n v="0.2"/>
    <n v="71.989999999999981"/>
  </r>
  <r>
    <n v="1320"/>
    <s v="CA-2011-160773"/>
    <x v="2"/>
    <x v="268"/>
    <d v="2011-07-05T00:00:00"/>
    <s v="Standard Class"/>
    <s v="LW-16825"/>
    <s v="Laurel Workman"/>
    <x v="1"/>
    <x v="0"/>
    <s v="Deltona"/>
    <x v="2"/>
    <n v="32725"/>
    <x v="0"/>
    <x v="614"/>
    <x v="1"/>
    <x v="8"/>
    <x v="609"/>
    <n v="5.1840000000000011"/>
    <n v="6"/>
    <n v="0.7"/>
    <n v="-3.6288"/>
  </r>
  <r>
    <n v="1321"/>
    <s v="CA-2014-167703"/>
    <x v="3"/>
    <x v="447"/>
    <d v="2014-02-09T00:00:00"/>
    <s v="Standard Class"/>
    <s v="MC-17575"/>
    <s v="Matt Collins"/>
    <x v="0"/>
    <x v="0"/>
    <s v="Cincinnati"/>
    <x v="24"/>
    <n v="45231"/>
    <x v="3"/>
    <x v="699"/>
    <x v="1"/>
    <x v="8"/>
    <x v="692"/>
    <n v="5.2290000000000001"/>
    <n v="3"/>
    <n v="0.7"/>
    <n v="-4.1831999999999976"/>
  </r>
  <r>
    <n v="1322"/>
    <s v="CA-2014-167703"/>
    <x v="3"/>
    <x v="447"/>
    <d v="2014-02-09T00:00:00"/>
    <s v="Standard Class"/>
    <s v="MC-17575"/>
    <s v="Matt Collins"/>
    <x v="0"/>
    <x v="0"/>
    <s v="Cincinnati"/>
    <x v="24"/>
    <n v="45231"/>
    <x v="3"/>
    <x v="518"/>
    <x v="1"/>
    <x v="4"/>
    <x v="513"/>
    <n v="285.55200000000002"/>
    <n v="2"/>
    <n v="0.2"/>
    <n v="35.69399999999996"/>
  </r>
  <r>
    <n v="1323"/>
    <s v="CA-2014-121804"/>
    <x v="3"/>
    <x v="448"/>
    <d v="2014-03-09T00:00:00"/>
    <s v="Standard Class"/>
    <s v="LP-17095"/>
    <s v="Liz Preis"/>
    <x v="0"/>
    <x v="0"/>
    <s v="Murray"/>
    <x v="0"/>
    <n v="42071"/>
    <x v="0"/>
    <x v="937"/>
    <x v="1"/>
    <x v="9"/>
    <x v="921"/>
    <n v="72.8"/>
    <n v="5"/>
    <n v="0"/>
    <n v="19.656000000000002"/>
  </r>
  <r>
    <n v="1324"/>
    <s v="CA-2014-162635"/>
    <x v="3"/>
    <x v="449"/>
    <d v="2014-10-11T00:00:00"/>
    <s v="First Class"/>
    <s v="EB-14170"/>
    <s v="Evan Bailliet"/>
    <x v="0"/>
    <x v="0"/>
    <s v="Wilmington"/>
    <x v="3"/>
    <n v="28403"/>
    <x v="0"/>
    <x v="938"/>
    <x v="1"/>
    <x v="10"/>
    <x v="922"/>
    <n v="10.816000000000001"/>
    <n v="4"/>
    <n v="0.2"/>
    <n v="3.5151999999999988"/>
  </r>
  <r>
    <n v="1325"/>
    <s v="CA-2011-107153"/>
    <x v="2"/>
    <x v="450"/>
    <d v="2011-10-03T00:00:00"/>
    <s v="Standard Class"/>
    <s v="GZ-14545"/>
    <s v="George Zrebassa"/>
    <x v="1"/>
    <x v="0"/>
    <s v="Lawrence"/>
    <x v="31"/>
    <n v="1841"/>
    <x v="3"/>
    <x v="421"/>
    <x v="1"/>
    <x v="4"/>
    <x v="416"/>
    <n v="46.26"/>
    <n v="3"/>
    <n v="0"/>
    <n v="12.490200000000003"/>
  </r>
  <r>
    <n v="1326"/>
    <s v="US-2011-117058"/>
    <x v="2"/>
    <x v="279"/>
    <d v="2011-05-30T00:00:00"/>
    <s v="First Class"/>
    <s v="LE-16810"/>
    <s v="Laurel Elliston"/>
    <x v="0"/>
    <x v="0"/>
    <s v="Chicago"/>
    <x v="10"/>
    <n v="60653"/>
    <x v="2"/>
    <x v="939"/>
    <x v="1"/>
    <x v="8"/>
    <x v="923"/>
    <n v="17.459999999999997"/>
    <n v="6"/>
    <n v="0.8"/>
    <n v="-30.555000000000007"/>
  </r>
  <r>
    <n v="1327"/>
    <s v="CA-2012-120439"/>
    <x v="1"/>
    <x v="451"/>
    <d v="2012-06-18T00:00:00"/>
    <s v="Standard Class"/>
    <s v="AD-10180"/>
    <s v="Alan Dominguez"/>
    <x v="2"/>
    <x v="0"/>
    <s v="Philadelphia"/>
    <x v="9"/>
    <n v="19120"/>
    <x v="3"/>
    <x v="882"/>
    <x v="0"/>
    <x v="5"/>
    <x v="867"/>
    <n v="51.072000000000003"/>
    <n v="6"/>
    <n v="0.2"/>
    <n v="5.1072000000000024"/>
  </r>
  <r>
    <n v="1328"/>
    <s v="CA-2013-128258"/>
    <x v="0"/>
    <x v="452"/>
    <d v="2013-04-02T00:00:00"/>
    <s v="First Class"/>
    <s v="CP-12085"/>
    <s v="Cathy Prescott"/>
    <x v="1"/>
    <x v="0"/>
    <s v="Norwich"/>
    <x v="29"/>
    <n v="6360"/>
    <x v="3"/>
    <x v="752"/>
    <x v="1"/>
    <x v="10"/>
    <x v="743"/>
    <n v="11.34"/>
    <n v="1"/>
    <n v="0"/>
    <n v="5.5565999999999995"/>
  </r>
  <r>
    <n v="1329"/>
    <s v="CA-2014-106033"/>
    <x v="3"/>
    <x v="453"/>
    <d v="2014-10-19T00:00:00"/>
    <s v="Second Class"/>
    <s v="FG-14260"/>
    <s v="Frank Gastineau"/>
    <x v="2"/>
    <x v="0"/>
    <s v="San Francisco"/>
    <x v="1"/>
    <n v="94110"/>
    <x v="1"/>
    <x v="940"/>
    <x v="1"/>
    <x v="6"/>
    <x v="924"/>
    <n v="87.92"/>
    <n v="4"/>
    <n v="0"/>
    <n v="26.375999999999998"/>
  </r>
  <r>
    <n v="1330"/>
    <s v="CA-2013-142762"/>
    <x v="0"/>
    <x v="454"/>
    <d v="2013-05-28T00:00:00"/>
    <s v="Standard Class"/>
    <s v="LD-17005"/>
    <s v="Lisa DeCherney"/>
    <x v="0"/>
    <x v="0"/>
    <s v="San Francisco"/>
    <x v="1"/>
    <n v="94109"/>
    <x v="1"/>
    <x v="893"/>
    <x v="0"/>
    <x v="5"/>
    <x v="877"/>
    <n v="37.049999999999997"/>
    <n v="3"/>
    <n v="0"/>
    <n v="16.302"/>
  </r>
  <r>
    <n v="1331"/>
    <s v="CA-2014-127705"/>
    <x v="3"/>
    <x v="455"/>
    <d v="2014-06-07T00:00:00"/>
    <s v="Standard Class"/>
    <s v="AB-10255"/>
    <s v="Alejandro Ballentine"/>
    <x v="2"/>
    <x v="0"/>
    <s v="Lorain"/>
    <x v="24"/>
    <n v="44052"/>
    <x v="3"/>
    <x v="500"/>
    <x v="2"/>
    <x v="7"/>
    <x v="495"/>
    <n v="2.97"/>
    <n v="1"/>
    <n v="0.4"/>
    <n v="-0.64350000000000018"/>
  </r>
  <r>
    <n v="1332"/>
    <s v="CA-2014-127705"/>
    <x v="3"/>
    <x v="455"/>
    <d v="2014-06-07T00:00:00"/>
    <s v="Standard Class"/>
    <s v="AB-10255"/>
    <s v="Alejandro Ballentine"/>
    <x v="2"/>
    <x v="0"/>
    <s v="Lorain"/>
    <x v="24"/>
    <n v="44052"/>
    <x v="3"/>
    <x v="456"/>
    <x v="1"/>
    <x v="4"/>
    <x v="452"/>
    <n v="27.439999999999998"/>
    <n v="2"/>
    <n v="0.2"/>
    <n v="2.4009999999999998"/>
  </r>
  <r>
    <n v="1333"/>
    <s v="CA-2011-122567"/>
    <x v="2"/>
    <x v="456"/>
    <d v="2011-02-22T00:00:00"/>
    <s v="Standard Class"/>
    <s v="MN-17935"/>
    <s v="Michael Nguyen"/>
    <x v="0"/>
    <x v="0"/>
    <s v="Dallas"/>
    <x v="5"/>
    <n v="75220"/>
    <x v="2"/>
    <x v="751"/>
    <x v="1"/>
    <x v="8"/>
    <x v="742"/>
    <n v="1.0799999999999998"/>
    <n v="3"/>
    <n v="0.8"/>
    <n v="-1.7280000000000002"/>
  </r>
  <r>
    <n v="1334"/>
    <s v="CA-2011-122567"/>
    <x v="2"/>
    <x v="456"/>
    <d v="2011-02-22T00:00:00"/>
    <s v="Standard Class"/>
    <s v="MN-17935"/>
    <s v="Michael Nguyen"/>
    <x v="0"/>
    <x v="0"/>
    <s v="Dallas"/>
    <x v="5"/>
    <n v="75220"/>
    <x v="2"/>
    <x v="941"/>
    <x v="1"/>
    <x v="9"/>
    <x v="925"/>
    <n v="7.9599999999999973"/>
    <n v="2"/>
    <n v="0.8"/>
    <n v="-13.930000000000003"/>
  </r>
  <r>
    <n v="1335"/>
    <s v="CA-2011-121664"/>
    <x v="2"/>
    <x v="457"/>
    <d v="2011-05-10T00:00:00"/>
    <s v="Standard Class"/>
    <s v="HP-14815"/>
    <s v="Harold Pawlan"/>
    <x v="2"/>
    <x v="0"/>
    <s v="Los Angeles"/>
    <x v="1"/>
    <n v="90049"/>
    <x v="1"/>
    <x v="715"/>
    <x v="1"/>
    <x v="8"/>
    <x v="707"/>
    <n v="140.73599999999999"/>
    <n v="8"/>
    <n v="0.2"/>
    <n v="52.775999999999996"/>
  </r>
  <r>
    <n v="1336"/>
    <s v="CA-2013-122133"/>
    <x v="0"/>
    <x v="458"/>
    <d v="2013-05-24T00:00:00"/>
    <s v="Standard Class"/>
    <s v="JR-15670"/>
    <s v="Jim Radford"/>
    <x v="0"/>
    <x v="0"/>
    <s v="Middletown"/>
    <x v="29"/>
    <n v="6457"/>
    <x v="3"/>
    <x v="942"/>
    <x v="1"/>
    <x v="4"/>
    <x v="926"/>
    <n v="552.55999999999995"/>
    <n v="4"/>
    <n v="0"/>
    <n v="0"/>
  </r>
  <r>
    <n v="1337"/>
    <s v="US-2014-123281"/>
    <x v="3"/>
    <x v="459"/>
    <d v="2014-04-08T00:00:00"/>
    <s v="Standard Class"/>
    <s v="JF-15190"/>
    <s v="Jamie Frazer"/>
    <x v="0"/>
    <x v="0"/>
    <s v="Los Angeles"/>
    <x v="1"/>
    <n v="90008"/>
    <x v="1"/>
    <x v="904"/>
    <x v="0"/>
    <x v="5"/>
    <x v="887"/>
    <n v="25.11"/>
    <n v="3"/>
    <n v="0"/>
    <n v="6.5285999999999991"/>
  </r>
  <r>
    <n v="1338"/>
    <s v="CA-2014-100524"/>
    <x v="3"/>
    <x v="185"/>
    <d v="2014-04-03T00:00:00"/>
    <s v="Second Class"/>
    <s v="CM-12115"/>
    <s v="Chad McGuire"/>
    <x v="0"/>
    <x v="0"/>
    <s v="New York City"/>
    <x v="15"/>
    <n v="10011"/>
    <x v="3"/>
    <x v="943"/>
    <x v="0"/>
    <x v="5"/>
    <x v="927"/>
    <n v="29.78"/>
    <n v="2"/>
    <n v="0"/>
    <n v="8.0406000000000013"/>
  </r>
  <r>
    <n v="1339"/>
    <s v="CA-2014-100524"/>
    <x v="3"/>
    <x v="185"/>
    <d v="2014-04-03T00:00:00"/>
    <s v="Second Class"/>
    <s v="CM-12115"/>
    <s v="Chad McGuire"/>
    <x v="0"/>
    <x v="0"/>
    <s v="New York City"/>
    <x v="15"/>
    <n v="10011"/>
    <x v="3"/>
    <x v="944"/>
    <x v="2"/>
    <x v="7"/>
    <x v="928"/>
    <n v="677.58"/>
    <n v="3"/>
    <n v="0"/>
    <n v="176.17080000000001"/>
  </r>
  <r>
    <n v="1340"/>
    <s v="CA-2014-100524"/>
    <x v="3"/>
    <x v="185"/>
    <d v="2014-04-03T00:00:00"/>
    <s v="Second Class"/>
    <s v="CM-12115"/>
    <s v="Chad McGuire"/>
    <x v="0"/>
    <x v="0"/>
    <s v="New York City"/>
    <x v="15"/>
    <n v="10011"/>
    <x v="3"/>
    <x v="945"/>
    <x v="1"/>
    <x v="10"/>
    <x v="929"/>
    <n v="75.040000000000006"/>
    <n v="8"/>
    <n v="0"/>
    <n v="36.019200000000005"/>
  </r>
  <r>
    <n v="1341"/>
    <s v="CA-2014-113481"/>
    <x v="3"/>
    <x v="460"/>
    <d v="2014-01-05T00:00:00"/>
    <s v="First Class"/>
    <s v="AS-10045"/>
    <s v="Aaron Smayling"/>
    <x v="1"/>
    <x v="0"/>
    <s v="Jacksonville"/>
    <x v="3"/>
    <n v="28540"/>
    <x v="0"/>
    <x v="946"/>
    <x v="2"/>
    <x v="15"/>
    <x v="930"/>
    <n v="695.7"/>
    <n v="2"/>
    <n v="0.5"/>
    <n v="-27.827999999999975"/>
  </r>
  <r>
    <n v="1342"/>
    <s v="CA-2014-113481"/>
    <x v="3"/>
    <x v="460"/>
    <d v="2014-01-05T00:00:00"/>
    <s v="First Class"/>
    <s v="AS-10045"/>
    <s v="Aaron Smayling"/>
    <x v="1"/>
    <x v="0"/>
    <s v="Jacksonville"/>
    <x v="3"/>
    <n v="28540"/>
    <x v="0"/>
    <x v="864"/>
    <x v="1"/>
    <x v="8"/>
    <x v="850"/>
    <n v="15.66"/>
    <n v="5"/>
    <n v="0.7"/>
    <n v="-12.527999999999995"/>
  </r>
  <r>
    <n v="1343"/>
    <s v="CA-2014-113481"/>
    <x v="3"/>
    <x v="460"/>
    <d v="2014-01-05T00:00:00"/>
    <s v="First Class"/>
    <s v="AS-10045"/>
    <s v="Aaron Smayling"/>
    <x v="1"/>
    <x v="0"/>
    <s v="Jacksonville"/>
    <x v="3"/>
    <n v="28540"/>
    <x v="0"/>
    <x v="27"/>
    <x v="1"/>
    <x v="8"/>
    <x v="27"/>
    <n v="28.854000000000006"/>
    <n v="6"/>
    <n v="0.7"/>
    <n v="-21.159599999999998"/>
  </r>
  <r>
    <n v="1344"/>
    <s v="CA-2012-131758"/>
    <x v="1"/>
    <x v="71"/>
    <d v="2012-06-01T00:00:00"/>
    <s v="Standard Class"/>
    <s v="KB-16315"/>
    <s v="Karl Braun"/>
    <x v="0"/>
    <x v="0"/>
    <s v="Freeport"/>
    <x v="15"/>
    <n v="11520"/>
    <x v="3"/>
    <x v="947"/>
    <x v="1"/>
    <x v="6"/>
    <x v="931"/>
    <n v="47.82"/>
    <n v="3"/>
    <n v="0"/>
    <n v="14.345999999999995"/>
  </r>
  <r>
    <n v="1345"/>
    <s v="CA-2012-131758"/>
    <x v="1"/>
    <x v="71"/>
    <d v="2012-06-01T00:00:00"/>
    <s v="Standard Class"/>
    <s v="KB-16315"/>
    <s v="Karl Braun"/>
    <x v="0"/>
    <x v="0"/>
    <s v="Freeport"/>
    <x v="15"/>
    <n v="11520"/>
    <x v="3"/>
    <x v="948"/>
    <x v="1"/>
    <x v="2"/>
    <x v="932"/>
    <n v="13.049999999999999"/>
    <n v="5"/>
    <n v="0"/>
    <n v="6.0029999999999992"/>
  </r>
  <r>
    <n v="1346"/>
    <s v="CA-2011-118339"/>
    <x v="2"/>
    <x v="461"/>
    <d v="2011-03-24T00:00:00"/>
    <s v="Standard Class"/>
    <s v="BN-11515"/>
    <s v="Bradley Nguyen"/>
    <x v="0"/>
    <x v="0"/>
    <s v="Lakeville"/>
    <x v="11"/>
    <n v="55044"/>
    <x v="2"/>
    <x v="589"/>
    <x v="1"/>
    <x v="9"/>
    <x v="584"/>
    <n v="93.78"/>
    <n v="2"/>
    <n v="0"/>
    <n v="36.574200000000005"/>
  </r>
  <r>
    <n v="1347"/>
    <s v="CA-2011-118339"/>
    <x v="2"/>
    <x v="461"/>
    <d v="2011-03-24T00:00:00"/>
    <s v="Standard Class"/>
    <s v="BN-11515"/>
    <s v="Bradley Nguyen"/>
    <x v="0"/>
    <x v="0"/>
    <s v="Lakeville"/>
    <x v="11"/>
    <n v="55044"/>
    <x v="2"/>
    <x v="949"/>
    <x v="1"/>
    <x v="10"/>
    <x v="933"/>
    <n v="47.18"/>
    <n v="7"/>
    <n v="0"/>
    <n v="23.59"/>
  </r>
  <r>
    <n v="1348"/>
    <s v="CA-2011-118339"/>
    <x v="2"/>
    <x v="461"/>
    <d v="2011-03-24T00:00:00"/>
    <s v="Standard Class"/>
    <s v="BN-11515"/>
    <s v="Bradley Nguyen"/>
    <x v="0"/>
    <x v="0"/>
    <s v="Lakeville"/>
    <x v="11"/>
    <n v="55044"/>
    <x v="2"/>
    <x v="950"/>
    <x v="1"/>
    <x v="6"/>
    <x v="934"/>
    <n v="19.68"/>
    <n v="6"/>
    <n v="0"/>
    <n v="5.7071999999999976"/>
  </r>
  <r>
    <n v="1349"/>
    <s v="CA-2011-118339"/>
    <x v="2"/>
    <x v="461"/>
    <d v="2011-03-24T00:00:00"/>
    <s v="Standard Class"/>
    <s v="BN-11515"/>
    <s v="Bradley Nguyen"/>
    <x v="0"/>
    <x v="0"/>
    <s v="Lakeville"/>
    <x v="11"/>
    <n v="55044"/>
    <x v="2"/>
    <x v="951"/>
    <x v="1"/>
    <x v="8"/>
    <x v="935"/>
    <n v="53.4"/>
    <n v="10"/>
    <n v="0"/>
    <n v="25.097999999999999"/>
  </r>
  <r>
    <n v="1350"/>
    <s v="CA-2011-118339"/>
    <x v="2"/>
    <x v="461"/>
    <d v="2011-03-24T00:00:00"/>
    <s v="Standard Class"/>
    <s v="BN-11515"/>
    <s v="Bradley Nguyen"/>
    <x v="0"/>
    <x v="0"/>
    <s v="Lakeville"/>
    <x v="11"/>
    <n v="55044"/>
    <x v="2"/>
    <x v="952"/>
    <x v="1"/>
    <x v="8"/>
    <x v="936"/>
    <n v="35.880000000000003"/>
    <n v="6"/>
    <n v="0"/>
    <n v="17.2224"/>
  </r>
  <r>
    <n v="1351"/>
    <s v="CA-2011-153976"/>
    <x v="2"/>
    <x v="462"/>
    <d v="2011-10-08T00:00:00"/>
    <s v="Second Class"/>
    <s v="BP-11290"/>
    <s v="Beth Paige"/>
    <x v="0"/>
    <x v="0"/>
    <s v="Evanston"/>
    <x v="10"/>
    <n v="60201"/>
    <x v="2"/>
    <x v="812"/>
    <x v="0"/>
    <x v="1"/>
    <x v="801"/>
    <n v="258.279"/>
    <n v="3"/>
    <n v="0.3"/>
    <n v="-70.104300000000023"/>
  </r>
  <r>
    <n v="1352"/>
    <s v="CA-2013-162901"/>
    <x v="0"/>
    <x v="463"/>
    <d v="2013-04-01T00:00:00"/>
    <s v="First Class"/>
    <s v="AS-10045"/>
    <s v="Aaron Smayling"/>
    <x v="1"/>
    <x v="0"/>
    <s v="Arlington"/>
    <x v="17"/>
    <n v="22204"/>
    <x v="0"/>
    <x v="953"/>
    <x v="1"/>
    <x v="4"/>
    <x v="937"/>
    <n v="31.4"/>
    <n v="2"/>
    <n v="0"/>
    <n v="7.8500000000000014"/>
  </r>
  <r>
    <n v="1353"/>
    <s v="CA-2014-162978"/>
    <x v="3"/>
    <x v="464"/>
    <d v="2014-05-10T00:00:00"/>
    <s v="Standard Class"/>
    <s v="LW-16990"/>
    <s v="Lindsay Williams"/>
    <x v="1"/>
    <x v="0"/>
    <s v="San Francisco"/>
    <x v="1"/>
    <n v="94109"/>
    <x v="1"/>
    <x v="521"/>
    <x v="2"/>
    <x v="7"/>
    <x v="516"/>
    <n v="183.96"/>
    <n v="5"/>
    <n v="0.2"/>
    <n v="20.695499999999988"/>
  </r>
  <r>
    <n v="1354"/>
    <s v="CA-2014-162978"/>
    <x v="3"/>
    <x v="464"/>
    <d v="2014-05-10T00:00:00"/>
    <s v="Standard Class"/>
    <s v="LW-16990"/>
    <s v="Lindsay Williams"/>
    <x v="1"/>
    <x v="0"/>
    <s v="San Francisco"/>
    <x v="1"/>
    <n v="94109"/>
    <x v="1"/>
    <x v="707"/>
    <x v="1"/>
    <x v="10"/>
    <x v="699"/>
    <n v="17.61"/>
    <n v="3"/>
    <n v="0"/>
    <n v="8.4527999999999999"/>
  </r>
  <r>
    <n v="1355"/>
    <s v="CA-2014-162978"/>
    <x v="3"/>
    <x v="464"/>
    <d v="2014-05-10T00:00:00"/>
    <s v="Standard Class"/>
    <s v="LW-16990"/>
    <s v="Lindsay Williams"/>
    <x v="1"/>
    <x v="0"/>
    <s v="San Francisco"/>
    <x v="1"/>
    <n v="94109"/>
    <x v="1"/>
    <x v="215"/>
    <x v="0"/>
    <x v="3"/>
    <x v="214"/>
    <n v="300.904"/>
    <n v="1"/>
    <n v="0.2"/>
    <n v="11.283900000000017"/>
  </r>
  <r>
    <n v="1356"/>
    <s v="US-2011-160444"/>
    <x v="2"/>
    <x v="260"/>
    <d v="2011-07-05T00:00:00"/>
    <s v="Same Day"/>
    <s v="DC-12850"/>
    <s v="Dan Campbell"/>
    <x v="0"/>
    <x v="0"/>
    <s v="Houston"/>
    <x v="5"/>
    <n v="77036"/>
    <x v="2"/>
    <x v="196"/>
    <x v="1"/>
    <x v="4"/>
    <x v="195"/>
    <n v="220.77600000000001"/>
    <n v="3"/>
    <n v="0.2"/>
    <n v="-44.155200000000022"/>
  </r>
  <r>
    <n v="1357"/>
    <s v="US-2011-160444"/>
    <x v="2"/>
    <x v="260"/>
    <d v="2011-07-05T00:00:00"/>
    <s v="Same Day"/>
    <s v="DC-12850"/>
    <s v="Dan Campbell"/>
    <x v="0"/>
    <x v="0"/>
    <s v="Houston"/>
    <x v="5"/>
    <n v="77036"/>
    <x v="2"/>
    <x v="911"/>
    <x v="1"/>
    <x v="4"/>
    <x v="894"/>
    <n v="281.42400000000004"/>
    <n v="11"/>
    <n v="0.2"/>
    <n v="-35.178000000000004"/>
  </r>
  <r>
    <n v="1358"/>
    <s v="CA-2013-145247"/>
    <x v="0"/>
    <x v="465"/>
    <d v="2013-05-08T00:00:00"/>
    <s v="First Class"/>
    <s v="ND-18370"/>
    <s v="Natalie DeCherney"/>
    <x v="0"/>
    <x v="0"/>
    <s v="Louisville"/>
    <x v="0"/>
    <n v="40214"/>
    <x v="0"/>
    <x v="954"/>
    <x v="1"/>
    <x v="10"/>
    <x v="938"/>
    <n v="79.14"/>
    <n v="3"/>
    <n v="0"/>
    <n v="36.404399999999995"/>
  </r>
  <r>
    <n v="1359"/>
    <s v="CA-2014-160045"/>
    <x v="3"/>
    <x v="466"/>
    <d v="2014-04-28T00:00:00"/>
    <s v="First Class"/>
    <s v="LB-16735"/>
    <s v="Larry Blacks"/>
    <x v="0"/>
    <x v="0"/>
    <s v="Fort Worth"/>
    <x v="5"/>
    <n v="76106"/>
    <x v="2"/>
    <x v="527"/>
    <x v="0"/>
    <x v="5"/>
    <x v="522"/>
    <n v="1.988"/>
    <n v="1"/>
    <n v="0.6"/>
    <n v="-1.4413"/>
  </r>
  <r>
    <n v="1360"/>
    <s v="US-2011-151925"/>
    <x v="2"/>
    <x v="467"/>
    <d v="2011-10-01T00:00:00"/>
    <s v="Second Class"/>
    <s v="KT-16465"/>
    <s v="Kean Takahito"/>
    <x v="0"/>
    <x v="0"/>
    <s v="Los Angeles"/>
    <x v="1"/>
    <n v="90049"/>
    <x v="1"/>
    <x v="955"/>
    <x v="0"/>
    <x v="1"/>
    <x v="939"/>
    <n v="145.56800000000001"/>
    <n v="2"/>
    <n v="0.2"/>
    <n v="0"/>
  </r>
  <r>
    <n v="1361"/>
    <s v="CA-2014-125199"/>
    <x v="3"/>
    <x v="15"/>
    <d v="2014-10-26T00:00:00"/>
    <s v="Standard Class"/>
    <s v="HM-14860"/>
    <s v="Harry Marie"/>
    <x v="1"/>
    <x v="0"/>
    <s v="Philadelphia"/>
    <x v="9"/>
    <n v="19120"/>
    <x v="3"/>
    <x v="666"/>
    <x v="1"/>
    <x v="6"/>
    <x v="660"/>
    <n v="123.256"/>
    <n v="7"/>
    <n v="0.2"/>
    <n v="9.2441999999999993"/>
  </r>
  <r>
    <n v="1362"/>
    <s v="CA-2014-125199"/>
    <x v="3"/>
    <x v="15"/>
    <d v="2014-10-26T00:00:00"/>
    <s v="Standard Class"/>
    <s v="HM-14860"/>
    <s v="Harry Marie"/>
    <x v="1"/>
    <x v="0"/>
    <s v="Philadelphia"/>
    <x v="9"/>
    <n v="19120"/>
    <x v="3"/>
    <x v="956"/>
    <x v="1"/>
    <x v="10"/>
    <x v="940"/>
    <n v="23.680000000000003"/>
    <n v="4"/>
    <n v="0.2"/>
    <n v="7.3999999999999995"/>
  </r>
  <r>
    <n v="1363"/>
    <s v="CA-2014-125199"/>
    <x v="3"/>
    <x v="15"/>
    <d v="2014-10-26T00:00:00"/>
    <s v="Standard Class"/>
    <s v="HM-14860"/>
    <s v="Harry Marie"/>
    <x v="1"/>
    <x v="0"/>
    <s v="Philadelphia"/>
    <x v="9"/>
    <n v="19120"/>
    <x v="3"/>
    <x v="957"/>
    <x v="2"/>
    <x v="7"/>
    <x v="941"/>
    <n v="309.57600000000002"/>
    <n v="4"/>
    <n v="0.4"/>
    <n v="-56.755600000000015"/>
  </r>
  <r>
    <n v="1364"/>
    <s v="US-2014-155425"/>
    <x v="3"/>
    <x v="468"/>
    <d v="2014-11-12T00:00:00"/>
    <s v="First Class"/>
    <s v="AB-10600"/>
    <s v="Ann Blume"/>
    <x v="1"/>
    <x v="0"/>
    <s v="Tucson"/>
    <x v="16"/>
    <n v="85705"/>
    <x v="1"/>
    <x v="624"/>
    <x v="1"/>
    <x v="8"/>
    <x v="618"/>
    <n v="38.388000000000005"/>
    <n v="14"/>
    <n v="0.7"/>
    <n v="-25.591999999999999"/>
  </r>
  <r>
    <n v="1365"/>
    <s v="US-2014-155425"/>
    <x v="3"/>
    <x v="468"/>
    <d v="2014-11-12T00:00:00"/>
    <s v="First Class"/>
    <s v="AB-10600"/>
    <s v="Ann Blume"/>
    <x v="1"/>
    <x v="0"/>
    <s v="Tucson"/>
    <x v="16"/>
    <n v="85705"/>
    <x v="1"/>
    <x v="958"/>
    <x v="2"/>
    <x v="15"/>
    <x v="942"/>
    <n v="95.994000000000014"/>
    <n v="2"/>
    <n v="0.7"/>
    <n v="-63.995999999999981"/>
  </r>
  <r>
    <n v="1366"/>
    <s v="US-2014-155425"/>
    <x v="3"/>
    <x v="468"/>
    <d v="2014-11-12T00:00:00"/>
    <s v="First Class"/>
    <s v="AB-10600"/>
    <s v="Ann Blume"/>
    <x v="1"/>
    <x v="0"/>
    <s v="Tucson"/>
    <x v="16"/>
    <n v="85705"/>
    <x v="1"/>
    <x v="959"/>
    <x v="2"/>
    <x v="11"/>
    <x v="943"/>
    <n v="239.95200000000003"/>
    <n v="6"/>
    <n v="0.2"/>
    <n v="-35.992800000000038"/>
  </r>
  <r>
    <n v="1367"/>
    <s v="US-2014-155425"/>
    <x v="3"/>
    <x v="468"/>
    <d v="2014-11-12T00:00:00"/>
    <s v="First Class"/>
    <s v="AB-10600"/>
    <s v="Ann Blume"/>
    <x v="1"/>
    <x v="0"/>
    <s v="Tucson"/>
    <x v="16"/>
    <n v="85705"/>
    <x v="1"/>
    <x v="202"/>
    <x v="2"/>
    <x v="7"/>
    <x v="201"/>
    <n v="201.584"/>
    <n v="2"/>
    <n v="0.2"/>
    <n v="15.118800000000007"/>
  </r>
  <r>
    <n v="1368"/>
    <s v="US-2014-155425"/>
    <x v="3"/>
    <x v="468"/>
    <d v="2014-11-12T00:00:00"/>
    <s v="First Class"/>
    <s v="AB-10600"/>
    <s v="Ann Blume"/>
    <x v="1"/>
    <x v="0"/>
    <s v="Tucson"/>
    <x v="16"/>
    <n v="85705"/>
    <x v="1"/>
    <x v="299"/>
    <x v="0"/>
    <x v="1"/>
    <x v="296"/>
    <n v="899.13600000000008"/>
    <n v="4"/>
    <n v="0.2"/>
    <n v="-146.10960000000014"/>
  </r>
  <r>
    <n v="1369"/>
    <s v="CA-2014-133249"/>
    <x v="3"/>
    <x v="141"/>
    <d v="2014-07-12T00:00:00"/>
    <s v="First Class"/>
    <s v="SZ-20035"/>
    <s v="Sam Zeldin"/>
    <x v="2"/>
    <x v="0"/>
    <s v="Pico Rivera"/>
    <x v="1"/>
    <n v="90660"/>
    <x v="1"/>
    <x v="287"/>
    <x v="0"/>
    <x v="5"/>
    <x v="284"/>
    <n v="145.9"/>
    <n v="5"/>
    <n v="0"/>
    <n v="62.736999999999995"/>
  </r>
  <r>
    <n v="1370"/>
    <s v="US-2012-103471"/>
    <x v="1"/>
    <x v="100"/>
    <d v="2012-12-28T00:00:00"/>
    <s v="Standard Class"/>
    <s v="JR-15670"/>
    <s v="Jim Radford"/>
    <x v="0"/>
    <x v="0"/>
    <s v="Colorado Springs"/>
    <x v="22"/>
    <n v="80906"/>
    <x v="1"/>
    <x v="178"/>
    <x v="0"/>
    <x v="0"/>
    <x v="177"/>
    <n v="590.05800000000011"/>
    <n v="7"/>
    <n v="0.7"/>
    <n v="-786.74400000000026"/>
  </r>
  <r>
    <n v="1371"/>
    <s v="US-2012-103471"/>
    <x v="1"/>
    <x v="100"/>
    <d v="2012-12-28T00:00:00"/>
    <s v="Standard Class"/>
    <s v="JR-15670"/>
    <s v="Jim Radford"/>
    <x v="0"/>
    <x v="0"/>
    <s v="Colorado Springs"/>
    <x v="22"/>
    <n v="80906"/>
    <x v="1"/>
    <x v="628"/>
    <x v="1"/>
    <x v="6"/>
    <x v="622"/>
    <n v="14.04"/>
    <n v="3"/>
    <n v="0.2"/>
    <n v="1.5794999999999986"/>
  </r>
  <r>
    <n v="1372"/>
    <s v="CA-2014-136672"/>
    <x v="3"/>
    <x v="469"/>
    <d v="2014-03-13T00:00:00"/>
    <s v="Standard Class"/>
    <s v="MG-17890"/>
    <s v="Michael Granlund"/>
    <x v="2"/>
    <x v="0"/>
    <s v="Clinton"/>
    <x v="39"/>
    <n v="20735"/>
    <x v="3"/>
    <x v="960"/>
    <x v="2"/>
    <x v="11"/>
    <x v="944"/>
    <n v="49.08"/>
    <n v="3"/>
    <n v="0"/>
    <n v="4.9079999999999977"/>
  </r>
  <r>
    <n v="1373"/>
    <s v="US-2011-157021"/>
    <x v="2"/>
    <x v="470"/>
    <d v="2011-04-06T00:00:00"/>
    <s v="Second Class"/>
    <s v="KM-16720"/>
    <s v="Kunst Miller"/>
    <x v="0"/>
    <x v="0"/>
    <s v="Vallejo"/>
    <x v="1"/>
    <n v="94591"/>
    <x v="1"/>
    <x v="579"/>
    <x v="1"/>
    <x v="2"/>
    <x v="574"/>
    <n v="29.6"/>
    <n v="2"/>
    <n v="0"/>
    <n v="14.8"/>
  </r>
  <r>
    <n v="1374"/>
    <s v="US-2011-157021"/>
    <x v="2"/>
    <x v="470"/>
    <d v="2011-04-06T00:00:00"/>
    <s v="Second Class"/>
    <s v="KM-16720"/>
    <s v="Kunst Miller"/>
    <x v="0"/>
    <x v="0"/>
    <s v="Vallejo"/>
    <x v="1"/>
    <n v="94591"/>
    <x v="1"/>
    <x v="961"/>
    <x v="1"/>
    <x v="8"/>
    <x v="945"/>
    <n v="17.088000000000001"/>
    <n v="4"/>
    <n v="0.2"/>
    <n v="5.5535999999999994"/>
  </r>
  <r>
    <n v="1375"/>
    <s v="CA-2012-120362"/>
    <x v="1"/>
    <x v="471"/>
    <d v="2012-09-19T00:00:00"/>
    <s v="Standard Class"/>
    <s v="CA-12265"/>
    <s v="Christina Anderson"/>
    <x v="0"/>
    <x v="0"/>
    <s v="Provo"/>
    <x v="7"/>
    <n v="84604"/>
    <x v="1"/>
    <x v="962"/>
    <x v="0"/>
    <x v="3"/>
    <x v="946"/>
    <n v="912.75"/>
    <n v="5"/>
    <n v="0"/>
    <n v="118.65750000000006"/>
  </r>
  <r>
    <n v="1376"/>
    <s v="CA-2011-126361"/>
    <x v="2"/>
    <x v="472"/>
    <d v="2011-08-09T00:00:00"/>
    <s v="Second Class"/>
    <s v="VD-21670"/>
    <s v="Valerie Dominguez"/>
    <x v="0"/>
    <x v="0"/>
    <s v="Pleasant Grove"/>
    <x v="7"/>
    <n v="84062"/>
    <x v="1"/>
    <x v="963"/>
    <x v="1"/>
    <x v="9"/>
    <x v="947"/>
    <n v="1089.75"/>
    <n v="3"/>
    <n v="0"/>
    <n v="305.13000000000011"/>
  </r>
  <r>
    <n v="1377"/>
    <s v="CA-2011-126361"/>
    <x v="2"/>
    <x v="472"/>
    <d v="2011-08-09T00:00:00"/>
    <s v="Second Class"/>
    <s v="VD-21670"/>
    <s v="Valerie Dominguez"/>
    <x v="0"/>
    <x v="0"/>
    <s v="Pleasant Grove"/>
    <x v="7"/>
    <n v="84062"/>
    <x v="1"/>
    <x v="964"/>
    <x v="1"/>
    <x v="10"/>
    <x v="948"/>
    <n v="447.84"/>
    <n v="8"/>
    <n v="0"/>
    <n v="219.44159999999999"/>
  </r>
  <r>
    <n v="1378"/>
    <s v="CA-2011-126361"/>
    <x v="2"/>
    <x v="472"/>
    <d v="2011-08-09T00:00:00"/>
    <s v="Second Class"/>
    <s v="VD-21670"/>
    <s v="Valerie Dominguez"/>
    <x v="0"/>
    <x v="0"/>
    <s v="Pleasant Grove"/>
    <x v="7"/>
    <n v="84062"/>
    <x v="1"/>
    <x v="965"/>
    <x v="1"/>
    <x v="6"/>
    <x v="949"/>
    <n v="16.399999999999999"/>
    <n v="5"/>
    <n v="0"/>
    <n v="4.2639999999999993"/>
  </r>
  <r>
    <n v="1379"/>
    <s v="CA-2011-126361"/>
    <x v="2"/>
    <x v="472"/>
    <d v="2011-08-09T00:00:00"/>
    <s v="Second Class"/>
    <s v="VD-21670"/>
    <s v="Valerie Dominguez"/>
    <x v="0"/>
    <x v="0"/>
    <s v="Pleasant Grove"/>
    <x v="7"/>
    <n v="84062"/>
    <x v="1"/>
    <x v="966"/>
    <x v="2"/>
    <x v="7"/>
    <x v="950"/>
    <n v="399.96000000000004"/>
    <n v="5"/>
    <n v="0.2"/>
    <n v="34.996499999999969"/>
  </r>
  <r>
    <n v="1380"/>
    <s v="CA-2011-126361"/>
    <x v="2"/>
    <x v="472"/>
    <d v="2011-08-09T00:00:00"/>
    <s v="Second Class"/>
    <s v="VD-21670"/>
    <s v="Valerie Dominguez"/>
    <x v="0"/>
    <x v="0"/>
    <s v="Pleasant Grove"/>
    <x v="7"/>
    <n v="84062"/>
    <x v="1"/>
    <x v="967"/>
    <x v="1"/>
    <x v="4"/>
    <x v="951"/>
    <n v="158.9"/>
    <n v="5"/>
    <n v="0"/>
    <n v="7.9449999999999932"/>
  </r>
  <r>
    <n v="1381"/>
    <s v="CA-2011-126361"/>
    <x v="2"/>
    <x v="472"/>
    <d v="2011-08-09T00:00:00"/>
    <s v="Second Class"/>
    <s v="VD-21670"/>
    <s v="Valerie Dominguez"/>
    <x v="0"/>
    <x v="0"/>
    <s v="Pleasant Grove"/>
    <x v="7"/>
    <n v="84062"/>
    <x v="1"/>
    <x v="91"/>
    <x v="1"/>
    <x v="8"/>
    <x v="91"/>
    <n v="13.184000000000001"/>
    <n v="1"/>
    <n v="0.2"/>
    <n v="4.7792000000000003"/>
  </r>
  <r>
    <n v="1382"/>
    <s v="US-2013-100566"/>
    <x v="0"/>
    <x v="323"/>
    <d v="2013-09-10T00:00:00"/>
    <s v="Standard Class"/>
    <s v="JK-16120"/>
    <s v="Julie Kriz"/>
    <x v="2"/>
    <x v="0"/>
    <s v="Aurora"/>
    <x v="10"/>
    <n v="60505"/>
    <x v="2"/>
    <x v="583"/>
    <x v="0"/>
    <x v="5"/>
    <x v="578"/>
    <n v="83.951999999999998"/>
    <n v="3"/>
    <n v="0.6"/>
    <n v="-90.24839999999999"/>
  </r>
  <r>
    <n v="1383"/>
    <s v="US-2013-108504"/>
    <x v="0"/>
    <x v="473"/>
    <d v="2013-02-05T00:00:00"/>
    <s v="Same Day"/>
    <s v="PP-18955"/>
    <s v="Paul Prost"/>
    <x v="2"/>
    <x v="0"/>
    <s v="Smyrna"/>
    <x v="32"/>
    <n v="30080"/>
    <x v="0"/>
    <x v="871"/>
    <x v="1"/>
    <x v="4"/>
    <x v="856"/>
    <n v="80.98"/>
    <n v="1"/>
    <n v="0"/>
    <n v="1.6196000000000055"/>
  </r>
  <r>
    <n v="1384"/>
    <s v="US-2013-108504"/>
    <x v="0"/>
    <x v="473"/>
    <d v="2013-02-05T00:00:00"/>
    <s v="Same Day"/>
    <s v="PP-18955"/>
    <s v="Paul Prost"/>
    <x v="2"/>
    <x v="0"/>
    <s v="Smyrna"/>
    <x v="32"/>
    <n v="30080"/>
    <x v="0"/>
    <x v="968"/>
    <x v="1"/>
    <x v="10"/>
    <x v="952"/>
    <n v="348.84"/>
    <n v="9"/>
    <n v="0"/>
    <n v="170.9316"/>
  </r>
  <r>
    <n v="1385"/>
    <s v="US-2013-108504"/>
    <x v="0"/>
    <x v="473"/>
    <d v="2013-02-05T00:00:00"/>
    <s v="Same Day"/>
    <s v="PP-18955"/>
    <s v="Paul Prost"/>
    <x v="2"/>
    <x v="0"/>
    <s v="Smyrna"/>
    <x v="32"/>
    <n v="30080"/>
    <x v="0"/>
    <x v="969"/>
    <x v="1"/>
    <x v="13"/>
    <x v="953"/>
    <n v="9.4499999999999993"/>
    <n v="5"/>
    <n v="0"/>
    <n v="0.18900000000000028"/>
  </r>
  <r>
    <n v="1386"/>
    <s v="US-2013-108504"/>
    <x v="0"/>
    <x v="473"/>
    <d v="2013-02-05T00:00:00"/>
    <s v="Same Day"/>
    <s v="PP-18955"/>
    <s v="Paul Prost"/>
    <x v="2"/>
    <x v="0"/>
    <s v="Smyrna"/>
    <x v="32"/>
    <n v="30080"/>
    <x v="0"/>
    <x v="267"/>
    <x v="0"/>
    <x v="5"/>
    <x v="954"/>
    <n v="18.84"/>
    <n v="3"/>
    <n v="0"/>
    <n v="7.1592000000000002"/>
  </r>
  <r>
    <n v="1387"/>
    <s v="US-2013-108504"/>
    <x v="0"/>
    <x v="473"/>
    <d v="2013-02-05T00:00:00"/>
    <s v="Same Day"/>
    <s v="PP-18955"/>
    <s v="Paul Prost"/>
    <x v="2"/>
    <x v="0"/>
    <s v="Smyrna"/>
    <x v="32"/>
    <n v="30080"/>
    <x v="0"/>
    <x v="574"/>
    <x v="0"/>
    <x v="0"/>
    <x v="569"/>
    <n v="239.98"/>
    <n v="2"/>
    <n v="0"/>
    <n v="52.795599999999979"/>
  </r>
  <r>
    <n v="1388"/>
    <s v="US-2013-108504"/>
    <x v="0"/>
    <x v="473"/>
    <d v="2013-02-05T00:00:00"/>
    <s v="Same Day"/>
    <s v="PP-18955"/>
    <s v="Paul Prost"/>
    <x v="2"/>
    <x v="0"/>
    <s v="Smyrna"/>
    <x v="32"/>
    <n v="30080"/>
    <x v="0"/>
    <x v="970"/>
    <x v="1"/>
    <x v="12"/>
    <x v="955"/>
    <n v="167.96"/>
    <n v="2"/>
    <n v="0"/>
    <n v="78.941199999999995"/>
  </r>
  <r>
    <n v="1389"/>
    <s v="US-2013-108504"/>
    <x v="0"/>
    <x v="473"/>
    <d v="2013-02-05T00:00:00"/>
    <s v="Same Day"/>
    <s v="PP-18955"/>
    <s v="Paul Prost"/>
    <x v="2"/>
    <x v="0"/>
    <s v="Smyrna"/>
    <x v="32"/>
    <n v="30080"/>
    <x v="0"/>
    <x v="139"/>
    <x v="2"/>
    <x v="7"/>
    <x v="139"/>
    <n v="104.85000000000001"/>
    <n v="3"/>
    <n v="0"/>
    <n v="28.309500000000007"/>
  </r>
  <r>
    <n v="1390"/>
    <s v="US-2013-108504"/>
    <x v="0"/>
    <x v="473"/>
    <d v="2013-02-05T00:00:00"/>
    <s v="Same Day"/>
    <s v="PP-18955"/>
    <s v="Paul Prost"/>
    <x v="2"/>
    <x v="0"/>
    <s v="Smyrna"/>
    <x v="32"/>
    <n v="30080"/>
    <x v="0"/>
    <x v="297"/>
    <x v="2"/>
    <x v="7"/>
    <x v="294"/>
    <n v="484.83000000000004"/>
    <n v="3"/>
    <n v="0"/>
    <n v="126.05580000000002"/>
  </r>
  <r>
    <n v="1391"/>
    <s v="US-2013-108504"/>
    <x v="0"/>
    <x v="473"/>
    <d v="2013-02-05T00:00:00"/>
    <s v="Same Day"/>
    <s v="PP-18955"/>
    <s v="Paul Prost"/>
    <x v="2"/>
    <x v="0"/>
    <s v="Smyrna"/>
    <x v="32"/>
    <n v="30080"/>
    <x v="0"/>
    <x v="447"/>
    <x v="1"/>
    <x v="10"/>
    <x v="442"/>
    <n v="122.97"/>
    <n v="3"/>
    <n v="0"/>
    <n v="60.255300000000005"/>
  </r>
  <r>
    <n v="1392"/>
    <s v="US-2013-108504"/>
    <x v="0"/>
    <x v="473"/>
    <d v="2013-02-05T00:00:00"/>
    <s v="Same Day"/>
    <s v="PP-18955"/>
    <s v="Paul Prost"/>
    <x v="2"/>
    <x v="0"/>
    <s v="Smyrna"/>
    <x v="32"/>
    <n v="30080"/>
    <x v="0"/>
    <x v="232"/>
    <x v="1"/>
    <x v="4"/>
    <x v="230"/>
    <n v="154.44"/>
    <n v="3"/>
    <n v="0"/>
    <n v="1.5444000000000031"/>
  </r>
  <r>
    <n v="1393"/>
    <s v="US-2013-108504"/>
    <x v="0"/>
    <x v="473"/>
    <d v="2013-02-05T00:00:00"/>
    <s v="Same Day"/>
    <s v="PP-18955"/>
    <s v="Paul Prost"/>
    <x v="2"/>
    <x v="0"/>
    <s v="Smyrna"/>
    <x v="32"/>
    <n v="30080"/>
    <x v="0"/>
    <x v="62"/>
    <x v="1"/>
    <x v="10"/>
    <x v="62"/>
    <n v="342.37"/>
    <n v="7"/>
    <n v="0"/>
    <n v="160.91389999999998"/>
  </r>
  <r>
    <n v="1394"/>
    <s v="CA-2014-124828"/>
    <x v="3"/>
    <x v="445"/>
    <d v="2014-07-05T00:00:00"/>
    <s v="First Class"/>
    <s v="YS-21880"/>
    <s v="Yana Sorensen"/>
    <x v="1"/>
    <x v="0"/>
    <s v="Burlington"/>
    <x v="3"/>
    <n v="27217"/>
    <x v="0"/>
    <x v="181"/>
    <x v="1"/>
    <x v="6"/>
    <x v="180"/>
    <n v="9.5519999999999996"/>
    <n v="3"/>
    <n v="0.2"/>
    <n v="1.5521999999999991"/>
  </r>
  <r>
    <n v="1395"/>
    <s v="US-2014-117247"/>
    <x v="3"/>
    <x v="449"/>
    <d v="2014-10-15T00:00:00"/>
    <s v="Standard Class"/>
    <s v="CK-12760"/>
    <s v="Cyma Kinney"/>
    <x v="1"/>
    <x v="0"/>
    <s v="Aurora"/>
    <x v="10"/>
    <n v="60505"/>
    <x v="2"/>
    <x v="971"/>
    <x v="0"/>
    <x v="3"/>
    <x v="956"/>
    <n v="652.45000000000005"/>
    <n v="5"/>
    <n v="0.5"/>
    <n v="-430.61700000000019"/>
  </r>
  <r>
    <n v="1396"/>
    <s v="US-2014-117247"/>
    <x v="3"/>
    <x v="449"/>
    <d v="2014-10-15T00:00:00"/>
    <s v="Standard Class"/>
    <s v="CK-12760"/>
    <s v="Cyma Kinney"/>
    <x v="1"/>
    <x v="0"/>
    <s v="Aurora"/>
    <x v="10"/>
    <n v="60505"/>
    <x v="2"/>
    <x v="972"/>
    <x v="0"/>
    <x v="3"/>
    <x v="957"/>
    <n v="66.644999999999996"/>
    <n v="3"/>
    <n v="0.5"/>
    <n v="-42.652799999999999"/>
  </r>
  <r>
    <n v="1397"/>
    <s v="CA-2013-124485"/>
    <x v="0"/>
    <x v="390"/>
    <d v="2013-11-27T00:00:00"/>
    <s v="First Class"/>
    <s v="NC-18340"/>
    <s v="Nat Carroll"/>
    <x v="0"/>
    <x v="0"/>
    <s v="New York City"/>
    <x v="15"/>
    <n v="10035"/>
    <x v="3"/>
    <x v="973"/>
    <x v="1"/>
    <x v="8"/>
    <x v="958"/>
    <n v="17.216000000000001"/>
    <n v="4"/>
    <n v="0.2"/>
    <n v="6.025599999999999"/>
  </r>
  <r>
    <n v="1398"/>
    <s v="CA-2013-124485"/>
    <x v="0"/>
    <x v="390"/>
    <d v="2013-11-27T00:00:00"/>
    <s v="First Class"/>
    <s v="NC-18340"/>
    <s v="Nat Carroll"/>
    <x v="0"/>
    <x v="0"/>
    <s v="New York City"/>
    <x v="15"/>
    <n v="10035"/>
    <x v="3"/>
    <x v="609"/>
    <x v="1"/>
    <x v="10"/>
    <x v="604"/>
    <n v="11.56"/>
    <n v="2"/>
    <n v="0"/>
    <n v="5.6644000000000005"/>
  </r>
  <r>
    <n v="1399"/>
    <s v="CA-2013-124485"/>
    <x v="0"/>
    <x v="390"/>
    <d v="2013-11-27T00:00:00"/>
    <s v="First Class"/>
    <s v="NC-18340"/>
    <s v="Nat Carroll"/>
    <x v="0"/>
    <x v="0"/>
    <s v="New York City"/>
    <x v="15"/>
    <n v="10035"/>
    <x v="3"/>
    <x v="176"/>
    <x v="2"/>
    <x v="11"/>
    <x v="175"/>
    <n v="88.4"/>
    <n v="4"/>
    <n v="0"/>
    <n v="11.492000000000004"/>
  </r>
  <r>
    <n v="1400"/>
    <s v="CA-2013-124485"/>
    <x v="0"/>
    <x v="390"/>
    <d v="2013-11-27T00:00:00"/>
    <s v="First Class"/>
    <s v="NC-18340"/>
    <s v="Nat Carroll"/>
    <x v="0"/>
    <x v="0"/>
    <s v="New York City"/>
    <x v="15"/>
    <n v="10035"/>
    <x v="3"/>
    <x v="974"/>
    <x v="1"/>
    <x v="10"/>
    <x v="959"/>
    <n v="6.48"/>
    <n v="1"/>
    <n v="0"/>
    <n v="3.1104000000000003"/>
  </r>
  <r>
    <n v="1401"/>
    <s v="CA-2013-159212"/>
    <x v="0"/>
    <x v="474"/>
    <d v="2013-11-06T00:00:00"/>
    <s v="Standard Class"/>
    <s v="KM-16375"/>
    <s v="Katherine Murray"/>
    <x v="2"/>
    <x v="0"/>
    <s v="Salem"/>
    <x v="17"/>
    <n v="24153"/>
    <x v="0"/>
    <x v="47"/>
    <x v="2"/>
    <x v="7"/>
    <x v="47"/>
    <n v="21.8"/>
    <n v="2"/>
    <n v="0"/>
    <n v="6.104000000000001"/>
  </r>
  <r>
    <n v="1402"/>
    <s v="CA-2013-159212"/>
    <x v="0"/>
    <x v="474"/>
    <d v="2013-11-06T00:00:00"/>
    <s v="Standard Class"/>
    <s v="KM-16375"/>
    <s v="Katherine Murray"/>
    <x v="2"/>
    <x v="0"/>
    <s v="Salem"/>
    <x v="17"/>
    <n v="24153"/>
    <x v="0"/>
    <x v="556"/>
    <x v="1"/>
    <x v="12"/>
    <x v="550"/>
    <n v="251.79000000000002"/>
    <n v="3"/>
    <n v="0"/>
    <n v="118.34129999999999"/>
  </r>
  <r>
    <n v="1403"/>
    <s v="US-2013-161396"/>
    <x v="0"/>
    <x v="475"/>
    <d v="2013-04-26T00:00:00"/>
    <s v="Standard Class"/>
    <s v="GM-14455"/>
    <s v="Gary Mitchum"/>
    <x v="2"/>
    <x v="0"/>
    <s v="Columbus"/>
    <x v="24"/>
    <n v="43229"/>
    <x v="3"/>
    <x v="975"/>
    <x v="0"/>
    <x v="3"/>
    <x v="960"/>
    <n v="205.17599999999999"/>
    <n v="2"/>
    <n v="0.4"/>
    <n v="-58.133199999999988"/>
  </r>
  <r>
    <n v="1404"/>
    <s v="US-2013-161396"/>
    <x v="0"/>
    <x v="475"/>
    <d v="2013-04-26T00:00:00"/>
    <s v="Standard Class"/>
    <s v="GM-14455"/>
    <s v="Gary Mitchum"/>
    <x v="2"/>
    <x v="0"/>
    <s v="Columbus"/>
    <x v="24"/>
    <n v="43229"/>
    <x v="3"/>
    <x v="976"/>
    <x v="1"/>
    <x v="10"/>
    <x v="961"/>
    <n v="419.4"/>
    <n v="5"/>
    <n v="0.2"/>
    <n v="146.79"/>
  </r>
  <r>
    <n v="1405"/>
    <s v="US-2011-118486"/>
    <x v="2"/>
    <x v="322"/>
    <d v="2011-04-08T00:00:00"/>
    <s v="First Class"/>
    <s v="SD-20485"/>
    <s v="Shirley Daniels"/>
    <x v="2"/>
    <x v="0"/>
    <s v="Philadelphia"/>
    <x v="9"/>
    <n v="19143"/>
    <x v="3"/>
    <x v="505"/>
    <x v="1"/>
    <x v="14"/>
    <x v="500"/>
    <n v="10.304000000000002"/>
    <n v="1"/>
    <n v="0.2"/>
    <n v="-2.1896000000000004"/>
  </r>
  <r>
    <n v="1406"/>
    <s v="US-2011-118486"/>
    <x v="2"/>
    <x v="322"/>
    <d v="2011-04-08T00:00:00"/>
    <s v="First Class"/>
    <s v="SD-20485"/>
    <s v="Shirley Daniels"/>
    <x v="2"/>
    <x v="0"/>
    <s v="Philadelphia"/>
    <x v="9"/>
    <n v="19143"/>
    <x v="3"/>
    <x v="977"/>
    <x v="0"/>
    <x v="3"/>
    <x v="824"/>
    <n v="154.76400000000001"/>
    <n v="3"/>
    <n v="0.4"/>
    <n v="-36.11160000000001"/>
  </r>
  <r>
    <n v="1407"/>
    <s v="US-2011-118486"/>
    <x v="2"/>
    <x v="322"/>
    <d v="2011-04-08T00:00:00"/>
    <s v="First Class"/>
    <s v="SD-20485"/>
    <s v="Shirley Daniels"/>
    <x v="2"/>
    <x v="0"/>
    <s v="Philadelphia"/>
    <x v="9"/>
    <n v="19143"/>
    <x v="3"/>
    <x v="171"/>
    <x v="2"/>
    <x v="11"/>
    <x v="170"/>
    <n v="116.78399999999999"/>
    <n v="2"/>
    <n v="0.2"/>
    <n v="21.896999999999991"/>
  </r>
  <r>
    <n v="1408"/>
    <s v="CA-2013-130407"/>
    <x v="0"/>
    <x v="476"/>
    <d v="2013-09-07T00:00:00"/>
    <s v="Standard Class"/>
    <s v="KD-16270"/>
    <s v="Karen Daniels"/>
    <x v="0"/>
    <x v="0"/>
    <s v="New York City"/>
    <x v="15"/>
    <n v="10024"/>
    <x v="3"/>
    <x v="978"/>
    <x v="1"/>
    <x v="6"/>
    <x v="962"/>
    <n v="75.48"/>
    <n v="2"/>
    <n v="0"/>
    <n v="19.6248"/>
  </r>
  <r>
    <n v="1409"/>
    <s v="CA-2013-130407"/>
    <x v="0"/>
    <x v="476"/>
    <d v="2013-09-07T00:00:00"/>
    <s v="Standard Class"/>
    <s v="KD-16270"/>
    <s v="Karen Daniels"/>
    <x v="0"/>
    <x v="0"/>
    <s v="New York City"/>
    <x v="15"/>
    <n v="10024"/>
    <x v="3"/>
    <x v="296"/>
    <x v="0"/>
    <x v="5"/>
    <x v="293"/>
    <n v="39.979999999999997"/>
    <n v="2"/>
    <n v="0"/>
    <n v="9.9949999999999974"/>
  </r>
  <r>
    <n v="1410"/>
    <s v="US-2013-122245"/>
    <x v="0"/>
    <x v="477"/>
    <d v="2013-10-01T00:00:00"/>
    <s v="Standard Class"/>
    <s v="AB-10105"/>
    <s v="Adrian Barton"/>
    <x v="0"/>
    <x v="0"/>
    <s v="Phoenix"/>
    <x v="16"/>
    <n v="85023"/>
    <x v="1"/>
    <x v="736"/>
    <x v="0"/>
    <x v="3"/>
    <x v="728"/>
    <n v="393.16500000000002"/>
    <n v="3"/>
    <n v="0.5"/>
    <n v="-204.44580000000005"/>
  </r>
  <r>
    <n v="1411"/>
    <s v="CA-2014-105144"/>
    <x v="3"/>
    <x v="259"/>
    <d v="2014-11-12T00:00:00"/>
    <s v="Standard Class"/>
    <s v="SZ-20035"/>
    <s v="Sam Zeldin"/>
    <x v="2"/>
    <x v="0"/>
    <s v="Grand Prairie"/>
    <x v="5"/>
    <n v="75051"/>
    <x v="2"/>
    <x v="429"/>
    <x v="1"/>
    <x v="2"/>
    <x v="424"/>
    <n v="23.680000000000003"/>
    <n v="2"/>
    <n v="0.2"/>
    <n v="8.879999999999999"/>
  </r>
  <r>
    <n v="1412"/>
    <s v="CA-2013-136329"/>
    <x v="0"/>
    <x v="478"/>
    <d v="2013-07-14T00:00:00"/>
    <s v="Standard Class"/>
    <s v="JD-15895"/>
    <s v="Jonathan Doherty"/>
    <x v="1"/>
    <x v="0"/>
    <s v="New York City"/>
    <x v="15"/>
    <n v="10035"/>
    <x v="3"/>
    <x v="629"/>
    <x v="0"/>
    <x v="1"/>
    <x v="623"/>
    <n v="408.00599999999997"/>
    <n v="2"/>
    <n v="0.1"/>
    <n v="72.534400000000005"/>
  </r>
  <r>
    <n v="1413"/>
    <s v="CA-2013-136329"/>
    <x v="0"/>
    <x v="478"/>
    <d v="2013-07-14T00:00:00"/>
    <s v="Standard Class"/>
    <s v="JD-15895"/>
    <s v="Jonathan Doherty"/>
    <x v="1"/>
    <x v="0"/>
    <s v="New York City"/>
    <x v="15"/>
    <n v="10035"/>
    <x v="3"/>
    <x v="479"/>
    <x v="0"/>
    <x v="5"/>
    <x v="475"/>
    <n v="165.28"/>
    <n v="4"/>
    <n v="0"/>
    <n v="14.875200000000007"/>
  </r>
  <r>
    <n v="1414"/>
    <s v="CA-2011-146640"/>
    <x v="2"/>
    <x v="479"/>
    <d v="2011-07-05T00:00:00"/>
    <s v="Standard Class"/>
    <s v="HA-14905"/>
    <s v="Helen Abelman"/>
    <x v="0"/>
    <x v="0"/>
    <s v="New York City"/>
    <x v="15"/>
    <n v="10024"/>
    <x v="3"/>
    <x v="979"/>
    <x v="1"/>
    <x v="8"/>
    <x v="963"/>
    <n v="334.76800000000003"/>
    <n v="7"/>
    <n v="0.2"/>
    <n v="108.79959999999997"/>
  </r>
  <r>
    <n v="1415"/>
    <s v="CA-2014-115994"/>
    <x v="3"/>
    <x v="480"/>
    <d v="2014-02-01T00:00:00"/>
    <s v="Second Class"/>
    <s v="BT-11305"/>
    <s v="Beth Thompson"/>
    <x v="2"/>
    <x v="0"/>
    <s v="Costa Mesa"/>
    <x v="1"/>
    <n v="92627"/>
    <x v="1"/>
    <x v="914"/>
    <x v="2"/>
    <x v="11"/>
    <x v="897"/>
    <n v="239.96999999999997"/>
    <n v="3"/>
    <n v="0"/>
    <n v="26.39670000000001"/>
  </r>
  <r>
    <n v="1416"/>
    <s v="CA-2014-115994"/>
    <x v="3"/>
    <x v="480"/>
    <d v="2014-02-01T00:00:00"/>
    <s v="Second Class"/>
    <s v="BT-11305"/>
    <s v="Beth Thompson"/>
    <x v="2"/>
    <x v="0"/>
    <s v="Costa Mesa"/>
    <x v="1"/>
    <n v="92627"/>
    <x v="1"/>
    <x v="980"/>
    <x v="0"/>
    <x v="5"/>
    <x v="964"/>
    <n v="37.74"/>
    <n v="3"/>
    <n v="0"/>
    <n v="12.831599999999996"/>
  </r>
  <r>
    <n v="1417"/>
    <s v="CA-2012-126697"/>
    <x v="1"/>
    <x v="481"/>
    <d v="2012-09-24T00:00:00"/>
    <s v="First Class"/>
    <s v="SV-20815"/>
    <s v="Stuart Van"/>
    <x v="1"/>
    <x v="0"/>
    <s v="Houston"/>
    <x v="5"/>
    <n v="77041"/>
    <x v="2"/>
    <x v="981"/>
    <x v="2"/>
    <x v="7"/>
    <x v="965"/>
    <n v="946.34400000000005"/>
    <n v="7"/>
    <n v="0.2"/>
    <n v="118.29299999999989"/>
  </r>
  <r>
    <n v="1418"/>
    <s v="CA-2012-126697"/>
    <x v="1"/>
    <x v="481"/>
    <d v="2012-09-24T00:00:00"/>
    <s v="First Class"/>
    <s v="SV-20815"/>
    <s v="Stuart Van"/>
    <x v="1"/>
    <x v="0"/>
    <s v="Houston"/>
    <x v="5"/>
    <n v="77041"/>
    <x v="2"/>
    <x v="725"/>
    <x v="2"/>
    <x v="11"/>
    <x v="717"/>
    <n v="151.20000000000002"/>
    <n v="3"/>
    <n v="0.2"/>
    <n v="32.130000000000003"/>
  </r>
  <r>
    <n v="1419"/>
    <s v="CA-2012-126697"/>
    <x v="1"/>
    <x v="481"/>
    <d v="2012-09-24T00:00:00"/>
    <s v="First Class"/>
    <s v="SV-20815"/>
    <s v="Stuart Van"/>
    <x v="1"/>
    <x v="0"/>
    <s v="Houston"/>
    <x v="5"/>
    <n v="77041"/>
    <x v="2"/>
    <x v="50"/>
    <x v="0"/>
    <x v="5"/>
    <x v="50"/>
    <n v="4.9280000000000008"/>
    <n v="4"/>
    <n v="0.6"/>
    <n v="-1.4783999999999997"/>
  </r>
  <r>
    <n v="1420"/>
    <s v="CA-2012-124800"/>
    <x v="1"/>
    <x v="120"/>
    <d v="2012-09-30T00:00:00"/>
    <s v="Standard Class"/>
    <s v="RW-19540"/>
    <s v="Rick Wilson"/>
    <x v="1"/>
    <x v="0"/>
    <s v="Mesa"/>
    <x v="16"/>
    <n v="85204"/>
    <x v="1"/>
    <x v="982"/>
    <x v="1"/>
    <x v="10"/>
    <x v="966"/>
    <n v="86.272000000000006"/>
    <n v="4"/>
    <n v="0.2"/>
    <n v="31.273599999999998"/>
  </r>
  <r>
    <n v="1421"/>
    <s v="CA-2012-124800"/>
    <x v="1"/>
    <x v="120"/>
    <d v="2012-09-30T00:00:00"/>
    <s v="Standard Class"/>
    <s v="RW-19540"/>
    <s v="Rick Wilson"/>
    <x v="1"/>
    <x v="0"/>
    <s v="Mesa"/>
    <x v="16"/>
    <n v="85204"/>
    <x v="1"/>
    <x v="261"/>
    <x v="1"/>
    <x v="8"/>
    <x v="258"/>
    <n v="72.588000000000008"/>
    <n v="2"/>
    <n v="0.7"/>
    <n v="-48.391999999999982"/>
  </r>
  <r>
    <n v="1422"/>
    <s v="CA-2012-124800"/>
    <x v="1"/>
    <x v="120"/>
    <d v="2012-09-30T00:00:00"/>
    <s v="Standard Class"/>
    <s v="RW-19540"/>
    <s v="Rick Wilson"/>
    <x v="1"/>
    <x v="0"/>
    <s v="Mesa"/>
    <x v="16"/>
    <n v="85204"/>
    <x v="1"/>
    <x v="983"/>
    <x v="1"/>
    <x v="9"/>
    <x v="967"/>
    <n v="60.672000000000004"/>
    <n v="2"/>
    <n v="0.2"/>
    <n v="14.409600000000003"/>
  </r>
  <r>
    <n v="1423"/>
    <s v="CA-2012-124800"/>
    <x v="1"/>
    <x v="120"/>
    <d v="2012-09-30T00:00:00"/>
    <s v="Standard Class"/>
    <s v="RW-19540"/>
    <s v="Rick Wilson"/>
    <x v="1"/>
    <x v="0"/>
    <s v="Mesa"/>
    <x v="16"/>
    <n v="85204"/>
    <x v="1"/>
    <x v="697"/>
    <x v="1"/>
    <x v="8"/>
    <x v="690"/>
    <n v="77.031000000000006"/>
    <n v="9"/>
    <n v="0.7"/>
    <n v="-59.057100000000005"/>
  </r>
  <r>
    <n v="1424"/>
    <s v="CA-2012-124800"/>
    <x v="1"/>
    <x v="120"/>
    <d v="2012-09-30T00:00:00"/>
    <s v="Standard Class"/>
    <s v="RW-19540"/>
    <s v="Rick Wilson"/>
    <x v="1"/>
    <x v="0"/>
    <s v="Mesa"/>
    <x v="16"/>
    <n v="85204"/>
    <x v="1"/>
    <x v="352"/>
    <x v="1"/>
    <x v="4"/>
    <x v="348"/>
    <n v="119.90400000000001"/>
    <n v="6"/>
    <n v="0.2"/>
    <n v="-1.4988000000000135"/>
  </r>
  <r>
    <n v="1425"/>
    <s v="CA-2012-124800"/>
    <x v="1"/>
    <x v="120"/>
    <d v="2012-09-30T00:00:00"/>
    <s v="Standard Class"/>
    <s v="RW-19540"/>
    <s v="Rick Wilson"/>
    <x v="1"/>
    <x v="0"/>
    <s v="Mesa"/>
    <x v="16"/>
    <n v="85204"/>
    <x v="1"/>
    <x v="984"/>
    <x v="2"/>
    <x v="7"/>
    <x v="968"/>
    <n v="263.96000000000004"/>
    <n v="5"/>
    <n v="0.2"/>
    <n v="23.096500000000006"/>
  </r>
  <r>
    <n v="1426"/>
    <s v="CA-2012-124800"/>
    <x v="1"/>
    <x v="120"/>
    <d v="2012-09-30T00:00:00"/>
    <s v="Standard Class"/>
    <s v="RW-19540"/>
    <s v="Rick Wilson"/>
    <x v="1"/>
    <x v="0"/>
    <s v="Mesa"/>
    <x v="16"/>
    <n v="85204"/>
    <x v="1"/>
    <x v="418"/>
    <x v="1"/>
    <x v="4"/>
    <x v="413"/>
    <n v="363.64800000000002"/>
    <n v="4"/>
    <n v="0.2"/>
    <n v="-86.366400000000027"/>
  </r>
  <r>
    <n v="1427"/>
    <s v="US-2012-164448"/>
    <x v="1"/>
    <x v="89"/>
    <d v="2012-11-04T00:00:00"/>
    <s v="Second Class"/>
    <s v="DK-12835"/>
    <s v="Damala Kotsonis"/>
    <x v="1"/>
    <x v="0"/>
    <s v="Salinas"/>
    <x v="1"/>
    <n v="93905"/>
    <x v="1"/>
    <x v="525"/>
    <x v="1"/>
    <x v="8"/>
    <x v="520"/>
    <n v="9.7280000000000015"/>
    <n v="2"/>
    <n v="0.2"/>
    <n v="3.283199999999999"/>
  </r>
  <r>
    <n v="1428"/>
    <s v="US-2012-164448"/>
    <x v="1"/>
    <x v="89"/>
    <d v="2012-11-04T00:00:00"/>
    <s v="Second Class"/>
    <s v="DK-12835"/>
    <s v="Damala Kotsonis"/>
    <x v="1"/>
    <x v="0"/>
    <s v="Salinas"/>
    <x v="1"/>
    <n v="93905"/>
    <x v="1"/>
    <x v="111"/>
    <x v="1"/>
    <x v="12"/>
    <x v="111"/>
    <n v="14.75"/>
    <n v="5"/>
    <n v="0"/>
    <n v="7.08"/>
  </r>
  <r>
    <n v="1429"/>
    <s v="US-2012-164448"/>
    <x v="1"/>
    <x v="89"/>
    <d v="2012-11-04T00:00:00"/>
    <s v="Second Class"/>
    <s v="DK-12835"/>
    <s v="Damala Kotsonis"/>
    <x v="1"/>
    <x v="0"/>
    <s v="Salinas"/>
    <x v="1"/>
    <n v="93905"/>
    <x v="1"/>
    <x v="985"/>
    <x v="1"/>
    <x v="8"/>
    <x v="969"/>
    <n v="29.800000000000004"/>
    <n v="5"/>
    <n v="0.2"/>
    <n v="9.3124999999999982"/>
  </r>
  <r>
    <n v="1430"/>
    <s v="US-2012-164448"/>
    <x v="1"/>
    <x v="89"/>
    <d v="2012-11-04T00:00:00"/>
    <s v="Second Class"/>
    <s v="DK-12835"/>
    <s v="Damala Kotsonis"/>
    <x v="1"/>
    <x v="0"/>
    <s v="Salinas"/>
    <x v="1"/>
    <n v="93905"/>
    <x v="1"/>
    <x v="580"/>
    <x v="1"/>
    <x v="2"/>
    <x v="575"/>
    <n v="427.42"/>
    <n v="14"/>
    <n v="0"/>
    <n v="196.61320000000001"/>
  </r>
  <r>
    <n v="1431"/>
    <s v="CA-2014-122700"/>
    <x v="3"/>
    <x v="200"/>
    <d v="2014-12-01T00:00:00"/>
    <s v="Standard Class"/>
    <s v="LT-17110"/>
    <s v="Liz Thompson"/>
    <x v="0"/>
    <x v="0"/>
    <s v="Columbus"/>
    <x v="24"/>
    <n v="43229"/>
    <x v="3"/>
    <x v="521"/>
    <x v="2"/>
    <x v="7"/>
    <x v="516"/>
    <n v="220.75200000000001"/>
    <n v="8"/>
    <n v="0.4"/>
    <n v="-40.47120000000001"/>
  </r>
  <r>
    <n v="1432"/>
    <s v="CA-2011-120768"/>
    <x v="2"/>
    <x v="174"/>
    <d v="2011-12-21T00:00:00"/>
    <s v="Second Class"/>
    <s v="IM-15070"/>
    <s v="Irene Maddox"/>
    <x v="0"/>
    <x v="0"/>
    <s v="Florence"/>
    <x v="19"/>
    <n v="35630"/>
    <x v="0"/>
    <x v="986"/>
    <x v="1"/>
    <x v="8"/>
    <x v="970"/>
    <n v="152.76"/>
    <n v="6"/>
    <n v="0"/>
    <n v="74.852400000000003"/>
  </r>
  <r>
    <n v="1433"/>
    <s v="CA-2011-120768"/>
    <x v="2"/>
    <x v="174"/>
    <d v="2011-12-21T00:00:00"/>
    <s v="Second Class"/>
    <s v="IM-15070"/>
    <s v="Irene Maddox"/>
    <x v="0"/>
    <x v="0"/>
    <s v="Florence"/>
    <x v="19"/>
    <n v="35630"/>
    <x v="0"/>
    <x v="515"/>
    <x v="1"/>
    <x v="14"/>
    <x v="510"/>
    <n v="7.27"/>
    <n v="1"/>
    <n v="0"/>
    <n v="1.9629000000000003"/>
  </r>
  <r>
    <n v="1434"/>
    <s v="CA-2011-120768"/>
    <x v="2"/>
    <x v="174"/>
    <d v="2011-12-21T00:00:00"/>
    <s v="Second Class"/>
    <s v="IM-15070"/>
    <s v="Irene Maddox"/>
    <x v="0"/>
    <x v="0"/>
    <s v="Florence"/>
    <x v="19"/>
    <n v="35630"/>
    <x v="0"/>
    <x v="70"/>
    <x v="0"/>
    <x v="1"/>
    <x v="70"/>
    <n v="1819.8600000000001"/>
    <n v="14"/>
    <n v="0"/>
    <n v="163.78740000000002"/>
  </r>
  <r>
    <n v="1435"/>
    <s v="US-2013-153129"/>
    <x v="0"/>
    <x v="482"/>
    <d v="2013-12-31T00:00:00"/>
    <s v="Standard Class"/>
    <s v="FP-14320"/>
    <s v="Frank Preis"/>
    <x v="0"/>
    <x v="0"/>
    <s v="Seattle"/>
    <x v="4"/>
    <n v="98105"/>
    <x v="1"/>
    <x v="987"/>
    <x v="1"/>
    <x v="10"/>
    <x v="971"/>
    <n v="33.9"/>
    <n v="5"/>
    <n v="0"/>
    <n v="15.593999999999999"/>
  </r>
  <r>
    <n v="1436"/>
    <s v="CA-2014-106852"/>
    <x v="3"/>
    <x v="308"/>
    <d v="2014-06-28T00:00:00"/>
    <s v="Standard Class"/>
    <s v="ST-20530"/>
    <s v="Shui Tom"/>
    <x v="0"/>
    <x v="0"/>
    <s v="Parma"/>
    <x v="24"/>
    <n v="44134"/>
    <x v="3"/>
    <x v="988"/>
    <x v="1"/>
    <x v="10"/>
    <x v="972"/>
    <n v="31.104000000000006"/>
    <n v="6"/>
    <n v="0.2"/>
    <n v="10.8864"/>
  </r>
  <r>
    <n v="1437"/>
    <s v="CA-2014-106852"/>
    <x v="3"/>
    <x v="308"/>
    <d v="2014-06-28T00:00:00"/>
    <s v="Standard Class"/>
    <s v="ST-20530"/>
    <s v="Shui Tom"/>
    <x v="0"/>
    <x v="0"/>
    <s v="Parma"/>
    <x v="24"/>
    <n v="44134"/>
    <x v="3"/>
    <x v="950"/>
    <x v="1"/>
    <x v="6"/>
    <x v="934"/>
    <n v="5.2480000000000002"/>
    <n v="2"/>
    <n v="0.2"/>
    <n v="0.59039999999999915"/>
  </r>
  <r>
    <n v="1438"/>
    <s v="CA-2012-139731"/>
    <x v="1"/>
    <x v="52"/>
    <d v="2012-10-15T00:00:00"/>
    <s v="Same Day"/>
    <s v="JE-15745"/>
    <s v="Joel Eaton"/>
    <x v="0"/>
    <x v="0"/>
    <s v="Amarillo"/>
    <x v="5"/>
    <n v="79109"/>
    <x v="2"/>
    <x v="989"/>
    <x v="2"/>
    <x v="11"/>
    <x v="973"/>
    <n v="263.88"/>
    <n v="3"/>
    <n v="0.2"/>
    <n v="42.880500000000012"/>
  </r>
  <r>
    <n v="1439"/>
    <s v="CA-2012-139731"/>
    <x v="1"/>
    <x v="52"/>
    <d v="2012-10-15T00:00:00"/>
    <s v="Same Day"/>
    <s v="JE-15745"/>
    <s v="Joel Eaton"/>
    <x v="0"/>
    <x v="0"/>
    <s v="Amarillo"/>
    <x v="5"/>
    <n v="79109"/>
    <x v="2"/>
    <x v="483"/>
    <x v="0"/>
    <x v="1"/>
    <x v="478"/>
    <n v="2453.4299999999998"/>
    <n v="5"/>
    <n v="0.3"/>
    <n v="-350.4899999999999"/>
  </r>
  <r>
    <n v="1440"/>
    <s v="CA-2014-122735"/>
    <x v="3"/>
    <x v="483"/>
    <d v="2014-04-16T00:00:00"/>
    <s v="Second Class"/>
    <s v="BD-11320"/>
    <s v="Bill Donatelli"/>
    <x v="0"/>
    <x v="0"/>
    <s v="Providence"/>
    <x v="34"/>
    <n v="2908"/>
    <x v="3"/>
    <x v="990"/>
    <x v="1"/>
    <x v="8"/>
    <x v="302"/>
    <n v="29.700000000000003"/>
    <n v="5"/>
    <n v="0"/>
    <n v="13.365"/>
  </r>
  <r>
    <n v="1441"/>
    <s v="CA-2014-122735"/>
    <x v="3"/>
    <x v="483"/>
    <d v="2014-04-16T00:00:00"/>
    <s v="Second Class"/>
    <s v="BD-11320"/>
    <s v="Bill Donatelli"/>
    <x v="0"/>
    <x v="0"/>
    <s v="Providence"/>
    <x v="34"/>
    <n v="2908"/>
    <x v="3"/>
    <x v="991"/>
    <x v="1"/>
    <x v="10"/>
    <x v="974"/>
    <n v="39.96"/>
    <n v="4"/>
    <n v="0"/>
    <n v="17.981999999999999"/>
  </r>
  <r>
    <n v="1442"/>
    <s v="CA-2014-128160"/>
    <x v="3"/>
    <x v="484"/>
    <d v="2014-12-25T00:00:00"/>
    <s v="Second Class"/>
    <s v="MM-17920"/>
    <s v="Michael Moore"/>
    <x v="0"/>
    <x v="0"/>
    <s v="San Francisco"/>
    <x v="1"/>
    <n v="94110"/>
    <x v="1"/>
    <x v="710"/>
    <x v="1"/>
    <x v="8"/>
    <x v="702"/>
    <n v="36.672000000000004"/>
    <n v="2"/>
    <n v="0.2"/>
    <n v="11.459999999999999"/>
  </r>
  <r>
    <n v="1443"/>
    <s v="CA-2014-117695"/>
    <x v="3"/>
    <x v="485"/>
    <d v="2014-08-09T00:00:00"/>
    <s v="First Class"/>
    <s v="PW-19030"/>
    <s v="Pauline Webber"/>
    <x v="1"/>
    <x v="0"/>
    <s v="Richmond"/>
    <x v="0"/>
    <n v="40475"/>
    <x v="0"/>
    <x v="320"/>
    <x v="1"/>
    <x v="10"/>
    <x v="317"/>
    <n v="13.76"/>
    <n v="2"/>
    <n v="0"/>
    <n v="6.3295999999999992"/>
  </r>
  <r>
    <n v="1444"/>
    <s v="CA-2012-166135"/>
    <x v="1"/>
    <x v="486"/>
    <d v="2012-10-06T00:00:00"/>
    <s v="Standard Class"/>
    <s v="SC-20440"/>
    <s v="Shaun Chance"/>
    <x v="1"/>
    <x v="0"/>
    <s v="Aurora"/>
    <x v="22"/>
    <n v="80013"/>
    <x v="1"/>
    <x v="123"/>
    <x v="1"/>
    <x v="4"/>
    <x v="123"/>
    <n v="139.42400000000001"/>
    <n v="4"/>
    <n v="0.2"/>
    <n v="17.42799999999999"/>
  </r>
  <r>
    <n v="1445"/>
    <s v="CA-2013-133725"/>
    <x v="0"/>
    <x v="454"/>
    <d v="2013-05-29T00:00:00"/>
    <s v="Standard Class"/>
    <s v="KL-16645"/>
    <s v="Ken Lonsdale"/>
    <x v="0"/>
    <x v="0"/>
    <s v="Chicago"/>
    <x v="10"/>
    <n v="60623"/>
    <x v="2"/>
    <x v="903"/>
    <x v="2"/>
    <x v="7"/>
    <x v="886"/>
    <n v="1979.9280000000001"/>
    <n v="9"/>
    <n v="0.2"/>
    <n v="148.49459999999993"/>
  </r>
  <r>
    <n v="1446"/>
    <s v="CA-2014-102337"/>
    <x v="3"/>
    <x v="487"/>
    <d v="2014-06-17T00:00:00"/>
    <s v="First Class"/>
    <s v="SD-20485"/>
    <s v="Shirley Daniels"/>
    <x v="2"/>
    <x v="0"/>
    <s v="Chicago"/>
    <x v="10"/>
    <n v="60653"/>
    <x v="2"/>
    <x v="232"/>
    <x v="1"/>
    <x v="4"/>
    <x v="230"/>
    <n v="164.73599999999999"/>
    <n v="4"/>
    <n v="0.2"/>
    <n v="-39.124799999999993"/>
  </r>
  <r>
    <n v="1447"/>
    <s v="CA-2014-102337"/>
    <x v="3"/>
    <x v="487"/>
    <d v="2014-06-17T00:00:00"/>
    <s v="First Class"/>
    <s v="SD-20485"/>
    <s v="Shirley Daniels"/>
    <x v="2"/>
    <x v="0"/>
    <s v="Chicago"/>
    <x v="10"/>
    <n v="60653"/>
    <x v="2"/>
    <x v="992"/>
    <x v="0"/>
    <x v="1"/>
    <x v="975"/>
    <n v="470.30199999999996"/>
    <n v="7"/>
    <n v="0.3"/>
    <n v="-87.341800000000035"/>
  </r>
  <r>
    <n v="1448"/>
    <s v="CA-2014-102337"/>
    <x v="3"/>
    <x v="487"/>
    <d v="2014-06-17T00:00:00"/>
    <s v="First Class"/>
    <s v="SD-20485"/>
    <s v="Shirley Daniels"/>
    <x v="2"/>
    <x v="0"/>
    <s v="Chicago"/>
    <x v="10"/>
    <n v="60653"/>
    <x v="2"/>
    <x v="993"/>
    <x v="2"/>
    <x v="7"/>
    <x v="976"/>
    <n v="47.984000000000002"/>
    <n v="2"/>
    <n v="0.2"/>
    <n v="5.9979999999999922"/>
  </r>
  <r>
    <n v="1449"/>
    <s v="US-2011-112564"/>
    <x v="2"/>
    <x v="488"/>
    <d v="2011-04-24T00:00:00"/>
    <s v="First Class"/>
    <s v="TS-21160"/>
    <s v="Theresa Swint"/>
    <x v="1"/>
    <x v="0"/>
    <s v="Philadelphia"/>
    <x v="9"/>
    <n v="19134"/>
    <x v="3"/>
    <x v="994"/>
    <x v="1"/>
    <x v="8"/>
    <x v="977"/>
    <n v="2.5020000000000002"/>
    <n v="3"/>
    <n v="0.7"/>
    <n v="-1.7513999999999994"/>
  </r>
  <r>
    <n v="1450"/>
    <s v="CA-2012-145821"/>
    <x v="1"/>
    <x v="489"/>
    <d v="2012-05-07T00:00:00"/>
    <s v="Standard Class"/>
    <s v="JB-15400"/>
    <s v="Jennifer Braxton"/>
    <x v="1"/>
    <x v="0"/>
    <s v="Los Angeles"/>
    <x v="1"/>
    <n v="90008"/>
    <x v="1"/>
    <x v="995"/>
    <x v="2"/>
    <x v="7"/>
    <x v="978"/>
    <n v="88.751999999999995"/>
    <n v="3"/>
    <n v="0.2"/>
    <n v="11.093999999999998"/>
  </r>
  <r>
    <n v="1451"/>
    <s v="US-2012-160150"/>
    <x v="1"/>
    <x v="490"/>
    <d v="2012-07-20T00:00:00"/>
    <s v="First Class"/>
    <s v="TS-21085"/>
    <s v="Thais Sissman"/>
    <x v="0"/>
    <x v="0"/>
    <s v="Phoenix"/>
    <x v="16"/>
    <n v="85023"/>
    <x v="1"/>
    <x v="996"/>
    <x v="1"/>
    <x v="8"/>
    <x v="979"/>
    <n v="2.0250000000000004"/>
    <n v="1"/>
    <n v="0.7"/>
    <n v="-1.3499999999999996"/>
  </r>
  <r>
    <n v="1452"/>
    <s v="CA-2013-133711"/>
    <x v="0"/>
    <x v="491"/>
    <d v="2013-11-30T00:00:00"/>
    <s v="First Class"/>
    <s v="MC-17425"/>
    <s v="Mark Cousins"/>
    <x v="1"/>
    <x v="0"/>
    <s v="Mobile"/>
    <x v="19"/>
    <n v="36608"/>
    <x v="0"/>
    <x v="885"/>
    <x v="1"/>
    <x v="10"/>
    <x v="33"/>
    <n v="70.98"/>
    <n v="7"/>
    <n v="0"/>
    <n v="34.780200000000001"/>
  </r>
  <r>
    <n v="1453"/>
    <s v="CA-2013-133711"/>
    <x v="0"/>
    <x v="491"/>
    <d v="2013-11-30T00:00:00"/>
    <s v="First Class"/>
    <s v="MC-17425"/>
    <s v="Mark Cousins"/>
    <x v="1"/>
    <x v="0"/>
    <s v="Mobile"/>
    <x v="19"/>
    <n v="36608"/>
    <x v="0"/>
    <x v="997"/>
    <x v="1"/>
    <x v="8"/>
    <x v="980"/>
    <n v="91.679999999999993"/>
    <n v="3"/>
    <n v="0"/>
    <n v="45.839999999999996"/>
  </r>
  <r>
    <n v="1454"/>
    <s v="CA-2013-133711"/>
    <x v="0"/>
    <x v="491"/>
    <d v="2013-11-30T00:00:00"/>
    <s v="First Class"/>
    <s v="MC-17425"/>
    <s v="Mark Cousins"/>
    <x v="1"/>
    <x v="0"/>
    <s v="Mobile"/>
    <x v="19"/>
    <n v="36608"/>
    <x v="0"/>
    <x v="996"/>
    <x v="1"/>
    <x v="8"/>
    <x v="979"/>
    <n v="33.75"/>
    <n v="5"/>
    <n v="0"/>
    <n v="16.875"/>
  </r>
  <r>
    <n v="1455"/>
    <s v="CA-2013-133711"/>
    <x v="0"/>
    <x v="491"/>
    <d v="2013-11-30T00:00:00"/>
    <s v="First Class"/>
    <s v="MC-17425"/>
    <s v="Mark Cousins"/>
    <x v="1"/>
    <x v="0"/>
    <s v="Mobile"/>
    <x v="19"/>
    <n v="36608"/>
    <x v="0"/>
    <x v="998"/>
    <x v="2"/>
    <x v="15"/>
    <x v="981"/>
    <n v="3040"/>
    <n v="8"/>
    <n v="0"/>
    <n v="1459.2"/>
  </r>
  <r>
    <n v="1456"/>
    <s v="CA-2014-148474"/>
    <x v="3"/>
    <x v="492"/>
    <d v="2014-06-20T00:00:00"/>
    <s v="Standard Class"/>
    <s v="ME-17320"/>
    <s v="Maria Etezadi"/>
    <x v="2"/>
    <x v="0"/>
    <s v="Columbus"/>
    <x v="32"/>
    <n v="31907"/>
    <x v="0"/>
    <x v="999"/>
    <x v="1"/>
    <x v="8"/>
    <x v="982"/>
    <n v="91.199999999999989"/>
    <n v="3"/>
    <n v="0"/>
    <n v="41.951999999999998"/>
  </r>
  <r>
    <n v="1457"/>
    <s v="CA-2014-148474"/>
    <x v="3"/>
    <x v="492"/>
    <d v="2014-06-20T00:00:00"/>
    <s v="Standard Class"/>
    <s v="ME-17320"/>
    <s v="Maria Etezadi"/>
    <x v="2"/>
    <x v="0"/>
    <s v="Columbus"/>
    <x v="32"/>
    <n v="31907"/>
    <x v="0"/>
    <x v="1000"/>
    <x v="0"/>
    <x v="3"/>
    <x v="983"/>
    <n v="452.93999999999994"/>
    <n v="3"/>
    <n v="0"/>
    <n v="67.940999999999974"/>
  </r>
  <r>
    <n v="1458"/>
    <s v="CA-2012-111297"/>
    <x v="1"/>
    <x v="493"/>
    <d v="2012-08-21T00:00:00"/>
    <s v="Standard Class"/>
    <s v="SC-20440"/>
    <s v="Shaun Chance"/>
    <x v="1"/>
    <x v="0"/>
    <s v="New Bedford"/>
    <x v="31"/>
    <n v="2740"/>
    <x v="3"/>
    <x v="326"/>
    <x v="1"/>
    <x v="8"/>
    <x v="323"/>
    <n v="52.199999999999996"/>
    <n v="9"/>
    <n v="0"/>
    <n v="23.49"/>
  </r>
  <r>
    <n v="1459"/>
    <s v="CA-2013-123722"/>
    <x v="0"/>
    <x v="477"/>
    <d v="2013-10-02T00:00:00"/>
    <s v="Standard Class"/>
    <s v="NH-18610"/>
    <s v="Nicole Hansen"/>
    <x v="1"/>
    <x v="0"/>
    <s v="Irving"/>
    <x v="5"/>
    <n v="75061"/>
    <x v="2"/>
    <x v="639"/>
    <x v="1"/>
    <x v="2"/>
    <x v="633"/>
    <n v="15.936000000000002"/>
    <n v="4"/>
    <n v="0.2"/>
    <n v="5.1791999999999998"/>
  </r>
  <r>
    <n v="1460"/>
    <s v="CA-2011-155271"/>
    <x v="2"/>
    <x v="417"/>
    <d v="2011-05-04T00:00:00"/>
    <s v="Same Day"/>
    <s v="AA-10480"/>
    <s v="Andrew Allen"/>
    <x v="0"/>
    <x v="0"/>
    <s v="Middletown"/>
    <x v="29"/>
    <n v="6457"/>
    <x v="3"/>
    <x v="1001"/>
    <x v="0"/>
    <x v="5"/>
    <x v="984"/>
    <n v="27.46"/>
    <n v="2"/>
    <n v="0"/>
    <n v="9.8856000000000002"/>
  </r>
  <r>
    <n v="1461"/>
    <s v="CA-2012-119907"/>
    <x v="1"/>
    <x v="494"/>
    <d v="2012-12-08T00:00:00"/>
    <s v="Standard Class"/>
    <s v="LC-17140"/>
    <s v="Logan Currie"/>
    <x v="0"/>
    <x v="0"/>
    <s v="Seattle"/>
    <x v="4"/>
    <n v="98103"/>
    <x v="1"/>
    <x v="1002"/>
    <x v="1"/>
    <x v="8"/>
    <x v="985"/>
    <n v="55.424000000000007"/>
    <n v="2"/>
    <n v="0.2"/>
    <n v="19.398399999999995"/>
  </r>
  <r>
    <n v="1462"/>
    <s v="US-2013-128902"/>
    <x v="0"/>
    <x v="21"/>
    <d v="2013-03-16T00:00:00"/>
    <s v="Standard Class"/>
    <s v="MB-18085"/>
    <s v="Mick Brown"/>
    <x v="0"/>
    <x v="0"/>
    <s v="Vineland"/>
    <x v="30"/>
    <n v="8360"/>
    <x v="3"/>
    <x v="616"/>
    <x v="0"/>
    <x v="3"/>
    <x v="611"/>
    <n v="244.00599999999997"/>
    <n v="2"/>
    <n v="0.3"/>
    <n v="-31.372200000000007"/>
  </r>
  <r>
    <n v="1463"/>
    <s v="CA-2013-152289"/>
    <x v="0"/>
    <x v="370"/>
    <d v="2013-08-29T00:00:00"/>
    <s v="First Class"/>
    <s v="LC-16930"/>
    <s v="Linda Cazamias"/>
    <x v="1"/>
    <x v="0"/>
    <s v="Pasadena"/>
    <x v="5"/>
    <n v="77506"/>
    <x v="2"/>
    <x v="409"/>
    <x v="2"/>
    <x v="11"/>
    <x v="404"/>
    <n v="159.98400000000001"/>
    <n v="2"/>
    <n v="0.2"/>
    <n v="43.995600000000003"/>
  </r>
  <r>
    <n v="1464"/>
    <s v="CA-2013-152289"/>
    <x v="0"/>
    <x v="370"/>
    <d v="2013-08-29T00:00:00"/>
    <s v="First Class"/>
    <s v="LC-16930"/>
    <s v="Linda Cazamias"/>
    <x v="1"/>
    <x v="0"/>
    <s v="Pasadena"/>
    <x v="5"/>
    <n v="77506"/>
    <x v="2"/>
    <x v="856"/>
    <x v="0"/>
    <x v="1"/>
    <x v="841"/>
    <n v="1024.7159999999999"/>
    <n v="6"/>
    <n v="0.3"/>
    <n v="-29.277599999999893"/>
  </r>
  <r>
    <n v="1465"/>
    <s v="US-2013-104794"/>
    <x v="0"/>
    <x v="186"/>
    <d v="2013-12-20T00:00:00"/>
    <s v="First Class"/>
    <s v="KD-16495"/>
    <s v="Keith Dawkins"/>
    <x v="1"/>
    <x v="0"/>
    <s v="New York City"/>
    <x v="15"/>
    <n v="10009"/>
    <x v="3"/>
    <x v="801"/>
    <x v="1"/>
    <x v="13"/>
    <x v="791"/>
    <n v="3.68"/>
    <n v="2"/>
    <n v="0"/>
    <n v="1.8032000000000001"/>
  </r>
  <r>
    <n v="1466"/>
    <s v="CA-2011-151708"/>
    <x v="2"/>
    <x v="233"/>
    <d v="2011-08-14T00:00:00"/>
    <s v="Standard Class"/>
    <s v="MB-17305"/>
    <s v="Maria Bertelson"/>
    <x v="0"/>
    <x v="0"/>
    <s v="Glendale"/>
    <x v="16"/>
    <n v="85301"/>
    <x v="1"/>
    <x v="767"/>
    <x v="0"/>
    <x v="5"/>
    <x v="759"/>
    <n v="121.376"/>
    <n v="4"/>
    <n v="0.2"/>
    <n v="-3.0344000000000122"/>
  </r>
  <r>
    <n v="1467"/>
    <s v="CA-2011-151708"/>
    <x v="2"/>
    <x v="233"/>
    <d v="2011-08-14T00:00:00"/>
    <s v="Standard Class"/>
    <s v="MB-17305"/>
    <s v="Maria Bertelson"/>
    <x v="0"/>
    <x v="0"/>
    <s v="Glendale"/>
    <x v="16"/>
    <n v="85301"/>
    <x v="1"/>
    <x v="97"/>
    <x v="2"/>
    <x v="11"/>
    <x v="97"/>
    <n v="95.976000000000013"/>
    <n v="3"/>
    <n v="0.2"/>
    <n v="-10.797300000000011"/>
  </r>
  <r>
    <n v="1468"/>
    <s v="CA-2012-100769"/>
    <x v="1"/>
    <x v="495"/>
    <d v="2012-05-16T00:00:00"/>
    <s v="Same Day"/>
    <s v="TH-21550"/>
    <s v="Tracy Hopkins"/>
    <x v="2"/>
    <x v="0"/>
    <s v="Jacksonville"/>
    <x v="2"/>
    <n v="32216"/>
    <x v="0"/>
    <x v="657"/>
    <x v="2"/>
    <x v="11"/>
    <x v="651"/>
    <n v="255.96799999999999"/>
    <n v="4"/>
    <n v="0.2"/>
    <n v="31.995999999999974"/>
  </r>
  <r>
    <n v="1469"/>
    <s v="CA-2014-139199"/>
    <x v="3"/>
    <x v="34"/>
    <d v="2014-12-14T00:00:00"/>
    <s v="Standard Class"/>
    <s v="DK-12835"/>
    <s v="Damala Kotsonis"/>
    <x v="1"/>
    <x v="0"/>
    <s v="Detroit"/>
    <x v="12"/>
    <n v="48234"/>
    <x v="2"/>
    <x v="1003"/>
    <x v="0"/>
    <x v="1"/>
    <x v="986"/>
    <n v="872.94"/>
    <n v="3"/>
    <n v="0"/>
    <n v="226.96439999999998"/>
  </r>
  <r>
    <n v="1470"/>
    <s v="CA-2014-139199"/>
    <x v="3"/>
    <x v="34"/>
    <d v="2014-12-14T00:00:00"/>
    <s v="Standard Class"/>
    <s v="DK-12835"/>
    <s v="Damala Kotsonis"/>
    <x v="1"/>
    <x v="0"/>
    <s v="Detroit"/>
    <x v="12"/>
    <n v="48234"/>
    <x v="2"/>
    <x v="350"/>
    <x v="1"/>
    <x v="8"/>
    <x v="346"/>
    <n v="41.54"/>
    <n v="2"/>
    <n v="0"/>
    <n v="19.523799999999998"/>
  </r>
  <r>
    <n v="1471"/>
    <s v="CA-2014-139199"/>
    <x v="3"/>
    <x v="34"/>
    <d v="2014-12-14T00:00:00"/>
    <s v="Standard Class"/>
    <s v="DK-12835"/>
    <s v="Damala Kotsonis"/>
    <x v="1"/>
    <x v="0"/>
    <s v="Detroit"/>
    <x v="12"/>
    <n v="48234"/>
    <x v="2"/>
    <x v="1004"/>
    <x v="1"/>
    <x v="10"/>
    <x v="987"/>
    <n v="12.96"/>
    <n v="2"/>
    <n v="0"/>
    <n v="6.2208000000000006"/>
  </r>
  <r>
    <n v="1472"/>
    <s v="US-2012-161466"/>
    <x v="1"/>
    <x v="496"/>
    <d v="2012-09-27T00:00:00"/>
    <s v="Second Class"/>
    <s v="ON-18715"/>
    <s v="Odella Nelson"/>
    <x v="1"/>
    <x v="0"/>
    <s v="Philadelphia"/>
    <x v="9"/>
    <n v="19120"/>
    <x v="3"/>
    <x v="1005"/>
    <x v="1"/>
    <x v="6"/>
    <x v="988"/>
    <n v="6.8480000000000008"/>
    <n v="2"/>
    <n v="0.2"/>
    <n v="0.59920000000000018"/>
  </r>
  <r>
    <n v="1473"/>
    <s v="CA-2014-164959"/>
    <x v="3"/>
    <x v="497"/>
    <d v="2014-07-16T00:00:00"/>
    <s v="Standard Class"/>
    <s v="KN-16390"/>
    <s v="Katherine Nockton"/>
    <x v="1"/>
    <x v="0"/>
    <s v="Los Angeles"/>
    <x v="1"/>
    <n v="90004"/>
    <x v="1"/>
    <x v="688"/>
    <x v="1"/>
    <x v="2"/>
    <x v="681"/>
    <n v="8.67"/>
    <n v="3"/>
    <n v="0"/>
    <n v="4.0749000000000004"/>
  </r>
  <r>
    <n v="1474"/>
    <s v="US-2012-105676"/>
    <x v="1"/>
    <x v="494"/>
    <d v="2012-12-02T00:00:00"/>
    <s v="Same Day"/>
    <s v="NM-18520"/>
    <s v="Neoma Murray"/>
    <x v="0"/>
    <x v="0"/>
    <s v="Houston"/>
    <x v="5"/>
    <n v="77036"/>
    <x v="2"/>
    <x v="1006"/>
    <x v="0"/>
    <x v="5"/>
    <x v="989"/>
    <n v="6.6879999999999997"/>
    <n v="4"/>
    <n v="0.6"/>
    <n v="-4.0127999999999986"/>
  </r>
  <r>
    <n v="1475"/>
    <s v="CA-2013-113138"/>
    <x v="0"/>
    <x v="258"/>
    <d v="2013-11-26T00:00:00"/>
    <s v="Standard Class"/>
    <s v="NP-18685"/>
    <s v="Nora Pelletier"/>
    <x v="2"/>
    <x v="0"/>
    <s v="Niagara Falls"/>
    <x v="15"/>
    <n v="14304"/>
    <x v="3"/>
    <x v="1007"/>
    <x v="1"/>
    <x v="6"/>
    <x v="990"/>
    <n v="17.28"/>
    <n v="6"/>
    <n v="0"/>
    <n v="5.0111999999999997"/>
  </r>
  <r>
    <n v="1476"/>
    <s v="CA-2013-113138"/>
    <x v="0"/>
    <x v="258"/>
    <d v="2013-11-26T00:00:00"/>
    <s v="Standard Class"/>
    <s v="NP-18685"/>
    <s v="Nora Pelletier"/>
    <x v="2"/>
    <x v="0"/>
    <s v="Niagara Falls"/>
    <x v="15"/>
    <n v="14304"/>
    <x v="3"/>
    <x v="777"/>
    <x v="1"/>
    <x v="8"/>
    <x v="768"/>
    <n v="17.712"/>
    <n v="3"/>
    <n v="0.2"/>
    <n v="6.4206000000000012"/>
  </r>
  <r>
    <n v="1477"/>
    <s v="US-2014-104955"/>
    <x v="3"/>
    <x v="498"/>
    <d v="2014-03-25T00:00:00"/>
    <s v="Standard Class"/>
    <s v="CG-12040"/>
    <s v="Catherine Glotzbach"/>
    <x v="2"/>
    <x v="0"/>
    <s v="New York City"/>
    <x v="15"/>
    <n v="10024"/>
    <x v="3"/>
    <x v="1008"/>
    <x v="1"/>
    <x v="2"/>
    <x v="991"/>
    <n v="28.91"/>
    <n v="7"/>
    <n v="0"/>
    <n v="13.2986"/>
  </r>
  <r>
    <n v="1478"/>
    <s v="CA-2013-121958"/>
    <x v="0"/>
    <x v="373"/>
    <d v="2013-11-18T00:00:00"/>
    <s v="Standard Class"/>
    <s v="CS-12505"/>
    <s v="Cindy Stewart"/>
    <x v="0"/>
    <x v="0"/>
    <s v="Thomasville"/>
    <x v="3"/>
    <n v="27360"/>
    <x v="0"/>
    <x v="660"/>
    <x v="1"/>
    <x v="14"/>
    <x v="654"/>
    <n v="52.136000000000003"/>
    <n v="7"/>
    <n v="0.2"/>
    <n v="5.865299999999996"/>
  </r>
  <r>
    <n v="1479"/>
    <s v="CA-2014-121468"/>
    <x v="3"/>
    <x v="123"/>
    <d v="2014-11-21T00:00:00"/>
    <s v="First Class"/>
    <s v="KD-16345"/>
    <s v="Katherine Ducich"/>
    <x v="0"/>
    <x v="0"/>
    <s v="Westminster"/>
    <x v="1"/>
    <n v="92683"/>
    <x v="1"/>
    <x v="433"/>
    <x v="2"/>
    <x v="7"/>
    <x v="428"/>
    <n v="31.968000000000004"/>
    <n v="4"/>
    <n v="0.2"/>
    <n v="2.3976000000000006"/>
  </r>
  <r>
    <n v="1480"/>
    <s v="US-2013-108455"/>
    <x v="0"/>
    <x v="499"/>
    <d v="2013-12-09T00:00:00"/>
    <s v="Standard Class"/>
    <s v="MK-18160"/>
    <s v="Mike Kennedy"/>
    <x v="0"/>
    <x v="0"/>
    <s v="San Francisco"/>
    <x v="1"/>
    <n v="94122"/>
    <x v="1"/>
    <x v="1009"/>
    <x v="1"/>
    <x v="10"/>
    <x v="992"/>
    <n v="25.92"/>
    <n v="4"/>
    <n v="0"/>
    <n v="12.441600000000001"/>
  </r>
  <r>
    <n v="1481"/>
    <s v="US-2013-108455"/>
    <x v="0"/>
    <x v="499"/>
    <d v="2013-12-09T00:00:00"/>
    <s v="Standard Class"/>
    <s v="MK-18160"/>
    <s v="Mike Kennedy"/>
    <x v="0"/>
    <x v="0"/>
    <s v="San Francisco"/>
    <x v="1"/>
    <n v="94122"/>
    <x v="1"/>
    <x v="1010"/>
    <x v="1"/>
    <x v="10"/>
    <x v="993"/>
    <n v="40.46"/>
    <n v="7"/>
    <n v="0"/>
    <n v="19.825400000000002"/>
  </r>
  <r>
    <n v="1482"/>
    <s v="US-2013-108455"/>
    <x v="0"/>
    <x v="499"/>
    <d v="2013-12-09T00:00:00"/>
    <s v="Standard Class"/>
    <s v="MK-18160"/>
    <s v="Mike Kennedy"/>
    <x v="0"/>
    <x v="0"/>
    <s v="San Francisco"/>
    <x v="1"/>
    <n v="94122"/>
    <x v="1"/>
    <x v="1011"/>
    <x v="1"/>
    <x v="4"/>
    <x v="994"/>
    <n v="33.869999999999997"/>
    <n v="3"/>
    <n v="0"/>
    <n v="8.8061999999999987"/>
  </r>
  <r>
    <n v="1483"/>
    <s v="CA-2014-101210"/>
    <x v="3"/>
    <x v="326"/>
    <d v="2014-08-29T00:00:00"/>
    <s v="Second Class"/>
    <s v="DW-13540"/>
    <s v="Don Weiss"/>
    <x v="0"/>
    <x v="0"/>
    <s v="Jackson"/>
    <x v="18"/>
    <n v="38301"/>
    <x v="0"/>
    <x v="487"/>
    <x v="1"/>
    <x v="6"/>
    <x v="482"/>
    <n v="9.7280000000000015"/>
    <n v="2"/>
    <n v="0.2"/>
    <n v="1.702399999999999"/>
  </r>
  <r>
    <n v="1484"/>
    <s v="CA-2014-101210"/>
    <x v="3"/>
    <x v="326"/>
    <d v="2014-08-29T00:00:00"/>
    <s v="Second Class"/>
    <s v="DW-13540"/>
    <s v="Don Weiss"/>
    <x v="0"/>
    <x v="0"/>
    <s v="Jackson"/>
    <x v="18"/>
    <n v="38301"/>
    <x v="0"/>
    <x v="1012"/>
    <x v="1"/>
    <x v="10"/>
    <x v="995"/>
    <n v="3.4240000000000004"/>
    <n v="1"/>
    <n v="0.2"/>
    <n v="1.0699999999999996"/>
  </r>
  <r>
    <n v="1485"/>
    <s v="US-2013-108098"/>
    <x v="0"/>
    <x v="500"/>
    <d v="2013-10-19T00:00:00"/>
    <s v="Standard Class"/>
    <s v="CP-12340"/>
    <s v="Christine Phan"/>
    <x v="1"/>
    <x v="0"/>
    <s v="Seattle"/>
    <x v="4"/>
    <n v="98115"/>
    <x v="1"/>
    <x v="1013"/>
    <x v="2"/>
    <x v="11"/>
    <x v="996"/>
    <n v="177"/>
    <n v="3"/>
    <n v="0"/>
    <n v="30.089999999999982"/>
  </r>
  <r>
    <n v="1486"/>
    <s v="CA-2011-119032"/>
    <x v="2"/>
    <x v="501"/>
    <d v="2011-12-03T00:00:00"/>
    <s v="Standard Class"/>
    <s v="MS-17770"/>
    <s v="Maxwell Schwartz"/>
    <x v="0"/>
    <x v="0"/>
    <s v="New York City"/>
    <x v="15"/>
    <n v="10035"/>
    <x v="3"/>
    <x v="1014"/>
    <x v="1"/>
    <x v="13"/>
    <x v="33"/>
    <n v="3.76"/>
    <n v="2"/>
    <n v="0"/>
    <n v="1.3159999999999998"/>
  </r>
  <r>
    <n v="1487"/>
    <s v="CA-2012-140410"/>
    <x v="1"/>
    <x v="502"/>
    <d v="2012-11-07T00:00:00"/>
    <s v="Standard Class"/>
    <s v="CM-12655"/>
    <s v="Corinna Mitchell"/>
    <x v="2"/>
    <x v="0"/>
    <s v="Los Angeles"/>
    <x v="1"/>
    <n v="90008"/>
    <x v="1"/>
    <x v="1015"/>
    <x v="2"/>
    <x v="7"/>
    <x v="997"/>
    <n v="1212.848"/>
    <n v="7"/>
    <n v="0.2"/>
    <n v="106.12420000000014"/>
  </r>
  <r>
    <n v="1488"/>
    <s v="CA-2012-140410"/>
    <x v="1"/>
    <x v="502"/>
    <d v="2012-11-07T00:00:00"/>
    <s v="Standard Class"/>
    <s v="CM-12655"/>
    <s v="Corinna Mitchell"/>
    <x v="2"/>
    <x v="0"/>
    <s v="Los Angeles"/>
    <x v="1"/>
    <n v="90008"/>
    <x v="1"/>
    <x v="1016"/>
    <x v="2"/>
    <x v="11"/>
    <x v="998"/>
    <n v="89.97"/>
    <n v="3"/>
    <n v="0"/>
    <n v="37.787400000000005"/>
  </r>
  <r>
    <n v="1489"/>
    <s v="CA-2012-140410"/>
    <x v="1"/>
    <x v="502"/>
    <d v="2012-11-07T00:00:00"/>
    <s v="Standard Class"/>
    <s v="CM-12655"/>
    <s v="Corinna Mitchell"/>
    <x v="2"/>
    <x v="0"/>
    <s v="Los Angeles"/>
    <x v="1"/>
    <n v="90008"/>
    <x v="1"/>
    <x v="378"/>
    <x v="0"/>
    <x v="5"/>
    <x v="374"/>
    <n v="42.599999999999994"/>
    <n v="3"/>
    <n v="0"/>
    <n v="16.614000000000001"/>
  </r>
  <r>
    <n v="1490"/>
    <s v="CA-2011-136280"/>
    <x v="2"/>
    <x v="503"/>
    <d v="2011-12-06T00:00:00"/>
    <s v="Standard Class"/>
    <s v="Co-12640"/>
    <s v="Corey-Lock"/>
    <x v="0"/>
    <x v="0"/>
    <s v="Philadelphia"/>
    <x v="9"/>
    <n v="19143"/>
    <x v="3"/>
    <x v="816"/>
    <x v="1"/>
    <x v="2"/>
    <x v="804"/>
    <n v="5.04"/>
    <n v="2"/>
    <n v="0.2"/>
    <n v="1.764"/>
  </r>
  <r>
    <n v="1491"/>
    <s v="CA-2014-151911"/>
    <x v="3"/>
    <x v="504"/>
    <d v="2014-05-06T00:00:00"/>
    <s v="Second Class"/>
    <s v="DL-13495"/>
    <s v="Dionis Lloyd"/>
    <x v="1"/>
    <x v="0"/>
    <s v="New York City"/>
    <x v="15"/>
    <n v="10024"/>
    <x v="3"/>
    <x v="36"/>
    <x v="1"/>
    <x v="12"/>
    <x v="36"/>
    <n v="62.96"/>
    <n v="4"/>
    <n v="0"/>
    <n v="28.332000000000001"/>
  </r>
  <r>
    <n v="1492"/>
    <s v="CA-2014-166436"/>
    <x v="3"/>
    <x v="221"/>
    <d v="2014-11-29T00:00:00"/>
    <s v="Standard Class"/>
    <s v="TS-21370"/>
    <s v="Todd Sumrall"/>
    <x v="1"/>
    <x v="0"/>
    <s v="New York City"/>
    <x v="15"/>
    <n v="10035"/>
    <x v="3"/>
    <x v="1017"/>
    <x v="1"/>
    <x v="10"/>
    <x v="999"/>
    <n v="5.88"/>
    <n v="1"/>
    <n v="0"/>
    <n v="2.8811999999999998"/>
  </r>
  <r>
    <n v="1493"/>
    <s v="CA-2014-166436"/>
    <x v="3"/>
    <x v="221"/>
    <d v="2014-11-29T00:00:00"/>
    <s v="Standard Class"/>
    <s v="TS-21370"/>
    <s v="Todd Sumrall"/>
    <x v="1"/>
    <x v="0"/>
    <s v="New York City"/>
    <x v="15"/>
    <n v="10035"/>
    <x v="3"/>
    <x v="323"/>
    <x v="0"/>
    <x v="1"/>
    <x v="320"/>
    <n v="977.29200000000003"/>
    <n v="6"/>
    <n v="0.1"/>
    <n v="173.74080000000001"/>
  </r>
  <r>
    <n v="1494"/>
    <s v="CA-2014-139661"/>
    <x v="3"/>
    <x v="505"/>
    <d v="2014-11-04T00:00:00"/>
    <s v="Standard Class"/>
    <s v="JW-15220"/>
    <s v="Jane Waco"/>
    <x v="1"/>
    <x v="0"/>
    <s v="Vancouver"/>
    <x v="4"/>
    <n v="98661"/>
    <x v="1"/>
    <x v="763"/>
    <x v="0"/>
    <x v="5"/>
    <x v="755"/>
    <n v="9.64"/>
    <n v="2"/>
    <n v="0"/>
    <n v="3.6632000000000007"/>
  </r>
  <r>
    <n v="1495"/>
    <s v="CA-2011-123925"/>
    <x v="2"/>
    <x v="506"/>
    <d v="2011-12-19T00:00:00"/>
    <s v="Second Class"/>
    <s v="RF-19840"/>
    <s v="Roy Französisch"/>
    <x v="0"/>
    <x v="0"/>
    <s v="Columbus"/>
    <x v="32"/>
    <n v="31907"/>
    <x v="0"/>
    <x v="818"/>
    <x v="1"/>
    <x v="6"/>
    <x v="806"/>
    <n v="40.049999999999997"/>
    <n v="3"/>
    <n v="0"/>
    <n v="11.213999999999999"/>
  </r>
  <r>
    <n v="1496"/>
    <s v="CA-2014-152485"/>
    <x v="3"/>
    <x v="507"/>
    <d v="2014-09-09T00:00:00"/>
    <s v="Standard Class"/>
    <s v="JD-15790"/>
    <s v="John Dryer"/>
    <x v="0"/>
    <x v="0"/>
    <s v="Coppell"/>
    <x v="5"/>
    <n v="75019"/>
    <x v="2"/>
    <x v="853"/>
    <x v="1"/>
    <x v="6"/>
    <x v="838"/>
    <n v="10.192000000000002"/>
    <n v="7"/>
    <n v="0.2"/>
    <n v="3.1849999999999992"/>
  </r>
  <r>
    <n v="1497"/>
    <s v="CA-2014-152485"/>
    <x v="3"/>
    <x v="507"/>
    <d v="2014-09-09T00:00:00"/>
    <s v="Standard Class"/>
    <s v="JD-15790"/>
    <s v="John Dryer"/>
    <x v="0"/>
    <x v="0"/>
    <s v="Coppell"/>
    <x v="5"/>
    <n v="75019"/>
    <x v="2"/>
    <x v="1018"/>
    <x v="1"/>
    <x v="4"/>
    <x v="1000"/>
    <n v="16.784000000000002"/>
    <n v="1"/>
    <n v="0.2"/>
    <n v="-0.20980000000000043"/>
  </r>
  <r>
    <n v="1498"/>
    <s v="CA-2014-152485"/>
    <x v="3"/>
    <x v="507"/>
    <d v="2014-09-09T00:00:00"/>
    <s v="Standard Class"/>
    <s v="JD-15790"/>
    <s v="John Dryer"/>
    <x v="0"/>
    <x v="0"/>
    <s v="Coppell"/>
    <x v="5"/>
    <n v="75019"/>
    <x v="2"/>
    <x v="169"/>
    <x v="1"/>
    <x v="6"/>
    <x v="168"/>
    <n v="13.120000000000001"/>
    <n v="5"/>
    <n v="0.2"/>
    <n v="3.7720000000000002"/>
  </r>
  <r>
    <n v="1499"/>
    <s v="CA-2013-141586"/>
    <x v="0"/>
    <x v="508"/>
    <d v="2013-10-21T00:00:00"/>
    <s v="First Class"/>
    <s v="NK-18490"/>
    <s v="Neil Knudson"/>
    <x v="2"/>
    <x v="0"/>
    <s v="San Francisco"/>
    <x v="1"/>
    <n v="94122"/>
    <x v="1"/>
    <x v="109"/>
    <x v="1"/>
    <x v="8"/>
    <x v="109"/>
    <n v="18.16"/>
    <n v="5"/>
    <n v="0.2"/>
    <n v="6.5830000000000011"/>
  </r>
  <r>
    <n v="1500"/>
    <s v="CA-2014-130386"/>
    <x v="3"/>
    <x v="105"/>
    <d v="2014-11-19T00:00:00"/>
    <s v="Standard Class"/>
    <s v="NG-18430"/>
    <s v="Nathan Gelder"/>
    <x v="0"/>
    <x v="0"/>
    <s v="Austin"/>
    <x v="5"/>
    <n v="78745"/>
    <x v="2"/>
    <x v="186"/>
    <x v="1"/>
    <x v="10"/>
    <x v="185"/>
    <n v="16.056000000000001"/>
    <n v="3"/>
    <n v="0.2"/>
    <n v="5.8203000000000005"/>
  </r>
  <r>
    <n v="1501"/>
    <s v="CA-2014-130386"/>
    <x v="3"/>
    <x v="105"/>
    <d v="2014-11-19T00:00:00"/>
    <s v="Standard Class"/>
    <s v="NG-18430"/>
    <s v="Nathan Gelder"/>
    <x v="0"/>
    <x v="0"/>
    <s v="Austin"/>
    <x v="5"/>
    <n v="78745"/>
    <x v="2"/>
    <x v="1019"/>
    <x v="1"/>
    <x v="10"/>
    <x v="1001"/>
    <n v="223.05600000000001"/>
    <n v="9"/>
    <n v="0.2"/>
    <n v="69.704999999999984"/>
  </r>
  <r>
    <n v="1502"/>
    <s v="CA-2014-130386"/>
    <x v="3"/>
    <x v="105"/>
    <d v="2014-11-19T00:00:00"/>
    <s v="Standard Class"/>
    <s v="NG-18430"/>
    <s v="Nathan Gelder"/>
    <x v="0"/>
    <x v="0"/>
    <s v="Austin"/>
    <x v="5"/>
    <n v="78745"/>
    <x v="2"/>
    <x v="906"/>
    <x v="1"/>
    <x v="4"/>
    <x v="889"/>
    <n v="540.048"/>
    <n v="3"/>
    <n v="0.2"/>
    <n v="-47.254199999999997"/>
  </r>
  <r>
    <n v="1503"/>
    <s v="CA-2013-100468"/>
    <x v="0"/>
    <x v="390"/>
    <d v="2013-12-02T00:00:00"/>
    <s v="Standard Class"/>
    <s v="AT-10435"/>
    <s v="Alyssa Tate"/>
    <x v="2"/>
    <x v="0"/>
    <s v="Los Angeles"/>
    <x v="1"/>
    <n v="90045"/>
    <x v="1"/>
    <x v="1020"/>
    <x v="2"/>
    <x v="7"/>
    <x v="1002"/>
    <n v="33.520000000000003"/>
    <n v="2"/>
    <n v="0.2"/>
    <n v="3.3519999999999985"/>
  </r>
  <r>
    <n v="1504"/>
    <s v="CA-2013-100468"/>
    <x v="0"/>
    <x v="390"/>
    <d v="2013-12-02T00:00:00"/>
    <s v="Standard Class"/>
    <s v="AT-10435"/>
    <s v="Alyssa Tate"/>
    <x v="2"/>
    <x v="0"/>
    <s v="Los Angeles"/>
    <x v="1"/>
    <n v="90045"/>
    <x v="1"/>
    <x v="527"/>
    <x v="0"/>
    <x v="5"/>
    <x v="522"/>
    <n v="9.94"/>
    <n v="2"/>
    <n v="0"/>
    <n v="3.0813999999999995"/>
  </r>
  <r>
    <n v="1505"/>
    <s v="CA-2012-153388"/>
    <x v="1"/>
    <x v="509"/>
    <d v="2012-08-07T00:00:00"/>
    <s v="Standard Class"/>
    <s v="PC-19000"/>
    <s v="Pauline Chand"/>
    <x v="2"/>
    <x v="0"/>
    <s v="Los Angeles"/>
    <x v="1"/>
    <n v="90004"/>
    <x v="1"/>
    <x v="59"/>
    <x v="1"/>
    <x v="6"/>
    <x v="59"/>
    <n v="6.72"/>
    <n v="4"/>
    <n v="0"/>
    <n v="3.36"/>
  </r>
  <r>
    <n v="1506"/>
    <s v="CA-2012-153388"/>
    <x v="1"/>
    <x v="509"/>
    <d v="2012-08-07T00:00:00"/>
    <s v="Standard Class"/>
    <s v="PC-19000"/>
    <s v="Pauline Chand"/>
    <x v="2"/>
    <x v="0"/>
    <s v="Los Angeles"/>
    <x v="1"/>
    <n v="90004"/>
    <x v="1"/>
    <x v="1021"/>
    <x v="0"/>
    <x v="3"/>
    <x v="1003"/>
    <n v="1004.9760000000001"/>
    <n v="6"/>
    <n v="0.2"/>
    <n v="-175.87080000000009"/>
  </r>
  <r>
    <n v="1507"/>
    <s v="CA-2014-154935"/>
    <x v="3"/>
    <x v="165"/>
    <d v="2014-12-30T00:00:00"/>
    <s v="Standard Class"/>
    <s v="AR-10540"/>
    <s v="Andy Reiter"/>
    <x v="0"/>
    <x v="0"/>
    <s v="New York City"/>
    <x v="15"/>
    <n v="10024"/>
    <x v="3"/>
    <x v="985"/>
    <x v="1"/>
    <x v="8"/>
    <x v="969"/>
    <n v="17.880000000000003"/>
    <n v="3"/>
    <n v="0.2"/>
    <n v="5.5875000000000004"/>
  </r>
  <r>
    <n v="1508"/>
    <s v="CA-2013-134208"/>
    <x v="0"/>
    <x v="42"/>
    <d v="2013-09-24T00:00:00"/>
    <s v="Standard Class"/>
    <s v="CS-12505"/>
    <s v="Cindy Stewart"/>
    <x v="0"/>
    <x v="0"/>
    <s v="Columbus"/>
    <x v="32"/>
    <n v="31907"/>
    <x v="0"/>
    <x v="1022"/>
    <x v="2"/>
    <x v="15"/>
    <x v="1004"/>
    <n v="396"/>
    <n v="4"/>
    <n v="0"/>
    <n v="190.07999999999998"/>
  </r>
  <r>
    <n v="1509"/>
    <s v="CA-2014-108294"/>
    <x v="3"/>
    <x v="389"/>
    <d v="2014-12-11T00:00:00"/>
    <s v="Same Day"/>
    <s v="LS-16975"/>
    <s v="Lindsay Shagiari"/>
    <x v="2"/>
    <x v="0"/>
    <s v="Omaha"/>
    <x v="8"/>
    <n v="68104"/>
    <x v="2"/>
    <x v="1023"/>
    <x v="1"/>
    <x v="8"/>
    <x v="1005"/>
    <n v="34.5"/>
    <n v="3"/>
    <n v="0"/>
    <n v="15.524999999999999"/>
  </r>
  <r>
    <n v="1510"/>
    <s v="CA-2014-103611"/>
    <x v="3"/>
    <x v="510"/>
    <d v="2014-09-16T00:00:00"/>
    <s v="First Class"/>
    <s v="JM-15535"/>
    <s v="Jessica Myrick"/>
    <x v="0"/>
    <x v="0"/>
    <s v="Los Angeles"/>
    <x v="1"/>
    <n v="90036"/>
    <x v="1"/>
    <x v="1006"/>
    <x v="0"/>
    <x v="5"/>
    <x v="989"/>
    <n v="8.36"/>
    <n v="2"/>
    <n v="0"/>
    <n v="3.0095999999999998"/>
  </r>
  <r>
    <n v="1511"/>
    <s v="CA-2014-100384"/>
    <x v="3"/>
    <x v="92"/>
    <d v="2014-07-02T00:00:00"/>
    <s v="Standard Class"/>
    <s v="NH-18610"/>
    <s v="Nicole Hansen"/>
    <x v="1"/>
    <x v="0"/>
    <s v="Pomona"/>
    <x v="1"/>
    <n v="91767"/>
    <x v="1"/>
    <x v="281"/>
    <x v="1"/>
    <x v="6"/>
    <x v="278"/>
    <n v="385.6"/>
    <n v="8"/>
    <n v="0"/>
    <n v="111.82399999999996"/>
  </r>
  <r>
    <n v="1512"/>
    <s v="CA-2014-100384"/>
    <x v="3"/>
    <x v="92"/>
    <d v="2014-07-02T00:00:00"/>
    <s v="Standard Class"/>
    <s v="NH-18610"/>
    <s v="Nicole Hansen"/>
    <x v="1"/>
    <x v="0"/>
    <s v="Pomona"/>
    <x v="1"/>
    <n v="91767"/>
    <x v="1"/>
    <x v="181"/>
    <x v="1"/>
    <x v="6"/>
    <x v="180"/>
    <n v="35.82"/>
    <n v="9"/>
    <n v="0"/>
    <n v="11.820599999999997"/>
  </r>
  <r>
    <n v="1513"/>
    <s v="CA-2014-112809"/>
    <x v="3"/>
    <x v="238"/>
    <d v="2014-08-23T00:00:00"/>
    <s v="Standard Class"/>
    <s v="RA-19915"/>
    <s v="Russell Applegate"/>
    <x v="0"/>
    <x v="0"/>
    <s v="Dallas"/>
    <x v="5"/>
    <n v="75220"/>
    <x v="2"/>
    <x v="225"/>
    <x v="1"/>
    <x v="4"/>
    <x v="223"/>
    <n v="200.06400000000002"/>
    <n v="3"/>
    <n v="0.2"/>
    <n v="12.504000000000005"/>
  </r>
  <r>
    <n v="1514"/>
    <s v="CA-2014-112809"/>
    <x v="3"/>
    <x v="238"/>
    <d v="2014-08-23T00:00:00"/>
    <s v="Standard Class"/>
    <s v="RA-19915"/>
    <s v="Russell Applegate"/>
    <x v="0"/>
    <x v="0"/>
    <s v="Dallas"/>
    <x v="5"/>
    <n v="75220"/>
    <x v="2"/>
    <x v="410"/>
    <x v="1"/>
    <x v="8"/>
    <x v="405"/>
    <n v="21.379999999999995"/>
    <n v="5"/>
    <n v="0.8"/>
    <n v="-33.139000000000003"/>
  </r>
  <r>
    <n v="1515"/>
    <s v="CA-2014-112809"/>
    <x v="3"/>
    <x v="238"/>
    <d v="2014-08-23T00:00:00"/>
    <s v="Standard Class"/>
    <s v="RA-19915"/>
    <s v="Russell Applegate"/>
    <x v="0"/>
    <x v="0"/>
    <s v="Dallas"/>
    <x v="5"/>
    <n v="75220"/>
    <x v="2"/>
    <x v="674"/>
    <x v="1"/>
    <x v="8"/>
    <x v="668"/>
    <n v="6.743999999999998"/>
    <n v="4"/>
    <n v="0.8"/>
    <n v="-11.4648"/>
  </r>
  <r>
    <n v="1516"/>
    <s v="US-2014-160759"/>
    <x v="3"/>
    <x v="157"/>
    <d v="2014-12-18T00:00:00"/>
    <s v="Standard Class"/>
    <s v="AI-10855"/>
    <s v="Arianne Irving"/>
    <x v="0"/>
    <x v="0"/>
    <s v="Philadelphia"/>
    <x v="9"/>
    <n v="19120"/>
    <x v="3"/>
    <x v="955"/>
    <x v="0"/>
    <x v="1"/>
    <x v="939"/>
    <n v="63.686"/>
    <n v="1"/>
    <n v="0.3"/>
    <n v="-9.0980000000000025"/>
  </r>
  <r>
    <n v="1517"/>
    <s v="CA-2014-148446"/>
    <x v="3"/>
    <x v="389"/>
    <d v="2014-12-15T00:00:00"/>
    <s v="Second Class"/>
    <s v="MC-17845"/>
    <s v="Michael Chen"/>
    <x v="0"/>
    <x v="0"/>
    <s v="North Las Vegas"/>
    <x v="33"/>
    <n v="89031"/>
    <x v="1"/>
    <x v="489"/>
    <x v="0"/>
    <x v="3"/>
    <x v="484"/>
    <n v="1669.6"/>
    <n v="4"/>
    <n v="0"/>
    <n v="116.87199999999984"/>
  </r>
  <r>
    <n v="1518"/>
    <s v="CA-2011-111059"/>
    <x v="2"/>
    <x v="511"/>
    <d v="2011-02-07T00:00:00"/>
    <s v="Second Class"/>
    <s v="TB-21400"/>
    <s v="Tom Boeckenhauer"/>
    <x v="0"/>
    <x v="0"/>
    <s v="Seattle"/>
    <x v="4"/>
    <n v="98105"/>
    <x v="1"/>
    <x v="270"/>
    <x v="1"/>
    <x v="8"/>
    <x v="267"/>
    <n v="83.84"/>
    <n v="2"/>
    <n v="0.2"/>
    <n v="27.247999999999998"/>
  </r>
  <r>
    <n v="1519"/>
    <s v="CA-2011-111059"/>
    <x v="2"/>
    <x v="511"/>
    <d v="2011-02-07T00:00:00"/>
    <s v="Second Class"/>
    <s v="TB-21400"/>
    <s v="Tom Boeckenhauer"/>
    <x v="0"/>
    <x v="0"/>
    <s v="Seattle"/>
    <x v="4"/>
    <n v="98105"/>
    <x v="1"/>
    <x v="555"/>
    <x v="1"/>
    <x v="8"/>
    <x v="549"/>
    <n v="13.272000000000002"/>
    <n v="3"/>
    <n v="0.2"/>
    <n v="4.3133999999999997"/>
  </r>
  <r>
    <n v="1520"/>
    <s v="CA-2014-116204"/>
    <x v="3"/>
    <x v="512"/>
    <d v="2014-02-15T00:00:00"/>
    <s v="Second Class"/>
    <s v="VW-21775"/>
    <s v="Victoria Wilson"/>
    <x v="1"/>
    <x v="0"/>
    <s v="San Francisco"/>
    <x v="1"/>
    <n v="94110"/>
    <x v="1"/>
    <x v="733"/>
    <x v="1"/>
    <x v="8"/>
    <x v="725"/>
    <n v="21.335999999999999"/>
    <n v="7"/>
    <n v="0.2"/>
    <n v="7.7343000000000011"/>
  </r>
  <r>
    <n v="1521"/>
    <s v="CA-2014-109946"/>
    <x v="3"/>
    <x v="513"/>
    <d v="2014-04-22T00:00:00"/>
    <s v="Standard Class"/>
    <s v="PL-18925"/>
    <s v="Paul Lucas"/>
    <x v="2"/>
    <x v="0"/>
    <s v="Chicago"/>
    <x v="10"/>
    <n v="60610"/>
    <x v="2"/>
    <x v="1024"/>
    <x v="1"/>
    <x v="6"/>
    <x v="1006"/>
    <n v="16.520000000000003"/>
    <n v="5"/>
    <n v="0.2"/>
    <n v="2.0649999999999986"/>
  </r>
  <r>
    <n v="1522"/>
    <s v="CA-2012-144806"/>
    <x v="1"/>
    <x v="401"/>
    <d v="2012-12-11T00:00:00"/>
    <s v="Standard Class"/>
    <s v="GH-14425"/>
    <s v="Gary Hwang"/>
    <x v="0"/>
    <x v="0"/>
    <s v="Tucson"/>
    <x v="16"/>
    <n v="85705"/>
    <x v="1"/>
    <x v="592"/>
    <x v="0"/>
    <x v="5"/>
    <x v="587"/>
    <n v="206.11199999999997"/>
    <n v="6"/>
    <n v="0.2"/>
    <n v="48.951600000000013"/>
  </r>
  <r>
    <n v="1523"/>
    <s v="CA-2012-144806"/>
    <x v="1"/>
    <x v="401"/>
    <d v="2012-12-11T00:00:00"/>
    <s v="Standard Class"/>
    <s v="GH-14425"/>
    <s v="Gary Hwang"/>
    <x v="0"/>
    <x v="0"/>
    <s v="Tucson"/>
    <x v="16"/>
    <n v="85705"/>
    <x v="1"/>
    <x v="1025"/>
    <x v="1"/>
    <x v="10"/>
    <x v="1007"/>
    <n v="19.920000000000002"/>
    <n v="5"/>
    <n v="0.2"/>
    <n v="6.7230000000000008"/>
  </r>
  <r>
    <n v="1524"/>
    <s v="CA-2012-144806"/>
    <x v="1"/>
    <x v="401"/>
    <d v="2012-12-11T00:00:00"/>
    <s v="Standard Class"/>
    <s v="GH-14425"/>
    <s v="Gary Hwang"/>
    <x v="0"/>
    <x v="0"/>
    <s v="Tucson"/>
    <x v="16"/>
    <n v="85705"/>
    <x v="1"/>
    <x v="334"/>
    <x v="1"/>
    <x v="10"/>
    <x v="330"/>
    <n v="198.27200000000002"/>
    <n v="8"/>
    <n v="0.2"/>
    <n v="61.959999999999987"/>
  </r>
  <r>
    <n v="1525"/>
    <s v="CA-2012-144806"/>
    <x v="1"/>
    <x v="401"/>
    <d v="2012-12-11T00:00:00"/>
    <s v="Standard Class"/>
    <s v="GH-14425"/>
    <s v="Gary Hwang"/>
    <x v="0"/>
    <x v="0"/>
    <s v="Tucson"/>
    <x v="16"/>
    <n v="85705"/>
    <x v="1"/>
    <x v="232"/>
    <x v="1"/>
    <x v="4"/>
    <x v="230"/>
    <n v="247.10399999999998"/>
    <n v="6"/>
    <n v="0.2"/>
    <n v="-58.68719999999999"/>
  </r>
  <r>
    <n v="1526"/>
    <s v="CA-2012-144806"/>
    <x v="1"/>
    <x v="401"/>
    <d v="2012-12-11T00:00:00"/>
    <s v="Standard Class"/>
    <s v="GH-14425"/>
    <s v="Gary Hwang"/>
    <x v="0"/>
    <x v="0"/>
    <s v="Tucson"/>
    <x v="16"/>
    <n v="85705"/>
    <x v="1"/>
    <x v="30"/>
    <x v="1"/>
    <x v="6"/>
    <x v="30"/>
    <n v="86.304000000000002"/>
    <n v="6"/>
    <n v="0.2"/>
    <n v="9.7091999999999885"/>
  </r>
  <r>
    <n v="1527"/>
    <s v="CA-2013-122392"/>
    <x v="0"/>
    <x v="405"/>
    <d v="2013-07-28T00:00:00"/>
    <s v="Standard Class"/>
    <s v="CJ-12010"/>
    <s v="Caroline Jumper"/>
    <x v="0"/>
    <x v="0"/>
    <s v="Allentown"/>
    <x v="9"/>
    <n v="18103"/>
    <x v="3"/>
    <x v="1026"/>
    <x v="1"/>
    <x v="6"/>
    <x v="1008"/>
    <n v="4.16"/>
    <n v="2"/>
    <n v="0.2"/>
    <n v="0.36400000000000032"/>
  </r>
  <r>
    <n v="1528"/>
    <s v="CA-2013-122392"/>
    <x v="0"/>
    <x v="405"/>
    <d v="2013-07-28T00:00:00"/>
    <s v="Standard Class"/>
    <s v="CJ-12010"/>
    <s v="Caroline Jumper"/>
    <x v="0"/>
    <x v="0"/>
    <s v="Allentown"/>
    <x v="9"/>
    <n v="18103"/>
    <x v="3"/>
    <x v="1027"/>
    <x v="0"/>
    <x v="5"/>
    <x v="1009"/>
    <n v="11.648000000000001"/>
    <n v="2"/>
    <n v="0.2"/>
    <n v="3.3488000000000011"/>
  </r>
  <r>
    <n v="1529"/>
    <s v="CA-2012-148432"/>
    <x v="1"/>
    <x v="209"/>
    <d v="2012-11-10T00:00:00"/>
    <s v="Second Class"/>
    <s v="MC-18130"/>
    <s v="Mike Caudle"/>
    <x v="1"/>
    <x v="0"/>
    <s v="Newark"/>
    <x v="13"/>
    <n v="19711"/>
    <x v="3"/>
    <x v="1028"/>
    <x v="1"/>
    <x v="13"/>
    <x v="1010"/>
    <n v="26.18"/>
    <n v="7"/>
    <n v="0"/>
    <n v="0.5236000000000014"/>
  </r>
  <r>
    <n v="1530"/>
    <s v="CA-2012-148432"/>
    <x v="1"/>
    <x v="209"/>
    <d v="2012-11-10T00:00:00"/>
    <s v="Second Class"/>
    <s v="MC-18130"/>
    <s v="Mike Caudle"/>
    <x v="1"/>
    <x v="0"/>
    <s v="Newark"/>
    <x v="13"/>
    <n v="19711"/>
    <x v="3"/>
    <x v="1029"/>
    <x v="1"/>
    <x v="10"/>
    <x v="1011"/>
    <n v="7.3"/>
    <n v="2"/>
    <n v="0"/>
    <n v="3.4309999999999996"/>
  </r>
  <r>
    <n v="1531"/>
    <s v="CA-2012-103793"/>
    <x v="1"/>
    <x v="514"/>
    <d v="2012-03-31T00:00:00"/>
    <s v="Standard Class"/>
    <s v="BV-11245"/>
    <s v="Benjamin Venier"/>
    <x v="1"/>
    <x v="0"/>
    <s v="Miami"/>
    <x v="2"/>
    <n v="33142"/>
    <x v="0"/>
    <x v="1030"/>
    <x v="1"/>
    <x v="10"/>
    <x v="1012"/>
    <n v="74.352000000000004"/>
    <n v="3"/>
    <n v="0.2"/>
    <n v="23.234999999999992"/>
  </r>
  <r>
    <n v="1532"/>
    <s v="CA-2014-159884"/>
    <x v="3"/>
    <x v="515"/>
    <d v="2014-09-06T00:00:00"/>
    <s v="Standard Class"/>
    <s v="JF-15490"/>
    <s v="Jeremy Farry"/>
    <x v="0"/>
    <x v="0"/>
    <s v="Tempe"/>
    <x v="16"/>
    <n v="85281"/>
    <x v="1"/>
    <x v="1031"/>
    <x v="1"/>
    <x v="4"/>
    <x v="1013"/>
    <n v="10.744"/>
    <n v="1"/>
    <n v="0.2"/>
    <n v="0.80579999999999963"/>
  </r>
  <r>
    <n v="1533"/>
    <s v="CA-2014-159884"/>
    <x v="3"/>
    <x v="515"/>
    <d v="2014-09-06T00:00:00"/>
    <s v="Standard Class"/>
    <s v="JF-15490"/>
    <s v="Jeremy Farry"/>
    <x v="0"/>
    <x v="0"/>
    <s v="Tempe"/>
    <x v="16"/>
    <n v="85281"/>
    <x v="1"/>
    <x v="203"/>
    <x v="1"/>
    <x v="13"/>
    <x v="202"/>
    <n v="8.3760000000000012"/>
    <n v="3"/>
    <n v="0.2"/>
    <n v="2.7222"/>
  </r>
  <r>
    <n v="1534"/>
    <s v="CA-2013-139885"/>
    <x v="0"/>
    <x v="429"/>
    <d v="2013-12-09T00:00:00"/>
    <s v="Standard Class"/>
    <s v="EB-13840"/>
    <s v="Ellis Ballard"/>
    <x v="1"/>
    <x v="0"/>
    <s v="New York City"/>
    <x v="15"/>
    <n v="10035"/>
    <x v="3"/>
    <x v="1032"/>
    <x v="1"/>
    <x v="4"/>
    <x v="1014"/>
    <n v="212.88"/>
    <n v="6"/>
    <n v="0"/>
    <n v="0"/>
  </r>
  <r>
    <n v="1535"/>
    <s v="CA-2014-124086"/>
    <x v="3"/>
    <x v="516"/>
    <d v="2014-02-15T00:00:00"/>
    <s v="Standard Class"/>
    <s v="MP-18175"/>
    <s v="Mike Pelletier"/>
    <x v="2"/>
    <x v="0"/>
    <s v="Laguna Niguel"/>
    <x v="1"/>
    <n v="92677"/>
    <x v="1"/>
    <x v="574"/>
    <x v="0"/>
    <x v="0"/>
    <x v="569"/>
    <n v="203.98299999999998"/>
    <n v="2"/>
    <n v="0.15"/>
    <n v="16.798599999999979"/>
  </r>
  <r>
    <n v="1536"/>
    <s v="CA-2013-112389"/>
    <x v="0"/>
    <x v="517"/>
    <d v="2013-11-03T00:00:00"/>
    <s v="Standard Class"/>
    <s v="JM-15655"/>
    <s v="Jim Mitchum"/>
    <x v="1"/>
    <x v="0"/>
    <s v="Bridgeton"/>
    <x v="30"/>
    <n v="8302"/>
    <x v="3"/>
    <x v="1033"/>
    <x v="1"/>
    <x v="4"/>
    <x v="1015"/>
    <n v="40.74"/>
    <n v="3"/>
    <n v="0"/>
    <n v="0.4073999999999991"/>
  </r>
  <r>
    <n v="1537"/>
    <s v="CA-2013-112389"/>
    <x v="0"/>
    <x v="517"/>
    <d v="2013-11-03T00:00:00"/>
    <s v="Standard Class"/>
    <s v="JM-15655"/>
    <s v="Jim Mitchum"/>
    <x v="1"/>
    <x v="0"/>
    <s v="Bridgeton"/>
    <x v="30"/>
    <n v="8302"/>
    <x v="3"/>
    <x v="1034"/>
    <x v="1"/>
    <x v="9"/>
    <x v="1016"/>
    <n v="11.67"/>
    <n v="3"/>
    <n v="0"/>
    <n v="3.0342000000000002"/>
  </r>
  <r>
    <n v="1538"/>
    <s v="CA-2014-121888"/>
    <x v="3"/>
    <x v="175"/>
    <d v="2014-09-18T00:00:00"/>
    <s v="Second Class"/>
    <s v="CL-11890"/>
    <s v="Carl Ludwig"/>
    <x v="0"/>
    <x v="0"/>
    <s v="Everett"/>
    <x v="31"/>
    <n v="2149"/>
    <x v="3"/>
    <x v="884"/>
    <x v="2"/>
    <x v="7"/>
    <x v="869"/>
    <n v="39.99"/>
    <n v="1"/>
    <n v="0"/>
    <n v="11.597099999999998"/>
  </r>
  <r>
    <n v="1539"/>
    <s v="CA-2014-121888"/>
    <x v="3"/>
    <x v="175"/>
    <d v="2014-09-18T00:00:00"/>
    <s v="Second Class"/>
    <s v="CL-11890"/>
    <s v="Carl Ludwig"/>
    <x v="0"/>
    <x v="0"/>
    <s v="Everett"/>
    <x v="31"/>
    <n v="2149"/>
    <x v="3"/>
    <x v="359"/>
    <x v="1"/>
    <x v="6"/>
    <x v="355"/>
    <n v="16.28"/>
    <n v="2"/>
    <n v="0"/>
    <n v="6.5120000000000005"/>
  </r>
  <r>
    <n v="1540"/>
    <s v="CA-2014-121888"/>
    <x v="3"/>
    <x v="175"/>
    <d v="2014-09-18T00:00:00"/>
    <s v="Second Class"/>
    <s v="CL-11890"/>
    <s v="Carl Ludwig"/>
    <x v="0"/>
    <x v="0"/>
    <s v="Everett"/>
    <x v="31"/>
    <n v="2149"/>
    <x v="3"/>
    <x v="37"/>
    <x v="0"/>
    <x v="0"/>
    <x v="37"/>
    <n v="782.94"/>
    <n v="3"/>
    <n v="0"/>
    <n v="203.56440000000003"/>
  </r>
  <r>
    <n v="1541"/>
    <s v="CA-2014-121888"/>
    <x v="3"/>
    <x v="175"/>
    <d v="2014-09-18T00:00:00"/>
    <s v="Second Class"/>
    <s v="CL-11890"/>
    <s v="Carl Ludwig"/>
    <x v="0"/>
    <x v="0"/>
    <s v="Everett"/>
    <x v="31"/>
    <n v="2149"/>
    <x v="3"/>
    <x v="1002"/>
    <x v="1"/>
    <x v="8"/>
    <x v="985"/>
    <n v="242.48000000000002"/>
    <n v="7"/>
    <n v="0"/>
    <n v="116.39039999999999"/>
  </r>
  <r>
    <n v="1542"/>
    <s v="CA-2011-166884"/>
    <x v="2"/>
    <x v="518"/>
    <d v="2011-03-16T00:00:00"/>
    <s v="Second Class"/>
    <s v="CK-12205"/>
    <s v="Chloris Kastensmidt"/>
    <x v="0"/>
    <x v="0"/>
    <s v="Columbus"/>
    <x v="24"/>
    <n v="43229"/>
    <x v="3"/>
    <x v="1035"/>
    <x v="0"/>
    <x v="5"/>
    <x v="322"/>
    <n v="8.32"/>
    <n v="5"/>
    <n v="0.2"/>
    <n v="2.2880000000000003"/>
  </r>
  <r>
    <n v="1543"/>
    <s v="CA-2011-166884"/>
    <x v="2"/>
    <x v="518"/>
    <d v="2011-03-16T00:00:00"/>
    <s v="Second Class"/>
    <s v="CK-12205"/>
    <s v="Chloris Kastensmidt"/>
    <x v="0"/>
    <x v="0"/>
    <s v="Columbus"/>
    <x v="24"/>
    <n v="43229"/>
    <x v="3"/>
    <x v="845"/>
    <x v="1"/>
    <x v="13"/>
    <x v="831"/>
    <n v="10.464000000000002"/>
    <n v="6"/>
    <n v="0.2"/>
    <n v="1.7003999999999992"/>
  </r>
  <r>
    <n v="1544"/>
    <s v="CA-2011-107181"/>
    <x v="2"/>
    <x v="519"/>
    <d v="2011-02-09T00:00:00"/>
    <s v="Standard Class"/>
    <s v="DB-13270"/>
    <s v="Deborah Brumfield"/>
    <x v="2"/>
    <x v="0"/>
    <s v="San Diego"/>
    <x v="1"/>
    <n v="92024"/>
    <x v="1"/>
    <x v="655"/>
    <x v="1"/>
    <x v="8"/>
    <x v="649"/>
    <n v="82.896000000000001"/>
    <n v="3"/>
    <n v="0.2"/>
    <n v="29.0136"/>
  </r>
  <r>
    <n v="1545"/>
    <s v="CA-2011-107181"/>
    <x v="2"/>
    <x v="519"/>
    <d v="2011-02-09T00:00:00"/>
    <s v="Standard Class"/>
    <s v="DB-13270"/>
    <s v="Deborah Brumfield"/>
    <x v="2"/>
    <x v="0"/>
    <s v="San Diego"/>
    <x v="1"/>
    <n v="92024"/>
    <x v="1"/>
    <x v="732"/>
    <x v="1"/>
    <x v="10"/>
    <x v="724"/>
    <n v="34.24"/>
    <n v="4"/>
    <n v="0"/>
    <n v="16.0928"/>
  </r>
  <r>
    <n v="1546"/>
    <s v="CA-2011-150245"/>
    <x v="2"/>
    <x v="520"/>
    <d v="2012-01-04T00:00:00"/>
    <s v="Second Class"/>
    <s v="PC-18745"/>
    <s v="Pamela Coakley"/>
    <x v="1"/>
    <x v="0"/>
    <s v="Watertown"/>
    <x v="15"/>
    <n v="13601"/>
    <x v="3"/>
    <x v="178"/>
    <x v="0"/>
    <x v="0"/>
    <x v="177"/>
    <n v="1573.4880000000001"/>
    <n v="7"/>
    <n v="0.2"/>
    <n v="196.68599999999986"/>
  </r>
  <r>
    <n v="1547"/>
    <s v="CA-2012-111395"/>
    <x v="1"/>
    <x v="521"/>
    <d v="2012-11-27T00:00:00"/>
    <s v="Standard Class"/>
    <s v="VB-21745"/>
    <s v="Victoria Brennan"/>
    <x v="1"/>
    <x v="0"/>
    <s v="San Antonio"/>
    <x v="5"/>
    <n v="78207"/>
    <x v="2"/>
    <x v="921"/>
    <x v="1"/>
    <x v="10"/>
    <x v="904"/>
    <n v="335.52"/>
    <n v="4"/>
    <n v="0.2"/>
    <n v="117.43199999999999"/>
  </r>
  <r>
    <n v="1548"/>
    <s v="CA-2012-111395"/>
    <x v="1"/>
    <x v="521"/>
    <d v="2012-11-27T00:00:00"/>
    <s v="Standard Class"/>
    <s v="VB-21745"/>
    <s v="Victoria Brennan"/>
    <x v="1"/>
    <x v="0"/>
    <s v="San Antonio"/>
    <x v="5"/>
    <n v="78207"/>
    <x v="2"/>
    <x v="979"/>
    <x v="1"/>
    <x v="8"/>
    <x v="963"/>
    <n v="23.911999999999995"/>
    <n v="2"/>
    <n v="0.8"/>
    <n v="-40.650400000000019"/>
  </r>
  <r>
    <n v="1549"/>
    <s v="CA-2012-111395"/>
    <x v="1"/>
    <x v="521"/>
    <d v="2012-11-27T00:00:00"/>
    <s v="Standard Class"/>
    <s v="VB-21745"/>
    <s v="Victoria Brennan"/>
    <x v="1"/>
    <x v="0"/>
    <s v="San Antonio"/>
    <x v="5"/>
    <n v="78207"/>
    <x v="2"/>
    <x v="1036"/>
    <x v="1"/>
    <x v="4"/>
    <x v="1017"/>
    <n v="27.056000000000001"/>
    <n v="2"/>
    <n v="0.2"/>
    <n v="2.3673999999999991"/>
  </r>
  <r>
    <n v="1550"/>
    <s v="CA-2011-134278"/>
    <x v="2"/>
    <x v="522"/>
    <d v="2011-07-08T00:00:00"/>
    <s v="First Class"/>
    <s v="EP-13915"/>
    <s v="Emily Phan"/>
    <x v="0"/>
    <x v="0"/>
    <s v="New York City"/>
    <x v="15"/>
    <n v="10011"/>
    <x v="3"/>
    <x v="890"/>
    <x v="2"/>
    <x v="16"/>
    <x v="874"/>
    <n v="559.99200000000008"/>
    <n v="1"/>
    <n v="0.2"/>
    <n v="174.99749999999997"/>
  </r>
  <r>
    <n v="1551"/>
    <s v="US-2014-124926"/>
    <x v="3"/>
    <x v="38"/>
    <d v="2014-11-19T00:00:00"/>
    <s v="Second Class"/>
    <s v="ME-17320"/>
    <s v="Maria Etezadi"/>
    <x v="2"/>
    <x v="0"/>
    <s v="Houston"/>
    <x v="5"/>
    <n v="77095"/>
    <x v="2"/>
    <x v="1037"/>
    <x v="1"/>
    <x v="9"/>
    <x v="1018"/>
    <n v="9.3239999999999981"/>
    <n v="6"/>
    <n v="0.8"/>
    <n v="-24.708599999999997"/>
  </r>
  <r>
    <n v="1552"/>
    <s v="CA-2013-159345"/>
    <x v="0"/>
    <x v="26"/>
    <d v="2013-06-23T00:00:00"/>
    <s v="Standard Class"/>
    <s v="IG-15085"/>
    <s v="Ivan Gibson"/>
    <x v="0"/>
    <x v="0"/>
    <s v="San Diego"/>
    <x v="1"/>
    <n v="92024"/>
    <x v="1"/>
    <x v="964"/>
    <x v="1"/>
    <x v="10"/>
    <x v="948"/>
    <n v="111.96"/>
    <n v="2"/>
    <n v="0"/>
    <n v="54.860399999999998"/>
  </r>
  <r>
    <n v="1553"/>
    <s v="CA-2011-130274"/>
    <x v="2"/>
    <x v="523"/>
    <d v="2011-05-05T00:00:00"/>
    <s v="First Class"/>
    <s v="JS-15940"/>
    <s v="Joni Sundaresam"/>
    <x v="2"/>
    <x v="0"/>
    <s v="Appleton"/>
    <x v="6"/>
    <n v="54915"/>
    <x v="2"/>
    <x v="1038"/>
    <x v="1"/>
    <x v="2"/>
    <x v="1019"/>
    <n v="21.560000000000002"/>
    <n v="7"/>
    <n v="0"/>
    <n v="10.348799999999999"/>
  </r>
  <r>
    <n v="1554"/>
    <s v="CA-2014-158386"/>
    <x v="3"/>
    <x v="524"/>
    <d v="2014-10-22T00:00:00"/>
    <s v="Standard Class"/>
    <s v="BO-11425"/>
    <s v="Bobby Odegard"/>
    <x v="0"/>
    <x v="0"/>
    <s v="Richmond"/>
    <x v="0"/>
    <n v="40475"/>
    <x v="0"/>
    <x v="691"/>
    <x v="1"/>
    <x v="8"/>
    <x v="684"/>
    <n v="124.75"/>
    <n v="5"/>
    <n v="0"/>
    <n v="57.384999999999991"/>
  </r>
  <r>
    <n v="1555"/>
    <s v="CA-2012-111507"/>
    <x v="1"/>
    <x v="525"/>
    <d v="2012-02-13T00:00:00"/>
    <s v="Standard Class"/>
    <s v="VW-21775"/>
    <s v="Victoria Wilson"/>
    <x v="1"/>
    <x v="0"/>
    <s v="Bellevue"/>
    <x v="4"/>
    <n v="98006"/>
    <x v="1"/>
    <x v="1039"/>
    <x v="1"/>
    <x v="6"/>
    <x v="1020"/>
    <n v="5.28"/>
    <n v="3"/>
    <n v="0"/>
    <n v="1.5311999999999999"/>
  </r>
  <r>
    <n v="1556"/>
    <s v="CA-2014-120761"/>
    <x v="3"/>
    <x v="507"/>
    <d v="2014-09-09T00:00:00"/>
    <s v="Standard Class"/>
    <s v="AB-10150"/>
    <s v="Aimee Bixby"/>
    <x v="0"/>
    <x v="0"/>
    <s v="Long Beach"/>
    <x v="15"/>
    <n v="11561"/>
    <x v="3"/>
    <x v="43"/>
    <x v="2"/>
    <x v="11"/>
    <x v="43"/>
    <n v="91.96"/>
    <n v="4"/>
    <n v="0"/>
    <n v="39.5428"/>
  </r>
  <r>
    <n v="1557"/>
    <s v="CA-2013-109176"/>
    <x v="0"/>
    <x v="195"/>
    <d v="2013-05-16T00:00:00"/>
    <s v="Standard Class"/>
    <s v="JW-16075"/>
    <s v="Julia West"/>
    <x v="0"/>
    <x v="0"/>
    <s v="Philadelphia"/>
    <x v="9"/>
    <n v="19140"/>
    <x v="3"/>
    <x v="1040"/>
    <x v="1"/>
    <x v="12"/>
    <x v="33"/>
    <n v="9.3439999999999994"/>
    <n v="1"/>
    <n v="0.2"/>
    <n v="3.504"/>
  </r>
  <r>
    <n v="1558"/>
    <s v="CA-2013-109176"/>
    <x v="0"/>
    <x v="195"/>
    <d v="2013-05-16T00:00:00"/>
    <s v="Standard Class"/>
    <s v="JW-16075"/>
    <s v="Julia West"/>
    <x v="0"/>
    <x v="0"/>
    <s v="Philadelphia"/>
    <x v="9"/>
    <n v="19140"/>
    <x v="3"/>
    <x v="1041"/>
    <x v="1"/>
    <x v="6"/>
    <x v="1021"/>
    <n v="79.36"/>
    <n v="5"/>
    <n v="0.2"/>
    <n v="9.919999999999991"/>
  </r>
  <r>
    <n v="1559"/>
    <s v="CA-2012-112116"/>
    <x v="1"/>
    <x v="199"/>
    <d v="2012-03-18T00:00:00"/>
    <s v="Second Class"/>
    <s v="JE-15475"/>
    <s v="Jeremy Ellison"/>
    <x v="0"/>
    <x v="0"/>
    <s v="Seattle"/>
    <x v="4"/>
    <n v="98103"/>
    <x v="1"/>
    <x v="977"/>
    <x v="0"/>
    <x v="3"/>
    <x v="824"/>
    <n v="171.96"/>
    <n v="2"/>
    <n v="0"/>
    <n v="44.709600000000009"/>
  </r>
  <r>
    <n v="1560"/>
    <s v="CA-2013-126809"/>
    <x v="0"/>
    <x v="526"/>
    <d v="2013-04-14T00:00:00"/>
    <s v="Standard Class"/>
    <s v="EB-13750"/>
    <s v="Edward Becker"/>
    <x v="1"/>
    <x v="0"/>
    <s v="Seattle"/>
    <x v="4"/>
    <n v="98103"/>
    <x v="1"/>
    <x v="696"/>
    <x v="1"/>
    <x v="8"/>
    <x v="689"/>
    <n v="35.352000000000004"/>
    <n v="9"/>
    <n v="0.2"/>
    <n v="12.815099999999997"/>
  </r>
  <r>
    <n v="1561"/>
    <s v="CA-2011-105172"/>
    <x v="2"/>
    <x v="527"/>
    <d v="2011-04-09T00:00:00"/>
    <s v="Standard Class"/>
    <s v="PK-18910"/>
    <s v="Paul Knutson"/>
    <x v="2"/>
    <x v="0"/>
    <s v="San Francisco"/>
    <x v="1"/>
    <n v="94109"/>
    <x v="1"/>
    <x v="1042"/>
    <x v="1"/>
    <x v="2"/>
    <x v="1022"/>
    <n v="18.899999999999999"/>
    <n v="6"/>
    <n v="0"/>
    <n v="9.0719999999999992"/>
  </r>
  <r>
    <n v="1562"/>
    <s v="CA-2014-107293"/>
    <x v="3"/>
    <x v="528"/>
    <d v="2014-09-07T00:00:00"/>
    <s v="First Class"/>
    <s v="CS-12400"/>
    <s v="Christopher Schild"/>
    <x v="2"/>
    <x v="0"/>
    <s v="Seattle"/>
    <x v="4"/>
    <n v="98115"/>
    <x v="1"/>
    <x v="324"/>
    <x v="1"/>
    <x v="6"/>
    <x v="321"/>
    <n v="2.78"/>
    <n v="1"/>
    <n v="0"/>
    <n v="0.72279999999999989"/>
  </r>
  <r>
    <n v="1563"/>
    <s v="US-2014-102890"/>
    <x v="3"/>
    <x v="160"/>
    <d v="2014-07-01T00:00:00"/>
    <s v="Same Day"/>
    <s v="SG-20470"/>
    <s v="Sheri Gordon"/>
    <x v="0"/>
    <x v="0"/>
    <s v="New York City"/>
    <x v="15"/>
    <n v="10011"/>
    <x v="3"/>
    <x v="3"/>
    <x v="0"/>
    <x v="3"/>
    <x v="3"/>
    <n v="1044.6299999999999"/>
    <n v="5"/>
    <n v="0.4"/>
    <n v="-295.97849999999994"/>
  </r>
  <r>
    <n v="1564"/>
    <s v="CA-2012-158554"/>
    <x v="1"/>
    <x v="529"/>
    <d v="2012-11-09T00:00:00"/>
    <s v="Same Day"/>
    <s v="CM-12190"/>
    <s v="Charlotte Melton"/>
    <x v="0"/>
    <x v="0"/>
    <s v="Philadelphia"/>
    <x v="9"/>
    <n v="19134"/>
    <x v="3"/>
    <x v="204"/>
    <x v="1"/>
    <x v="10"/>
    <x v="203"/>
    <n v="11.352000000000002"/>
    <n v="3"/>
    <n v="0.2"/>
    <n v="4.1151"/>
  </r>
  <r>
    <n v="1565"/>
    <s v="CA-2011-116239"/>
    <x v="2"/>
    <x v="530"/>
    <d v="2011-03-04T00:00:00"/>
    <s v="Same Day"/>
    <s v="CL-12565"/>
    <s v="Clay Ludtke"/>
    <x v="0"/>
    <x v="0"/>
    <s v="Columbia"/>
    <x v="20"/>
    <n v="29203"/>
    <x v="0"/>
    <x v="1043"/>
    <x v="1"/>
    <x v="4"/>
    <x v="1023"/>
    <n v="354.90000000000003"/>
    <n v="5"/>
    <n v="0"/>
    <n v="17.744999999999962"/>
  </r>
  <r>
    <n v="1566"/>
    <s v="CA-2012-132101"/>
    <x v="1"/>
    <x v="531"/>
    <d v="2012-03-25T00:00:00"/>
    <s v="Standard Class"/>
    <s v="JO-15550"/>
    <s v="Jesus Ocampo"/>
    <x v="2"/>
    <x v="0"/>
    <s v="Seattle"/>
    <x v="4"/>
    <n v="98105"/>
    <x v="1"/>
    <x v="867"/>
    <x v="2"/>
    <x v="7"/>
    <x v="852"/>
    <n v="453.57600000000002"/>
    <n v="3"/>
    <n v="0.2"/>
    <n v="39.687899999999985"/>
  </r>
  <r>
    <n v="1567"/>
    <s v="CA-2012-129112"/>
    <x v="1"/>
    <x v="239"/>
    <d v="2012-11-30T00:00:00"/>
    <s v="First Class"/>
    <s v="AW-10840"/>
    <s v="Anthony Witt"/>
    <x v="0"/>
    <x v="0"/>
    <s v="Allen"/>
    <x v="5"/>
    <n v="75002"/>
    <x v="2"/>
    <x v="1044"/>
    <x v="2"/>
    <x v="11"/>
    <x v="1024"/>
    <n v="21.48"/>
    <n v="3"/>
    <n v="0.2"/>
    <n v="-0.26850000000000307"/>
  </r>
  <r>
    <n v="1568"/>
    <s v="CA-2012-129112"/>
    <x v="1"/>
    <x v="239"/>
    <d v="2012-11-30T00:00:00"/>
    <s v="First Class"/>
    <s v="AW-10840"/>
    <s v="Anthony Witt"/>
    <x v="0"/>
    <x v="0"/>
    <s v="Allen"/>
    <x v="5"/>
    <n v="75002"/>
    <x v="2"/>
    <x v="1045"/>
    <x v="1"/>
    <x v="8"/>
    <x v="1025"/>
    <n v="8.7839999999999989"/>
    <n v="4"/>
    <n v="0.8"/>
    <n v="-13.615200000000002"/>
  </r>
  <r>
    <n v="1569"/>
    <s v="US-2014-152002"/>
    <x v="3"/>
    <x v="532"/>
    <d v="2014-06-12T00:00:00"/>
    <s v="Same Day"/>
    <s v="DV-13465"/>
    <s v="Dianna Vittorini"/>
    <x v="0"/>
    <x v="0"/>
    <s v="Los Angeles"/>
    <x v="1"/>
    <n v="90004"/>
    <x v="1"/>
    <x v="447"/>
    <x v="1"/>
    <x v="10"/>
    <x v="442"/>
    <n v="122.97"/>
    <n v="3"/>
    <n v="0"/>
    <n v="60.255300000000005"/>
  </r>
  <r>
    <n v="1570"/>
    <s v="CA-2014-165029"/>
    <x v="3"/>
    <x v="200"/>
    <d v="2014-12-01T00:00:00"/>
    <s v="Standard Class"/>
    <s v="AH-10075"/>
    <s v="Adam Hart"/>
    <x v="1"/>
    <x v="0"/>
    <s v="Atlanta"/>
    <x v="32"/>
    <n v="30318"/>
    <x v="0"/>
    <x v="1046"/>
    <x v="1"/>
    <x v="6"/>
    <x v="1026"/>
    <n v="12.84"/>
    <n v="3"/>
    <n v="0"/>
    <n v="3.7235999999999989"/>
  </r>
  <r>
    <n v="1571"/>
    <s v="US-2011-157385"/>
    <x v="2"/>
    <x v="533"/>
    <d v="2011-11-25T00:00:00"/>
    <s v="First Class"/>
    <s v="SC-20095"/>
    <s v="Sanjit Chand"/>
    <x v="0"/>
    <x v="0"/>
    <s v="Los Angeles"/>
    <x v="1"/>
    <n v="90004"/>
    <x v="1"/>
    <x v="83"/>
    <x v="0"/>
    <x v="1"/>
    <x v="83"/>
    <n v="603.91999999999996"/>
    <n v="5"/>
    <n v="0.2"/>
    <n v="-67.941000000000003"/>
  </r>
  <r>
    <n v="1572"/>
    <s v="US-2011-157385"/>
    <x v="2"/>
    <x v="533"/>
    <d v="2011-11-25T00:00:00"/>
    <s v="First Class"/>
    <s v="SC-20095"/>
    <s v="Sanjit Chand"/>
    <x v="0"/>
    <x v="0"/>
    <s v="Los Angeles"/>
    <x v="1"/>
    <n v="90004"/>
    <x v="1"/>
    <x v="1047"/>
    <x v="1"/>
    <x v="12"/>
    <x v="1027"/>
    <n v="21.84"/>
    <n v="3"/>
    <n v="0"/>
    <n v="10.4832"/>
  </r>
  <r>
    <n v="1573"/>
    <s v="US-2011-157385"/>
    <x v="2"/>
    <x v="533"/>
    <d v="2011-11-25T00:00:00"/>
    <s v="First Class"/>
    <s v="SC-20095"/>
    <s v="Sanjit Chand"/>
    <x v="0"/>
    <x v="0"/>
    <s v="Los Angeles"/>
    <x v="1"/>
    <n v="90004"/>
    <x v="1"/>
    <x v="1048"/>
    <x v="2"/>
    <x v="11"/>
    <x v="1028"/>
    <n v="29.99"/>
    <n v="1"/>
    <n v="0"/>
    <n v="6.2978999999999985"/>
  </r>
  <r>
    <n v="1574"/>
    <s v="US-2011-157385"/>
    <x v="2"/>
    <x v="533"/>
    <d v="2011-11-25T00:00:00"/>
    <s v="First Class"/>
    <s v="SC-20095"/>
    <s v="Sanjit Chand"/>
    <x v="0"/>
    <x v="0"/>
    <s v="Los Angeles"/>
    <x v="1"/>
    <n v="90004"/>
    <x v="1"/>
    <x v="467"/>
    <x v="0"/>
    <x v="1"/>
    <x v="463"/>
    <n v="381.44000000000005"/>
    <n v="2"/>
    <n v="0.2"/>
    <n v="23.839999999999975"/>
  </r>
  <r>
    <n v="1575"/>
    <s v="CA-2011-101602"/>
    <x v="2"/>
    <x v="534"/>
    <d v="2011-12-18T00:00:00"/>
    <s v="First Class"/>
    <s v="MC-18100"/>
    <s v="Mick Crebagga"/>
    <x v="0"/>
    <x v="0"/>
    <s v="El Paso"/>
    <x v="5"/>
    <n v="79907"/>
    <x v="2"/>
    <x v="1049"/>
    <x v="2"/>
    <x v="7"/>
    <x v="1029"/>
    <n v="40.68"/>
    <n v="3"/>
    <n v="0.2"/>
    <n v="-9.153000000000004"/>
  </r>
  <r>
    <n v="1576"/>
    <s v="CA-2011-101602"/>
    <x v="2"/>
    <x v="534"/>
    <d v="2011-12-18T00:00:00"/>
    <s v="First Class"/>
    <s v="MC-18100"/>
    <s v="Mick Crebagga"/>
    <x v="0"/>
    <x v="0"/>
    <s v="El Paso"/>
    <x v="5"/>
    <n v="79907"/>
    <x v="2"/>
    <x v="635"/>
    <x v="0"/>
    <x v="1"/>
    <x v="629"/>
    <n v="763.28"/>
    <n v="5"/>
    <n v="0.3"/>
    <n v="-21.807999999999993"/>
  </r>
  <r>
    <n v="1577"/>
    <s v="CA-2013-109057"/>
    <x v="0"/>
    <x v="183"/>
    <d v="2013-04-28T00:00:00"/>
    <s v="Standard Class"/>
    <s v="TT-21460"/>
    <s v="Tonja Turnell"/>
    <x v="2"/>
    <x v="0"/>
    <s v="Aurora"/>
    <x v="10"/>
    <n v="60505"/>
    <x v="2"/>
    <x v="328"/>
    <x v="1"/>
    <x v="4"/>
    <x v="324"/>
    <n v="23.952000000000002"/>
    <n v="2"/>
    <n v="0.2"/>
    <n v="2.3952000000000018"/>
  </r>
  <r>
    <n v="1578"/>
    <s v="CA-2013-154403"/>
    <x v="0"/>
    <x v="454"/>
    <d v="2013-05-28T00:00:00"/>
    <s v="Standard Class"/>
    <s v="AP-10720"/>
    <s v="Anne Pryor"/>
    <x v="2"/>
    <x v="0"/>
    <s v="Florence"/>
    <x v="19"/>
    <n v="35630"/>
    <x v="0"/>
    <x v="1050"/>
    <x v="1"/>
    <x v="10"/>
    <x v="1030"/>
    <n v="4.9800000000000004"/>
    <n v="1"/>
    <n v="0"/>
    <n v="2.4402000000000004"/>
  </r>
  <r>
    <n v="1579"/>
    <s v="CA-2013-102456"/>
    <x v="0"/>
    <x v="535"/>
    <d v="2013-03-02T00:00:00"/>
    <s v="First Class"/>
    <s v="DL-12865"/>
    <s v="Dan Lawera"/>
    <x v="0"/>
    <x v="0"/>
    <s v="New York City"/>
    <x v="15"/>
    <n v="10011"/>
    <x v="3"/>
    <x v="1051"/>
    <x v="1"/>
    <x v="9"/>
    <x v="1031"/>
    <n v="170.88"/>
    <n v="3"/>
    <n v="0"/>
    <n v="49.555199999999978"/>
  </r>
  <r>
    <n v="1580"/>
    <s v="CA-2012-131338"/>
    <x v="1"/>
    <x v="101"/>
    <d v="2012-08-12T00:00:00"/>
    <s v="First Class"/>
    <s v="NP-18325"/>
    <s v="Naresj Patel"/>
    <x v="0"/>
    <x v="0"/>
    <s v="New York City"/>
    <x v="15"/>
    <n v="10024"/>
    <x v="3"/>
    <x v="348"/>
    <x v="2"/>
    <x v="7"/>
    <x v="344"/>
    <n v="307.98"/>
    <n v="2"/>
    <n v="0"/>
    <n v="89.314199999999971"/>
  </r>
  <r>
    <n v="1581"/>
    <s v="CA-2012-131338"/>
    <x v="1"/>
    <x v="101"/>
    <d v="2012-08-12T00:00:00"/>
    <s v="First Class"/>
    <s v="NP-18325"/>
    <s v="Naresj Patel"/>
    <x v="0"/>
    <x v="0"/>
    <s v="New York City"/>
    <x v="15"/>
    <n v="10024"/>
    <x v="3"/>
    <x v="223"/>
    <x v="0"/>
    <x v="3"/>
    <x v="221"/>
    <n v="382.80599999999998"/>
    <n v="9"/>
    <n v="0.4"/>
    <n v="-153.12239999999997"/>
  </r>
  <r>
    <n v="1582"/>
    <s v="CA-2012-131338"/>
    <x v="1"/>
    <x v="101"/>
    <d v="2012-08-12T00:00:00"/>
    <s v="First Class"/>
    <s v="NP-18325"/>
    <s v="Naresj Patel"/>
    <x v="0"/>
    <x v="0"/>
    <s v="New York City"/>
    <x v="15"/>
    <n v="10024"/>
    <x v="3"/>
    <x v="193"/>
    <x v="1"/>
    <x v="4"/>
    <x v="192"/>
    <n v="41.96"/>
    <n v="2"/>
    <n v="0"/>
    <n v="2.9371999999999971"/>
  </r>
  <r>
    <n v="1583"/>
    <s v="CA-2012-131338"/>
    <x v="1"/>
    <x v="101"/>
    <d v="2012-08-12T00:00:00"/>
    <s v="First Class"/>
    <s v="NP-18325"/>
    <s v="Naresj Patel"/>
    <x v="0"/>
    <x v="0"/>
    <s v="New York City"/>
    <x v="15"/>
    <n v="10024"/>
    <x v="3"/>
    <x v="692"/>
    <x v="1"/>
    <x v="8"/>
    <x v="685"/>
    <n v="1217.568"/>
    <n v="2"/>
    <n v="0.2"/>
    <n v="456.58800000000002"/>
  </r>
  <r>
    <n v="1584"/>
    <s v="CA-2012-131338"/>
    <x v="1"/>
    <x v="101"/>
    <d v="2012-08-12T00:00:00"/>
    <s v="First Class"/>
    <s v="NP-18325"/>
    <s v="Naresj Patel"/>
    <x v="0"/>
    <x v="0"/>
    <s v="New York City"/>
    <x v="15"/>
    <n v="10024"/>
    <x v="3"/>
    <x v="116"/>
    <x v="0"/>
    <x v="5"/>
    <x v="116"/>
    <n v="47.04"/>
    <n v="3"/>
    <n v="0"/>
    <n v="18.345599999999997"/>
  </r>
  <r>
    <n v="1585"/>
    <s v="CA-2012-131338"/>
    <x v="1"/>
    <x v="101"/>
    <d v="2012-08-12T00:00:00"/>
    <s v="First Class"/>
    <s v="NP-18325"/>
    <s v="Naresj Patel"/>
    <x v="0"/>
    <x v="0"/>
    <s v="New York City"/>
    <x v="15"/>
    <n v="10024"/>
    <x v="3"/>
    <x v="50"/>
    <x v="0"/>
    <x v="5"/>
    <x v="50"/>
    <n v="6.16"/>
    <n v="2"/>
    <n v="0"/>
    <n v="2.9567999999999999"/>
  </r>
  <r>
    <n v="1586"/>
    <s v="CA-2012-131338"/>
    <x v="1"/>
    <x v="101"/>
    <d v="2012-08-12T00:00:00"/>
    <s v="First Class"/>
    <s v="NP-18325"/>
    <s v="Naresj Patel"/>
    <x v="0"/>
    <x v="0"/>
    <s v="New York City"/>
    <x v="15"/>
    <n v="10024"/>
    <x v="3"/>
    <x v="469"/>
    <x v="2"/>
    <x v="7"/>
    <x v="465"/>
    <n v="979.95"/>
    <n v="5"/>
    <n v="0"/>
    <n v="274.38600000000008"/>
  </r>
  <r>
    <n v="1587"/>
    <s v="CA-2012-131338"/>
    <x v="1"/>
    <x v="101"/>
    <d v="2012-08-12T00:00:00"/>
    <s v="First Class"/>
    <s v="NP-18325"/>
    <s v="Naresj Patel"/>
    <x v="0"/>
    <x v="0"/>
    <s v="New York City"/>
    <x v="15"/>
    <n v="10024"/>
    <x v="3"/>
    <x v="1052"/>
    <x v="1"/>
    <x v="10"/>
    <x v="1032"/>
    <n v="143.69999999999999"/>
    <n v="3"/>
    <n v="0"/>
    <n v="68.975999999999999"/>
  </r>
  <r>
    <n v="1588"/>
    <s v="CA-2012-131338"/>
    <x v="1"/>
    <x v="101"/>
    <d v="2012-08-12T00:00:00"/>
    <s v="First Class"/>
    <s v="NP-18325"/>
    <s v="Naresj Patel"/>
    <x v="0"/>
    <x v="0"/>
    <s v="New York City"/>
    <x v="15"/>
    <n v="10024"/>
    <x v="3"/>
    <x v="1053"/>
    <x v="1"/>
    <x v="13"/>
    <x v="1033"/>
    <n v="10.649999999999999"/>
    <n v="3"/>
    <n v="0"/>
    <n v="5.0054999999999996"/>
  </r>
  <r>
    <n v="1589"/>
    <s v="CA-2012-131338"/>
    <x v="1"/>
    <x v="101"/>
    <d v="2012-08-12T00:00:00"/>
    <s v="First Class"/>
    <s v="NP-18325"/>
    <s v="Naresj Patel"/>
    <x v="0"/>
    <x v="0"/>
    <s v="New York City"/>
    <x v="15"/>
    <n v="10024"/>
    <x v="3"/>
    <x v="386"/>
    <x v="2"/>
    <x v="11"/>
    <x v="382"/>
    <n v="247.8"/>
    <n v="4"/>
    <n v="0"/>
    <n v="34.692000000000007"/>
  </r>
  <r>
    <n v="1590"/>
    <s v="CA-2013-109911"/>
    <x v="0"/>
    <x v="536"/>
    <d v="2013-05-17T00:00:00"/>
    <s v="Standard Class"/>
    <s v="VG-21805"/>
    <s v="Vivek Grady"/>
    <x v="1"/>
    <x v="0"/>
    <s v="Virginia Beach"/>
    <x v="17"/>
    <n v="23464"/>
    <x v="0"/>
    <x v="448"/>
    <x v="1"/>
    <x v="6"/>
    <x v="443"/>
    <n v="10.96"/>
    <n v="4"/>
    <n v="0"/>
    <n v="2.9592000000000009"/>
  </r>
  <r>
    <n v="1591"/>
    <s v="US-2013-132423"/>
    <x v="0"/>
    <x v="173"/>
    <d v="2013-04-20T00:00:00"/>
    <s v="Standard Class"/>
    <s v="MY-18295"/>
    <s v="Muhammed Yedwab"/>
    <x v="1"/>
    <x v="0"/>
    <s v="Grapevine"/>
    <x v="5"/>
    <n v="76051"/>
    <x v="2"/>
    <x v="1054"/>
    <x v="1"/>
    <x v="6"/>
    <x v="1034"/>
    <n v="33.488000000000007"/>
    <n v="7"/>
    <n v="0.2"/>
    <n v="5.8603999999999967"/>
  </r>
  <r>
    <n v="1592"/>
    <s v="US-2013-132423"/>
    <x v="0"/>
    <x v="173"/>
    <d v="2013-04-20T00:00:00"/>
    <s v="Standard Class"/>
    <s v="MY-18295"/>
    <s v="Muhammed Yedwab"/>
    <x v="1"/>
    <x v="0"/>
    <s v="Grapevine"/>
    <x v="5"/>
    <n v="76051"/>
    <x v="2"/>
    <x v="131"/>
    <x v="1"/>
    <x v="13"/>
    <x v="131"/>
    <n v="8.0399999999999991"/>
    <n v="5"/>
    <n v="0.2"/>
    <n v="2.9144999999999994"/>
  </r>
  <r>
    <n v="1593"/>
    <s v="CA-2012-122826"/>
    <x v="1"/>
    <x v="537"/>
    <d v="2012-06-25T00:00:00"/>
    <s v="Second Class"/>
    <s v="RD-19480"/>
    <s v="Rick Duston"/>
    <x v="0"/>
    <x v="0"/>
    <s v="Olympia"/>
    <x v="4"/>
    <n v="98502"/>
    <x v="1"/>
    <x v="1055"/>
    <x v="2"/>
    <x v="7"/>
    <x v="1035"/>
    <n v="201.56800000000001"/>
    <n v="4"/>
    <n v="0.2"/>
    <n v="22.676399999999994"/>
  </r>
  <r>
    <n v="1594"/>
    <s v="CA-2011-117317"/>
    <x v="2"/>
    <x v="538"/>
    <d v="2011-10-19T00:00:00"/>
    <s v="Same Day"/>
    <s v="JF-15490"/>
    <s v="Jeremy Farry"/>
    <x v="0"/>
    <x v="0"/>
    <s v="Los Angeles"/>
    <x v="1"/>
    <n v="90032"/>
    <x v="1"/>
    <x v="1056"/>
    <x v="1"/>
    <x v="10"/>
    <x v="1036"/>
    <n v="13.440000000000001"/>
    <n v="3"/>
    <n v="0"/>
    <n v="6.5856000000000012"/>
  </r>
  <r>
    <n v="1595"/>
    <s v="CA-2012-118423"/>
    <x v="1"/>
    <x v="539"/>
    <d v="2012-03-27T00:00:00"/>
    <s v="First Class"/>
    <s v="DP-13390"/>
    <s v="Dennis Pardue"/>
    <x v="2"/>
    <x v="0"/>
    <s v="Peoria"/>
    <x v="10"/>
    <n v="61604"/>
    <x v="2"/>
    <x v="1057"/>
    <x v="0"/>
    <x v="0"/>
    <x v="1037"/>
    <n v="359.05799999999994"/>
    <n v="3"/>
    <n v="0.3"/>
    <n v="-35.905799999999999"/>
  </r>
  <r>
    <n v="1596"/>
    <s v="CA-2014-149181"/>
    <x v="3"/>
    <x v="540"/>
    <d v="2014-05-13T00:00:00"/>
    <s v="Standard Class"/>
    <s v="MD-17350"/>
    <s v="Maribeth Dona"/>
    <x v="0"/>
    <x v="0"/>
    <s v="Columbus"/>
    <x v="24"/>
    <n v="43229"/>
    <x v="3"/>
    <x v="877"/>
    <x v="0"/>
    <x v="1"/>
    <x v="862"/>
    <n v="47.991999999999997"/>
    <n v="2"/>
    <n v="0.3"/>
    <n v="-2.0567999999999991"/>
  </r>
  <r>
    <n v="1597"/>
    <s v="CA-2014-132234"/>
    <x v="3"/>
    <x v="524"/>
    <d v="2014-10-19T00:00:00"/>
    <s v="First Class"/>
    <s v="MY-17380"/>
    <s v="Maribeth Yedwab"/>
    <x v="1"/>
    <x v="0"/>
    <s v="New York City"/>
    <x v="15"/>
    <n v="10011"/>
    <x v="3"/>
    <x v="451"/>
    <x v="0"/>
    <x v="5"/>
    <x v="447"/>
    <n v="547.30000000000007"/>
    <n v="13"/>
    <n v="0"/>
    <n v="175.13599999999997"/>
  </r>
  <r>
    <n v="1598"/>
    <s v="CA-2014-158876"/>
    <x v="3"/>
    <x v="123"/>
    <d v="2014-11-22T00:00:00"/>
    <s v="Second Class"/>
    <s v="AB-10150"/>
    <s v="Aimee Bixby"/>
    <x v="0"/>
    <x v="0"/>
    <s v="Carrollton"/>
    <x v="5"/>
    <n v="75007"/>
    <x v="2"/>
    <x v="1058"/>
    <x v="1"/>
    <x v="10"/>
    <x v="1038"/>
    <n v="16.896000000000001"/>
    <n v="4"/>
    <n v="0.2"/>
    <n v="5.2799999999999994"/>
  </r>
  <r>
    <n v="1599"/>
    <s v="CA-2014-158876"/>
    <x v="3"/>
    <x v="123"/>
    <d v="2014-11-22T00:00:00"/>
    <s v="Second Class"/>
    <s v="AB-10150"/>
    <s v="Aimee Bixby"/>
    <x v="0"/>
    <x v="0"/>
    <s v="Carrollton"/>
    <x v="5"/>
    <n v="75007"/>
    <x v="2"/>
    <x v="1059"/>
    <x v="1"/>
    <x v="14"/>
    <x v="1039"/>
    <n v="6.6720000000000006"/>
    <n v="1"/>
    <n v="0.2"/>
    <n v="0.50039999999999996"/>
  </r>
  <r>
    <n v="1600"/>
    <s v="CA-2014-158876"/>
    <x v="3"/>
    <x v="123"/>
    <d v="2014-11-22T00:00:00"/>
    <s v="Second Class"/>
    <s v="AB-10150"/>
    <s v="Aimee Bixby"/>
    <x v="0"/>
    <x v="0"/>
    <s v="Carrollton"/>
    <x v="5"/>
    <n v="75007"/>
    <x v="2"/>
    <x v="290"/>
    <x v="1"/>
    <x v="6"/>
    <x v="287"/>
    <n v="99.13600000000001"/>
    <n v="4"/>
    <n v="0.2"/>
    <n v="8.674399999999995"/>
  </r>
  <r>
    <n v="1601"/>
    <s v="CA-2014-158876"/>
    <x v="3"/>
    <x v="123"/>
    <d v="2014-11-22T00:00:00"/>
    <s v="Second Class"/>
    <s v="AB-10150"/>
    <s v="Aimee Bixby"/>
    <x v="0"/>
    <x v="0"/>
    <s v="Carrollton"/>
    <x v="5"/>
    <n v="75007"/>
    <x v="2"/>
    <x v="296"/>
    <x v="0"/>
    <x v="5"/>
    <x v="293"/>
    <n v="15.991999999999999"/>
    <n v="2"/>
    <n v="0.6"/>
    <n v="-13.992999999999999"/>
  </r>
  <r>
    <n v="1602"/>
    <s v="CA-2013-164672"/>
    <x v="0"/>
    <x v="541"/>
    <d v="2013-05-14T00:00:00"/>
    <s v="Second Class"/>
    <s v="GB-14530"/>
    <s v="George Bell"/>
    <x v="1"/>
    <x v="0"/>
    <s v="Dover"/>
    <x v="13"/>
    <n v="19901"/>
    <x v="3"/>
    <x v="1060"/>
    <x v="0"/>
    <x v="5"/>
    <x v="1040"/>
    <n v="211.96"/>
    <n v="2"/>
    <n v="0"/>
    <n v="42.391999999999996"/>
  </r>
  <r>
    <n v="1603"/>
    <s v="US-2013-132857"/>
    <x v="0"/>
    <x v="25"/>
    <d v="2013-12-18T00:00:00"/>
    <s v="Standard Class"/>
    <s v="CA-12775"/>
    <s v="Cynthia Arntzen"/>
    <x v="0"/>
    <x v="0"/>
    <s v="Smyrna"/>
    <x v="18"/>
    <n v="37167"/>
    <x v="0"/>
    <x v="1061"/>
    <x v="1"/>
    <x v="6"/>
    <x v="1041"/>
    <n v="6.6719999999999988"/>
    <n v="3"/>
    <n v="0.2"/>
    <n v="1.6679999999999997"/>
  </r>
  <r>
    <n v="1604"/>
    <s v="CA-2014-116645"/>
    <x v="3"/>
    <x v="329"/>
    <d v="2014-12-05T00:00:00"/>
    <s v="Standard Class"/>
    <s v="ME-17725"/>
    <s v="Max Engle"/>
    <x v="0"/>
    <x v="0"/>
    <s v="Newark"/>
    <x v="13"/>
    <n v="19711"/>
    <x v="3"/>
    <x v="1062"/>
    <x v="1"/>
    <x v="6"/>
    <x v="1042"/>
    <n v="155.94"/>
    <n v="6"/>
    <n v="0"/>
    <n v="45.222599999999993"/>
  </r>
  <r>
    <n v="1605"/>
    <s v="US-2013-115819"/>
    <x v="0"/>
    <x v="475"/>
    <d v="2013-04-25T00:00:00"/>
    <s v="Second Class"/>
    <s v="JO-15280"/>
    <s v="Jas O'Carroll"/>
    <x v="0"/>
    <x v="0"/>
    <s v="Los Angeles"/>
    <x v="1"/>
    <n v="90049"/>
    <x v="1"/>
    <x v="857"/>
    <x v="2"/>
    <x v="7"/>
    <x v="843"/>
    <n v="39.960000000000008"/>
    <n v="5"/>
    <n v="0.2"/>
    <n v="12.986999999999995"/>
  </r>
  <r>
    <n v="1606"/>
    <s v="US-2013-115819"/>
    <x v="0"/>
    <x v="475"/>
    <d v="2013-04-25T00:00:00"/>
    <s v="Second Class"/>
    <s v="JO-15280"/>
    <s v="Jas O'Carroll"/>
    <x v="0"/>
    <x v="0"/>
    <s v="Los Angeles"/>
    <x v="1"/>
    <n v="90049"/>
    <x v="1"/>
    <x v="1063"/>
    <x v="1"/>
    <x v="6"/>
    <x v="1043"/>
    <n v="5.46"/>
    <n v="3"/>
    <n v="0"/>
    <n v="1.5288000000000002"/>
  </r>
  <r>
    <n v="1607"/>
    <s v="US-2013-115819"/>
    <x v="0"/>
    <x v="475"/>
    <d v="2013-04-25T00:00:00"/>
    <s v="Second Class"/>
    <s v="JO-15280"/>
    <s v="Jas O'Carroll"/>
    <x v="0"/>
    <x v="0"/>
    <s v="Los Angeles"/>
    <x v="1"/>
    <n v="90049"/>
    <x v="1"/>
    <x v="1064"/>
    <x v="1"/>
    <x v="6"/>
    <x v="1044"/>
    <n v="73.2"/>
    <n v="5"/>
    <n v="0"/>
    <n v="21.227999999999998"/>
  </r>
  <r>
    <n v="1608"/>
    <s v="US-2013-115819"/>
    <x v="0"/>
    <x v="475"/>
    <d v="2013-04-25T00:00:00"/>
    <s v="Second Class"/>
    <s v="JO-15280"/>
    <s v="Jas O'Carroll"/>
    <x v="0"/>
    <x v="0"/>
    <s v="Los Angeles"/>
    <x v="1"/>
    <n v="90049"/>
    <x v="1"/>
    <x v="347"/>
    <x v="1"/>
    <x v="8"/>
    <x v="343"/>
    <n v="5.84"/>
    <n v="1"/>
    <n v="0.2"/>
    <n v="1.9709999999999996"/>
  </r>
  <r>
    <n v="1609"/>
    <s v="US-2013-115819"/>
    <x v="0"/>
    <x v="475"/>
    <d v="2013-04-25T00:00:00"/>
    <s v="Second Class"/>
    <s v="JO-15280"/>
    <s v="Jas O'Carroll"/>
    <x v="0"/>
    <x v="0"/>
    <s v="Los Angeles"/>
    <x v="1"/>
    <n v="90049"/>
    <x v="1"/>
    <x v="126"/>
    <x v="1"/>
    <x v="10"/>
    <x v="557"/>
    <n v="22.72"/>
    <n v="4"/>
    <n v="0"/>
    <n v="10.223999999999998"/>
  </r>
  <r>
    <n v="1610"/>
    <s v="US-2013-115819"/>
    <x v="0"/>
    <x v="475"/>
    <d v="2013-04-25T00:00:00"/>
    <s v="Second Class"/>
    <s v="JO-15280"/>
    <s v="Jas O'Carroll"/>
    <x v="0"/>
    <x v="0"/>
    <s v="Los Angeles"/>
    <x v="1"/>
    <n v="90049"/>
    <x v="1"/>
    <x v="1065"/>
    <x v="1"/>
    <x v="8"/>
    <x v="1045"/>
    <n v="9.3360000000000003"/>
    <n v="3"/>
    <n v="0.2"/>
    <n v="3.2675999999999994"/>
  </r>
  <r>
    <n v="1611"/>
    <s v="CA-2011-156349"/>
    <x v="2"/>
    <x v="542"/>
    <d v="2011-05-30T00:00:00"/>
    <s v="Standard Class"/>
    <s v="ML-17395"/>
    <s v="Marina Lichtenstein"/>
    <x v="1"/>
    <x v="0"/>
    <s v="Los Angeles"/>
    <x v="1"/>
    <n v="90008"/>
    <x v="1"/>
    <x v="1057"/>
    <x v="0"/>
    <x v="0"/>
    <x v="1037"/>
    <n v="290.666"/>
    <n v="2"/>
    <n v="0.15"/>
    <n v="27.356800000000007"/>
  </r>
  <r>
    <n v="1612"/>
    <s v="CA-2011-156349"/>
    <x v="2"/>
    <x v="542"/>
    <d v="2011-05-30T00:00:00"/>
    <s v="Standard Class"/>
    <s v="ML-17395"/>
    <s v="Marina Lichtenstein"/>
    <x v="1"/>
    <x v="0"/>
    <s v="Los Angeles"/>
    <x v="1"/>
    <n v="90008"/>
    <x v="1"/>
    <x v="1066"/>
    <x v="2"/>
    <x v="7"/>
    <x v="1046"/>
    <n v="201.584"/>
    <n v="2"/>
    <n v="0.2"/>
    <n v="20.158400000000015"/>
  </r>
  <r>
    <n v="1613"/>
    <s v="CA-2011-156349"/>
    <x v="2"/>
    <x v="542"/>
    <d v="2011-05-30T00:00:00"/>
    <s v="Standard Class"/>
    <s v="ML-17395"/>
    <s v="Marina Lichtenstein"/>
    <x v="1"/>
    <x v="0"/>
    <s v="Los Angeles"/>
    <x v="1"/>
    <n v="90008"/>
    <x v="1"/>
    <x v="66"/>
    <x v="2"/>
    <x v="7"/>
    <x v="66"/>
    <n v="83.984000000000009"/>
    <n v="2"/>
    <n v="0.2"/>
    <n v="31.494"/>
  </r>
  <r>
    <n v="1614"/>
    <s v="CA-2014-138380"/>
    <x v="3"/>
    <x v="202"/>
    <d v="2014-12-26T00:00:00"/>
    <s v="Standard Class"/>
    <s v="YS-21880"/>
    <s v="Yana Sorensen"/>
    <x v="1"/>
    <x v="0"/>
    <s v="Oakland"/>
    <x v="1"/>
    <n v="94601"/>
    <x v="1"/>
    <x v="384"/>
    <x v="1"/>
    <x v="4"/>
    <x v="380"/>
    <n v="1000.0200000000001"/>
    <n v="7"/>
    <n v="0"/>
    <n v="290.00579999999991"/>
  </r>
  <r>
    <n v="1615"/>
    <s v="US-2013-113509"/>
    <x v="0"/>
    <x v="543"/>
    <d v="2013-03-20T00:00:00"/>
    <s v="Standard Class"/>
    <s v="PL-18925"/>
    <s v="Paul Lucas"/>
    <x v="2"/>
    <x v="0"/>
    <s v="Philadelphia"/>
    <x v="9"/>
    <n v="19143"/>
    <x v="3"/>
    <x v="1067"/>
    <x v="2"/>
    <x v="11"/>
    <x v="1047"/>
    <n v="83.976000000000013"/>
    <n v="3"/>
    <n v="0.2"/>
    <n v="-13.646100000000001"/>
  </r>
  <r>
    <n v="1616"/>
    <s v="CA-2012-130022"/>
    <x v="1"/>
    <x v="544"/>
    <d v="2012-08-16T00:00:00"/>
    <s v="Standard Class"/>
    <s v="JK-16120"/>
    <s v="Julie Kriz"/>
    <x v="2"/>
    <x v="0"/>
    <s v="Eagan"/>
    <x v="11"/>
    <n v="55122"/>
    <x v="2"/>
    <x v="547"/>
    <x v="1"/>
    <x v="2"/>
    <x v="542"/>
    <n v="3.75"/>
    <n v="1"/>
    <n v="0"/>
    <n v="1.7999999999999998"/>
  </r>
  <r>
    <n v="1617"/>
    <s v="CA-2012-130022"/>
    <x v="1"/>
    <x v="544"/>
    <d v="2012-08-16T00:00:00"/>
    <s v="Standard Class"/>
    <s v="JK-16120"/>
    <s v="Julie Kriz"/>
    <x v="2"/>
    <x v="0"/>
    <s v="Eagan"/>
    <x v="11"/>
    <n v="55122"/>
    <x v="2"/>
    <x v="254"/>
    <x v="1"/>
    <x v="2"/>
    <x v="252"/>
    <n v="41.4"/>
    <n v="4"/>
    <n v="0"/>
    <n v="19.872"/>
  </r>
  <r>
    <n v="1618"/>
    <s v="CA-2012-130022"/>
    <x v="1"/>
    <x v="544"/>
    <d v="2012-08-16T00:00:00"/>
    <s v="Standard Class"/>
    <s v="JK-16120"/>
    <s v="Julie Kriz"/>
    <x v="2"/>
    <x v="0"/>
    <s v="Eagan"/>
    <x v="11"/>
    <n v="55122"/>
    <x v="2"/>
    <x v="1068"/>
    <x v="1"/>
    <x v="6"/>
    <x v="1048"/>
    <n v="29.79"/>
    <n v="3"/>
    <n v="0"/>
    <n v="12.511800000000001"/>
  </r>
  <r>
    <n v="1619"/>
    <s v="US-2013-118780"/>
    <x v="0"/>
    <x v="545"/>
    <d v="2013-09-15T00:00:00"/>
    <s v="Second Class"/>
    <s v="PN-18775"/>
    <s v="Parhena Norris"/>
    <x v="2"/>
    <x v="0"/>
    <s v="New York City"/>
    <x v="15"/>
    <n v="10011"/>
    <x v="3"/>
    <x v="1069"/>
    <x v="1"/>
    <x v="4"/>
    <x v="1049"/>
    <n v="59.48"/>
    <n v="2"/>
    <n v="0"/>
    <n v="8.9220000000000041"/>
  </r>
  <r>
    <n v="1620"/>
    <s v="US-2013-118780"/>
    <x v="0"/>
    <x v="545"/>
    <d v="2013-09-15T00:00:00"/>
    <s v="Second Class"/>
    <s v="PN-18775"/>
    <s v="Parhena Norris"/>
    <x v="2"/>
    <x v="0"/>
    <s v="New York City"/>
    <x v="15"/>
    <n v="10011"/>
    <x v="3"/>
    <x v="1070"/>
    <x v="1"/>
    <x v="10"/>
    <x v="1050"/>
    <n v="6.69"/>
    <n v="1"/>
    <n v="0"/>
    <n v="3.0773999999999999"/>
  </r>
  <r>
    <n v="1621"/>
    <s v="CA-2014-108560"/>
    <x v="3"/>
    <x v="141"/>
    <d v="2014-07-16T00:00:00"/>
    <s v="Standard Class"/>
    <s v="JC-15385"/>
    <s v="Jenna Caffey"/>
    <x v="0"/>
    <x v="0"/>
    <s v="Kent"/>
    <x v="4"/>
    <n v="98031"/>
    <x v="1"/>
    <x v="1071"/>
    <x v="0"/>
    <x v="5"/>
    <x v="1051"/>
    <n v="198.46"/>
    <n v="2"/>
    <n v="0"/>
    <n v="99.23"/>
  </r>
  <r>
    <n v="1622"/>
    <s v="CA-2014-108560"/>
    <x v="3"/>
    <x v="141"/>
    <d v="2014-07-16T00:00:00"/>
    <s v="Standard Class"/>
    <s v="JC-15385"/>
    <s v="Jenna Caffey"/>
    <x v="0"/>
    <x v="0"/>
    <s v="Kent"/>
    <x v="4"/>
    <n v="98031"/>
    <x v="1"/>
    <x v="508"/>
    <x v="1"/>
    <x v="2"/>
    <x v="503"/>
    <n v="786.48"/>
    <n v="8"/>
    <n v="0"/>
    <n v="385.37520000000001"/>
  </r>
  <r>
    <n v="1623"/>
    <s v="CA-2014-108560"/>
    <x v="3"/>
    <x v="141"/>
    <d v="2014-07-16T00:00:00"/>
    <s v="Standard Class"/>
    <s v="JC-15385"/>
    <s v="Jenna Caffey"/>
    <x v="0"/>
    <x v="0"/>
    <s v="Kent"/>
    <x v="4"/>
    <n v="98031"/>
    <x v="1"/>
    <x v="497"/>
    <x v="1"/>
    <x v="8"/>
    <x v="492"/>
    <n v="23.168000000000003"/>
    <n v="2"/>
    <n v="0.2"/>
    <n v="7.8191999999999995"/>
  </r>
  <r>
    <n v="1624"/>
    <s v="CA-2014-108560"/>
    <x v="3"/>
    <x v="141"/>
    <d v="2014-07-16T00:00:00"/>
    <s v="Standard Class"/>
    <s v="JC-15385"/>
    <s v="Jenna Caffey"/>
    <x v="0"/>
    <x v="0"/>
    <s v="Kent"/>
    <x v="4"/>
    <n v="98031"/>
    <x v="1"/>
    <x v="1072"/>
    <x v="2"/>
    <x v="11"/>
    <x v="1052"/>
    <n v="50"/>
    <n v="2"/>
    <n v="0"/>
    <n v="10.5"/>
  </r>
  <r>
    <n v="1625"/>
    <s v="CA-2012-157084"/>
    <x v="1"/>
    <x v="546"/>
    <d v="2012-12-24T00:00:00"/>
    <s v="Standard Class"/>
    <s v="JG-15160"/>
    <s v="James Galang"/>
    <x v="0"/>
    <x v="0"/>
    <s v="Los Angeles"/>
    <x v="1"/>
    <n v="90049"/>
    <x v="1"/>
    <x v="981"/>
    <x v="2"/>
    <x v="7"/>
    <x v="965"/>
    <n v="675.96"/>
    <n v="5"/>
    <n v="0.2"/>
    <n v="84.494999999999948"/>
  </r>
  <r>
    <n v="1626"/>
    <s v="CA-2012-157084"/>
    <x v="1"/>
    <x v="546"/>
    <d v="2012-12-24T00:00:00"/>
    <s v="Standard Class"/>
    <s v="JG-15160"/>
    <s v="James Galang"/>
    <x v="0"/>
    <x v="0"/>
    <s v="Los Angeles"/>
    <x v="1"/>
    <n v="90049"/>
    <x v="1"/>
    <x v="695"/>
    <x v="2"/>
    <x v="11"/>
    <x v="1053"/>
    <n v="1265.8499999999999"/>
    <n v="3"/>
    <n v="0"/>
    <n v="556.97400000000005"/>
  </r>
  <r>
    <n v="1627"/>
    <s v="CA-2012-164539"/>
    <x v="1"/>
    <x v="547"/>
    <d v="2012-11-22T00:00:00"/>
    <s v="Standard Class"/>
    <s v="PO-19180"/>
    <s v="Philisse Overcash"/>
    <x v="2"/>
    <x v="0"/>
    <s v="New York City"/>
    <x v="15"/>
    <n v="10011"/>
    <x v="3"/>
    <x v="549"/>
    <x v="1"/>
    <x v="9"/>
    <x v="544"/>
    <n v="523.25"/>
    <n v="5"/>
    <n v="0"/>
    <n v="141.27749999999997"/>
  </r>
  <r>
    <n v="1628"/>
    <s v="CA-2012-143119"/>
    <x v="1"/>
    <x v="496"/>
    <d v="2012-09-30T00:00:00"/>
    <s v="Standard Class"/>
    <s v="MC-17275"/>
    <s v="Marc Crier"/>
    <x v="0"/>
    <x v="0"/>
    <s v="Lafayette"/>
    <x v="28"/>
    <n v="70506"/>
    <x v="0"/>
    <x v="866"/>
    <x v="0"/>
    <x v="1"/>
    <x v="851"/>
    <n v="517.5"/>
    <n v="6"/>
    <n v="0"/>
    <n v="155.24999999999994"/>
  </r>
  <r>
    <n v="1629"/>
    <s v="CA-2014-101049"/>
    <x v="3"/>
    <x v="548"/>
    <d v="2014-06-26T00:00:00"/>
    <s v="Second Class"/>
    <s v="AS-10240"/>
    <s v="Alan Shonely"/>
    <x v="0"/>
    <x v="0"/>
    <s v="Cleveland"/>
    <x v="24"/>
    <n v="44105"/>
    <x v="3"/>
    <x v="1073"/>
    <x v="0"/>
    <x v="5"/>
    <x v="1054"/>
    <n v="17.920000000000002"/>
    <n v="5"/>
    <n v="0.2"/>
    <n v="2.4639999999999986"/>
  </r>
  <r>
    <n v="1630"/>
    <s v="CA-2014-101049"/>
    <x v="3"/>
    <x v="548"/>
    <d v="2014-06-26T00:00:00"/>
    <s v="Second Class"/>
    <s v="AS-10240"/>
    <s v="Alan Shonely"/>
    <x v="0"/>
    <x v="0"/>
    <s v="Cleveland"/>
    <x v="24"/>
    <n v="44105"/>
    <x v="3"/>
    <x v="710"/>
    <x v="1"/>
    <x v="8"/>
    <x v="702"/>
    <n v="41.256000000000007"/>
    <n v="6"/>
    <n v="0.7"/>
    <n v="-34.38000000000001"/>
  </r>
  <r>
    <n v="1631"/>
    <s v="CA-2013-106530"/>
    <x v="0"/>
    <x v="541"/>
    <d v="2013-05-09T00:00:00"/>
    <s v="Same Day"/>
    <s v="CL-12565"/>
    <s v="Clay Ludtke"/>
    <x v="0"/>
    <x v="0"/>
    <s v="Cleveland"/>
    <x v="24"/>
    <n v="44105"/>
    <x v="3"/>
    <x v="1074"/>
    <x v="1"/>
    <x v="4"/>
    <x v="1055"/>
    <n v="1006.056"/>
    <n v="3"/>
    <n v="0.2"/>
    <n v="88.029900000000055"/>
  </r>
  <r>
    <n v="1632"/>
    <s v="CA-2013-106530"/>
    <x v="0"/>
    <x v="541"/>
    <d v="2013-05-09T00:00:00"/>
    <s v="Same Day"/>
    <s v="CL-12565"/>
    <s v="Clay Ludtke"/>
    <x v="0"/>
    <x v="0"/>
    <s v="Cleveland"/>
    <x v="24"/>
    <n v="44105"/>
    <x v="3"/>
    <x v="481"/>
    <x v="1"/>
    <x v="10"/>
    <x v="477"/>
    <n v="10.688000000000001"/>
    <n v="2"/>
    <n v="0.2"/>
    <n v="3.7407999999999997"/>
  </r>
  <r>
    <n v="1633"/>
    <s v="CA-2013-106530"/>
    <x v="0"/>
    <x v="541"/>
    <d v="2013-05-09T00:00:00"/>
    <s v="Same Day"/>
    <s v="CL-12565"/>
    <s v="Clay Ludtke"/>
    <x v="0"/>
    <x v="0"/>
    <s v="Cleveland"/>
    <x v="24"/>
    <n v="44105"/>
    <x v="3"/>
    <x v="498"/>
    <x v="1"/>
    <x v="10"/>
    <x v="493"/>
    <n v="10.368000000000002"/>
    <n v="2"/>
    <n v="0.2"/>
    <n v="3.6288"/>
  </r>
  <r>
    <n v="1634"/>
    <s v="CA-2013-106530"/>
    <x v="0"/>
    <x v="541"/>
    <d v="2013-05-09T00:00:00"/>
    <s v="Same Day"/>
    <s v="CL-12565"/>
    <s v="Clay Ludtke"/>
    <x v="0"/>
    <x v="0"/>
    <s v="Cleveland"/>
    <x v="24"/>
    <n v="44105"/>
    <x v="3"/>
    <x v="953"/>
    <x v="1"/>
    <x v="4"/>
    <x v="937"/>
    <n v="25.12"/>
    <n v="2"/>
    <n v="0.2"/>
    <n v="1.5700000000000012"/>
  </r>
  <r>
    <n v="1635"/>
    <s v="CA-2013-106530"/>
    <x v="0"/>
    <x v="541"/>
    <d v="2013-05-09T00:00:00"/>
    <s v="Same Day"/>
    <s v="CL-12565"/>
    <s v="Clay Ludtke"/>
    <x v="0"/>
    <x v="0"/>
    <s v="Cleveland"/>
    <x v="24"/>
    <n v="44105"/>
    <x v="3"/>
    <x v="477"/>
    <x v="2"/>
    <x v="11"/>
    <x v="473"/>
    <n v="58.112000000000002"/>
    <n v="2"/>
    <n v="0.2"/>
    <n v="7.263999999999994"/>
  </r>
  <r>
    <n v="1636"/>
    <s v="CA-2011-168984"/>
    <x v="2"/>
    <x v="35"/>
    <d v="2011-12-02T00:00:00"/>
    <s v="Standard Class"/>
    <s v="NW-18400"/>
    <s v="Natalie Webber"/>
    <x v="0"/>
    <x v="0"/>
    <s v="Tigard"/>
    <x v="21"/>
    <n v="97224"/>
    <x v="1"/>
    <x v="778"/>
    <x v="1"/>
    <x v="10"/>
    <x v="769"/>
    <n v="15.552000000000003"/>
    <n v="3"/>
    <n v="0.2"/>
    <n v="5.4432"/>
  </r>
  <r>
    <n v="1637"/>
    <s v="CA-2011-168984"/>
    <x v="2"/>
    <x v="35"/>
    <d v="2011-12-02T00:00:00"/>
    <s v="Standard Class"/>
    <s v="NW-18400"/>
    <s v="Natalie Webber"/>
    <x v="0"/>
    <x v="0"/>
    <s v="Tigard"/>
    <x v="21"/>
    <n v="97224"/>
    <x v="1"/>
    <x v="749"/>
    <x v="1"/>
    <x v="4"/>
    <x v="740"/>
    <n v="669.08"/>
    <n v="5"/>
    <n v="0.2"/>
    <n v="-167.27"/>
  </r>
  <r>
    <n v="1638"/>
    <s v="CA-2011-168984"/>
    <x v="2"/>
    <x v="35"/>
    <d v="2011-12-02T00:00:00"/>
    <s v="Standard Class"/>
    <s v="NW-18400"/>
    <s v="Natalie Webber"/>
    <x v="0"/>
    <x v="0"/>
    <s v="Tigard"/>
    <x v="21"/>
    <n v="97224"/>
    <x v="1"/>
    <x v="1075"/>
    <x v="2"/>
    <x v="7"/>
    <x v="1056"/>
    <n v="438.33600000000001"/>
    <n v="4"/>
    <n v="0.2"/>
    <n v="-87.667200000000037"/>
  </r>
  <r>
    <n v="1639"/>
    <s v="CA-2013-157266"/>
    <x v="0"/>
    <x v="439"/>
    <d v="2013-06-02T00:00:00"/>
    <s v="Standard Class"/>
    <s v="TB-21280"/>
    <s v="Toby Braunhardt"/>
    <x v="0"/>
    <x v="0"/>
    <s v="Washington"/>
    <x v="40"/>
    <n v="20016"/>
    <x v="3"/>
    <x v="1076"/>
    <x v="1"/>
    <x v="10"/>
    <x v="1057"/>
    <n v="19.440000000000001"/>
    <n v="3"/>
    <n v="0"/>
    <n v="9.3312000000000008"/>
  </r>
  <r>
    <n v="1640"/>
    <s v="CA-2013-157266"/>
    <x v="0"/>
    <x v="439"/>
    <d v="2013-06-02T00:00:00"/>
    <s v="Standard Class"/>
    <s v="TB-21280"/>
    <s v="Toby Braunhardt"/>
    <x v="0"/>
    <x v="0"/>
    <s v="Washington"/>
    <x v="40"/>
    <n v="20016"/>
    <x v="3"/>
    <x v="544"/>
    <x v="1"/>
    <x v="8"/>
    <x v="539"/>
    <n v="9.64"/>
    <n v="2"/>
    <n v="0"/>
    <n v="4.4344000000000001"/>
  </r>
  <r>
    <n v="1641"/>
    <s v="CA-2013-157266"/>
    <x v="0"/>
    <x v="439"/>
    <d v="2013-06-02T00:00:00"/>
    <s v="Standard Class"/>
    <s v="TB-21280"/>
    <s v="Toby Braunhardt"/>
    <x v="0"/>
    <x v="0"/>
    <s v="Washington"/>
    <x v="40"/>
    <n v="20016"/>
    <x v="3"/>
    <x v="69"/>
    <x v="1"/>
    <x v="10"/>
    <x v="69"/>
    <n v="12.7"/>
    <n v="2"/>
    <n v="0"/>
    <n v="5.8419999999999996"/>
  </r>
  <r>
    <n v="1642"/>
    <s v="CA-2013-157266"/>
    <x v="0"/>
    <x v="439"/>
    <d v="2013-06-02T00:00:00"/>
    <s v="Standard Class"/>
    <s v="TB-21280"/>
    <s v="Toby Braunhardt"/>
    <x v="0"/>
    <x v="0"/>
    <s v="Washington"/>
    <x v="40"/>
    <n v="20016"/>
    <x v="3"/>
    <x v="93"/>
    <x v="0"/>
    <x v="5"/>
    <x v="93"/>
    <n v="41.37"/>
    <n v="3"/>
    <n v="0"/>
    <n v="17.375399999999999"/>
  </r>
  <r>
    <n v="1643"/>
    <s v="US-2011-134712"/>
    <x v="2"/>
    <x v="503"/>
    <d v="2011-12-04T00:00:00"/>
    <s v="Standard Class"/>
    <s v="BS-11380"/>
    <s v="Bill Stewart"/>
    <x v="1"/>
    <x v="0"/>
    <s v="Skokie"/>
    <x v="10"/>
    <n v="60076"/>
    <x v="2"/>
    <x v="550"/>
    <x v="1"/>
    <x v="13"/>
    <x v="33"/>
    <n v="12.624000000000001"/>
    <n v="2"/>
    <n v="0.2"/>
    <n v="3.944999999999999"/>
  </r>
  <r>
    <n v="1644"/>
    <s v="CA-2012-111829"/>
    <x v="1"/>
    <x v="531"/>
    <d v="2012-03-20T00:00:00"/>
    <s v="First Class"/>
    <s v="FH-14365"/>
    <s v="Fred Hopkins"/>
    <x v="1"/>
    <x v="0"/>
    <s v="Seattle"/>
    <x v="4"/>
    <n v="98115"/>
    <x v="1"/>
    <x v="403"/>
    <x v="1"/>
    <x v="4"/>
    <x v="399"/>
    <n v="1247.6399999999999"/>
    <n v="3"/>
    <n v="0"/>
    <n v="349.33919999999995"/>
  </r>
  <r>
    <n v="1645"/>
    <s v="CA-2012-111829"/>
    <x v="1"/>
    <x v="531"/>
    <d v="2012-03-20T00:00:00"/>
    <s v="First Class"/>
    <s v="FH-14365"/>
    <s v="Fred Hopkins"/>
    <x v="1"/>
    <x v="0"/>
    <s v="Seattle"/>
    <x v="4"/>
    <n v="98115"/>
    <x v="1"/>
    <x v="1077"/>
    <x v="2"/>
    <x v="16"/>
    <x v="1058"/>
    <n v="3149.9300000000003"/>
    <n v="7"/>
    <n v="0"/>
    <n v="1480.4670999999998"/>
  </r>
  <r>
    <n v="1646"/>
    <s v="CA-2012-111829"/>
    <x v="1"/>
    <x v="531"/>
    <d v="2012-03-20T00:00:00"/>
    <s v="First Class"/>
    <s v="FH-14365"/>
    <s v="Fred Hopkins"/>
    <x v="1"/>
    <x v="0"/>
    <s v="Seattle"/>
    <x v="4"/>
    <n v="98115"/>
    <x v="1"/>
    <x v="1078"/>
    <x v="1"/>
    <x v="10"/>
    <x v="1059"/>
    <n v="209.7"/>
    <n v="2"/>
    <n v="0"/>
    <n v="100.65599999999999"/>
  </r>
  <r>
    <n v="1647"/>
    <s v="CA-2012-105221"/>
    <x v="1"/>
    <x v="549"/>
    <d v="2012-11-03T00:00:00"/>
    <s v="First Class"/>
    <s v="VM-21685"/>
    <s v="Valerie Mitchum"/>
    <x v="2"/>
    <x v="0"/>
    <s v="Philadelphia"/>
    <x v="9"/>
    <n v="19140"/>
    <x v="3"/>
    <x v="176"/>
    <x v="2"/>
    <x v="11"/>
    <x v="175"/>
    <n v="35.360000000000007"/>
    <n v="2"/>
    <n v="0.2"/>
    <n v="-3.0939999999999994"/>
  </r>
  <r>
    <n v="1648"/>
    <s v="CA-2012-105221"/>
    <x v="1"/>
    <x v="549"/>
    <d v="2012-11-03T00:00:00"/>
    <s v="First Class"/>
    <s v="VM-21685"/>
    <s v="Valerie Mitchum"/>
    <x v="2"/>
    <x v="0"/>
    <s v="Philadelphia"/>
    <x v="9"/>
    <n v="19140"/>
    <x v="3"/>
    <x v="1079"/>
    <x v="1"/>
    <x v="13"/>
    <x v="1060"/>
    <n v="3.1680000000000001"/>
    <n v="2"/>
    <n v="0.2"/>
    <n v="-0.71279999999999988"/>
  </r>
  <r>
    <n v="1649"/>
    <s v="CA-2012-120341"/>
    <x v="1"/>
    <x v="120"/>
    <d v="2012-09-29T00:00:00"/>
    <s v="Second Class"/>
    <s v="SF-20200"/>
    <s v="Sarah Foster"/>
    <x v="0"/>
    <x v="0"/>
    <s v="Philadelphia"/>
    <x v="9"/>
    <n v="19143"/>
    <x v="3"/>
    <x v="1080"/>
    <x v="1"/>
    <x v="8"/>
    <x v="1061"/>
    <n v="121.10400000000003"/>
    <n v="6"/>
    <n v="0.7"/>
    <n v="-100.91999999999999"/>
  </r>
  <r>
    <n v="1650"/>
    <s v="CA-2012-120341"/>
    <x v="1"/>
    <x v="120"/>
    <d v="2012-09-29T00:00:00"/>
    <s v="Second Class"/>
    <s v="SF-20200"/>
    <s v="Sarah Foster"/>
    <x v="0"/>
    <x v="0"/>
    <s v="Philadelphia"/>
    <x v="9"/>
    <n v="19143"/>
    <x v="3"/>
    <x v="1081"/>
    <x v="2"/>
    <x v="7"/>
    <x v="1062"/>
    <n v="45.893999999999998"/>
    <n v="1"/>
    <n v="0.4"/>
    <n v="-9.178799999999999"/>
  </r>
  <r>
    <n v="1651"/>
    <s v="CA-2011-135699"/>
    <x v="2"/>
    <x v="550"/>
    <d v="2011-08-29T00:00:00"/>
    <s v="Same Day"/>
    <s v="HH-15010"/>
    <s v="Hilary Holden"/>
    <x v="1"/>
    <x v="0"/>
    <s v="San Francisco"/>
    <x v="1"/>
    <n v="94110"/>
    <x v="1"/>
    <x v="1082"/>
    <x v="1"/>
    <x v="10"/>
    <x v="1063"/>
    <n v="109.92"/>
    <n v="2"/>
    <n v="0"/>
    <n v="53.860799999999998"/>
  </r>
  <r>
    <n v="1652"/>
    <s v="CA-2011-135699"/>
    <x v="2"/>
    <x v="550"/>
    <d v="2011-08-29T00:00:00"/>
    <s v="Same Day"/>
    <s v="HH-15010"/>
    <s v="Hilary Holden"/>
    <x v="1"/>
    <x v="0"/>
    <s v="San Francisco"/>
    <x v="1"/>
    <n v="94110"/>
    <x v="1"/>
    <x v="1083"/>
    <x v="1"/>
    <x v="10"/>
    <x v="1064"/>
    <n v="13.36"/>
    <n v="2"/>
    <n v="0"/>
    <n v="6.4127999999999998"/>
  </r>
  <r>
    <n v="1653"/>
    <s v="US-2014-132444"/>
    <x v="3"/>
    <x v="551"/>
    <d v="2014-11-22T00:00:00"/>
    <s v="First Class"/>
    <s v="CD-12280"/>
    <s v="Christina DeMoss"/>
    <x v="0"/>
    <x v="0"/>
    <s v="Seattle"/>
    <x v="4"/>
    <n v="98105"/>
    <x v="1"/>
    <x v="86"/>
    <x v="1"/>
    <x v="4"/>
    <x v="86"/>
    <n v="169.68"/>
    <n v="6"/>
    <n v="0"/>
    <n v="45.813600000000001"/>
  </r>
  <r>
    <n v="1654"/>
    <s v="US-2014-132444"/>
    <x v="3"/>
    <x v="551"/>
    <d v="2014-11-22T00:00:00"/>
    <s v="First Class"/>
    <s v="CD-12280"/>
    <s v="Christina DeMoss"/>
    <x v="0"/>
    <x v="0"/>
    <s v="Seattle"/>
    <x v="4"/>
    <n v="98105"/>
    <x v="1"/>
    <x v="217"/>
    <x v="2"/>
    <x v="11"/>
    <x v="458"/>
    <n v="132.52000000000001"/>
    <n v="4"/>
    <n v="0"/>
    <n v="54.333200000000005"/>
  </r>
  <r>
    <n v="1655"/>
    <s v="US-2014-132444"/>
    <x v="3"/>
    <x v="551"/>
    <d v="2014-11-22T00:00:00"/>
    <s v="First Class"/>
    <s v="CD-12280"/>
    <s v="Christina DeMoss"/>
    <x v="0"/>
    <x v="0"/>
    <s v="Seattle"/>
    <x v="4"/>
    <n v="98105"/>
    <x v="1"/>
    <x v="1084"/>
    <x v="1"/>
    <x v="13"/>
    <x v="1065"/>
    <n v="2.96"/>
    <n v="2"/>
    <n v="0"/>
    <n v="1.4207999999999998"/>
  </r>
  <r>
    <n v="1656"/>
    <s v="US-2014-132444"/>
    <x v="3"/>
    <x v="551"/>
    <d v="2014-11-22T00:00:00"/>
    <s v="First Class"/>
    <s v="CD-12280"/>
    <s v="Christina DeMoss"/>
    <x v="0"/>
    <x v="0"/>
    <s v="Seattle"/>
    <x v="4"/>
    <n v="98105"/>
    <x v="1"/>
    <x v="1085"/>
    <x v="1"/>
    <x v="8"/>
    <x v="1066"/>
    <n v="8.4480000000000004"/>
    <n v="2"/>
    <n v="0.2"/>
    <n v="2.9568000000000003"/>
  </r>
  <r>
    <n v="1657"/>
    <s v="US-2014-132444"/>
    <x v="3"/>
    <x v="551"/>
    <d v="2014-11-22T00:00:00"/>
    <s v="First Class"/>
    <s v="CD-12280"/>
    <s v="Christina DeMoss"/>
    <x v="0"/>
    <x v="0"/>
    <s v="Seattle"/>
    <x v="4"/>
    <n v="98105"/>
    <x v="1"/>
    <x v="911"/>
    <x v="1"/>
    <x v="4"/>
    <x v="894"/>
    <n v="95.94"/>
    <n v="3"/>
    <n v="0"/>
    <n v="9.5940000000000012"/>
  </r>
  <r>
    <n v="1658"/>
    <s v="CA-2011-127159"/>
    <x v="2"/>
    <x v="552"/>
    <d v="2011-05-15T00:00:00"/>
    <s v="First Class"/>
    <s v="HL-15040"/>
    <s v="Hunter Lopez"/>
    <x v="0"/>
    <x v="0"/>
    <s v="Milwaukee"/>
    <x v="6"/>
    <n v="53209"/>
    <x v="2"/>
    <x v="527"/>
    <x v="0"/>
    <x v="5"/>
    <x v="522"/>
    <n v="34.79"/>
    <n v="7"/>
    <n v="0"/>
    <n v="10.784899999999999"/>
  </r>
  <r>
    <n v="1659"/>
    <s v="CA-2014-161809"/>
    <x v="3"/>
    <x v="176"/>
    <d v="2014-01-27T00:00:00"/>
    <s v="Standard Class"/>
    <s v="TH-21100"/>
    <s v="Thea Hendricks"/>
    <x v="0"/>
    <x v="0"/>
    <s v="Los Angeles"/>
    <x v="1"/>
    <n v="90045"/>
    <x v="1"/>
    <x v="1086"/>
    <x v="2"/>
    <x v="7"/>
    <x v="1067"/>
    <n v="160.77600000000001"/>
    <n v="3"/>
    <n v="0.2"/>
    <n v="10.048500000000004"/>
  </r>
  <r>
    <n v="1660"/>
    <s v="CA-2014-127285"/>
    <x v="3"/>
    <x v="505"/>
    <d v="2014-11-07T00:00:00"/>
    <s v="Standard Class"/>
    <s v="MM-18055"/>
    <s v="Michelle Moray"/>
    <x v="0"/>
    <x v="0"/>
    <s v="Seattle"/>
    <x v="4"/>
    <n v="98115"/>
    <x v="1"/>
    <x v="805"/>
    <x v="1"/>
    <x v="8"/>
    <x v="795"/>
    <n v="88.751999999999995"/>
    <n v="3"/>
    <n v="0.2"/>
    <n v="27.734999999999996"/>
  </r>
  <r>
    <n v="1661"/>
    <s v="CA-2014-127285"/>
    <x v="3"/>
    <x v="505"/>
    <d v="2014-11-07T00:00:00"/>
    <s v="Standard Class"/>
    <s v="MM-18055"/>
    <s v="Michelle Moray"/>
    <x v="0"/>
    <x v="0"/>
    <s v="Seattle"/>
    <x v="4"/>
    <n v="98115"/>
    <x v="1"/>
    <x v="844"/>
    <x v="1"/>
    <x v="8"/>
    <x v="830"/>
    <n v="13.904"/>
    <n v="2"/>
    <n v="0.2"/>
    <n v="5.2139999999999995"/>
  </r>
  <r>
    <n v="1662"/>
    <s v="CA-2014-144526"/>
    <x v="3"/>
    <x v="504"/>
    <d v="2014-05-07T00:00:00"/>
    <s v="Standard Class"/>
    <s v="QJ-19255"/>
    <s v="Quincy Jones"/>
    <x v="1"/>
    <x v="0"/>
    <s v="Philadelphia"/>
    <x v="9"/>
    <n v="19143"/>
    <x v="3"/>
    <x v="944"/>
    <x v="2"/>
    <x v="7"/>
    <x v="928"/>
    <n v="677.57999999999993"/>
    <n v="5"/>
    <n v="0.4"/>
    <n v="-158.10199999999998"/>
  </r>
  <r>
    <n v="1663"/>
    <s v="CA-2014-144526"/>
    <x v="3"/>
    <x v="504"/>
    <d v="2014-05-07T00:00:00"/>
    <s v="Standard Class"/>
    <s v="QJ-19255"/>
    <s v="Quincy Jones"/>
    <x v="1"/>
    <x v="0"/>
    <s v="Philadelphia"/>
    <x v="9"/>
    <n v="19143"/>
    <x v="3"/>
    <x v="1087"/>
    <x v="1"/>
    <x v="8"/>
    <x v="1068"/>
    <n v="13.896000000000001"/>
    <n v="3"/>
    <n v="0.7"/>
    <n v="-9.2639999999999993"/>
  </r>
  <r>
    <n v="1664"/>
    <s v="CA-2013-128531"/>
    <x v="0"/>
    <x v="390"/>
    <d v="2013-11-27T00:00:00"/>
    <s v="Second Class"/>
    <s v="NS-18505"/>
    <s v="Neola Schneider"/>
    <x v="0"/>
    <x v="0"/>
    <s v="Dallas"/>
    <x v="5"/>
    <n v="75217"/>
    <x v="2"/>
    <x v="470"/>
    <x v="1"/>
    <x v="4"/>
    <x v="466"/>
    <n v="41.92"/>
    <n v="5"/>
    <n v="0.2"/>
    <n v="3.6679999999999993"/>
  </r>
  <r>
    <n v="1665"/>
    <s v="CA-2013-128531"/>
    <x v="0"/>
    <x v="390"/>
    <d v="2013-11-27T00:00:00"/>
    <s v="Second Class"/>
    <s v="NS-18505"/>
    <s v="Neola Schneider"/>
    <x v="0"/>
    <x v="0"/>
    <s v="Dallas"/>
    <x v="5"/>
    <n v="75217"/>
    <x v="2"/>
    <x v="695"/>
    <x v="2"/>
    <x v="11"/>
    <x v="688"/>
    <n v="297.57600000000002"/>
    <n v="3"/>
    <n v="0.2"/>
    <n v="-7.4394000000000347"/>
  </r>
  <r>
    <n v="1666"/>
    <s v="CA-2013-128531"/>
    <x v="0"/>
    <x v="390"/>
    <d v="2013-11-27T00:00:00"/>
    <s v="Second Class"/>
    <s v="NS-18505"/>
    <s v="Neola Schneider"/>
    <x v="0"/>
    <x v="0"/>
    <s v="Dallas"/>
    <x v="5"/>
    <n v="75217"/>
    <x v="2"/>
    <x v="1088"/>
    <x v="1"/>
    <x v="13"/>
    <x v="1069"/>
    <n v="4.3440000000000003"/>
    <n v="3"/>
    <n v="0.2"/>
    <n v="0.86879999999999979"/>
  </r>
  <r>
    <n v="1667"/>
    <s v="CA-2013-128531"/>
    <x v="0"/>
    <x v="390"/>
    <d v="2013-11-27T00:00:00"/>
    <s v="Second Class"/>
    <s v="NS-18505"/>
    <s v="Neola Schneider"/>
    <x v="0"/>
    <x v="0"/>
    <s v="Dallas"/>
    <x v="5"/>
    <n v="75217"/>
    <x v="2"/>
    <x v="1089"/>
    <x v="2"/>
    <x v="11"/>
    <x v="1070"/>
    <n v="94.992000000000004"/>
    <n v="2"/>
    <n v="0.2"/>
    <n v="-2.374800000000004"/>
  </r>
  <r>
    <n v="1668"/>
    <s v="CA-2013-128531"/>
    <x v="0"/>
    <x v="390"/>
    <d v="2013-11-27T00:00:00"/>
    <s v="Second Class"/>
    <s v="NS-18505"/>
    <s v="Neola Schneider"/>
    <x v="0"/>
    <x v="0"/>
    <s v="Dallas"/>
    <x v="5"/>
    <n v="75217"/>
    <x v="2"/>
    <x v="1090"/>
    <x v="1"/>
    <x v="10"/>
    <x v="1071"/>
    <n v="74.352000000000004"/>
    <n v="3"/>
    <n v="0.2"/>
    <n v="23.234999999999992"/>
  </r>
  <r>
    <n v="1669"/>
    <s v="CA-2013-128531"/>
    <x v="0"/>
    <x v="390"/>
    <d v="2013-11-27T00:00:00"/>
    <s v="Second Class"/>
    <s v="NS-18505"/>
    <s v="Neola Schneider"/>
    <x v="0"/>
    <x v="0"/>
    <s v="Dallas"/>
    <x v="5"/>
    <n v="75217"/>
    <x v="2"/>
    <x v="628"/>
    <x v="1"/>
    <x v="6"/>
    <x v="622"/>
    <n v="14.04"/>
    <n v="3"/>
    <n v="0.2"/>
    <n v="1.5794999999999986"/>
  </r>
  <r>
    <n v="1670"/>
    <s v="US-2012-157154"/>
    <x v="1"/>
    <x v="553"/>
    <d v="2012-01-15T00:00:00"/>
    <s v="Standard Class"/>
    <s v="MM-17920"/>
    <s v="Michael Moore"/>
    <x v="0"/>
    <x v="0"/>
    <s v="New York City"/>
    <x v="15"/>
    <n v="10011"/>
    <x v="3"/>
    <x v="411"/>
    <x v="0"/>
    <x v="3"/>
    <x v="406"/>
    <n v="1018.1039999999999"/>
    <n v="4"/>
    <n v="0.4"/>
    <n v="-373.3048"/>
  </r>
  <r>
    <n v="1671"/>
    <s v="CA-2014-159457"/>
    <x v="3"/>
    <x v="15"/>
    <d v="2014-10-27T00:00:00"/>
    <s v="Standard Class"/>
    <s v="RD-19480"/>
    <s v="Rick Duston"/>
    <x v="0"/>
    <x v="0"/>
    <s v="Houston"/>
    <x v="5"/>
    <n v="77095"/>
    <x v="2"/>
    <x v="1091"/>
    <x v="2"/>
    <x v="7"/>
    <x v="1072"/>
    <n v="16.68"/>
    <n v="3"/>
    <n v="0.2"/>
    <n v="5.2125000000000004"/>
  </r>
  <r>
    <n v="1672"/>
    <s v="CA-2013-107615"/>
    <x v="0"/>
    <x v="554"/>
    <d v="2013-03-26T00:00:00"/>
    <s v="First Class"/>
    <s v="RB-19645"/>
    <s v="Robert Barroso"/>
    <x v="1"/>
    <x v="0"/>
    <s v="North Las Vegas"/>
    <x v="33"/>
    <n v="89031"/>
    <x v="1"/>
    <x v="825"/>
    <x v="2"/>
    <x v="11"/>
    <x v="813"/>
    <n v="58.58"/>
    <n v="2"/>
    <n v="0"/>
    <n v="19.331399999999995"/>
  </r>
  <r>
    <n v="1673"/>
    <s v="CA-2014-111647"/>
    <x v="3"/>
    <x v="445"/>
    <d v="2014-07-08T00:00:00"/>
    <s v="Standard Class"/>
    <s v="RD-19585"/>
    <s v="Rob Dowd"/>
    <x v="0"/>
    <x v="0"/>
    <s v="Plano"/>
    <x v="5"/>
    <n v="75023"/>
    <x v="2"/>
    <x v="66"/>
    <x v="2"/>
    <x v="7"/>
    <x v="66"/>
    <n v="167.96800000000002"/>
    <n v="4"/>
    <n v="0.2"/>
    <n v="62.988"/>
  </r>
  <r>
    <n v="1674"/>
    <s v="CA-2012-150560"/>
    <x v="1"/>
    <x v="555"/>
    <d v="2012-12-12T00:00:00"/>
    <s v="First Class"/>
    <s v="SW-20455"/>
    <s v="Shaun Weien"/>
    <x v="0"/>
    <x v="0"/>
    <s v="Suffolk"/>
    <x v="17"/>
    <n v="23434"/>
    <x v="0"/>
    <x v="508"/>
    <x v="1"/>
    <x v="2"/>
    <x v="503"/>
    <n v="196.62"/>
    <n v="2"/>
    <n v="0"/>
    <n v="96.343800000000002"/>
  </r>
  <r>
    <n v="1675"/>
    <s v="CA-2012-143077"/>
    <x v="1"/>
    <x v="14"/>
    <d v="2012-09-21T00:00:00"/>
    <s v="Standard Class"/>
    <s v="SF-20965"/>
    <s v="Sylvia Foulston"/>
    <x v="1"/>
    <x v="0"/>
    <s v="Houston"/>
    <x v="5"/>
    <n v="77041"/>
    <x v="2"/>
    <x v="905"/>
    <x v="0"/>
    <x v="5"/>
    <x v="888"/>
    <n v="21.936000000000003"/>
    <n v="2"/>
    <n v="0.6"/>
    <n v="-10.419600000000003"/>
  </r>
  <r>
    <n v="1676"/>
    <s v="CA-2012-143077"/>
    <x v="1"/>
    <x v="14"/>
    <d v="2012-09-21T00:00:00"/>
    <s v="Standard Class"/>
    <s v="SF-20965"/>
    <s v="Sylvia Foulston"/>
    <x v="1"/>
    <x v="0"/>
    <s v="Houston"/>
    <x v="5"/>
    <n v="77041"/>
    <x v="2"/>
    <x v="1045"/>
    <x v="1"/>
    <x v="8"/>
    <x v="1025"/>
    <n v="6.5879999999999992"/>
    <n v="3"/>
    <n v="0.8"/>
    <n v="-10.211400000000005"/>
  </r>
  <r>
    <n v="1677"/>
    <s v="CA-2013-122728"/>
    <x v="0"/>
    <x v="556"/>
    <d v="2013-05-25T00:00:00"/>
    <s v="Standard Class"/>
    <s v="EB-13930"/>
    <s v="Eric Barreto"/>
    <x v="0"/>
    <x v="0"/>
    <s v="San Francisco"/>
    <x v="1"/>
    <n v="94110"/>
    <x v="1"/>
    <x v="54"/>
    <x v="1"/>
    <x v="4"/>
    <x v="54"/>
    <n v="104.28"/>
    <n v="3"/>
    <n v="0"/>
    <n v="26.069999999999993"/>
  </r>
  <r>
    <n v="1678"/>
    <s v="CA-2013-122728"/>
    <x v="0"/>
    <x v="556"/>
    <d v="2013-05-25T00:00:00"/>
    <s v="Standard Class"/>
    <s v="EB-13930"/>
    <s v="Eric Barreto"/>
    <x v="0"/>
    <x v="0"/>
    <s v="San Francisco"/>
    <x v="1"/>
    <n v="94110"/>
    <x v="1"/>
    <x v="99"/>
    <x v="1"/>
    <x v="10"/>
    <x v="99"/>
    <n v="17.940000000000001"/>
    <n v="3"/>
    <n v="0"/>
    <n v="8.7906000000000013"/>
  </r>
  <r>
    <n v="1679"/>
    <s v="CA-2011-122882"/>
    <x v="2"/>
    <x v="557"/>
    <d v="2011-09-13T00:00:00"/>
    <s v="Standard Class"/>
    <s v="SB-20290"/>
    <s v="Sean Braxton"/>
    <x v="1"/>
    <x v="0"/>
    <s v="Philadelphia"/>
    <x v="9"/>
    <n v="19134"/>
    <x v="3"/>
    <x v="871"/>
    <x v="1"/>
    <x v="4"/>
    <x v="856"/>
    <n v="64.784000000000006"/>
    <n v="1"/>
    <n v="0.2"/>
    <n v="-14.576399999999996"/>
  </r>
  <r>
    <n v="1680"/>
    <s v="CA-2011-122882"/>
    <x v="2"/>
    <x v="557"/>
    <d v="2011-09-13T00:00:00"/>
    <s v="Standard Class"/>
    <s v="SB-20290"/>
    <s v="Sean Braxton"/>
    <x v="1"/>
    <x v="0"/>
    <s v="Philadelphia"/>
    <x v="9"/>
    <n v="19134"/>
    <x v="3"/>
    <x v="831"/>
    <x v="2"/>
    <x v="7"/>
    <x v="818"/>
    <n v="32.381999999999998"/>
    <n v="3"/>
    <n v="0.4"/>
    <n v="4.3175999999999988"/>
  </r>
  <r>
    <n v="1681"/>
    <s v="CA-2011-122882"/>
    <x v="2"/>
    <x v="557"/>
    <d v="2011-09-13T00:00:00"/>
    <s v="Standard Class"/>
    <s v="SB-20290"/>
    <s v="Sean Braxton"/>
    <x v="1"/>
    <x v="0"/>
    <s v="Philadelphia"/>
    <x v="9"/>
    <n v="19134"/>
    <x v="3"/>
    <x v="1092"/>
    <x v="0"/>
    <x v="5"/>
    <x v="1073"/>
    <n v="42.368000000000002"/>
    <n v="2"/>
    <n v="0.2"/>
    <n v="8.4735999999999958"/>
  </r>
  <r>
    <n v="1682"/>
    <s v="CA-2011-122882"/>
    <x v="2"/>
    <x v="557"/>
    <d v="2011-09-13T00:00:00"/>
    <s v="Standard Class"/>
    <s v="SB-20290"/>
    <s v="Sean Braxton"/>
    <x v="1"/>
    <x v="0"/>
    <s v="Philadelphia"/>
    <x v="9"/>
    <n v="19134"/>
    <x v="3"/>
    <x v="1093"/>
    <x v="2"/>
    <x v="15"/>
    <x v="1074"/>
    <n v="399.54"/>
    <n v="4"/>
    <n v="0.7"/>
    <n v="-559.35599999999988"/>
  </r>
  <r>
    <n v="1683"/>
    <s v="US-2013-101497"/>
    <x v="0"/>
    <x v="321"/>
    <d v="2013-10-02T00:00:00"/>
    <s v="Second Class"/>
    <s v="PS-18760"/>
    <s v="Pamela Stobb"/>
    <x v="0"/>
    <x v="0"/>
    <s v="Los Angeles"/>
    <x v="1"/>
    <n v="90008"/>
    <x v="1"/>
    <x v="640"/>
    <x v="1"/>
    <x v="10"/>
    <x v="634"/>
    <n v="18.97"/>
    <n v="1"/>
    <n v="0"/>
    <n v="9.105599999999999"/>
  </r>
  <r>
    <n v="1684"/>
    <s v="CA-2013-147585"/>
    <x v="0"/>
    <x v="77"/>
    <d v="2013-11-13T00:00:00"/>
    <s v="Standard Class"/>
    <s v="CB-12535"/>
    <s v="Claudia Bergmann"/>
    <x v="1"/>
    <x v="0"/>
    <s v="San Francisco"/>
    <x v="1"/>
    <n v="94110"/>
    <x v="1"/>
    <x v="627"/>
    <x v="0"/>
    <x v="5"/>
    <x v="621"/>
    <n v="14.82"/>
    <n v="3"/>
    <n v="0"/>
    <n v="6.224400000000001"/>
  </r>
  <r>
    <n v="1685"/>
    <s v="CA-2014-149489"/>
    <x v="3"/>
    <x v="558"/>
    <d v="2014-04-28T00:00:00"/>
    <s v="First Class"/>
    <s v="DK-12835"/>
    <s v="Damala Kotsonis"/>
    <x v="1"/>
    <x v="0"/>
    <s v="Philadelphia"/>
    <x v="9"/>
    <n v="19143"/>
    <x v="3"/>
    <x v="1094"/>
    <x v="1"/>
    <x v="9"/>
    <x v="1075"/>
    <n v="99.28"/>
    <n v="2"/>
    <n v="0.2"/>
    <n v="12.409999999999989"/>
  </r>
  <r>
    <n v="1686"/>
    <s v="CA-2014-149489"/>
    <x v="3"/>
    <x v="558"/>
    <d v="2014-04-28T00:00:00"/>
    <s v="First Class"/>
    <s v="DK-12835"/>
    <s v="Damala Kotsonis"/>
    <x v="1"/>
    <x v="0"/>
    <s v="Philadelphia"/>
    <x v="9"/>
    <n v="19143"/>
    <x v="3"/>
    <x v="922"/>
    <x v="1"/>
    <x v="8"/>
    <x v="905"/>
    <n v="1.1880000000000002"/>
    <n v="2"/>
    <n v="0.7"/>
    <n v="-0.98999999999999977"/>
  </r>
  <r>
    <n v="1687"/>
    <s v="CA-2014-149489"/>
    <x v="3"/>
    <x v="558"/>
    <d v="2014-04-28T00:00:00"/>
    <s v="First Class"/>
    <s v="DK-12835"/>
    <s v="Damala Kotsonis"/>
    <x v="1"/>
    <x v="0"/>
    <s v="Philadelphia"/>
    <x v="9"/>
    <n v="19143"/>
    <x v="3"/>
    <x v="1095"/>
    <x v="1"/>
    <x v="8"/>
    <x v="1076"/>
    <n v="7.5180000000000007"/>
    <n v="2"/>
    <n v="0.7"/>
    <n v="-5.7637999999999998"/>
  </r>
  <r>
    <n v="1688"/>
    <s v="CA-2014-143798"/>
    <x v="3"/>
    <x v="389"/>
    <d v="2014-12-13T00:00:00"/>
    <s v="First Class"/>
    <s v="AW-10840"/>
    <s v="Anthony Witt"/>
    <x v="0"/>
    <x v="0"/>
    <s v="Philadelphia"/>
    <x v="9"/>
    <n v="19140"/>
    <x v="3"/>
    <x v="739"/>
    <x v="1"/>
    <x v="10"/>
    <x v="731"/>
    <n v="10.368000000000002"/>
    <n v="2"/>
    <n v="0.2"/>
    <n v="3.6288"/>
  </r>
  <r>
    <n v="1689"/>
    <s v="CA-2014-143798"/>
    <x v="3"/>
    <x v="389"/>
    <d v="2014-12-13T00:00:00"/>
    <s v="First Class"/>
    <s v="AW-10840"/>
    <s v="Anthony Witt"/>
    <x v="0"/>
    <x v="0"/>
    <s v="Philadelphia"/>
    <x v="9"/>
    <n v="19140"/>
    <x v="3"/>
    <x v="622"/>
    <x v="0"/>
    <x v="5"/>
    <x v="616"/>
    <n v="310.88000000000005"/>
    <n v="2"/>
    <n v="0.2"/>
    <n v="23.315999999999988"/>
  </r>
  <r>
    <n v="1690"/>
    <s v="CA-2011-142839"/>
    <x v="2"/>
    <x v="559"/>
    <d v="2011-08-20T00:00:00"/>
    <s v="Standard Class"/>
    <s v="TS-21610"/>
    <s v="Troy Staebel"/>
    <x v="0"/>
    <x v="0"/>
    <s v="Philadelphia"/>
    <x v="9"/>
    <n v="19143"/>
    <x v="3"/>
    <x v="10"/>
    <x v="0"/>
    <x v="3"/>
    <x v="10"/>
    <n v="853.09199999999987"/>
    <n v="6"/>
    <n v="0.4"/>
    <n v="-227.49120000000016"/>
  </r>
  <r>
    <n v="1691"/>
    <s v="CA-2014-129833"/>
    <x v="3"/>
    <x v="34"/>
    <d v="2014-12-16T00:00:00"/>
    <s v="Standard Class"/>
    <s v="HF-14995"/>
    <s v="Herbert Flentye"/>
    <x v="0"/>
    <x v="0"/>
    <s v="Indianapolis"/>
    <x v="14"/>
    <n v="46203"/>
    <x v="2"/>
    <x v="1070"/>
    <x v="1"/>
    <x v="10"/>
    <x v="1050"/>
    <n v="33.450000000000003"/>
    <n v="5"/>
    <n v="0"/>
    <n v="15.387"/>
  </r>
  <r>
    <n v="1692"/>
    <s v="CA-2014-129833"/>
    <x v="3"/>
    <x v="34"/>
    <d v="2014-12-16T00:00:00"/>
    <s v="Standard Class"/>
    <s v="HF-14995"/>
    <s v="Herbert Flentye"/>
    <x v="0"/>
    <x v="0"/>
    <s v="Indianapolis"/>
    <x v="14"/>
    <n v="46203"/>
    <x v="2"/>
    <x v="73"/>
    <x v="1"/>
    <x v="8"/>
    <x v="73"/>
    <n v="10.4"/>
    <n v="5"/>
    <n v="0"/>
    <n v="5.0960000000000001"/>
  </r>
  <r>
    <n v="1693"/>
    <s v="US-2013-154361"/>
    <x v="0"/>
    <x v="560"/>
    <d v="2013-03-20T00:00:00"/>
    <s v="Standard Class"/>
    <s v="HZ-14950"/>
    <s v="Henia Zydlo"/>
    <x v="0"/>
    <x v="0"/>
    <s v="Columbus"/>
    <x v="24"/>
    <n v="43229"/>
    <x v="3"/>
    <x v="493"/>
    <x v="0"/>
    <x v="5"/>
    <x v="488"/>
    <n v="21.880000000000003"/>
    <n v="5"/>
    <n v="0.2"/>
    <n v="6.2904999999999998"/>
  </r>
  <r>
    <n v="1694"/>
    <s v="US-2013-158708"/>
    <x v="0"/>
    <x v="190"/>
    <d v="2013-06-30T00:00:00"/>
    <s v="Second Class"/>
    <s v="AB-10255"/>
    <s v="Alejandro Ballentine"/>
    <x v="2"/>
    <x v="0"/>
    <s v="Plano"/>
    <x v="5"/>
    <n v="75023"/>
    <x v="2"/>
    <x v="1096"/>
    <x v="2"/>
    <x v="11"/>
    <x v="1077"/>
    <n v="13.616"/>
    <n v="2"/>
    <n v="0.2"/>
    <n v="3.5742000000000012"/>
  </r>
  <r>
    <n v="1695"/>
    <s v="CA-2012-156335"/>
    <x v="1"/>
    <x v="12"/>
    <d v="2012-09-28T00:00:00"/>
    <s v="Second Class"/>
    <s v="PO-19195"/>
    <s v="Phillina Ober"/>
    <x v="2"/>
    <x v="0"/>
    <s v="Bayonne"/>
    <x v="30"/>
    <n v="7002"/>
    <x v="3"/>
    <x v="1097"/>
    <x v="2"/>
    <x v="11"/>
    <x v="1078"/>
    <n v="63.96"/>
    <n v="4"/>
    <n v="0"/>
    <n v="19.827599999999997"/>
  </r>
  <r>
    <n v="1696"/>
    <s v="CA-2012-156335"/>
    <x v="1"/>
    <x v="12"/>
    <d v="2012-09-28T00:00:00"/>
    <s v="Second Class"/>
    <s v="PO-19195"/>
    <s v="Phillina Ober"/>
    <x v="2"/>
    <x v="0"/>
    <s v="Bayonne"/>
    <x v="30"/>
    <n v="7002"/>
    <x v="3"/>
    <x v="308"/>
    <x v="1"/>
    <x v="8"/>
    <x v="305"/>
    <n v="14.46"/>
    <n v="3"/>
    <n v="0"/>
    <n v="7.0853999999999999"/>
  </r>
  <r>
    <n v="1697"/>
    <s v="CA-2012-156335"/>
    <x v="1"/>
    <x v="12"/>
    <d v="2012-09-28T00:00:00"/>
    <s v="Second Class"/>
    <s v="PO-19195"/>
    <s v="Phillina Ober"/>
    <x v="2"/>
    <x v="0"/>
    <s v="Bayonne"/>
    <x v="30"/>
    <n v="7002"/>
    <x v="3"/>
    <x v="66"/>
    <x v="2"/>
    <x v="7"/>
    <x v="66"/>
    <n v="104.98"/>
    <n v="2"/>
    <n v="0"/>
    <n v="52.49"/>
  </r>
  <r>
    <n v="1698"/>
    <s v="CA-2012-148376"/>
    <x v="1"/>
    <x v="17"/>
    <d v="2012-12-31T00:00:00"/>
    <s v="Standard Class"/>
    <s v="AG-10900"/>
    <s v="Arthur Gainer"/>
    <x v="0"/>
    <x v="0"/>
    <s v="Los Angeles"/>
    <x v="1"/>
    <n v="90008"/>
    <x v="1"/>
    <x v="650"/>
    <x v="1"/>
    <x v="9"/>
    <x v="644"/>
    <n v="106.96"/>
    <n v="2"/>
    <n v="0"/>
    <n v="31.018399999999986"/>
  </r>
  <r>
    <n v="1699"/>
    <s v="CA-2012-148376"/>
    <x v="1"/>
    <x v="17"/>
    <d v="2012-12-31T00:00:00"/>
    <s v="Standard Class"/>
    <s v="AG-10900"/>
    <s v="Arthur Gainer"/>
    <x v="0"/>
    <x v="0"/>
    <s v="Los Angeles"/>
    <x v="1"/>
    <n v="90008"/>
    <x v="1"/>
    <x v="1098"/>
    <x v="1"/>
    <x v="2"/>
    <x v="1079"/>
    <n v="21.560000000000002"/>
    <n v="7"/>
    <n v="0"/>
    <n v="10.348799999999999"/>
  </r>
  <r>
    <n v="1700"/>
    <s v="CA-2011-135657"/>
    <x v="2"/>
    <x v="561"/>
    <d v="2011-06-07T00:00:00"/>
    <s v="Second Class"/>
    <s v="SC-20725"/>
    <s v="Steven Cartwright"/>
    <x v="0"/>
    <x v="0"/>
    <s v="Seattle"/>
    <x v="4"/>
    <n v="98115"/>
    <x v="1"/>
    <x v="838"/>
    <x v="0"/>
    <x v="3"/>
    <x v="824"/>
    <n v="515.88"/>
    <n v="6"/>
    <n v="0"/>
    <n v="113.49359999999999"/>
  </r>
  <r>
    <n v="1701"/>
    <s v="CA-2012-114069"/>
    <x v="1"/>
    <x v="562"/>
    <d v="2012-07-15T00:00:00"/>
    <s v="Second Class"/>
    <s v="ND-18370"/>
    <s v="Natalie DeCherney"/>
    <x v="0"/>
    <x v="0"/>
    <s v="New York City"/>
    <x v="15"/>
    <n v="10035"/>
    <x v="3"/>
    <x v="777"/>
    <x v="1"/>
    <x v="8"/>
    <x v="768"/>
    <n v="11.808"/>
    <n v="2"/>
    <n v="0.2"/>
    <n v="4.2804000000000002"/>
  </r>
  <r>
    <n v="1702"/>
    <s v="CA-2012-114069"/>
    <x v="1"/>
    <x v="562"/>
    <d v="2012-07-15T00:00:00"/>
    <s v="Second Class"/>
    <s v="ND-18370"/>
    <s v="Natalie DeCherney"/>
    <x v="0"/>
    <x v="0"/>
    <s v="New York City"/>
    <x v="15"/>
    <n v="10035"/>
    <x v="3"/>
    <x v="467"/>
    <x v="0"/>
    <x v="1"/>
    <x v="463"/>
    <n v="1931.04"/>
    <n v="9"/>
    <n v="0.1"/>
    <n v="321.83999999999992"/>
  </r>
  <r>
    <n v="1703"/>
    <s v="CA-2012-114069"/>
    <x v="1"/>
    <x v="562"/>
    <d v="2012-07-15T00:00:00"/>
    <s v="Second Class"/>
    <s v="ND-18370"/>
    <s v="Natalie DeCherney"/>
    <x v="0"/>
    <x v="0"/>
    <s v="New York City"/>
    <x v="15"/>
    <n v="10035"/>
    <x v="3"/>
    <x v="811"/>
    <x v="1"/>
    <x v="10"/>
    <x v="33"/>
    <n v="9.9600000000000009"/>
    <n v="2"/>
    <n v="0"/>
    <n v="4.6812000000000005"/>
  </r>
  <r>
    <n v="1704"/>
    <s v="CA-2011-139857"/>
    <x v="2"/>
    <x v="563"/>
    <d v="2011-02-07T00:00:00"/>
    <s v="Standard Class"/>
    <s v="CD-12790"/>
    <s v="Cynthia Delaney"/>
    <x v="2"/>
    <x v="0"/>
    <s v="San Diego"/>
    <x v="1"/>
    <n v="92037"/>
    <x v="1"/>
    <x v="1099"/>
    <x v="1"/>
    <x v="13"/>
    <x v="33"/>
    <n v="12.350000000000001"/>
    <n v="5"/>
    <n v="0"/>
    <n v="5.8045"/>
  </r>
  <r>
    <n v="1705"/>
    <s v="CA-2013-106306"/>
    <x v="0"/>
    <x v="387"/>
    <d v="2013-03-09T00:00:00"/>
    <s v="Same Day"/>
    <s v="PG-18820"/>
    <s v="Patrick Gardner"/>
    <x v="0"/>
    <x v="0"/>
    <s v="Glendale"/>
    <x v="16"/>
    <n v="85301"/>
    <x v="1"/>
    <x v="828"/>
    <x v="1"/>
    <x v="8"/>
    <x v="816"/>
    <n v="9.7020000000000017"/>
    <n v="3"/>
    <n v="0.7"/>
    <n v="-7.1147999999999989"/>
  </r>
  <r>
    <n v="1706"/>
    <s v="CA-2012-100545"/>
    <x v="1"/>
    <x v="6"/>
    <d v="2012-11-26T00:00:00"/>
    <s v="Standard Class"/>
    <s v="IM-15070"/>
    <s v="Irene Maddox"/>
    <x v="0"/>
    <x v="0"/>
    <s v="Philadelphia"/>
    <x v="9"/>
    <n v="19120"/>
    <x v="3"/>
    <x v="612"/>
    <x v="1"/>
    <x v="8"/>
    <x v="607"/>
    <n v="11.610000000000003"/>
    <n v="2"/>
    <n v="0.7"/>
    <n v="-9.2880000000000003"/>
  </r>
  <r>
    <n v="1707"/>
    <s v="CA-2014-123491"/>
    <x v="3"/>
    <x v="505"/>
    <d v="2014-11-06T00:00:00"/>
    <s v="Standard Class"/>
    <s v="JK-15205"/>
    <s v="Jamie Kunitz"/>
    <x v="0"/>
    <x v="0"/>
    <s v="San Francisco"/>
    <x v="1"/>
    <n v="94122"/>
    <x v="1"/>
    <x v="1100"/>
    <x v="1"/>
    <x v="2"/>
    <x v="1080"/>
    <n v="43.86"/>
    <n v="6"/>
    <n v="0"/>
    <n v="20.614199999999997"/>
  </r>
  <r>
    <n v="1708"/>
    <s v="CA-2014-123491"/>
    <x v="3"/>
    <x v="505"/>
    <d v="2014-11-06T00:00:00"/>
    <s v="Standard Class"/>
    <s v="JK-15205"/>
    <s v="Jamie Kunitz"/>
    <x v="0"/>
    <x v="0"/>
    <s v="San Francisco"/>
    <x v="1"/>
    <n v="94122"/>
    <x v="1"/>
    <x v="918"/>
    <x v="2"/>
    <x v="7"/>
    <x v="901"/>
    <n v="148.47999999999999"/>
    <n v="2"/>
    <n v="0.2"/>
    <n v="16.703999999999986"/>
  </r>
  <r>
    <n v="1709"/>
    <s v="CA-2014-123491"/>
    <x v="3"/>
    <x v="505"/>
    <d v="2014-11-06T00:00:00"/>
    <s v="Standard Class"/>
    <s v="JK-15205"/>
    <s v="Jamie Kunitz"/>
    <x v="0"/>
    <x v="0"/>
    <s v="San Francisco"/>
    <x v="1"/>
    <n v="94122"/>
    <x v="1"/>
    <x v="1101"/>
    <x v="1"/>
    <x v="10"/>
    <x v="1081"/>
    <n v="7.42"/>
    <n v="2"/>
    <n v="0"/>
    <n v="3.71"/>
  </r>
  <r>
    <n v="1710"/>
    <s v="CA-2014-123491"/>
    <x v="3"/>
    <x v="505"/>
    <d v="2014-11-06T00:00:00"/>
    <s v="Standard Class"/>
    <s v="JK-15205"/>
    <s v="Jamie Kunitz"/>
    <x v="0"/>
    <x v="0"/>
    <s v="San Francisco"/>
    <x v="1"/>
    <n v="94122"/>
    <x v="1"/>
    <x v="51"/>
    <x v="0"/>
    <x v="1"/>
    <x v="51"/>
    <n v="71.992000000000004"/>
    <n v="1"/>
    <n v="0.2"/>
    <n v="-0.89990000000001302"/>
  </r>
  <r>
    <n v="1711"/>
    <s v="CA-2014-123491"/>
    <x v="3"/>
    <x v="505"/>
    <d v="2014-11-06T00:00:00"/>
    <s v="Standard Class"/>
    <s v="JK-15205"/>
    <s v="Jamie Kunitz"/>
    <x v="0"/>
    <x v="0"/>
    <s v="San Francisco"/>
    <x v="1"/>
    <n v="94122"/>
    <x v="1"/>
    <x v="181"/>
    <x v="1"/>
    <x v="6"/>
    <x v="180"/>
    <n v="19.899999999999999"/>
    <n v="5"/>
    <n v="0"/>
    <n v="6.5669999999999984"/>
  </r>
  <r>
    <n v="1712"/>
    <s v="CA-2014-123491"/>
    <x v="3"/>
    <x v="505"/>
    <d v="2014-11-06T00:00:00"/>
    <s v="Standard Class"/>
    <s v="JK-15205"/>
    <s v="Jamie Kunitz"/>
    <x v="0"/>
    <x v="0"/>
    <s v="San Francisco"/>
    <x v="1"/>
    <n v="94122"/>
    <x v="1"/>
    <x v="166"/>
    <x v="1"/>
    <x v="9"/>
    <x v="165"/>
    <n v="1702.12"/>
    <n v="14"/>
    <n v="0"/>
    <n v="510.63599999999985"/>
  </r>
  <r>
    <n v="1713"/>
    <s v="CA-2012-145401"/>
    <x v="1"/>
    <x v="564"/>
    <d v="2012-02-04T00:00:00"/>
    <s v="Standard Class"/>
    <s v="JP-15520"/>
    <s v="Jeremy Pistek"/>
    <x v="0"/>
    <x v="0"/>
    <s v="Houston"/>
    <x v="5"/>
    <n v="77070"/>
    <x v="2"/>
    <x v="1102"/>
    <x v="1"/>
    <x v="10"/>
    <x v="1082"/>
    <n v="14.303999999999998"/>
    <n v="6"/>
    <n v="0.2"/>
    <n v="5.0064000000000002"/>
  </r>
  <r>
    <n v="1714"/>
    <s v="US-2014-124968"/>
    <x v="3"/>
    <x v="565"/>
    <d v="2014-09-14T00:00:00"/>
    <s v="Second Class"/>
    <s v="MM-18055"/>
    <s v="Michelle Moray"/>
    <x v="0"/>
    <x v="0"/>
    <s v="Chicago"/>
    <x v="10"/>
    <n v="60610"/>
    <x v="2"/>
    <x v="188"/>
    <x v="0"/>
    <x v="3"/>
    <x v="187"/>
    <n v="765.625"/>
    <n v="7"/>
    <n v="0.5"/>
    <n v="-566.5625"/>
  </r>
  <r>
    <n v="1715"/>
    <s v="CA-2014-104003"/>
    <x v="3"/>
    <x v="566"/>
    <d v="2014-10-14T00:00:00"/>
    <s v="Standard Class"/>
    <s v="DC-13285"/>
    <s v="Debra Catini"/>
    <x v="0"/>
    <x v="0"/>
    <s v="San Francisco"/>
    <x v="1"/>
    <n v="94110"/>
    <x v="1"/>
    <x v="1103"/>
    <x v="0"/>
    <x v="0"/>
    <x v="1083"/>
    <n v="307.666"/>
    <n v="2"/>
    <n v="0.15"/>
    <n v="-14.478399999999979"/>
  </r>
  <r>
    <n v="1716"/>
    <s v="CA-2013-154788"/>
    <x v="0"/>
    <x v="567"/>
    <d v="2013-05-05T00:00:00"/>
    <s v="Standard Class"/>
    <s v="JL-15835"/>
    <s v="John Lee"/>
    <x v="0"/>
    <x v="0"/>
    <s v="New York City"/>
    <x v="15"/>
    <n v="10011"/>
    <x v="3"/>
    <x v="308"/>
    <x v="1"/>
    <x v="8"/>
    <x v="305"/>
    <n v="7.7120000000000006"/>
    <n v="2"/>
    <n v="0.2"/>
    <n v="2.7956000000000003"/>
  </r>
  <r>
    <n v="1717"/>
    <s v="CA-2013-169943"/>
    <x v="0"/>
    <x v="288"/>
    <d v="2013-05-25T00:00:00"/>
    <s v="Standard Class"/>
    <s v="BN-11515"/>
    <s v="Bradley Nguyen"/>
    <x v="0"/>
    <x v="0"/>
    <s v="New York City"/>
    <x v="15"/>
    <n v="10011"/>
    <x v="3"/>
    <x v="535"/>
    <x v="1"/>
    <x v="9"/>
    <x v="530"/>
    <n v="242.89999999999998"/>
    <n v="5"/>
    <n v="0"/>
    <n v="70.440999999999974"/>
  </r>
  <r>
    <n v="1718"/>
    <s v="CA-2013-169943"/>
    <x v="0"/>
    <x v="288"/>
    <d v="2013-05-25T00:00:00"/>
    <s v="Standard Class"/>
    <s v="BN-11515"/>
    <s v="Bradley Nguyen"/>
    <x v="0"/>
    <x v="0"/>
    <s v="New York City"/>
    <x v="15"/>
    <n v="10011"/>
    <x v="3"/>
    <x v="72"/>
    <x v="1"/>
    <x v="4"/>
    <x v="72"/>
    <n v="454.90000000000003"/>
    <n v="5"/>
    <n v="0"/>
    <n v="0"/>
  </r>
  <r>
    <n v="1719"/>
    <s v="CA-2013-169943"/>
    <x v="0"/>
    <x v="288"/>
    <d v="2013-05-25T00:00:00"/>
    <s v="Standard Class"/>
    <s v="BN-11515"/>
    <s v="Bradley Nguyen"/>
    <x v="0"/>
    <x v="0"/>
    <s v="New York City"/>
    <x v="15"/>
    <n v="10011"/>
    <x v="3"/>
    <x v="1104"/>
    <x v="0"/>
    <x v="5"/>
    <x v="1084"/>
    <n v="35.92"/>
    <n v="4"/>
    <n v="0"/>
    <n v="15.086400000000001"/>
  </r>
  <r>
    <n v="1720"/>
    <s v="CA-2013-169943"/>
    <x v="0"/>
    <x v="288"/>
    <d v="2013-05-25T00:00:00"/>
    <s v="Standard Class"/>
    <s v="BN-11515"/>
    <s v="Bradley Nguyen"/>
    <x v="0"/>
    <x v="0"/>
    <s v="New York City"/>
    <x v="15"/>
    <n v="10011"/>
    <x v="3"/>
    <x v="527"/>
    <x v="0"/>
    <x v="5"/>
    <x v="522"/>
    <n v="39.76"/>
    <n v="8"/>
    <n v="0"/>
    <n v="12.325599999999998"/>
  </r>
  <r>
    <n v="1721"/>
    <s v="CA-2013-169943"/>
    <x v="0"/>
    <x v="288"/>
    <d v="2013-05-25T00:00:00"/>
    <s v="Standard Class"/>
    <s v="BN-11515"/>
    <s v="Bradley Nguyen"/>
    <x v="0"/>
    <x v="0"/>
    <s v="New York City"/>
    <x v="15"/>
    <n v="10011"/>
    <x v="3"/>
    <x v="528"/>
    <x v="1"/>
    <x v="8"/>
    <x v="523"/>
    <n v="47.744"/>
    <n v="4"/>
    <n v="0.2"/>
    <n v="14.919999999999995"/>
  </r>
  <r>
    <n v="1722"/>
    <s v="US-2012-123218"/>
    <x v="1"/>
    <x v="139"/>
    <d v="2012-12-25T00:00:00"/>
    <s v="Standard Class"/>
    <s v="KD-16345"/>
    <s v="Katherine Ducich"/>
    <x v="0"/>
    <x v="0"/>
    <s v="Chicago"/>
    <x v="10"/>
    <n v="60623"/>
    <x v="2"/>
    <x v="835"/>
    <x v="2"/>
    <x v="7"/>
    <x v="822"/>
    <n v="159.98400000000001"/>
    <n v="2"/>
    <n v="0.2"/>
    <n v="11.998799999999996"/>
  </r>
  <r>
    <n v="1723"/>
    <s v="US-2012-123218"/>
    <x v="1"/>
    <x v="139"/>
    <d v="2012-12-25T00:00:00"/>
    <s v="Standard Class"/>
    <s v="KD-16345"/>
    <s v="Katherine Ducich"/>
    <x v="0"/>
    <x v="0"/>
    <s v="Chicago"/>
    <x v="10"/>
    <n v="60623"/>
    <x v="2"/>
    <x v="1105"/>
    <x v="2"/>
    <x v="11"/>
    <x v="1085"/>
    <n v="255.96799999999999"/>
    <n v="4"/>
    <n v="0.2"/>
    <n v="51.193599999999996"/>
  </r>
  <r>
    <n v="1724"/>
    <s v="US-2012-123218"/>
    <x v="1"/>
    <x v="139"/>
    <d v="2012-12-25T00:00:00"/>
    <s v="Standard Class"/>
    <s v="KD-16345"/>
    <s v="Katherine Ducich"/>
    <x v="0"/>
    <x v="0"/>
    <s v="Chicago"/>
    <x v="10"/>
    <n v="60623"/>
    <x v="2"/>
    <x v="1106"/>
    <x v="0"/>
    <x v="0"/>
    <x v="1086"/>
    <n v="359.05799999999994"/>
    <n v="3"/>
    <n v="0.3"/>
    <n v="-71.811600000000027"/>
  </r>
  <r>
    <n v="1725"/>
    <s v="CA-2012-127453"/>
    <x v="1"/>
    <x v="546"/>
    <d v="2012-12-20T00:00:00"/>
    <s v="First Class"/>
    <s v="JK-15370"/>
    <s v="Jay Kimmel"/>
    <x v="0"/>
    <x v="0"/>
    <s v="Philadelphia"/>
    <x v="9"/>
    <n v="19143"/>
    <x v="3"/>
    <x v="1107"/>
    <x v="1"/>
    <x v="9"/>
    <x v="1087"/>
    <n v="434.35199999999998"/>
    <n v="3"/>
    <n v="0.2"/>
    <n v="43.43519999999998"/>
  </r>
  <r>
    <n v="1726"/>
    <s v="CA-2012-127453"/>
    <x v="1"/>
    <x v="546"/>
    <d v="2012-12-20T00:00:00"/>
    <s v="First Class"/>
    <s v="JK-15370"/>
    <s v="Jay Kimmel"/>
    <x v="0"/>
    <x v="0"/>
    <s v="Philadelphia"/>
    <x v="9"/>
    <n v="19143"/>
    <x v="3"/>
    <x v="1108"/>
    <x v="1"/>
    <x v="9"/>
    <x v="1088"/>
    <n v="3.5520000000000005"/>
    <n v="2"/>
    <n v="0.2"/>
    <n v="0.44399999999999973"/>
  </r>
  <r>
    <n v="1727"/>
    <s v="CA-2012-127453"/>
    <x v="1"/>
    <x v="546"/>
    <d v="2012-12-20T00:00:00"/>
    <s v="First Class"/>
    <s v="JK-15370"/>
    <s v="Jay Kimmel"/>
    <x v="0"/>
    <x v="0"/>
    <s v="Philadelphia"/>
    <x v="9"/>
    <n v="19143"/>
    <x v="3"/>
    <x v="1109"/>
    <x v="1"/>
    <x v="9"/>
    <x v="1089"/>
    <n v="88.832000000000008"/>
    <n v="4"/>
    <n v="0.2"/>
    <n v="7.7728000000000002"/>
  </r>
  <r>
    <n v="1728"/>
    <s v="US-2014-164056"/>
    <x v="3"/>
    <x v="568"/>
    <d v="2014-05-05T00:00:00"/>
    <s v="Second Class"/>
    <s v="FM-14215"/>
    <s v="Filia McAdams"/>
    <x v="1"/>
    <x v="0"/>
    <s v="Dublin"/>
    <x v="24"/>
    <n v="43017"/>
    <x v="3"/>
    <x v="1110"/>
    <x v="0"/>
    <x v="3"/>
    <x v="1090"/>
    <n v="1048.3499999999999"/>
    <n v="5"/>
    <n v="0.4"/>
    <n v="-69.889999999999986"/>
  </r>
  <r>
    <n v="1729"/>
    <s v="CA-2013-106894"/>
    <x v="0"/>
    <x v="569"/>
    <d v="2013-02-07T00:00:00"/>
    <s v="Same Day"/>
    <s v="CA-12265"/>
    <s v="Christina Anderson"/>
    <x v="0"/>
    <x v="0"/>
    <s v="Springfield"/>
    <x v="17"/>
    <n v="22153"/>
    <x v="0"/>
    <x v="1072"/>
    <x v="2"/>
    <x v="11"/>
    <x v="1052"/>
    <n v="100"/>
    <n v="4"/>
    <n v="0"/>
    <n v="21"/>
  </r>
  <r>
    <n v="1730"/>
    <s v="CA-2013-106894"/>
    <x v="0"/>
    <x v="569"/>
    <d v="2013-02-07T00:00:00"/>
    <s v="Same Day"/>
    <s v="CA-12265"/>
    <s v="Christina Anderson"/>
    <x v="0"/>
    <x v="0"/>
    <s v="Springfield"/>
    <x v="17"/>
    <n v="22153"/>
    <x v="0"/>
    <x v="709"/>
    <x v="1"/>
    <x v="2"/>
    <x v="701"/>
    <n v="7.83"/>
    <n v="3"/>
    <n v="0"/>
    <n v="3.6017999999999999"/>
  </r>
  <r>
    <n v="1731"/>
    <s v="CA-2011-125136"/>
    <x v="2"/>
    <x v="450"/>
    <d v="2011-10-03T00:00:00"/>
    <s v="Standard Class"/>
    <s v="KD-16495"/>
    <s v="Keith Dawkins"/>
    <x v="1"/>
    <x v="0"/>
    <s v="Fayetteville"/>
    <x v="3"/>
    <n v="28314"/>
    <x v="0"/>
    <x v="1111"/>
    <x v="1"/>
    <x v="10"/>
    <x v="1091"/>
    <n v="96.256"/>
    <n v="8"/>
    <n v="0.2"/>
    <n v="31.283199999999987"/>
  </r>
  <r>
    <n v="1732"/>
    <s v="CA-2011-125136"/>
    <x v="2"/>
    <x v="450"/>
    <d v="2011-10-03T00:00:00"/>
    <s v="Standard Class"/>
    <s v="KD-16495"/>
    <s v="Keith Dawkins"/>
    <x v="1"/>
    <x v="0"/>
    <s v="Fayetteville"/>
    <x v="3"/>
    <n v="28314"/>
    <x v="0"/>
    <x v="128"/>
    <x v="1"/>
    <x v="10"/>
    <x v="128"/>
    <n v="10.688000000000001"/>
    <n v="2"/>
    <n v="0.2"/>
    <n v="3.7407999999999997"/>
  </r>
  <r>
    <n v="1733"/>
    <s v="US-2013-131149"/>
    <x v="0"/>
    <x v="212"/>
    <d v="2013-07-15T00:00:00"/>
    <s v="Standard Class"/>
    <s v="LH-17155"/>
    <s v="Logan Haushalter"/>
    <x v="0"/>
    <x v="0"/>
    <s v="Dallas"/>
    <x v="5"/>
    <n v="75081"/>
    <x v="2"/>
    <x v="426"/>
    <x v="1"/>
    <x v="4"/>
    <x v="421"/>
    <n v="338.04"/>
    <n v="3"/>
    <n v="0.2"/>
    <n v="-33.804000000000002"/>
  </r>
  <r>
    <n v="1734"/>
    <s v="US-2013-131149"/>
    <x v="0"/>
    <x v="212"/>
    <d v="2013-07-15T00:00:00"/>
    <s v="Standard Class"/>
    <s v="LH-17155"/>
    <s v="Logan Haushalter"/>
    <x v="0"/>
    <x v="0"/>
    <s v="Dallas"/>
    <x v="5"/>
    <n v="75081"/>
    <x v="2"/>
    <x v="281"/>
    <x v="1"/>
    <x v="6"/>
    <x v="278"/>
    <n v="154.24"/>
    <n v="4"/>
    <n v="0.2"/>
    <n v="17.351999999999975"/>
  </r>
  <r>
    <n v="1735"/>
    <s v="CA-2014-101483"/>
    <x v="3"/>
    <x v="570"/>
    <d v="2014-08-02T00:00:00"/>
    <s v="Second Class"/>
    <s v="AG-10675"/>
    <s v="Anna Gayman"/>
    <x v="0"/>
    <x v="0"/>
    <s v="Jacksonville"/>
    <x v="3"/>
    <n v="28540"/>
    <x v="0"/>
    <x v="1112"/>
    <x v="1"/>
    <x v="9"/>
    <x v="1092"/>
    <n v="34.848000000000006"/>
    <n v="2"/>
    <n v="0.2"/>
    <n v="6.5339999999999971"/>
  </r>
  <r>
    <n v="1736"/>
    <s v="CA-2014-101483"/>
    <x v="3"/>
    <x v="570"/>
    <d v="2014-08-02T00:00:00"/>
    <s v="Second Class"/>
    <s v="AG-10675"/>
    <s v="Anna Gayman"/>
    <x v="0"/>
    <x v="0"/>
    <s v="Jacksonville"/>
    <x v="3"/>
    <n v="28540"/>
    <x v="0"/>
    <x v="895"/>
    <x v="2"/>
    <x v="7"/>
    <x v="879"/>
    <n v="22"/>
    <n v="5"/>
    <n v="0.2"/>
    <n v="1.375"/>
  </r>
  <r>
    <n v="1737"/>
    <s v="CA-2014-101483"/>
    <x v="3"/>
    <x v="570"/>
    <d v="2014-08-02T00:00:00"/>
    <s v="Second Class"/>
    <s v="AG-10675"/>
    <s v="Anna Gayman"/>
    <x v="0"/>
    <x v="0"/>
    <s v="Jacksonville"/>
    <x v="3"/>
    <n v="28540"/>
    <x v="0"/>
    <x v="6"/>
    <x v="1"/>
    <x v="6"/>
    <x v="6"/>
    <n v="4.3680000000000003"/>
    <n v="3"/>
    <n v="0.2"/>
    <n v="0.3822000000000001"/>
  </r>
  <r>
    <n v="1738"/>
    <s v="CA-2012-130204"/>
    <x v="1"/>
    <x v="37"/>
    <d v="2012-09-09T00:00:00"/>
    <s v="Standard Class"/>
    <s v="DB-13120"/>
    <s v="David Bremer"/>
    <x v="1"/>
    <x v="0"/>
    <s v="San Francisco"/>
    <x v="1"/>
    <n v="94122"/>
    <x v="1"/>
    <x v="470"/>
    <x v="1"/>
    <x v="4"/>
    <x v="466"/>
    <n v="31.44"/>
    <n v="3"/>
    <n v="0"/>
    <n v="8.4888000000000012"/>
  </r>
  <r>
    <n v="1739"/>
    <s v="CA-2012-130204"/>
    <x v="1"/>
    <x v="37"/>
    <d v="2012-09-09T00:00:00"/>
    <s v="Standard Class"/>
    <s v="DB-13120"/>
    <s v="David Bremer"/>
    <x v="1"/>
    <x v="0"/>
    <s v="San Francisco"/>
    <x v="1"/>
    <n v="94122"/>
    <x v="1"/>
    <x v="1044"/>
    <x v="2"/>
    <x v="11"/>
    <x v="1024"/>
    <n v="17.899999999999999"/>
    <n v="2"/>
    <n v="0"/>
    <n v="3.400999999999998"/>
  </r>
  <r>
    <n v="1740"/>
    <s v="CA-2012-130204"/>
    <x v="1"/>
    <x v="37"/>
    <d v="2012-09-09T00:00:00"/>
    <s v="Standard Class"/>
    <s v="DB-13120"/>
    <s v="David Bremer"/>
    <x v="1"/>
    <x v="0"/>
    <s v="San Francisco"/>
    <x v="1"/>
    <n v="94122"/>
    <x v="1"/>
    <x v="1113"/>
    <x v="2"/>
    <x v="11"/>
    <x v="1093"/>
    <n v="129.44999999999999"/>
    <n v="5"/>
    <n v="0"/>
    <n v="46.601999999999997"/>
  </r>
  <r>
    <n v="1741"/>
    <s v="CA-2011-110527"/>
    <x v="2"/>
    <x v="128"/>
    <d v="2011-08-16T00:00:00"/>
    <s v="Standard Class"/>
    <s v="ED-13885"/>
    <s v="Emily Ducich"/>
    <x v="2"/>
    <x v="0"/>
    <s v="San Diego"/>
    <x v="1"/>
    <n v="92037"/>
    <x v="1"/>
    <x v="948"/>
    <x v="1"/>
    <x v="2"/>
    <x v="932"/>
    <n v="20.88"/>
    <n v="8"/>
    <n v="0"/>
    <n v="9.6047999999999991"/>
  </r>
  <r>
    <n v="1742"/>
    <s v="CA-2014-152807"/>
    <x v="3"/>
    <x v="505"/>
    <d v="2014-11-04T00:00:00"/>
    <s v="Standard Class"/>
    <s v="MC-18100"/>
    <s v="Mick Crebagga"/>
    <x v="0"/>
    <x v="0"/>
    <s v="Philadelphia"/>
    <x v="9"/>
    <n v="19140"/>
    <x v="3"/>
    <x v="1114"/>
    <x v="1"/>
    <x v="10"/>
    <x v="1094"/>
    <n v="20.736000000000004"/>
    <n v="4"/>
    <n v="0.2"/>
    <n v="7.2576000000000001"/>
  </r>
  <r>
    <n v="1743"/>
    <s v="CA-2014-152807"/>
    <x v="3"/>
    <x v="505"/>
    <d v="2014-11-04T00:00:00"/>
    <s v="Standard Class"/>
    <s v="MC-18100"/>
    <s v="Mick Crebagga"/>
    <x v="0"/>
    <x v="0"/>
    <s v="Philadelphia"/>
    <x v="9"/>
    <n v="19140"/>
    <x v="3"/>
    <x v="1073"/>
    <x v="0"/>
    <x v="5"/>
    <x v="1054"/>
    <n v="7.168000000000001"/>
    <n v="2"/>
    <n v="0.2"/>
    <n v="0.98559999999999937"/>
  </r>
  <r>
    <n v="1744"/>
    <s v="CA-2014-152807"/>
    <x v="3"/>
    <x v="505"/>
    <d v="2014-11-04T00:00:00"/>
    <s v="Standard Class"/>
    <s v="MC-18100"/>
    <s v="Mick Crebagga"/>
    <x v="0"/>
    <x v="0"/>
    <s v="Philadelphia"/>
    <x v="9"/>
    <n v="19140"/>
    <x v="3"/>
    <x v="700"/>
    <x v="1"/>
    <x v="4"/>
    <x v="693"/>
    <n v="11.168000000000001"/>
    <n v="2"/>
    <n v="0.2"/>
    <n v="-2.5128000000000008"/>
  </r>
  <r>
    <n v="1745"/>
    <s v="CA-2014-152807"/>
    <x v="3"/>
    <x v="505"/>
    <d v="2014-11-04T00:00:00"/>
    <s v="Standard Class"/>
    <s v="MC-18100"/>
    <s v="Mick Crebagga"/>
    <x v="0"/>
    <x v="0"/>
    <s v="Philadelphia"/>
    <x v="9"/>
    <n v="19140"/>
    <x v="3"/>
    <x v="552"/>
    <x v="2"/>
    <x v="11"/>
    <x v="546"/>
    <n v="442.40000000000003"/>
    <n v="7"/>
    <n v="0.2"/>
    <n v="-55.300000000000068"/>
  </r>
  <r>
    <n v="1746"/>
    <s v="CA-2011-133270"/>
    <x v="2"/>
    <x v="571"/>
    <d v="2011-06-09T00:00:00"/>
    <s v="First Class"/>
    <s v="BM-11785"/>
    <s v="Bryan Mills"/>
    <x v="0"/>
    <x v="0"/>
    <s v="Rochester"/>
    <x v="15"/>
    <n v="14609"/>
    <x v="3"/>
    <x v="158"/>
    <x v="1"/>
    <x v="6"/>
    <x v="157"/>
    <n v="13.36"/>
    <n v="2"/>
    <n v="0"/>
    <n v="4.9431999999999992"/>
  </r>
  <r>
    <n v="1747"/>
    <s v="CA-2013-155670"/>
    <x v="0"/>
    <x v="572"/>
    <d v="2013-08-18T00:00:00"/>
    <s v="Second Class"/>
    <s v="EM-14065"/>
    <s v="Erin Mull"/>
    <x v="0"/>
    <x v="0"/>
    <s v="Jacksonville"/>
    <x v="3"/>
    <n v="28540"/>
    <x v="0"/>
    <x v="605"/>
    <x v="1"/>
    <x v="8"/>
    <x v="600"/>
    <n v="11.232000000000001"/>
    <n v="8"/>
    <n v="0.7"/>
    <n v="-8.2367999999999988"/>
  </r>
  <r>
    <n v="1748"/>
    <s v="CA-2013-155670"/>
    <x v="0"/>
    <x v="572"/>
    <d v="2013-08-18T00:00:00"/>
    <s v="Second Class"/>
    <s v="EM-14065"/>
    <s v="Erin Mull"/>
    <x v="0"/>
    <x v="0"/>
    <s v="Jacksonville"/>
    <x v="3"/>
    <n v="28540"/>
    <x v="0"/>
    <x v="1115"/>
    <x v="1"/>
    <x v="10"/>
    <x v="33"/>
    <n v="10.272000000000002"/>
    <n v="3"/>
    <n v="0.2"/>
    <n v="3.2099999999999982"/>
  </r>
  <r>
    <n v="1749"/>
    <s v="US-2011-157406"/>
    <x v="2"/>
    <x v="573"/>
    <d v="2011-04-29T00:00:00"/>
    <s v="Standard Class"/>
    <s v="DA-13450"/>
    <s v="Dianna Arnett"/>
    <x v="2"/>
    <x v="0"/>
    <s v="Houston"/>
    <x v="5"/>
    <n v="77095"/>
    <x v="2"/>
    <x v="724"/>
    <x v="1"/>
    <x v="10"/>
    <x v="716"/>
    <n v="10.368000000000002"/>
    <n v="2"/>
    <n v="0.2"/>
    <n v="3.6288"/>
  </r>
  <r>
    <n v="1750"/>
    <s v="US-2011-157406"/>
    <x v="2"/>
    <x v="573"/>
    <d v="2011-04-29T00:00:00"/>
    <s v="Standard Class"/>
    <s v="DA-13450"/>
    <s v="Dianna Arnett"/>
    <x v="2"/>
    <x v="0"/>
    <s v="Houston"/>
    <x v="5"/>
    <n v="77095"/>
    <x v="2"/>
    <x v="1026"/>
    <x v="1"/>
    <x v="6"/>
    <x v="1008"/>
    <n v="6.24"/>
    <n v="3"/>
    <n v="0.2"/>
    <n v="0.54600000000000071"/>
  </r>
  <r>
    <n v="1751"/>
    <s v="CA-2012-139094"/>
    <x v="1"/>
    <x v="6"/>
    <d v="2012-11-27T00:00:00"/>
    <s v="Standard Class"/>
    <s v="MO-17800"/>
    <s v="Meg O'Connel"/>
    <x v="2"/>
    <x v="0"/>
    <s v="San Antonio"/>
    <x v="5"/>
    <n v="78207"/>
    <x v="2"/>
    <x v="1116"/>
    <x v="0"/>
    <x v="3"/>
    <x v="1095"/>
    <n v="206.96200000000002"/>
    <n v="2"/>
    <n v="0.3"/>
    <n v="-32.522600000000011"/>
  </r>
  <r>
    <n v="1752"/>
    <s v="CA-2014-168837"/>
    <x v="3"/>
    <x v="336"/>
    <d v="2014-10-18T00:00:00"/>
    <s v="First Class"/>
    <s v="JW-15955"/>
    <s v="Joni Wasserman"/>
    <x v="0"/>
    <x v="0"/>
    <s v="Oakland"/>
    <x v="1"/>
    <n v="94601"/>
    <x v="1"/>
    <x v="283"/>
    <x v="0"/>
    <x v="5"/>
    <x v="280"/>
    <n v="9.4600000000000009"/>
    <n v="2"/>
    <n v="0"/>
    <n v="3.6894000000000009"/>
  </r>
  <r>
    <n v="1753"/>
    <s v="CA-2014-116715"/>
    <x v="3"/>
    <x v="574"/>
    <d v="2014-12-06T00:00:00"/>
    <s v="First Class"/>
    <s v="VW-21775"/>
    <s v="Victoria Wilson"/>
    <x v="1"/>
    <x v="0"/>
    <s v="San Francisco"/>
    <x v="1"/>
    <n v="94122"/>
    <x v="1"/>
    <x v="821"/>
    <x v="1"/>
    <x v="4"/>
    <x v="809"/>
    <n v="559.62"/>
    <n v="9"/>
    <n v="0"/>
    <n v="151.09740000000002"/>
  </r>
  <r>
    <n v="1754"/>
    <s v="CA-2014-116715"/>
    <x v="3"/>
    <x v="574"/>
    <d v="2014-12-06T00:00:00"/>
    <s v="First Class"/>
    <s v="VW-21775"/>
    <s v="Victoria Wilson"/>
    <x v="1"/>
    <x v="0"/>
    <s v="San Francisco"/>
    <x v="1"/>
    <n v="94122"/>
    <x v="1"/>
    <x v="1082"/>
    <x v="1"/>
    <x v="10"/>
    <x v="1063"/>
    <n v="109.92"/>
    <n v="2"/>
    <n v="0"/>
    <n v="53.860799999999998"/>
  </r>
  <r>
    <n v="1755"/>
    <s v="CA-2014-116715"/>
    <x v="3"/>
    <x v="574"/>
    <d v="2014-12-06T00:00:00"/>
    <s v="First Class"/>
    <s v="VW-21775"/>
    <s v="Victoria Wilson"/>
    <x v="1"/>
    <x v="0"/>
    <s v="San Francisco"/>
    <x v="1"/>
    <n v="94122"/>
    <x v="1"/>
    <x v="1117"/>
    <x v="1"/>
    <x v="10"/>
    <x v="1096"/>
    <n v="8.56"/>
    <n v="2"/>
    <n v="0"/>
    <n v="3.8519999999999994"/>
  </r>
  <r>
    <n v="1756"/>
    <s v="CA-2012-135622"/>
    <x v="1"/>
    <x v="575"/>
    <d v="2012-12-11T00:00:00"/>
    <s v="Second Class"/>
    <s v="TT-21460"/>
    <s v="Tonja Turnell"/>
    <x v="2"/>
    <x v="0"/>
    <s v="Fort Worth"/>
    <x v="5"/>
    <n v="76106"/>
    <x v="2"/>
    <x v="839"/>
    <x v="1"/>
    <x v="10"/>
    <x v="825"/>
    <n v="360.71199999999999"/>
    <n v="11"/>
    <n v="0.2"/>
    <n v="130.75810000000001"/>
  </r>
  <r>
    <n v="1757"/>
    <s v="CA-2012-135622"/>
    <x v="1"/>
    <x v="575"/>
    <d v="2012-12-11T00:00:00"/>
    <s v="Second Class"/>
    <s v="TT-21460"/>
    <s v="Tonja Turnell"/>
    <x v="2"/>
    <x v="0"/>
    <s v="Fort Worth"/>
    <x v="5"/>
    <n v="76106"/>
    <x v="2"/>
    <x v="1118"/>
    <x v="2"/>
    <x v="7"/>
    <x v="1097"/>
    <n v="1718.4"/>
    <n v="6"/>
    <n v="0.2"/>
    <n v="150.36000000000013"/>
  </r>
  <r>
    <n v="1758"/>
    <s v="US-2012-107349"/>
    <x v="1"/>
    <x v="562"/>
    <d v="2012-07-15T00:00:00"/>
    <s v="First Class"/>
    <s v="SL-20155"/>
    <s v="Sara Luxemburg"/>
    <x v="2"/>
    <x v="0"/>
    <s v="Houston"/>
    <x v="5"/>
    <n v="77095"/>
    <x v="2"/>
    <x v="1002"/>
    <x v="1"/>
    <x v="8"/>
    <x v="985"/>
    <n v="41.567999999999991"/>
    <n v="6"/>
    <n v="0.8"/>
    <n v="-66.508800000000036"/>
  </r>
  <r>
    <n v="1759"/>
    <s v="CA-2011-139017"/>
    <x v="2"/>
    <x v="218"/>
    <d v="2011-05-17T00:00:00"/>
    <s v="Standard Class"/>
    <s v="RM-19375"/>
    <s v="Raymond Messe"/>
    <x v="0"/>
    <x v="0"/>
    <s v="Houston"/>
    <x v="5"/>
    <n v="77095"/>
    <x v="2"/>
    <x v="825"/>
    <x v="2"/>
    <x v="11"/>
    <x v="813"/>
    <n v="46.864000000000004"/>
    <n v="2"/>
    <n v="0.2"/>
    <n v="7.615399999999994"/>
  </r>
  <r>
    <n v="1760"/>
    <s v="CA-2011-141817"/>
    <x v="2"/>
    <x v="576"/>
    <d v="2011-01-13T00:00:00"/>
    <s v="Standard Class"/>
    <s v="MB-18085"/>
    <s v="Mick Brown"/>
    <x v="0"/>
    <x v="0"/>
    <s v="Philadelphia"/>
    <x v="9"/>
    <n v="19143"/>
    <x v="3"/>
    <x v="359"/>
    <x v="1"/>
    <x v="6"/>
    <x v="355"/>
    <n v="19.536000000000001"/>
    <n v="3"/>
    <n v="0.2"/>
    <n v="4.8840000000000003"/>
  </r>
  <r>
    <n v="1761"/>
    <s v="CA-2012-130785"/>
    <x v="1"/>
    <x v="577"/>
    <d v="2012-09-09T00:00:00"/>
    <s v="Standard Class"/>
    <s v="AG-10900"/>
    <s v="Arthur Gainer"/>
    <x v="0"/>
    <x v="0"/>
    <s v="San Diego"/>
    <x v="1"/>
    <n v="92105"/>
    <x v="1"/>
    <x v="1119"/>
    <x v="0"/>
    <x v="0"/>
    <x v="1098"/>
    <n v="411.33199999999999"/>
    <n v="4"/>
    <n v="0.15"/>
    <n v="-4.8391999999999769"/>
  </r>
  <r>
    <n v="1762"/>
    <s v="CA-2012-130785"/>
    <x v="1"/>
    <x v="577"/>
    <d v="2012-09-09T00:00:00"/>
    <s v="Standard Class"/>
    <s v="AG-10900"/>
    <s v="Arthur Gainer"/>
    <x v="0"/>
    <x v="0"/>
    <s v="San Diego"/>
    <x v="1"/>
    <n v="92105"/>
    <x v="1"/>
    <x v="1120"/>
    <x v="1"/>
    <x v="8"/>
    <x v="1099"/>
    <n v="28.752000000000002"/>
    <n v="6"/>
    <n v="0.2"/>
    <n v="9.7037999999999993"/>
  </r>
  <r>
    <n v="1763"/>
    <s v="CA-2012-130785"/>
    <x v="1"/>
    <x v="577"/>
    <d v="2012-09-09T00:00:00"/>
    <s v="Standard Class"/>
    <s v="AG-10900"/>
    <s v="Arthur Gainer"/>
    <x v="0"/>
    <x v="0"/>
    <s v="San Diego"/>
    <x v="1"/>
    <n v="92105"/>
    <x v="1"/>
    <x v="1121"/>
    <x v="0"/>
    <x v="0"/>
    <x v="1100"/>
    <n v="293.19900000000001"/>
    <n v="3"/>
    <n v="0.15"/>
    <n v="-20.696400000000025"/>
  </r>
  <r>
    <n v="1764"/>
    <s v="CA-2013-110254"/>
    <x v="0"/>
    <x v="578"/>
    <d v="2013-08-09T00:00:00"/>
    <s v="Standard Class"/>
    <s v="ML-17755"/>
    <s v="Max Ludwig"/>
    <x v="2"/>
    <x v="0"/>
    <s v="Suffolk"/>
    <x v="17"/>
    <n v="23434"/>
    <x v="0"/>
    <x v="354"/>
    <x v="1"/>
    <x v="14"/>
    <x v="350"/>
    <n v="35.06"/>
    <n v="2"/>
    <n v="0"/>
    <n v="10.517999999999997"/>
  </r>
  <r>
    <n v="1765"/>
    <s v="CA-2013-110254"/>
    <x v="0"/>
    <x v="578"/>
    <d v="2013-08-09T00:00:00"/>
    <s v="Standard Class"/>
    <s v="ML-17755"/>
    <s v="Max Ludwig"/>
    <x v="2"/>
    <x v="0"/>
    <s v="Suffolk"/>
    <x v="17"/>
    <n v="23434"/>
    <x v="0"/>
    <x v="617"/>
    <x v="1"/>
    <x v="2"/>
    <x v="612"/>
    <n v="4.13"/>
    <n v="1"/>
    <n v="0"/>
    <n v="1.8997999999999999"/>
  </r>
  <r>
    <n v="1766"/>
    <s v="CA-2013-110254"/>
    <x v="0"/>
    <x v="578"/>
    <d v="2013-08-09T00:00:00"/>
    <s v="Standard Class"/>
    <s v="ML-17755"/>
    <s v="Max Ludwig"/>
    <x v="2"/>
    <x v="0"/>
    <s v="Suffolk"/>
    <x v="17"/>
    <n v="23434"/>
    <x v="0"/>
    <x v="1122"/>
    <x v="0"/>
    <x v="5"/>
    <x v="1101"/>
    <n v="109.8"/>
    <n v="9"/>
    <n v="0"/>
    <n v="46.116000000000007"/>
  </r>
  <r>
    <n v="1767"/>
    <s v="CA-2013-110254"/>
    <x v="0"/>
    <x v="578"/>
    <d v="2013-08-09T00:00:00"/>
    <s v="Standard Class"/>
    <s v="ML-17755"/>
    <s v="Max Ludwig"/>
    <x v="2"/>
    <x v="0"/>
    <s v="Suffolk"/>
    <x v="17"/>
    <n v="23434"/>
    <x v="0"/>
    <x v="1123"/>
    <x v="1"/>
    <x v="2"/>
    <x v="1102"/>
    <n v="9.82"/>
    <n v="2"/>
    <n v="0"/>
    <n v="4.8117999999999999"/>
  </r>
  <r>
    <n v="1768"/>
    <s v="US-2011-158057"/>
    <x v="2"/>
    <x v="579"/>
    <d v="2011-03-26T00:00:00"/>
    <s v="Standard Class"/>
    <s v="CC-12685"/>
    <s v="Craig Carroll"/>
    <x v="0"/>
    <x v="0"/>
    <s v="Greensboro"/>
    <x v="3"/>
    <n v="27405"/>
    <x v="0"/>
    <x v="48"/>
    <x v="1"/>
    <x v="8"/>
    <x v="48"/>
    <n v="7.644000000000001"/>
    <n v="4"/>
    <n v="0.7"/>
    <n v="-5.8603999999999985"/>
  </r>
  <r>
    <n v="1769"/>
    <s v="US-2011-158057"/>
    <x v="2"/>
    <x v="579"/>
    <d v="2011-03-26T00:00:00"/>
    <s v="Standard Class"/>
    <s v="CC-12685"/>
    <s v="Craig Carroll"/>
    <x v="0"/>
    <x v="0"/>
    <s v="Greensboro"/>
    <x v="3"/>
    <n v="27405"/>
    <x v="0"/>
    <x v="141"/>
    <x v="1"/>
    <x v="8"/>
    <x v="141"/>
    <n v="51.465000000000018"/>
    <n v="5"/>
    <n v="0.7"/>
    <n v="-39.456499999999991"/>
  </r>
  <r>
    <n v="1770"/>
    <s v="CA-2014-146024"/>
    <x v="3"/>
    <x v="580"/>
    <d v="2014-03-09T00:00:00"/>
    <s v="Standard Class"/>
    <s v="SC-20770"/>
    <s v="Stewart Carmichael"/>
    <x v="1"/>
    <x v="0"/>
    <s v="Dallas"/>
    <x v="5"/>
    <n v="75081"/>
    <x v="2"/>
    <x v="482"/>
    <x v="1"/>
    <x v="14"/>
    <x v="33"/>
    <n v="6.9760000000000009"/>
    <n v="4"/>
    <n v="0.2"/>
    <n v="-1.3952000000000013"/>
  </r>
  <r>
    <n v="1771"/>
    <s v="CA-2014-146024"/>
    <x v="3"/>
    <x v="580"/>
    <d v="2014-03-09T00:00:00"/>
    <s v="Standard Class"/>
    <s v="SC-20770"/>
    <s v="Stewart Carmichael"/>
    <x v="1"/>
    <x v="0"/>
    <s v="Dallas"/>
    <x v="5"/>
    <n v="75081"/>
    <x v="2"/>
    <x v="44"/>
    <x v="1"/>
    <x v="8"/>
    <x v="44"/>
    <n v="12.221999999999998"/>
    <n v="7"/>
    <n v="0.8"/>
    <n v="-20.166300000000007"/>
  </r>
  <r>
    <n v="1772"/>
    <s v="CA-2013-129686"/>
    <x v="0"/>
    <x v="581"/>
    <d v="2013-11-30T00:00:00"/>
    <s v="Second Class"/>
    <s v="GG-14650"/>
    <s v="Greg Guthrie"/>
    <x v="1"/>
    <x v="0"/>
    <s v="Chicago"/>
    <x v="10"/>
    <n v="60623"/>
    <x v="2"/>
    <x v="854"/>
    <x v="1"/>
    <x v="4"/>
    <x v="839"/>
    <n v="97.984000000000009"/>
    <n v="2"/>
    <n v="0.2"/>
    <n v="-24.496000000000002"/>
  </r>
  <r>
    <n v="1773"/>
    <s v="CA-2013-129686"/>
    <x v="0"/>
    <x v="581"/>
    <d v="2013-11-30T00:00:00"/>
    <s v="Second Class"/>
    <s v="GG-14650"/>
    <s v="Greg Guthrie"/>
    <x v="1"/>
    <x v="0"/>
    <s v="Chicago"/>
    <x v="10"/>
    <n v="60623"/>
    <x v="2"/>
    <x v="197"/>
    <x v="2"/>
    <x v="11"/>
    <x v="196"/>
    <n v="62.400000000000006"/>
    <n v="6"/>
    <n v="0.2"/>
    <n v="19.499999999999993"/>
  </r>
  <r>
    <n v="1774"/>
    <s v="CA-2011-118976"/>
    <x v="2"/>
    <x v="582"/>
    <d v="2011-05-03T00:00:00"/>
    <s v="Standard Class"/>
    <s v="MY-18295"/>
    <s v="Muhammed Yedwab"/>
    <x v="1"/>
    <x v="0"/>
    <s v="Baltimore"/>
    <x v="39"/>
    <n v="21215"/>
    <x v="3"/>
    <x v="1124"/>
    <x v="1"/>
    <x v="8"/>
    <x v="1103"/>
    <n v="20.86"/>
    <n v="2"/>
    <n v="0"/>
    <n v="9.3869999999999987"/>
  </r>
  <r>
    <n v="1775"/>
    <s v="CA-2011-118976"/>
    <x v="2"/>
    <x v="582"/>
    <d v="2011-05-03T00:00:00"/>
    <s v="Standard Class"/>
    <s v="MY-18295"/>
    <s v="Muhammed Yedwab"/>
    <x v="1"/>
    <x v="0"/>
    <s v="Baltimore"/>
    <x v="39"/>
    <n v="21215"/>
    <x v="3"/>
    <x v="1125"/>
    <x v="1"/>
    <x v="4"/>
    <x v="1104"/>
    <n v="497.61"/>
    <n v="9"/>
    <n v="0"/>
    <n v="129.37860000000001"/>
  </r>
  <r>
    <n v="1776"/>
    <s v="CA-2011-118976"/>
    <x v="2"/>
    <x v="582"/>
    <d v="2011-05-03T00:00:00"/>
    <s v="Standard Class"/>
    <s v="MY-18295"/>
    <s v="Muhammed Yedwab"/>
    <x v="1"/>
    <x v="0"/>
    <s v="Baltimore"/>
    <x v="39"/>
    <n v="21215"/>
    <x v="3"/>
    <x v="1126"/>
    <x v="1"/>
    <x v="6"/>
    <x v="1105"/>
    <n v="5.34"/>
    <n v="2"/>
    <n v="0"/>
    <n v="1.4952000000000001"/>
  </r>
  <r>
    <n v="1777"/>
    <s v="CA-2011-118976"/>
    <x v="2"/>
    <x v="582"/>
    <d v="2011-05-03T00:00:00"/>
    <s v="Standard Class"/>
    <s v="MY-18295"/>
    <s v="Muhammed Yedwab"/>
    <x v="1"/>
    <x v="0"/>
    <s v="Baltimore"/>
    <x v="39"/>
    <n v="21215"/>
    <x v="3"/>
    <x v="816"/>
    <x v="1"/>
    <x v="2"/>
    <x v="804"/>
    <n v="3.15"/>
    <n v="1"/>
    <n v="0"/>
    <n v="1.512"/>
  </r>
  <r>
    <n v="1778"/>
    <s v="CA-2012-105347"/>
    <x v="1"/>
    <x v="27"/>
    <d v="2012-11-28T00:00:00"/>
    <s v="Standard Class"/>
    <s v="DP-13000"/>
    <s v="Darren Powers"/>
    <x v="0"/>
    <x v="0"/>
    <s v="Los Angeles"/>
    <x v="1"/>
    <n v="90004"/>
    <x v="1"/>
    <x v="1127"/>
    <x v="1"/>
    <x v="10"/>
    <x v="1106"/>
    <n v="368.91"/>
    <n v="9"/>
    <n v="0"/>
    <n v="180.76590000000002"/>
  </r>
  <r>
    <n v="1779"/>
    <s v="CA-2012-105347"/>
    <x v="1"/>
    <x v="27"/>
    <d v="2012-11-28T00:00:00"/>
    <s v="Standard Class"/>
    <s v="DP-13000"/>
    <s v="Darren Powers"/>
    <x v="0"/>
    <x v="0"/>
    <s v="Los Angeles"/>
    <x v="1"/>
    <n v="90004"/>
    <x v="1"/>
    <x v="425"/>
    <x v="1"/>
    <x v="6"/>
    <x v="420"/>
    <n v="14.7"/>
    <n v="5"/>
    <n v="0"/>
    <n v="6.6150000000000002"/>
  </r>
  <r>
    <n v="1780"/>
    <s v="CA-2013-124667"/>
    <x v="0"/>
    <x v="583"/>
    <d v="2013-11-17T00:00:00"/>
    <s v="Standard Class"/>
    <s v="BD-11770"/>
    <s v="Bryan Davis"/>
    <x v="0"/>
    <x v="0"/>
    <s v="New York City"/>
    <x v="15"/>
    <n v="10011"/>
    <x v="3"/>
    <x v="808"/>
    <x v="2"/>
    <x v="11"/>
    <x v="798"/>
    <n v="59.97"/>
    <n v="3"/>
    <n v="0"/>
    <n v="14.992499999999996"/>
  </r>
  <r>
    <n v="1781"/>
    <s v="CA-2013-124667"/>
    <x v="0"/>
    <x v="583"/>
    <d v="2013-11-17T00:00:00"/>
    <s v="Standard Class"/>
    <s v="BD-11770"/>
    <s v="Bryan Davis"/>
    <x v="0"/>
    <x v="0"/>
    <s v="New York City"/>
    <x v="15"/>
    <n v="10011"/>
    <x v="3"/>
    <x v="225"/>
    <x v="1"/>
    <x v="4"/>
    <x v="223"/>
    <n v="83.36"/>
    <n v="1"/>
    <n v="0"/>
    <n v="20.840000000000003"/>
  </r>
  <r>
    <n v="1782"/>
    <s v="CA-2012-111094"/>
    <x v="1"/>
    <x v="584"/>
    <d v="2012-07-13T00:00:00"/>
    <s v="Standard Class"/>
    <s v="CB-12535"/>
    <s v="Claudia Bergmann"/>
    <x v="1"/>
    <x v="0"/>
    <s v="Franklin"/>
    <x v="31"/>
    <n v="2038"/>
    <x v="3"/>
    <x v="1128"/>
    <x v="1"/>
    <x v="10"/>
    <x v="1107"/>
    <n v="6.58"/>
    <n v="2"/>
    <n v="0"/>
    <n v="3.0267999999999997"/>
  </r>
  <r>
    <n v="1783"/>
    <s v="CA-2012-111094"/>
    <x v="1"/>
    <x v="584"/>
    <d v="2012-07-13T00:00:00"/>
    <s v="Standard Class"/>
    <s v="CB-12535"/>
    <s v="Claudia Bergmann"/>
    <x v="1"/>
    <x v="0"/>
    <s v="Franklin"/>
    <x v="31"/>
    <n v="2038"/>
    <x v="3"/>
    <x v="800"/>
    <x v="1"/>
    <x v="8"/>
    <x v="790"/>
    <n v="122.94"/>
    <n v="3"/>
    <n v="0"/>
    <n v="59.011199999999988"/>
  </r>
  <r>
    <n v="1784"/>
    <s v="CA-2014-166317"/>
    <x v="3"/>
    <x v="585"/>
    <d v="2014-09-27T00:00:00"/>
    <s v="Standard Class"/>
    <s v="JE-15610"/>
    <s v="Jim Epp"/>
    <x v="1"/>
    <x v="0"/>
    <s v="Milwaukee"/>
    <x v="6"/>
    <n v="53209"/>
    <x v="2"/>
    <x v="1082"/>
    <x v="1"/>
    <x v="10"/>
    <x v="1063"/>
    <n v="219.84"/>
    <n v="4"/>
    <n v="0"/>
    <n v="107.7216"/>
  </r>
  <r>
    <n v="1785"/>
    <s v="CA-2014-166317"/>
    <x v="3"/>
    <x v="585"/>
    <d v="2014-09-27T00:00:00"/>
    <s v="Standard Class"/>
    <s v="JE-15610"/>
    <s v="Jim Epp"/>
    <x v="1"/>
    <x v="0"/>
    <s v="Milwaukee"/>
    <x v="6"/>
    <n v="53209"/>
    <x v="2"/>
    <x v="960"/>
    <x v="2"/>
    <x v="11"/>
    <x v="944"/>
    <n v="98.16"/>
    <n v="6"/>
    <n v="0"/>
    <n v="9.8159999999999954"/>
  </r>
  <r>
    <n v="1786"/>
    <s v="CA-2014-166317"/>
    <x v="3"/>
    <x v="585"/>
    <d v="2014-09-27T00:00:00"/>
    <s v="Standard Class"/>
    <s v="JE-15610"/>
    <s v="Jim Epp"/>
    <x v="1"/>
    <x v="0"/>
    <s v="Milwaukee"/>
    <x v="6"/>
    <n v="53209"/>
    <x v="2"/>
    <x v="863"/>
    <x v="1"/>
    <x v="8"/>
    <x v="849"/>
    <n v="33.04"/>
    <n v="8"/>
    <n v="0"/>
    <n v="15.5288"/>
  </r>
  <r>
    <n v="1787"/>
    <s v="CA-2014-166317"/>
    <x v="3"/>
    <x v="585"/>
    <d v="2014-09-27T00:00:00"/>
    <s v="Standard Class"/>
    <s v="JE-15610"/>
    <s v="Jim Epp"/>
    <x v="1"/>
    <x v="0"/>
    <s v="Milwaukee"/>
    <x v="6"/>
    <n v="53209"/>
    <x v="2"/>
    <x v="1129"/>
    <x v="2"/>
    <x v="7"/>
    <x v="1108"/>
    <n v="86.97"/>
    <n v="3"/>
    <n v="0"/>
    <n v="25.221299999999989"/>
  </r>
  <r>
    <n v="1788"/>
    <s v="CA-2012-154326"/>
    <x v="1"/>
    <x v="586"/>
    <d v="2012-02-19T00:00:00"/>
    <s v="Standard Class"/>
    <s v="RP-19855"/>
    <s v="Roy Phan"/>
    <x v="1"/>
    <x v="0"/>
    <s v="Kenosha"/>
    <x v="6"/>
    <n v="53142"/>
    <x v="2"/>
    <x v="817"/>
    <x v="2"/>
    <x v="7"/>
    <x v="805"/>
    <n v="134.97"/>
    <n v="3"/>
    <n v="0"/>
    <n v="64.785599999999988"/>
  </r>
  <r>
    <n v="1789"/>
    <s v="CA-2012-154326"/>
    <x v="1"/>
    <x v="586"/>
    <d v="2012-02-19T00:00:00"/>
    <s v="Standard Class"/>
    <s v="RP-19855"/>
    <s v="Roy Phan"/>
    <x v="1"/>
    <x v="0"/>
    <s v="Kenosha"/>
    <x v="6"/>
    <n v="53142"/>
    <x v="2"/>
    <x v="754"/>
    <x v="2"/>
    <x v="7"/>
    <x v="745"/>
    <n v="699.98"/>
    <n v="2"/>
    <n v="0"/>
    <n v="195.99440000000004"/>
  </r>
  <r>
    <n v="1790"/>
    <s v="CA-2012-154326"/>
    <x v="1"/>
    <x v="586"/>
    <d v="2012-02-19T00:00:00"/>
    <s v="Standard Class"/>
    <s v="RP-19855"/>
    <s v="Roy Phan"/>
    <x v="1"/>
    <x v="0"/>
    <s v="Kenosha"/>
    <x v="6"/>
    <n v="53142"/>
    <x v="2"/>
    <x v="1130"/>
    <x v="2"/>
    <x v="11"/>
    <x v="1109"/>
    <n v="139.94999999999999"/>
    <n v="5"/>
    <n v="0"/>
    <n v="26.590499999999988"/>
  </r>
  <r>
    <n v="1791"/>
    <s v="CA-2011-102008"/>
    <x v="2"/>
    <x v="587"/>
    <d v="2011-10-04T00:00:00"/>
    <s v="Standard Class"/>
    <s v="RA-19915"/>
    <s v="Russell Applegate"/>
    <x v="0"/>
    <x v="0"/>
    <s v="New York City"/>
    <x v="15"/>
    <n v="10011"/>
    <x v="3"/>
    <x v="593"/>
    <x v="1"/>
    <x v="10"/>
    <x v="588"/>
    <n v="48.94"/>
    <n v="1"/>
    <n v="0"/>
    <n v="24.47"/>
  </r>
  <r>
    <n v="1792"/>
    <s v="CA-2011-120474"/>
    <x v="2"/>
    <x v="588"/>
    <d v="2011-12-03T00:00:00"/>
    <s v="First Class"/>
    <s v="RP-19390"/>
    <s v="Resi Pölking"/>
    <x v="0"/>
    <x v="0"/>
    <s v="Madison"/>
    <x v="6"/>
    <n v="53711"/>
    <x v="2"/>
    <x v="1131"/>
    <x v="0"/>
    <x v="1"/>
    <x v="1110"/>
    <n v="2807.84"/>
    <n v="8"/>
    <n v="0"/>
    <n v="673.88160000000016"/>
  </r>
  <r>
    <n v="1793"/>
    <s v="CA-2011-120474"/>
    <x v="2"/>
    <x v="588"/>
    <d v="2011-12-03T00:00:00"/>
    <s v="First Class"/>
    <s v="RP-19390"/>
    <s v="Resi Pölking"/>
    <x v="0"/>
    <x v="0"/>
    <s v="Madison"/>
    <x v="6"/>
    <n v="53711"/>
    <x v="2"/>
    <x v="1132"/>
    <x v="1"/>
    <x v="6"/>
    <x v="1111"/>
    <n v="46.64"/>
    <n v="4"/>
    <n v="0"/>
    <n v="12.592800000000004"/>
  </r>
  <r>
    <n v="1794"/>
    <s v="CA-2011-104773"/>
    <x v="2"/>
    <x v="589"/>
    <d v="2011-12-13T00:00:00"/>
    <s v="Standard Class"/>
    <s v="TB-21175"/>
    <s v="Thomas Boland"/>
    <x v="1"/>
    <x v="0"/>
    <s v="Houston"/>
    <x v="5"/>
    <n v="77041"/>
    <x v="2"/>
    <x v="117"/>
    <x v="1"/>
    <x v="4"/>
    <x v="117"/>
    <n v="60.415999999999997"/>
    <n v="2"/>
    <n v="0.2"/>
    <n v="6.0416000000000025"/>
  </r>
  <r>
    <n v="1795"/>
    <s v="CA-2013-140774"/>
    <x v="0"/>
    <x v="64"/>
    <d v="2013-09-11T00:00:00"/>
    <s v="Standard Class"/>
    <s v="BE-11455"/>
    <s v="Brad Eason"/>
    <x v="2"/>
    <x v="0"/>
    <s v="Olathe"/>
    <x v="41"/>
    <n v="66062"/>
    <x v="2"/>
    <x v="915"/>
    <x v="1"/>
    <x v="6"/>
    <x v="898"/>
    <n v="107.94"/>
    <n v="3"/>
    <n v="0"/>
    <n v="26.984999999999992"/>
  </r>
  <r>
    <n v="1796"/>
    <s v="US-2014-139465"/>
    <x v="3"/>
    <x v="151"/>
    <d v="2014-08-31T00:00:00"/>
    <s v="First Class"/>
    <s v="MR-17545"/>
    <s v="Mathew Reese"/>
    <x v="2"/>
    <x v="0"/>
    <s v="New York City"/>
    <x v="15"/>
    <n v="10024"/>
    <x v="3"/>
    <x v="861"/>
    <x v="1"/>
    <x v="4"/>
    <x v="847"/>
    <n v="63.84"/>
    <n v="8"/>
    <n v="0"/>
    <n v="16.598399999999998"/>
  </r>
  <r>
    <n v="1797"/>
    <s v="US-2014-139465"/>
    <x v="3"/>
    <x v="151"/>
    <d v="2014-08-31T00:00:00"/>
    <s v="First Class"/>
    <s v="MR-17545"/>
    <s v="Mathew Reese"/>
    <x v="2"/>
    <x v="0"/>
    <s v="New York City"/>
    <x v="15"/>
    <n v="10024"/>
    <x v="3"/>
    <x v="1133"/>
    <x v="2"/>
    <x v="7"/>
    <x v="1112"/>
    <n v="347.96999999999997"/>
    <n v="3"/>
    <n v="0"/>
    <n v="100.91129999999997"/>
  </r>
  <r>
    <n v="1798"/>
    <s v="US-2014-139465"/>
    <x v="3"/>
    <x v="151"/>
    <d v="2014-08-31T00:00:00"/>
    <s v="First Class"/>
    <s v="MR-17545"/>
    <s v="Mathew Reese"/>
    <x v="2"/>
    <x v="0"/>
    <s v="New York City"/>
    <x v="15"/>
    <n v="10024"/>
    <x v="3"/>
    <x v="8"/>
    <x v="1"/>
    <x v="8"/>
    <x v="8"/>
    <n v="37.008000000000003"/>
    <n v="6"/>
    <n v="0.2"/>
    <n v="11.565"/>
  </r>
  <r>
    <n v="1799"/>
    <s v="CA-2013-100965"/>
    <x v="0"/>
    <x v="274"/>
    <d v="2013-07-12T00:00:00"/>
    <s v="Standard Class"/>
    <s v="RM-19375"/>
    <s v="Raymond Messe"/>
    <x v="0"/>
    <x v="0"/>
    <s v="San Jose"/>
    <x v="1"/>
    <n v="95123"/>
    <x v="1"/>
    <x v="484"/>
    <x v="0"/>
    <x v="5"/>
    <x v="479"/>
    <n v="215.65"/>
    <n v="5"/>
    <n v="0"/>
    <n v="73.320999999999998"/>
  </r>
  <r>
    <n v="1800"/>
    <s v="CA-2013-121034"/>
    <x v="0"/>
    <x v="590"/>
    <d v="2013-08-11T00:00:00"/>
    <s v="Second Class"/>
    <s v="JF-15565"/>
    <s v="Jill Fjeld"/>
    <x v="0"/>
    <x v="0"/>
    <s v="Dallas"/>
    <x v="5"/>
    <n v="75081"/>
    <x v="2"/>
    <x v="203"/>
    <x v="1"/>
    <x v="13"/>
    <x v="202"/>
    <n v="11.168000000000001"/>
    <n v="4"/>
    <n v="0.2"/>
    <n v="3.6295999999999995"/>
  </r>
  <r>
    <n v="1801"/>
    <s v="CA-2013-121034"/>
    <x v="0"/>
    <x v="590"/>
    <d v="2013-08-11T00:00:00"/>
    <s v="Second Class"/>
    <s v="JF-15565"/>
    <s v="Jill Fjeld"/>
    <x v="0"/>
    <x v="0"/>
    <s v="Dallas"/>
    <x v="5"/>
    <n v="75081"/>
    <x v="2"/>
    <x v="1134"/>
    <x v="1"/>
    <x v="10"/>
    <x v="1113"/>
    <n v="53.952000000000005"/>
    <n v="3"/>
    <n v="0.2"/>
    <n v="17.534399999999998"/>
  </r>
  <r>
    <n v="1802"/>
    <s v="CA-2013-149461"/>
    <x v="0"/>
    <x v="373"/>
    <d v="2013-11-20T00:00:00"/>
    <s v="Standard Class"/>
    <s v="AS-10135"/>
    <s v="Adrian Shami"/>
    <x v="2"/>
    <x v="0"/>
    <s v="Auburn"/>
    <x v="4"/>
    <n v="98002"/>
    <x v="1"/>
    <x v="1006"/>
    <x v="0"/>
    <x v="5"/>
    <x v="989"/>
    <n v="4.18"/>
    <n v="1"/>
    <n v="0"/>
    <n v="1.5047999999999999"/>
  </r>
  <r>
    <n v="1803"/>
    <s v="CA-2014-158379"/>
    <x v="3"/>
    <x v="585"/>
    <d v="2014-09-27T00:00:00"/>
    <s v="Second Class"/>
    <s v="JA-15970"/>
    <s v="Joseph Airdo"/>
    <x v="0"/>
    <x v="0"/>
    <s v="Philadelphia"/>
    <x v="9"/>
    <n v="19134"/>
    <x v="3"/>
    <x v="440"/>
    <x v="1"/>
    <x v="8"/>
    <x v="435"/>
    <n v="5.6070000000000011"/>
    <n v="1"/>
    <n v="0.7"/>
    <n v="-4.2987000000000002"/>
  </r>
  <r>
    <n v="1804"/>
    <s v="CA-2014-158379"/>
    <x v="3"/>
    <x v="585"/>
    <d v="2014-09-27T00:00:00"/>
    <s v="Second Class"/>
    <s v="JA-15970"/>
    <s v="Joseph Airdo"/>
    <x v="0"/>
    <x v="0"/>
    <s v="Philadelphia"/>
    <x v="9"/>
    <n v="19134"/>
    <x v="3"/>
    <x v="465"/>
    <x v="1"/>
    <x v="14"/>
    <x v="461"/>
    <n v="4663.7360000000008"/>
    <n v="7"/>
    <n v="0.2"/>
    <n v="-1049.3406"/>
  </r>
  <r>
    <n v="1805"/>
    <s v="CA-2014-158379"/>
    <x v="3"/>
    <x v="585"/>
    <d v="2014-09-27T00:00:00"/>
    <s v="Second Class"/>
    <s v="JA-15970"/>
    <s v="Joseph Airdo"/>
    <x v="0"/>
    <x v="0"/>
    <s v="Philadelphia"/>
    <x v="9"/>
    <n v="19134"/>
    <x v="3"/>
    <x v="1135"/>
    <x v="2"/>
    <x v="11"/>
    <x v="1114"/>
    <n v="79.984000000000009"/>
    <n v="2"/>
    <n v="0.2"/>
    <n v="22.995400000000004"/>
  </r>
  <r>
    <n v="1806"/>
    <s v="US-2013-116729"/>
    <x v="0"/>
    <x v="591"/>
    <d v="2013-12-29T00:00:00"/>
    <s v="First Class"/>
    <s v="GK-14620"/>
    <s v="Grace Kelly"/>
    <x v="1"/>
    <x v="0"/>
    <s v="Los Angeles"/>
    <x v="1"/>
    <n v="90049"/>
    <x v="1"/>
    <x v="883"/>
    <x v="2"/>
    <x v="7"/>
    <x v="868"/>
    <n v="2575.944"/>
    <n v="7"/>
    <n v="0.2"/>
    <n v="257.59440000000029"/>
  </r>
  <r>
    <n v="1807"/>
    <s v="US-2013-116729"/>
    <x v="0"/>
    <x v="591"/>
    <d v="2013-12-29T00:00:00"/>
    <s v="First Class"/>
    <s v="GK-14620"/>
    <s v="Grace Kelly"/>
    <x v="1"/>
    <x v="0"/>
    <s v="Los Angeles"/>
    <x v="1"/>
    <n v="90049"/>
    <x v="1"/>
    <x v="510"/>
    <x v="1"/>
    <x v="10"/>
    <x v="505"/>
    <n v="45.36"/>
    <n v="7"/>
    <n v="0"/>
    <n v="21.772800000000004"/>
  </r>
  <r>
    <n v="1808"/>
    <s v="US-2013-116729"/>
    <x v="0"/>
    <x v="591"/>
    <d v="2013-12-29T00:00:00"/>
    <s v="First Class"/>
    <s v="GK-14620"/>
    <s v="Grace Kelly"/>
    <x v="1"/>
    <x v="0"/>
    <s v="Los Angeles"/>
    <x v="1"/>
    <n v="90049"/>
    <x v="1"/>
    <x v="477"/>
    <x v="2"/>
    <x v="11"/>
    <x v="473"/>
    <n v="254.24"/>
    <n v="7"/>
    <n v="0"/>
    <n v="76.271999999999977"/>
  </r>
  <r>
    <n v="1809"/>
    <s v="CA-2013-164938"/>
    <x v="0"/>
    <x v="592"/>
    <d v="2013-02-13T00:00:00"/>
    <s v="First Class"/>
    <s v="PB-19210"/>
    <s v="Phillip Breyer"/>
    <x v="1"/>
    <x v="0"/>
    <s v="Tulsa"/>
    <x v="26"/>
    <n v="74133"/>
    <x v="2"/>
    <x v="1136"/>
    <x v="2"/>
    <x v="7"/>
    <x v="1115"/>
    <n v="69.930000000000007"/>
    <n v="7"/>
    <n v="0"/>
    <n v="0.69929999999999914"/>
  </r>
  <r>
    <n v="1810"/>
    <s v="CA-2013-165484"/>
    <x v="0"/>
    <x v="248"/>
    <d v="2013-10-30T00:00:00"/>
    <s v="Standard Class"/>
    <s v="HK-14890"/>
    <s v="Heather Kirkland"/>
    <x v="1"/>
    <x v="0"/>
    <s v="Chicago"/>
    <x v="10"/>
    <n v="60610"/>
    <x v="2"/>
    <x v="1137"/>
    <x v="0"/>
    <x v="5"/>
    <x v="1116"/>
    <n v="16.155999999999999"/>
    <n v="7"/>
    <n v="0.6"/>
    <n v="-12.116999999999999"/>
  </r>
  <r>
    <n v="1811"/>
    <s v="CA-2013-165484"/>
    <x v="0"/>
    <x v="248"/>
    <d v="2013-10-30T00:00:00"/>
    <s v="Standard Class"/>
    <s v="HK-14890"/>
    <s v="Heather Kirkland"/>
    <x v="1"/>
    <x v="0"/>
    <s v="Chicago"/>
    <x v="10"/>
    <n v="60610"/>
    <x v="2"/>
    <x v="1138"/>
    <x v="1"/>
    <x v="10"/>
    <x v="1117"/>
    <n v="54.816000000000003"/>
    <n v="3"/>
    <n v="0.2"/>
    <n v="17.815199999999997"/>
  </r>
  <r>
    <n v="1812"/>
    <s v="CA-2011-132612"/>
    <x v="2"/>
    <x v="3"/>
    <d v="2011-06-11T00:00:00"/>
    <s v="Second Class"/>
    <s v="FO-14305"/>
    <s v="Frank Olsen"/>
    <x v="0"/>
    <x v="0"/>
    <s v="Harrisonburg"/>
    <x v="17"/>
    <n v="22801"/>
    <x v="0"/>
    <x v="121"/>
    <x v="0"/>
    <x v="3"/>
    <x v="121"/>
    <n v="1441.3"/>
    <n v="7"/>
    <n v="0"/>
    <n v="245.0209999999999"/>
  </r>
  <r>
    <n v="1813"/>
    <s v="US-2014-161193"/>
    <x v="3"/>
    <x v="225"/>
    <d v="2014-11-27T00:00:00"/>
    <s v="Standard Class"/>
    <s v="BT-11680"/>
    <s v="Brian Thompson"/>
    <x v="0"/>
    <x v="0"/>
    <s v="Newark"/>
    <x v="24"/>
    <n v="43055"/>
    <x v="3"/>
    <x v="275"/>
    <x v="0"/>
    <x v="5"/>
    <x v="272"/>
    <n v="77.599999999999994"/>
    <n v="5"/>
    <n v="0.2"/>
    <n v="28.129999999999995"/>
  </r>
  <r>
    <n v="1814"/>
    <s v="US-2014-161193"/>
    <x v="3"/>
    <x v="225"/>
    <d v="2014-11-27T00:00:00"/>
    <s v="Standard Class"/>
    <s v="BT-11680"/>
    <s v="Brian Thompson"/>
    <x v="0"/>
    <x v="0"/>
    <s v="Newark"/>
    <x v="24"/>
    <n v="43055"/>
    <x v="3"/>
    <x v="396"/>
    <x v="0"/>
    <x v="5"/>
    <x v="392"/>
    <n v="4.6560000000000006"/>
    <n v="2"/>
    <n v="0.2"/>
    <n v="1.5713999999999997"/>
  </r>
  <r>
    <n v="1815"/>
    <s v="CA-2012-131597"/>
    <x v="1"/>
    <x v="471"/>
    <d v="2012-09-18T00:00:00"/>
    <s v="Standard Class"/>
    <s v="SP-20620"/>
    <s v="Stefania Perrino"/>
    <x v="1"/>
    <x v="0"/>
    <s v="Los Angeles"/>
    <x v="1"/>
    <n v="90045"/>
    <x v="1"/>
    <x v="223"/>
    <x v="0"/>
    <x v="3"/>
    <x v="221"/>
    <n v="170.13600000000002"/>
    <n v="3"/>
    <n v="0.2"/>
    <n v="-8.5067999999999913"/>
  </r>
  <r>
    <n v="1816"/>
    <s v="CA-2012-164833"/>
    <x v="1"/>
    <x v="593"/>
    <d v="2012-06-04T00:00:00"/>
    <s v="Same Day"/>
    <s v="LL-16840"/>
    <s v="Lauren Leatherbury"/>
    <x v="0"/>
    <x v="0"/>
    <s v="Seattle"/>
    <x v="4"/>
    <n v="98105"/>
    <x v="1"/>
    <x v="1139"/>
    <x v="1"/>
    <x v="2"/>
    <x v="1118"/>
    <n v="7.38"/>
    <n v="2"/>
    <n v="0"/>
    <n v="3.4685999999999999"/>
  </r>
  <r>
    <n v="1817"/>
    <s v="CA-2012-164833"/>
    <x v="1"/>
    <x v="593"/>
    <d v="2012-06-04T00:00:00"/>
    <s v="Same Day"/>
    <s v="LL-16840"/>
    <s v="Lauren Leatherbury"/>
    <x v="0"/>
    <x v="0"/>
    <s v="Seattle"/>
    <x v="4"/>
    <n v="98105"/>
    <x v="1"/>
    <x v="182"/>
    <x v="1"/>
    <x v="6"/>
    <x v="181"/>
    <n v="9.26"/>
    <n v="2"/>
    <n v="0"/>
    <n v="3.0557999999999996"/>
  </r>
  <r>
    <n v="1818"/>
    <s v="CA-2012-125423"/>
    <x v="1"/>
    <x v="350"/>
    <d v="2012-12-15T00:00:00"/>
    <s v="Second Class"/>
    <s v="MC-17575"/>
    <s v="Matt Collins"/>
    <x v="0"/>
    <x v="0"/>
    <s v="Los Angeles"/>
    <x v="1"/>
    <n v="90036"/>
    <x v="1"/>
    <x v="1140"/>
    <x v="1"/>
    <x v="2"/>
    <x v="1119"/>
    <n v="9.9600000000000009"/>
    <n v="2"/>
    <n v="0"/>
    <n v="4.5815999999999999"/>
  </r>
  <r>
    <n v="1819"/>
    <s v="US-2011-130379"/>
    <x v="2"/>
    <x v="594"/>
    <d v="2011-05-29T00:00:00"/>
    <s v="Standard Class"/>
    <s v="JL-15235"/>
    <s v="Janet Lee"/>
    <x v="0"/>
    <x v="0"/>
    <s v="Chicago"/>
    <x v="10"/>
    <n v="60623"/>
    <x v="2"/>
    <x v="1141"/>
    <x v="1"/>
    <x v="9"/>
    <x v="1120"/>
    <n v="75.59999999999998"/>
    <n v="2"/>
    <n v="0.8"/>
    <n v="-166.32000000000005"/>
  </r>
  <r>
    <n v="1820"/>
    <s v="US-2011-130379"/>
    <x v="2"/>
    <x v="594"/>
    <d v="2011-05-29T00:00:00"/>
    <s v="Standard Class"/>
    <s v="JL-15235"/>
    <s v="Janet Lee"/>
    <x v="0"/>
    <x v="0"/>
    <s v="Chicago"/>
    <x v="10"/>
    <n v="60623"/>
    <x v="2"/>
    <x v="1142"/>
    <x v="0"/>
    <x v="5"/>
    <x v="1121"/>
    <n v="29.32"/>
    <n v="2"/>
    <n v="0.6"/>
    <n v="-24.188999999999993"/>
  </r>
  <r>
    <n v="1821"/>
    <s v="CA-2013-168956"/>
    <x v="0"/>
    <x v="595"/>
    <d v="2013-02-20T00:00:00"/>
    <s v="Standard Class"/>
    <s v="EA-14035"/>
    <s v="Erin Ashbrook"/>
    <x v="1"/>
    <x v="0"/>
    <s v="Chicago"/>
    <x v="10"/>
    <n v="60623"/>
    <x v="2"/>
    <x v="1143"/>
    <x v="1"/>
    <x v="9"/>
    <x v="1122"/>
    <n v="92.063999999999979"/>
    <n v="6"/>
    <n v="0.8"/>
    <n v="-225.55680000000007"/>
  </r>
  <r>
    <n v="1822"/>
    <s v="CA-2013-168956"/>
    <x v="0"/>
    <x v="595"/>
    <d v="2013-02-20T00:00:00"/>
    <s v="Standard Class"/>
    <s v="EA-14035"/>
    <s v="Erin Ashbrook"/>
    <x v="1"/>
    <x v="0"/>
    <s v="Chicago"/>
    <x v="10"/>
    <n v="60623"/>
    <x v="2"/>
    <x v="52"/>
    <x v="1"/>
    <x v="13"/>
    <x v="52"/>
    <n v="6.9760000000000009"/>
    <n v="4"/>
    <n v="0.2"/>
    <n v="1.8312000000000004"/>
  </r>
  <r>
    <n v="1823"/>
    <s v="CA-2013-168956"/>
    <x v="0"/>
    <x v="595"/>
    <d v="2013-02-20T00:00:00"/>
    <s v="Standard Class"/>
    <s v="EA-14035"/>
    <s v="Erin Ashbrook"/>
    <x v="1"/>
    <x v="0"/>
    <s v="Chicago"/>
    <x v="10"/>
    <n v="60623"/>
    <x v="2"/>
    <x v="1144"/>
    <x v="0"/>
    <x v="1"/>
    <x v="1123"/>
    <n v="62.957999999999998"/>
    <n v="3"/>
    <n v="0.3"/>
    <n v="-2.6981999999999999"/>
  </r>
  <r>
    <n v="1824"/>
    <s v="CA-2013-168956"/>
    <x v="0"/>
    <x v="595"/>
    <d v="2013-02-20T00:00:00"/>
    <s v="Standard Class"/>
    <s v="EA-14035"/>
    <s v="Erin Ashbrook"/>
    <x v="1"/>
    <x v="0"/>
    <s v="Chicago"/>
    <x v="10"/>
    <n v="60623"/>
    <x v="2"/>
    <x v="1145"/>
    <x v="1"/>
    <x v="10"/>
    <x v="1124"/>
    <n v="5.1840000000000011"/>
    <n v="1"/>
    <n v="0.2"/>
    <n v="1.8144"/>
  </r>
  <r>
    <n v="1825"/>
    <s v="CA-2013-167507"/>
    <x v="0"/>
    <x v="596"/>
    <d v="2013-12-29T00:00:00"/>
    <s v="Standard Class"/>
    <s v="SA-20830"/>
    <s v="Sue Ann Reed"/>
    <x v="0"/>
    <x v="0"/>
    <s v="Redmond"/>
    <x v="21"/>
    <n v="97756"/>
    <x v="1"/>
    <x v="864"/>
    <x v="1"/>
    <x v="8"/>
    <x v="850"/>
    <n v="31.32"/>
    <n v="10"/>
    <n v="0.7"/>
    <n v="-25.05599999999999"/>
  </r>
  <r>
    <n v="1826"/>
    <s v="CA-2013-167507"/>
    <x v="0"/>
    <x v="596"/>
    <d v="2013-12-29T00:00:00"/>
    <s v="Standard Class"/>
    <s v="SA-20830"/>
    <s v="Sue Ann Reed"/>
    <x v="0"/>
    <x v="0"/>
    <s v="Redmond"/>
    <x v="21"/>
    <n v="97756"/>
    <x v="1"/>
    <x v="345"/>
    <x v="0"/>
    <x v="5"/>
    <x v="341"/>
    <n v="11.840000000000002"/>
    <n v="4"/>
    <n v="0.2"/>
    <n v="3.108000000000001"/>
  </r>
  <r>
    <n v="1827"/>
    <s v="CA-2013-167507"/>
    <x v="0"/>
    <x v="596"/>
    <d v="2013-12-29T00:00:00"/>
    <s v="Standard Class"/>
    <s v="SA-20830"/>
    <s v="Sue Ann Reed"/>
    <x v="0"/>
    <x v="0"/>
    <s v="Redmond"/>
    <x v="21"/>
    <n v="97756"/>
    <x v="1"/>
    <x v="1146"/>
    <x v="0"/>
    <x v="5"/>
    <x v="1125"/>
    <n v="22.784000000000002"/>
    <n v="1"/>
    <n v="0.2"/>
    <n v="4.8416000000000006"/>
  </r>
  <r>
    <n v="1828"/>
    <s v="CA-2013-109344"/>
    <x v="0"/>
    <x v="597"/>
    <d v="2013-02-11T00:00:00"/>
    <s v="Second Class"/>
    <s v="CH-12070"/>
    <s v="Cathy Hwang"/>
    <x v="2"/>
    <x v="0"/>
    <s v="Raleigh"/>
    <x v="3"/>
    <n v="27604"/>
    <x v="0"/>
    <x v="1147"/>
    <x v="2"/>
    <x v="7"/>
    <x v="1126"/>
    <n v="1127.9760000000001"/>
    <n v="3"/>
    <n v="0.2"/>
    <n v="126.8972999999998"/>
  </r>
  <r>
    <n v="1829"/>
    <s v="US-2012-140851"/>
    <x v="1"/>
    <x v="562"/>
    <d v="2012-07-15T00:00:00"/>
    <s v="Second Class"/>
    <s v="ND-18460"/>
    <s v="Neil Ducich"/>
    <x v="1"/>
    <x v="0"/>
    <s v="Macon"/>
    <x v="32"/>
    <n v="31204"/>
    <x v="0"/>
    <x v="712"/>
    <x v="1"/>
    <x v="10"/>
    <x v="704"/>
    <n v="38.880000000000003"/>
    <n v="6"/>
    <n v="0"/>
    <n v="18.662400000000002"/>
  </r>
  <r>
    <n v="1830"/>
    <s v="CA-2011-103373"/>
    <x v="2"/>
    <x v="598"/>
    <d v="2011-05-24T00:00:00"/>
    <s v="Standard Class"/>
    <s v="BS-11755"/>
    <s v="Bruce Stewart"/>
    <x v="0"/>
    <x v="0"/>
    <s v="Cleveland"/>
    <x v="24"/>
    <n v="44105"/>
    <x v="3"/>
    <x v="1148"/>
    <x v="2"/>
    <x v="7"/>
    <x v="1127"/>
    <n v="779.79600000000005"/>
    <n v="2"/>
    <n v="0.4"/>
    <n v="-168.95579999999995"/>
  </r>
  <r>
    <n v="1831"/>
    <s v="CA-2014-145884"/>
    <x v="3"/>
    <x v="208"/>
    <d v="2014-10-22T00:00:00"/>
    <s v="Same Day"/>
    <s v="SL-20155"/>
    <s v="Sara Luxemburg"/>
    <x v="2"/>
    <x v="0"/>
    <s v="Muskogee"/>
    <x v="26"/>
    <n v="74403"/>
    <x v="2"/>
    <x v="1149"/>
    <x v="2"/>
    <x v="7"/>
    <x v="1128"/>
    <n v="1439.92"/>
    <n v="8"/>
    <n v="0"/>
    <n v="374.37920000000008"/>
  </r>
  <r>
    <n v="1832"/>
    <s v="CA-2014-145884"/>
    <x v="3"/>
    <x v="208"/>
    <d v="2014-10-22T00:00:00"/>
    <s v="Same Day"/>
    <s v="SL-20155"/>
    <s v="Sara Luxemburg"/>
    <x v="2"/>
    <x v="0"/>
    <s v="Muskogee"/>
    <x v="26"/>
    <n v="74403"/>
    <x v="2"/>
    <x v="736"/>
    <x v="0"/>
    <x v="3"/>
    <x v="728"/>
    <n v="262.11"/>
    <n v="1"/>
    <n v="0"/>
    <n v="62.906399999999991"/>
  </r>
  <r>
    <n v="1833"/>
    <s v="CA-2012-131422"/>
    <x v="1"/>
    <x v="599"/>
    <d v="2012-11-09T00:00:00"/>
    <s v="Standard Class"/>
    <s v="GB-14530"/>
    <s v="George Bell"/>
    <x v="1"/>
    <x v="0"/>
    <s v="Monroe"/>
    <x v="3"/>
    <n v="28110"/>
    <x v="0"/>
    <x v="866"/>
    <x v="0"/>
    <x v="1"/>
    <x v="851"/>
    <n v="207"/>
    <n v="3"/>
    <n v="0.2"/>
    <n v="25.874999999999972"/>
  </r>
  <r>
    <n v="1834"/>
    <s v="CA-2014-162691"/>
    <x v="3"/>
    <x v="378"/>
    <d v="2014-08-08T00:00:00"/>
    <s v="Standard Class"/>
    <s v="AS-10045"/>
    <s v="Aaron Smayling"/>
    <x v="1"/>
    <x v="0"/>
    <s v="Austin"/>
    <x v="5"/>
    <n v="78745"/>
    <x v="2"/>
    <x v="1150"/>
    <x v="2"/>
    <x v="15"/>
    <x v="1129"/>
    <n v="1439.982"/>
    <n v="3"/>
    <n v="0.4"/>
    <n v="-263.99670000000026"/>
  </r>
  <r>
    <n v="1835"/>
    <s v="CA-2014-162691"/>
    <x v="3"/>
    <x v="378"/>
    <d v="2014-08-08T00:00:00"/>
    <s v="Standard Class"/>
    <s v="AS-10045"/>
    <s v="Aaron Smayling"/>
    <x v="1"/>
    <x v="0"/>
    <s v="Austin"/>
    <x v="5"/>
    <n v="78745"/>
    <x v="2"/>
    <x v="1151"/>
    <x v="1"/>
    <x v="10"/>
    <x v="1130"/>
    <n v="36.288000000000011"/>
    <n v="7"/>
    <n v="0.2"/>
    <n v="12.700800000000001"/>
  </r>
  <r>
    <n v="1836"/>
    <s v="CA-2011-141278"/>
    <x v="2"/>
    <x v="261"/>
    <d v="2011-06-24T00:00:00"/>
    <s v="First Class"/>
    <s v="RM-19375"/>
    <s v="Raymond Messe"/>
    <x v="0"/>
    <x v="0"/>
    <s v="Meriden"/>
    <x v="29"/>
    <n v="6450"/>
    <x v="3"/>
    <x v="18"/>
    <x v="1"/>
    <x v="6"/>
    <x v="18"/>
    <n v="21.400000000000002"/>
    <n v="5"/>
    <n v="0"/>
    <n v="6.2059999999999977"/>
  </r>
  <r>
    <n v="1837"/>
    <s v="CA-2014-122693"/>
    <x v="3"/>
    <x v="600"/>
    <d v="2014-02-22T00:00:00"/>
    <s v="Second Class"/>
    <s v="NH-18610"/>
    <s v="Nicole Hansen"/>
    <x v="1"/>
    <x v="0"/>
    <s v="Roswell"/>
    <x v="32"/>
    <n v="30076"/>
    <x v="0"/>
    <x v="159"/>
    <x v="1"/>
    <x v="9"/>
    <x v="158"/>
    <n v="1245.8599999999999"/>
    <n v="7"/>
    <n v="0"/>
    <n v="361.29939999999988"/>
  </r>
  <r>
    <n v="1838"/>
    <s v="CA-2011-117345"/>
    <x v="2"/>
    <x v="601"/>
    <d v="2011-08-05T00:00:00"/>
    <s v="Standard Class"/>
    <s v="BF-10975"/>
    <s v="Barbara Fisher"/>
    <x v="1"/>
    <x v="0"/>
    <s v="Charlotte"/>
    <x v="3"/>
    <n v="28205"/>
    <x v="0"/>
    <x v="2"/>
    <x v="1"/>
    <x v="2"/>
    <x v="2"/>
    <n v="17.544"/>
    <n v="3"/>
    <n v="0.2"/>
    <n v="5.9210999999999983"/>
  </r>
  <r>
    <n v="1839"/>
    <s v="CA-2011-117345"/>
    <x v="2"/>
    <x v="601"/>
    <d v="2011-08-05T00:00:00"/>
    <s v="Standard Class"/>
    <s v="BF-10975"/>
    <s v="Barbara Fisher"/>
    <x v="1"/>
    <x v="0"/>
    <s v="Charlotte"/>
    <x v="3"/>
    <n v="28205"/>
    <x v="0"/>
    <x v="93"/>
    <x v="0"/>
    <x v="5"/>
    <x v="93"/>
    <n v="44.128"/>
    <n v="4"/>
    <n v="0.2"/>
    <n v="12.135200000000001"/>
  </r>
  <r>
    <n v="1840"/>
    <s v="CA-2011-117345"/>
    <x v="2"/>
    <x v="601"/>
    <d v="2011-08-05T00:00:00"/>
    <s v="Standard Class"/>
    <s v="BF-10975"/>
    <s v="Barbara Fisher"/>
    <x v="1"/>
    <x v="0"/>
    <s v="Charlotte"/>
    <x v="3"/>
    <n v="28205"/>
    <x v="0"/>
    <x v="1152"/>
    <x v="1"/>
    <x v="9"/>
    <x v="1131"/>
    <n v="62.920000000000009"/>
    <n v="1"/>
    <n v="0.2"/>
    <n v="10.224499999999994"/>
  </r>
  <r>
    <n v="1841"/>
    <s v="CA-2011-117345"/>
    <x v="2"/>
    <x v="601"/>
    <d v="2011-08-05T00:00:00"/>
    <s v="Standard Class"/>
    <s v="BF-10975"/>
    <s v="Barbara Fisher"/>
    <x v="1"/>
    <x v="0"/>
    <s v="Charlotte"/>
    <x v="3"/>
    <n v="28205"/>
    <x v="0"/>
    <x v="126"/>
    <x v="1"/>
    <x v="10"/>
    <x v="127"/>
    <n v="78.304000000000002"/>
    <n v="2"/>
    <n v="0.2"/>
    <n v="29.363999999999997"/>
  </r>
  <r>
    <n v="1842"/>
    <s v="CA-2013-157763"/>
    <x v="0"/>
    <x v="427"/>
    <d v="2013-07-24T00:00:00"/>
    <s v="Standard Class"/>
    <s v="KH-16330"/>
    <s v="Katharine Harms"/>
    <x v="1"/>
    <x v="0"/>
    <s v="Bowling Green"/>
    <x v="0"/>
    <n v="42104"/>
    <x v="0"/>
    <x v="1153"/>
    <x v="0"/>
    <x v="1"/>
    <x v="1132"/>
    <n v="140.81"/>
    <n v="1"/>
    <n v="0"/>
    <n v="39.4268"/>
  </r>
  <r>
    <n v="1843"/>
    <s v="CA-2012-135391"/>
    <x v="1"/>
    <x v="97"/>
    <d v="2012-02-11T00:00:00"/>
    <s v="Second Class"/>
    <s v="FA-14230"/>
    <s v="Frank Atkinson"/>
    <x v="1"/>
    <x v="0"/>
    <s v="San Antonio"/>
    <x v="5"/>
    <n v="78207"/>
    <x v="2"/>
    <x v="300"/>
    <x v="1"/>
    <x v="2"/>
    <x v="297"/>
    <n v="40.096000000000004"/>
    <n v="4"/>
    <n v="0.2"/>
    <n v="13.532399999999996"/>
  </r>
  <r>
    <n v="1844"/>
    <s v="CA-2012-135391"/>
    <x v="1"/>
    <x v="97"/>
    <d v="2012-02-11T00:00:00"/>
    <s v="Second Class"/>
    <s v="FA-14230"/>
    <s v="Frank Atkinson"/>
    <x v="1"/>
    <x v="0"/>
    <s v="San Antonio"/>
    <x v="5"/>
    <n v="78207"/>
    <x v="2"/>
    <x v="1154"/>
    <x v="0"/>
    <x v="5"/>
    <x v="1133"/>
    <n v="40.783999999999999"/>
    <n v="2"/>
    <n v="0.6"/>
    <n v="-30.588000000000001"/>
  </r>
  <r>
    <n v="1845"/>
    <s v="US-2014-113852"/>
    <x v="3"/>
    <x v="570"/>
    <d v="2014-08-03T00:00:00"/>
    <s v="Standard Class"/>
    <s v="GW-14605"/>
    <s v="Giulietta Weimer"/>
    <x v="0"/>
    <x v="0"/>
    <s v="Seattle"/>
    <x v="4"/>
    <n v="98115"/>
    <x v="1"/>
    <x v="25"/>
    <x v="2"/>
    <x v="11"/>
    <x v="25"/>
    <n v="90.570000000000007"/>
    <n v="3"/>
    <n v="0"/>
    <n v="11.774100000000004"/>
  </r>
  <r>
    <n v="1846"/>
    <s v="US-2014-158512"/>
    <x v="3"/>
    <x v="602"/>
    <d v="2014-01-18T00:00:00"/>
    <s v="Second Class"/>
    <s v="DA-13450"/>
    <s v="Dianna Arnett"/>
    <x v="2"/>
    <x v="0"/>
    <s v="Washington"/>
    <x v="40"/>
    <n v="20016"/>
    <x v="3"/>
    <x v="128"/>
    <x v="1"/>
    <x v="10"/>
    <x v="128"/>
    <n v="40.08"/>
    <n v="6"/>
    <n v="0"/>
    <n v="19.238399999999999"/>
  </r>
  <r>
    <n v="1847"/>
    <s v="US-2014-158512"/>
    <x v="3"/>
    <x v="602"/>
    <d v="2014-01-18T00:00:00"/>
    <s v="Second Class"/>
    <s v="DA-13450"/>
    <s v="Dianna Arnett"/>
    <x v="2"/>
    <x v="0"/>
    <s v="Washington"/>
    <x v="40"/>
    <n v="20016"/>
    <x v="3"/>
    <x v="1155"/>
    <x v="0"/>
    <x v="5"/>
    <x v="1134"/>
    <n v="37.68"/>
    <n v="2"/>
    <n v="0"/>
    <n v="15.825600000000001"/>
  </r>
  <r>
    <n v="1848"/>
    <s v="CA-2014-128370"/>
    <x v="3"/>
    <x v="18"/>
    <d v="2014-09-11T00:00:00"/>
    <s v="Same Day"/>
    <s v="FH-14275"/>
    <s v="Frank Hawley"/>
    <x v="1"/>
    <x v="0"/>
    <s v="Los Angeles"/>
    <x v="1"/>
    <n v="90004"/>
    <x v="1"/>
    <x v="291"/>
    <x v="0"/>
    <x v="1"/>
    <x v="288"/>
    <n v="362.35199999999998"/>
    <n v="3"/>
    <n v="0.2"/>
    <n v="27.176400000000015"/>
  </r>
  <r>
    <n v="1849"/>
    <s v="CA-2014-128370"/>
    <x v="3"/>
    <x v="18"/>
    <d v="2014-09-11T00:00:00"/>
    <s v="Same Day"/>
    <s v="FH-14275"/>
    <s v="Frank Hawley"/>
    <x v="1"/>
    <x v="0"/>
    <s v="Los Angeles"/>
    <x v="1"/>
    <n v="90004"/>
    <x v="1"/>
    <x v="307"/>
    <x v="1"/>
    <x v="8"/>
    <x v="304"/>
    <n v="7.1840000000000011"/>
    <n v="2"/>
    <n v="0.2"/>
    <n v="2.2449999999999992"/>
  </r>
  <r>
    <n v="1850"/>
    <s v="CA-2012-160472"/>
    <x v="1"/>
    <x v="603"/>
    <d v="2012-07-25T00:00:00"/>
    <s v="Second Class"/>
    <s v="RK-19300"/>
    <s v="Ralph Kennedy"/>
    <x v="0"/>
    <x v="0"/>
    <s v="South Bend"/>
    <x v="14"/>
    <n v="46614"/>
    <x v="2"/>
    <x v="1156"/>
    <x v="1"/>
    <x v="4"/>
    <x v="1135"/>
    <n v="34.76"/>
    <n v="1"/>
    <n v="0"/>
    <n v="9.732800000000001"/>
  </r>
  <r>
    <n v="1851"/>
    <s v="CA-2012-160472"/>
    <x v="1"/>
    <x v="603"/>
    <d v="2012-07-25T00:00:00"/>
    <s v="Second Class"/>
    <s v="RK-19300"/>
    <s v="Ralph Kennedy"/>
    <x v="0"/>
    <x v="0"/>
    <s v="South Bend"/>
    <x v="14"/>
    <n v="46614"/>
    <x v="2"/>
    <x v="577"/>
    <x v="2"/>
    <x v="11"/>
    <x v="572"/>
    <n v="831.2"/>
    <n v="5"/>
    <n v="0"/>
    <n v="124.68000000000004"/>
  </r>
  <r>
    <n v="1852"/>
    <s v="CA-2012-160472"/>
    <x v="1"/>
    <x v="603"/>
    <d v="2012-07-25T00:00:00"/>
    <s v="Second Class"/>
    <s v="RK-19300"/>
    <s v="Ralph Kennedy"/>
    <x v="0"/>
    <x v="0"/>
    <s v="South Bend"/>
    <x v="14"/>
    <n v="46614"/>
    <x v="2"/>
    <x v="1157"/>
    <x v="1"/>
    <x v="10"/>
    <x v="1136"/>
    <n v="26.400000000000002"/>
    <n v="5"/>
    <n v="0"/>
    <n v="11.879999999999999"/>
  </r>
  <r>
    <n v="1853"/>
    <s v="CA-2012-160472"/>
    <x v="1"/>
    <x v="603"/>
    <d v="2012-07-25T00:00:00"/>
    <s v="Second Class"/>
    <s v="RK-19300"/>
    <s v="Ralph Kennedy"/>
    <x v="0"/>
    <x v="0"/>
    <s v="South Bend"/>
    <x v="14"/>
    <n v="46614"/>
    <x v="2"/>
    <x v="373"/>
    <x v="1"/>
    <x v="12"/>
    <x v="369"/>
    <n v="106.75"/>
    <n v="7"/>
    <n v="0"/>
    <n v="49.10499999999999"/>
  </r>
  <r>
    <n v="1854"/>
    <s v="CA-2012-160472"/>
    <x v="1"/>
    <x v="603"/>
    <d v="2012-07-25T00:00:00"/>
    <s v="Second Class"/>
    <s v="RK-19300"/>
    <s v="Ralph Kennedy"/>
    <x v="0"/>
    <x v="0"/>
    <s v="South Bend"/>
    <x v="14"/>
    <n v="46614"/>
    <x v="2"/>
    <x v="1158"/>
    <x v="1"/>
    <x v="10"/>
    <x v="1137"/>
    <n v="97.82"/>
    <n v="2"/>
    <n v="0"/>
    <n v="45.975399999999993"/>
  </r>
  <r>
    <n v="1855"/>
    <s v="CA-2012-160472"/>
    <x v="1"/>
    <x v="603"/>
    <d v="2012-07-25T00:00:00"/>
    <s v="Second Class"/>
    <s v="RK-19300"/>
    <s v="Ralph Kennedy"/>
    <x v="0"/>
    <x v="0"/>
    <s v="South Bend"/>
    <x v="14"/>
    <n v="46614"/>
    <x v="2"/>
    <x v="86"/>
    <x v="1"/>
    <x v="4"/>
    <x v="86"/>
    <n v="141.4"/>
    <n v="5"/>
    <n v="0"/>
    <n v="38.177999999999997"/>
  </r>
  <r>
    <n v="1856"/>
    <s v="CA-2011-114643"/>
    <x v="2"/>
    <x v="604"/>
    <d v="2011-06-17T00:00:00"/>
    <s v="Standard Class"/>
    <s v="FM-14215"/>
    <s v="Filia McAdams"/>
    <x v="1"/>
    <x v="0"/>
    <s v="Los Angeles"/>
    <x v="1"/>
    <n v="90032"/>
    <x v="1"/>
    <x v="1159"/>
    <x v="1"/>
    <x v="6"/>
    <x v="33"/>
    <n v="14.52"/>
    <n v="3"/>
    <n v="0"/>
    <n v="4.7915999999999999"/>
  </r>
  <r>
    <n v="1857"/>
    <s v="US-2014-158218"/>
    <x v="3"/>
    <x v="605"/>
    <d v="2014-05-16T00:00:00"/>
    <s v="Second Class"/>
    <s v="AC-10420"/>
    <s v="Alyssa Crouse"/>
    <x v="1"/>
    <x v="0"/>
    <s v="Houston"/>
    <x v="5"/>
    <n v="77041"/>
    <x v="2"/>
    <x v="911"/>
    <x v="1"/>
    <x v="4"/>
    <x v="894"/>
    <n v="127.92000000000002"/>
    <n v="5"/>
    <n v="0.2"/>
    <n v="-15.990000000000002"/>
  </r>
  <r>
    <n v="1858"/>
    <s v="US-2014-158218"/>
    <x v="3"/>
    <x v="605"/>
    <d v="2014-05-16T00:00:00"/>
    <s v="Second Class"/>
    <s v="AC-10420"/>
    <s v="Alyssa Crouse"/>
    <x v="1"/>
    <x v="0"/>
    <s v="Houston"/>
    <x v="5"/>
    <n v="77041"/>
    <x v="2"/>
    <x v="1160"/>
    <x v="1"/>
    <x v="8"/>
    <x v="1138"/>
    <n v="34.239999999999988"/>
    <n v="4"/>
    <n v="0.8"/>
    <n v="-53.072000000000017"/>
  </r>
  <r>
    <n v="1859"/>
    <s v="CA-2012-121608"/>
    <x v="1"/>
    <x v="37"/>
    <d v="2012-09-05T00:00:00"/>
    <s v="First Class"/>
    <s v="JB-15400"/>
    <s v="Jennifer Braxton"/>
    <x v="1"/>
    <x v="0"/>
    <s v="Bristol"/>
    <x v="29"/>
    <n v="6010"/>
    <x v="3"/>
    <x v="14"/>
    <x v="1"/>
    <x v="9"/>
    <x v="14"/>
    <n v="137.62"/>
    <n v="2"/>
    <n v="0"/>
    <n v="60.552800000000005"/>
  </r>
  <r>
    <n v="1860"/>
    <s v="CA-2012-121608"/>
    <x v="1"/>
    <x v="37"/>
    <d v="2012-09-05T00:00:00"/>
    <s v="First Class"/>
    <s v="JB-15400"/>
    <s v="Jennifer Braxton"/>
    <x v="1"/>
    <x v="0"/>
    <s v="Bristol"/>
    <x v="29"/>
    <n v="6010"/>
    <x v="3"/>
    <x v="1161"/>
    <x v="2"/>
    <x v="7"/>
    <x v="1139"/>
    <n v="100.49"/>
    <n v="1"/>
    <n v="0"/>
    <n v="25.122500000000002"/>
  </r>
  <r>
    <n v="1861"/>
    <s v="US-2014-121251"/>
    <x v="3"/>
    <x v="606"/>
    <d v="2014-03-28T00:00:00"/>
    <s v="First Class"/>
    <s v="GM-14440"/>
    <s v="Gary McGarr"/>
    <x v="0"/>
    <x v="0"/>
    <s v="New York City"/>
    <x v="15"/>
    <n v="10009"/>
    <x v="3"/>
    <x v="1162"/>
    <x v="0"/>
    <x v="0"/>
    <x v="1140"/>
    <n v="257.56799999999998"/>
    <n v="2"/>
    <n v="0.2"/>
    <n v="-28.976400000000012"/>
  </r>
  <r>
    <n v="1862"/>
    <s v="US-2014-121251"/>
    <x v="3"/>
    <x v="606"/>
    <d v="2014-03-28T00:00:00"/>
    <s v="First Class"/>
    <s v="GM-14440"/>
    <s v="Gary McGarr"/>
    <x v="0"/>
    <x v="0"/>
    <s v="New York City"/>
    <x v="15"/>
    <n v="10009"/>
    <x v="3"/>
    <x v="173"/>
    <x v="2"/>
    <x v="7"/>
    <x v="172"/>
    <n v="119.96"/>
    <n v="4"/>
    <n v="0"/>
    <n v="33.588800000000006"/>
  </r>
  <r>
    <n v="1863"/>
    <s v="CA-2011-151078"/>
    <x v="2"/>
    <x v="607"/>
    <d v="2011-11-12T00:00:00"/>
    <s v="Same Day"/>
    <s v="RF-19840"/>
    <s v="Roy Französisch"/>
    <x v="0"/>
    <x v="0"/>
    <s v="San Antonio"/>
    <x v="5"/>
    <n v="78207"/>
    <x v="2"/>
    <x v="177"/>
    <x v="1"/>
    <x v="4"/>
    <x v="176"/>
    <n v="49.632000000000005"/>
    <n v="4"/>
    <n v="0.2"/>
    <n v="4.9632000000000005"/>
  </r>
  <r>
    <n v="1864"/>
    <s v="US-2013-100839"/>
    <x v="0"/>
    <x v="63"/>
    <d v="2013-10-18T00:00:00"/>
    <s v="Standard Class"/>
    <s v="NC-18625"/>
    <s v="Noah Childs"/>
    <x v="1"/>
    <x v="0"/>
    <s v="Aurora"/>
    <x v="22"/>
    <n v="80013"/>
    <x v="1"/>
    <x v="309"/>
    <x v="0"/>
    <x v="3"/>
    <x v="306"/>
    <n v="727.45"/>
    <n v="5"/>
    <n v="0.5"/>
    <n v="-465.5680000000001"/>
  </r>
  <r>
    <n v="1865"/>
    <s v="US-2013-100839"/>
    <x v="0"/>
    <x v="63"/>
    <d v="2013-10-18T00:00:00"/>
    <s v="Standard Class"/>
    <s v="NC-18625"/>
    <s v="Noah Childs"/>
    <x v="1"/>
    <x v="0"/>
    <s v="Aurora"/>
    <x v="22"/>
    <n v="80013"/>
    <x v="1"/>
    <x v="1163"/>
    <x v="0"/>
    <x v="5"/>
    <x v="1141"/>
    <n v="24.96"/>
    <n v="3"/>
    <n v="0.2"/>
    <n v="4.3679999999999986"/>
  </r>
  <r>
    <n v="1866"/>
    <s v="US-2014-116659"/>
    <x v="3"/>
    <x v="105"/>
    <d v="2014-11-13T00:00:00"/>
    <s v="Same Day"/>
    <s v="NG-18355"/>
    <s v="Nat Gilpin"/>
    <x v="1"/>
    <x v="0"/>
    <s v="Newark"/>
    <x v="24"/>
    <n v="43055"/>
    <x v="3"/>
    <x v="1164"/>
    <x v="2"/>
    <x v="7"/>
    <x v="1142"/>
    <n v="370.78199999999998"/>
    <n v="3"/>
    <n v="0.4"/>
    <n v="-92.695500000000038"/>
  </r>
  <r>
    <n v="1867"/>
    <s v="CA-2014-118857"/>
    <x v="3"/>
    <x v="4"/>
    <d v="2014-04-19T00:00:00"/>
    <s v="First Class"/>
    <s v="AH-10075"/>
    <s v="Adam Hart"/>
    <x v="1"/>
    <x v="0"/>
    <s v="Henderson"/>
    <x v="33"/>
    <n v="89015"/>
    <x v="1"/>
    <x v="795"/>
    <x v="0"/>
    <x v="5"/>
    <x v="785"/>
    <n v="196.45"/>
    <n v="5"/>
    <n v="0"/>
    <n v="70.72199999999998"/>
  </r>
  <r>
    <n v="1868"/>
    <s v="CA-2012-127110"/>
    <x v="1"/>
    <x v="608"/>
    <d v="2012-07-01T00:00:00"/>
    <s v="Standard Class"/>
    <s v="CH-12070"/>
    <s v="Cathy Hwang"/>
    <x v="2"/>
    <x v="0"/>
    <s v="Philadelphia"/>
    <x v="9"/>
    <n v="19143"/>
    <x v="3"/>
    <x v="1165"/>
    <x v="1"/>
    <x v="10"/>
    <x v="1143"/>
    <n v="31.104000000000006"/>
    <n v="6"/>
    <n v="0.2"/>
    <n v="10.8864"/>
  </r>
  <r>
    <n v="1869"/>
    <s v="CA-2012-127110"/>
    <x v="1"/>
    <x v="608"/>
    <d v="2012-07-01T00:00:00"/>
    <s v="Standard Class"/>
    <s v="CH-12070"/>
    <s v="Cathy Hwang"/>
    <x v="2"/>
    <x v="0"/>
    <s v="Philadelphia"/>
    <x v="9"/>
    <n v="19143"/>
    <x v="3"/>
    <x v="1166"/>
    <x v="1"/>
    <x v="4"/>
    <x v="1144"/>
    <n v="78.256"/>
    <n v="2"/>
    <n v="0.2"/>
    <n v="-17.607599999999998"/>
  </r>
  <r>
    <n v="1870"/>
    <s v="CA-2013-148201"/>
    <x v="0"/>
    <x v="370"/>
    <d v="2013-08-30T00:00:00"/>
    <s v="Second Class"/>
    <s v="CC-12145"/>
    <s v="Charles Crestani"/>
    <x v="0"/>
    <x v="0"/>
    <s v="Seattle"/>
    <x v="4"/>
    <n v="98103"/>
    <x v="1"/>
    <x v="712"/>
    <x v="1"/>
    <x v="10"/>
    <x v="704"/>
    <n v="6.48"/>
    <n v="1"/>
    <n v="0"/>
    <n v="3.1104000000000003"/>
  </r>
  <r>
    <n v="1871"/>
    <s v="CA-2011-116932"/>
    <x v="2"/>
    <x v="609"/>
    <d v="2011-07-25T00:00:00"/>
    <s v="Standard Class"/>
    <s v="ME-18010"/>
    <s v="Michelle Ellison"/>
    <x v="1"/>
    <x v="0"/>
    <s v="San Francisco"/>
    <x v="1"/>
    <n v="94122"/>
    <x v="1"/>
    <x v="1167"/>
    <x v="1"/>
    <x v="6"/>
    <x v="1145"/>
    <n v="99.2"/>
    <n v="5"/>
    <n v="0"/>
    <n v="25.792000000000002"/>
  </r>
  <r>
    <n v="1872"/>
    <s v="CA-2011-116932"/>
    <x v="2"/>
    <x v="609"/>
    <d v="2011-07-25T00:00:00"/>
    <s v="Standard Class"/>
    <s v="ME-18010"/>
    <s v="Michelle Ellison"/>
    <x v="1"/>
    <x v="0"/>
    <s v="San Francisco"/>
    <x v="1"/>
    <n v="94122"/>
    <x v="1"/>
    <x v="445"/>
    <x v="0"/>
    <x v="1"/>
    <x v="440"/>
    <n v="801.5680000000001"/>
    <n v="2"/>
    <n v="0.2"/>
    <n v="50.097999999999985"/>
  </r>
  <r>
    <n v="1873"/>
    <s v="CA-2011-116932"/>
    <x v="2"/>
    <x v="609"/>
    <d v="2011-07-25T00:00:00"/>
    <s v="Standard Class"/>
    <s v="ME-18010"/>
    <s v="Michelle Ellison"/>
    <x v="1"/>
    <x v="0"/>
    <s v="San Francisco"/>
    <x v="1"/>
    <n v="94122"/>
    <x v="1"/>
    <x v="1168"/>
    <x v="0"/>
    <x v="3"/>
    <x v="1146"/>
    <n v="272.84800000000001"/>
    <n v="1"/>
    <n v="0.2"/>
    <n v="27.284800000000004"/>
  </r>
  <r>
    <n v="1874"/>
    <s v="CA-2014-142888"/>
    <x v="3"/>
    <x v="610"/>
    <d v="2014-11-26T00:00:00"/>
    <s v="Standard Class"/>
    <s v="BP-11230"/>
    <s v="Benjamin Patterson"/>
    <x v="0"/>
    <x v="0"/>
    <s v="Spokane"/>
    <x v="4"/>
    <n v="99207"/>
    <x v="1"/>
    <x v="1169"/>
    <x v="0"/>
    <x v="3"/>
    <x v="1147"/>
    <n v="70.98"/>
    <n v="1"/>
    <n v="0"/>
    <n v="20.584199999999996"/>
  </r>
  <r>
    <n v="1875"/>
    <s v="CA-2011-147914"/>
    <x v="2"/>
    <x v="611"/>
    <d v="2011-06-09T00:00:00"/>
    <s v="Standard Class"/>
    <s v="MP-17470"/>
    <s v="Mark Packer"/>
    <x v="2"/>
    <x v="0"/>
    <s v="Columbus"/>
    <x v="24"/>
    <n v="43229"/>
    <x v="3"/>
    <x v="885"/>
    <x v="1"/>
    <x v="10"/>
    <x v="33"/>
    <n v="16.224"/>
    <n v="2"/>
    <n v="0.2"/>
    <n v="5.8812000000000006"/>
  </r>
  <r>
    <n v="1876"/>
    <s v="US-2013-112977"/>
    <x v="0"/>
    <x v="612"/>
    <d v="2013-03-17T00:00:00"/>
    <s v="Standard Class"/>
    <s v="CJ-12010"/>
    <s v="Caroline Jumper"/>
    <x v="0"/>
    <x v="0"/>
    <s v="Long Beach"/>
    <x v="15"/>
    <n v="11561"/>
    <x v="3"/>
    <x v="587"/>
    <x v="0"/>
    <x v="0"/>
    <x v="582"/>
    <n v="176.78399999999999"/>
    <n v="1"/>
    <n v="0.2"/>
    <n v="-22.098000000000013"/>
  </r>
  <r>
    <n v="1877"/>
    <s v="CA-2014-112039"/>
    <x v="3"/>
    <x v="613"/>
    <d v="2014-03-30T00:00:00"/>
    <s v="Standard Class"/>
    <s v="JC-15775"/>
    <s v="John Castell"/>
    <x v="0"/>
    <x v="0"/>
    <s v="San Antonio"/>
    <x v="5"/>
    <n v="78207"/>
    <x v="2"/>
    <x v="469"/>
    <x v="2"/>
    <x v="7"/>
    <x v="465"/>
    <n v="470.37600000000009"/>
    <n v="3"/>
    <n v="0.2"/>
    <n v="47.037600000000026"/>
  </r>
  <r>
    <n v="1878"/>
    <s v="CA-2014-118885"/>
    <x v="3"/>
    <x v="614"/>
    <d v="2015-01-03T00:00:00"/>
    <s v="Standard Class"/>
    <s v="JG-15160"/>
    <s v="James Galang"/>
    <x v="0"/>
    <x v="0"/>
    <s v="Los Angeles"/>
    <x v="1"/>
    <n v="90049"/>
    <x v="1"/>
    <x v="812"/>
    <x v="0"/>
    <x v="1"/>
    <x v="801"/>
    <n v="393.56799999999998"/>
    <n v="4"/>
    <n v="0.2"/>
    <n v="-44.276400000000024"/>
  </r>
  <r>
    <n v="1879"/>
    <s v="CA-2014-118885"/>
    <x v="3"/>
    <x v="614"/>
    <d v="2015-01-03T00:00:00"/>
    <s v="Standard Class"/>
    <s v="JG-15160"/>
    <s v="James Galang"/>
    <x v="0"/>
    <x v="0"/>
    <s v="Los Angeles"/>
    <x v="1"/>
    <n v="90049"/>
    <x v="1"/>
    <x v="202"/>
    <x v="2"/>
    <x v="7"/>
    <x v="201"/>
    <n v="302.37599999999998"/>
    <n v="3"/>
    <n v="0.2"/>
    <n v="22.678200000000018"/>
  </r>
  <r>
    <n v="1880"/>
    <s v="US-2014-166611"/>
    <x v="3"/>
    <x v="615"/>
    <d v="2014-04-03T00:00:00"/>
    <s v="Standard Class"/>
    <s v="CK-12760"/>
    <s v="Cyma Kinney"/>
    <x v="1"/>
    <x v="0"/>
    <s v="Jacksonville"/>
    <x v="2"/>
    <n v="32216"/>
    <x v="0"/>
    <x v="986"/>
    <x v="1"/>
    <x v="8"/>
    <x v="970"/>
    <n v="68.742000000000019"/>
    <n v="9"/>
    <n v="0.7"/>
    <n v="-48.119399999999985"/>
  </r>
  <r>
    <n v="1881"/>
    <s v="CA-2012-109512"/>
    <x v="1"/>
    <x v="616"/>
    <d v="2012-03-05T00:00:00"/>
    <s v="Same Day"/>
    <s v="LF-17185"/>
    <s v="Luke Foster"/>
    <x v="0"/>
    <x v="0"/>
    <s v="New York City"/>
    <x v="15"/>
    <n v="10011"/>
    <x v="3"/>
    <x v="1170"/>
    <x v="1"/>
    <x v="12"/>
    <x v="33"/>
    <n v="29.339999999999996"/>
    <n v="3"/>
    <n v="0"/>
    <n v="14.669999999999998"/>
  </r>
  <r>
    <n v="1882"/>
    <s v="CA-2012-109512"/>
    <x v="1"/>
    <x v="616"/>
    <d v="2012-03-05T00:00:00"/>
    <s v="Same Day"/>
    <s v="LF-17185"/>
    <s v="Luke Foster"/>
    <x v="0"/>
    <x v="0"/>
    <s v="New York City"/>
    <x v="15"/>
    <n v="10011"/>
    <x v="3"/>
    <x v="64"/>
    <x v="0"/>
    <x v="1"/>
    <x v="64"/>
    <n v="383.60700000000003"/>
    <n v="7"/>
    <n v="0.1"/>
    <n v="63.934499999999971"/>
  </r>
  <r>
    <n v="1883"/>
    <s v="CA-2012-109512"/>
    <x v="1"/>
    <x v="616"/>
    <d v="2012-03-05T00:00:00"/>
    <s v="Same Day"/>
    <s v="LF-17185"/>
    <s v="Luke Foster"/>
    <x v="0"/>
    <x v="0"/>
    <s v="New York City"/>
    <x v="15"/>
    <n v="10011"/>
    <x v="3"/>
    <x v="426"/>
    <x v="1"/>
    <x v="4"/>
    <x v="421"/>
    <n v="563.4"/>
    <n v="4"/>
    <n v="0"/>
    <n v="67.608000000000004"/>
  </r>
  <r>
    <n v="1884"/>
    <s v="CA-2013-118570"/>
    <x v="0"/>
    <x v="373"/>
    <d v="2013-11-18T00:00:00"/>
    <s v="Standard Class"/>
    <s v="CC-12430"/>
    <s v="Chuck Clark"/>
    <x v="2"/>
    <x v="0"/>
    <s v="Philadelphia"/>
    <x v="9"/>
    <n v="19143"/>
    <x v="3"/>
    <x v="968"/>
    <x v="1"/>
    <x v="10"/>
    <x v="952"/>
    <n v="217.05599999999998"/>
    <n v="7"/>
    <n v="0.2"/>
    <n v="78.6828"/>
  </r>
  <r>
    <n v="1885"/>
    <s v="CA-2014-154718"/>
    <x v="3"/>
    <x v="617"/>
    <d v="2014-01-24T00:00:00"/>
    <s v="Second Class"/>
    <s v="DL-12865"/>
    <s v="Dan Lawera"/>
    <x v="0"/>
    <x v="0"/>
    <s v="Keller"/>
    <x v="5"/>
    <n v="76248"/>
    <x v="2"/>
    <x v="1171"/>
    <x v="1"/>
    <x v="2"/>
    <x v="1148"/>
    <n v="6"/>
    <n v="2"/>
    <n v="0.2"/>
    <n v="2.0999999999999996"/>
  </r>
  <r>
    <n v="1886"/>
    <s v="CA-2013-147578"/>
    <x v="0"/>
    <x v="183"/>
    <d v="2013-04-27T00:00:00"/>
    <s v="Second Class"/>
    <s v="PG-18895"/>
    <s v="Paul Gonzalez"/>
    <x v="0"/>
    <x v="0"/>
    <s v="San Francisco"/>
    <x v="1"/>
    <n v="94122"/>
    <x v="1"/>
    <x v="1172"/>
    <x v="0"/>
    <x v="5"/>
    <x v="1149"/>
    <n v="31.56"/>
    <n v="3"/>
    <n v="0"/>
    <n v="10.4148"/>
  </r>
  <r>
    <n v="1887"/>
    <s v="CA-2011-140165"/>
    <x v="2"/>
    <x v="8"/>
    <d v="2011-05-15T00:00:00"/>
    <s v="First Class"/>
    <s v="EH-14005"/>
    <s v="Erica Hernandez"/>
    <x v="2"/>
    <x v="0"/>
    <s v="Hialeah"/>
    <x v="2"/>
    <n v="33012"/>
    <x v="0"/>
    <x v="462"/>
    <x v="1"/>
    <x v="13"/>
    <x v="33"/>
    <n v="7.104000000000001"/>
    <n v="2"/>
    <n v="0.2"/>
    <n v="2.3976000000000002"/>
  </r>
  <r>
    <n v="1888"/>
    <s v="CA-2011-140165"/>
    <x v="2"/>
    <x v="8"/>
    <d v="2011-05-15T00:00:00"/>
    <s v="First Class"/>
    <s v="EH-14005"/>
    <s v="Erica Hernandez"/>
    <x v="2"/>
    <x v="0"/>
    <s v="Hialeah"/>
    <x v="2"/>
    <n v="33012"/>
    <x v="0"/>
    <x v="896"/>
    <x v="1"/>
    <x v="8"/>
    <x v="880"/>
    <n v="398.35200000000003"/>
    <n v="8"/>
    <n v="0.7"/>
    <n v="-331.95999999999992"/>
  </r>
  <r>
    <n v="1889"/>
    <s v="CA-2011-142587"/>
    <x v="2"/>
    <x v="618"/>
    <d v="2011-10-22T00:00:00"/>
    <s v="First Class"/>
    <s v="TB-21520"/>
    <s v="Tracy Blumstein"/>
    <x v="0"/>
    <x v="0"/>
    <s v="Fairfield"/>
    <x v="24"/>
    <n v="45014"/>
    <x v="3"/>
    <x v="513"/>
    <x v="1"/>
    <x v="9"/>
    <x v="508"/>
    <n v="121.79200000000002"/>
    <n v="4"/>
    <n v="0.2"/>
    <n v="13.701599999999988"/>
  </r>
  <r>
    <n v="1890"/>
    <s v="CA-2011-142587"/>
    <x v="2"/>
    <x v="618"/>
    <d v="2011-10-22T00:00:00"/>
    <s v="First Class"/>
    <s v="TB-21520"/>
    <s v="Tracy Blumstein"/>
    <x v="0"/>
    <x v="0"/>
    <s v="Fairfield"/>
    <x v="24"/>
    <n v="45014"/>
    <x v="3"/>
    <x v="342"/>
    <x v="0"/>
    <x v="3"/>
    <x v="338"/>
    <n v="409.59000000000003"/>
    <n v="3"/>
    <n v="0.4"/>
    <n v="-122.87700000000004"/>
  </r>
  <r>
    <n v="1891"/>
    <s v="CA-2011-157623"/>
    <x v="2"/>
    <x v="619"/>
    <d v="2011-03-18T00:00:00"/>
    <s v="Standard Class"/>
    <s v="DK-13225"/>
    <s v="Dean Katz"/>
    <x v="1"/>
    <x v="0"/>
    <s v="Huntington Beach"/>
    <x v="1"/>
    <n v="92646"/>
    <x v="1"/>
    <x v="523"/>
    <x v="1"/>
    <x v="10"/>
    <x v="518"/>
    <n v="10.56"/>
    <n v="2"/>
    <n v="0"/>
    <n v="4.7519999999999998"/>
  </r>
  <r>
    <n v="1892"/>
    <s v="CA-2011-157623"/>
    <x v="2"/>
    <x v="619"/>
    <d v="2011-03-18T00:00:00"/>
    <s v="Standard Class"/>
    <s v="DK-13225"/>
    <s v="Dean Katz"/>
    <x v="1"/>
    <x v="0"/>
    <s v="Huntington Beach"/>
    <x v="1"/>
    <n v="92646"/>
    <x v="1"/>
    <x v="1173"/>
    <x v="1"/>
    <x v="6"/>
    <x v="1150"/>
    <n v="3.38"/>
    <n v="1"/>
    <n v="0"/>
    <n v="1.2505999999999999"/>
  </r>
  <r>
    <n v="1893"/>
    <s v="CA-2014-145310"/>
    <x v="3"/>
    <x v="66"/>
    <d v="2014-12-25T00:00:00"/>
    <s v="Second Class"/>
    <s v="JP-15520"/>
    <s v="Jeremy Pistek"/>
    <x v="0"/>
    <x v="0"/>
    <s v="Port Orange"/>
    <x v="2"/>
    <n v="32127"/>
    <x v="0"/>
    <x v="1170"/>
    <x v="1"/>
    <x v="12"/>
    <x v="33"/>
    <n v="7.8239999999999998"/>
    <n v="1"/>
    <n v="0.2"/>
    <n v="2.9339999999999997"/>
  </r>
  <r>
    <n v="1894"/>
    <s v="CA-2013-100083"/>
    <x v="0"/>
    <x v="390"/>
    <d v="2013-11-30T00:00:00"/>
    <s v="Standard Class"/>
    <s v="CD-11980"/>
    <s v="Carol Darley"/>
    <x v="0"/>
    <x v="0"/>
    <s v="Medford"/>
    <x v="21"/>
    <n v="97504"/>
    <x v="1"/>
    <x v="1174"/>
    <x v="1"/>
    <x v="10"/>
    <x v="1151"/>
    <n v="24.784000000000002"/>
    <n v="1"/>
    <n v="0.2"/>
    <n v="7.7449999999999983"/>
  </r>
  <r>
    <n v="1895"/>
    <s v="US-2014-108063"/>
    <x v="3"/>
    <x v="574"/>
    <d v="2014-12-06T00:00:00"/>
    <s v="First Class"/>
    <s v="AS-10090"/>
    <s v="Adam Shillingsburg"/>
    <x v="0"/>
    <x v="0"/>
    <s v="Charlottesville"/>
    <x v="17"/>
    <n v="22901"/>
    <x v="0"/>
    <x v="1175"/>
    <x v="1"/>
    <x v="6"/>
    <x v="1152"/>
    <n v="34.650000000000006"/>
    <n v="3"/>
    <n v="0"/>
    <n v="10.395"/>
  </r>
  <r>
    <n v="1896"/>
    <s v="CA-2012-109197"/>
    <x v="1"/>
    <x v="620"/>
    <d v="2013-01-04T00:00:00"/>
    <s v="Standard Class"/>
    <s v="JO-15280"/>
    <s v="Jas O'Carroll"/>
    <x v="0"/>
    <x v="0"/>
    <s v="Missoula"/>
    <x v="37"/>
    <n v="59801"/>
    <x v="1"/>
    <x v="569"/>
    <x v="1"/>
    <x v="8"/>
    <x v="564"/>
    <n v="487.98400000000004"/>
    <n v="2"/>
    <n v="0.2"/>
    <n v="152.49499999999998"/>
  </r>
  <r>
    <n v="1897"/>
    <s v="CA-2014-141789"/>
    <x v="3"/>
    <x v="621"/>
    <d v="2014-10-07T00:00:00"/>
    <s v="First Class"/>
    <s v="AC-10450"/>
    <s v="Amy Cox"/>
    <x v="0"/>
    <x v="0"/>
    <s v="Minneapolis"/>
    <x v="11"/>
    <n v="55407"/>
    <x v="2"/>
    <x v="1176"/>
    <x v="1"/>
    <x v="8"/>
    <x v="1153"/>
    <n v="1793.98"/>
    <n v="2"/>
    <n v="0"/>
    <n v="843.17059999999992"/>
  </r>
  <r>
    <n v="1898"/>
    <s v="CA-2011-169775"/>
    <x v="2"/>
    <x v="550"/>
    <d v="2011-09-02T00:00:00"/>
    <s v="Second Class"/>
    <s v="RA-19945"/>
    <s v="Ryan Akin"/>
    <x v="0"/>
    <x v="0"/>
    <s v="Miami"/>
    <x v="2"/>
    <n v="33178"/>
    <x v="0"/>
    <x v="1177"/>
    <x v="1"/>
    <x v="12"/>
    <x v="1154"/>
    <n v="29.808"/>
    <n v="2"/>
    <n v="0.2"/>
    <n v="10.805399999999997"/>
  </r>
  <r>
    <n v="1899"/>
    <s v="CA-2011-169775"/>
    <x v="2"/>
    <x v="550"/>
    <d v="2011-09-02T00:00:00"/>
    <s v="Second Class"/>
    <s v="RA-19945"/>
    <s v="Ryan Akin"/>
    <x v="0"/>
    <x v="0"/>
    <s v="Miami"/>
    <x v="2"/>
    <n v="33178"/>
    <x v="0"/>
    <x v="1178"/>
    <x v="1"/>
    <x v="8"/>
    <x v="1155"/>
    <n v="505.1760000000001"/>
    <n v="4"/>
    <n v="0.7"/>
    <n v="-336.78399999999988"/>
  </r>
  <r>
    <n v="1900"/>
    <s v="CA-2011-169775"/>
    <x v="2"/>
    <x v="550"/>
    <d v="2011-09-02T00:00:00"/>
    <s v="Second Class"/>
    <s v="RA-19945"/>
    <s v="Ryan Akin"/>
    <x v="0"/>
    <x v="0"/>
    <s v="Miami"/>
    <x v="2"/>
    <n v="33178"/>
    <x v="0"/>
    <x v="438"/>
    <x v="0"/>
    <x v="3"/>
    <x v="433"/>
    <n v="174.05850000000001"/>
    <n v="3"/>
    <n v="0.45"/>
    <n v="-110.76450000000001"/>
  </r>
  <r>
    <n v="1901"/>
    <s v="CA-2013-140543"/>
    <x v="0"/>
    <x v="622"/>
    <d v="2013-07-04T00:00:00"/>
    <s v="Second Class"/>
    <s v="Co-12640"/>
    <s v="Corey-Lock"/>
    <x v="0"/>
    <x v="0"/>
    <s v="Florence"/>
    <x v="20"/>
    <n v="29501"/>
    <x v="0"/>
    <x v="911"/>
    <x v="1"/>
    <x v="4"/>
    <x v="894"/>
    <n v="191.88"/>
    <n v="6"/>
    <n v="0"/>
    <n v="19.188000000000002"/>
  </r>
  <r>
    <n v="1902"/>
    <s v="CA-2013-151141"/>
    <x v="0"/>
    <x v="623"/>
    <d v="2013-08-24T00:00:00"/>
    <s v="First Class"/>
    <s v="DW-13480"/>
    <s v="Dianna Wilson"/>
    <x v="2"/>
    <x v="0"/>
    <s v="Detroit"/>
    <x v="12"/>
    <n v="48205"/>
    <x v="2"/>
    <x v="1179"/>
    <x v="2"/>
    <x v="7"/>
    <x v="1156"/>
    <n v="14.78"/>
    <n v="2"/>
    <n v="0"/>
    <n v="3.9906000000000006"/>
  </r>
  <r>
    <n v="1903"/>
    <s v="CA-2014-167094"/>
    <x v="3"/>
    <x v="208"/>
    <d v="2014-10-23T00:00:00"/>
    <s v="First Class"/>
    <s v="DK-12835"/>
    <s v="Damala Kotsonis"/>
    <x v="1"/>
    <x v="0"/>
    <s v="Springfield"/>
    <x v="21"/>
    <n v="97477"/>
    <x v="1"/>
    <x v="644"/>
    <x v="1"/>
    <x v="10"/>
    <x v="638"/>
    <n v="5.1840000000000011"/>
    <n v="1"/>
    <n v="0.2"/>
    <n v="1.8144"/>
  </r>
  <r>
    <n v="1904"/>
    <s v="CA-2014-167094"/>
    <x v="3"/>
    <x v="208"/>
    <d v="2014-10-23T00:00:00"/>
    <s v="First Class"/>
    <s v="DK-12835"/>
    <s v="Damala Kotsonis"/>
    <x v="1"/>
    <x v="0"/>
    <s v="Springfield"/>
    <x v="21"/>
    <n v="97477"/>
    <x v="1"/>
    <x v="1180"/>
    <x v="0"/>
    <x v="1"/>
    <x v="1157"/>
    <n v="478.48"/>
    <n v="2"/>
    <n v="0.2"/>
    <n v="47.848000000000013"/>
  </r>
  <r>
    <n v="1905"/>
    <s v="CA-2014-167094"/>
    <x v="3"/>
    <x v="208"/>
    <d v="2014-10-23T00:00:00"/>
    <s v="First Class"/>
    <s v="DK-12835"/>
    <s v="Damala Kotsonis"/>
    <x v="1"/>
    <x v="0"/>
    <s v="Springfield"/>
    <x v="21"/>
    <n v="97477"/>
    <x v="1"/>
    <x v="936"/>
    <x v="2"/>
    <x v="11"/>
    <x v="920"/>
    <n v="28.400000000000002"/>
    <n v="2"/>
    <n v="0.2"/>
    <n v="6.7449999999999983"/>
  </r>
  <r>
    <n v="1906"/>
    <s v="CA-2014-154410"/>
    <x v="3"/>
    <x v="208"/>
    <d v="2014-10-25T00:00:00"/>
    <s v="First Class"/>
    <s v="MD-17860"/>
    <s v="Michael Dominguez"/>
    <x v="1"/>
    <x v="0"/>
    <s v="Indianapolis"/>
    <x v="14"/>
    <n v="46203"/>
    <x v="2"/>
    <x v="418"/>
    <x v="1"/>
    <x v="4"/>
    <x v="413"/>
    <n v="909.12"/>
    <n v="8"/>
    <n v="0"/>
    <n v="9.091199999999958"/>
  </r>
  <r>
    <n v="1907"/>
    <s v="US-2013-150567"/>
    <x v="0"/>
    <x v="624"/>
    <d v="2013-05-22T00:00:00"/>
    <s v="Standard Class"/>
    <s v="RP-19855"/>
    <s v="Roy Phan"/>
    <x v="1"/>
    <x v="0"/>
    <s v="Apopka"/>
    <x v="2"/>
    <n v="32712"/>
    <x v="0"/>
    <x v="1181"/>
    <x v="1"/>
    <x v="8"/>
    <x v="1158"/>
    <n v="2.9520000000000004"/>
    <n v="2"/>
    <n v="0.7"/>
    <n v="-2.1648000000000005"/>
  </r>
  <r>
    <n v="1908"/>
    <s v="US-2013-150567"/>
    <x v="0"/>
    <x v="624"/>
    <d v="2013-05-22T00:00:00"/>
    <s v="Standard Class"/>
    <s v="RP-19855"/>
    <s v="Roy Phan"/>
    <x v="1"/>
    <x v="0"/>
    <s v="Apopka"/>
    <x v="2"/>
    <n v="32712"/>
    <x v="0"/>
    <x v="491"/>
    <x v="1"/>
    <x v="8"/>
    <x v="486"/>
    <n v="27.018000000000008"/>
    <n v="6"/>
    <n v="0.7"/>
    <n v="-21.61440000000001"/>
  </r>
  <r>
    <n v="1909"/>
    <s v="CA-2012-157959"/>
    <x v="1"/>
    <x v="302"/>
    <d v="2012-02-04T00:00:00"/>
    <s v="First Class"/>
    <s v="RW-19540"/>
    <s v="Rick Wilson"/>
    <x v="1"/>
    <x v="0"/>
    <s v="Los Angeles"/>
    <x v="1"/>
    <n v="90008"/>
    <x v="1"/>
    <x v="1182"/>
    <x v="0"/>
    <x v="5"/>
    <x v="1159"/>
    <n v="136.91999999999999"/>
    <n v="4"/>
    <n v="0"/>
    <n v="41.075999999999993"/>
  </r>
  <r>
    <n v="1910"/>
    <s v="CA-2014-105886"/>
    <x v="3"/>
    <x v="404"/>
    <d v="2014-12-24T00:00:00"/>
    <s v="Standard Class"/>
    <s v="DB-13660"/>
    <s v="Duane Benoit"/>
    <x v="0"/>
    <x v="0"/>
    <s v="Oceanside"/>
    <x v="15"/>
    <n v="11572"/>
    <x v="3"/>
    <x v="1183"/>
    <x v="0"/>
    <x v="5"/>
    <x v="1160"/>
    <n v="18.96"/>
    <n v="2"/>
    <n v="0"/>
    <n v="8.532"/>
  </r>
  <r>
    <n v="1911"/>
    <s v="CA-2013-105963"/>
    <x v="0"/>
    <x v="625"/>
    <d v="2013-11-23T00:00:00"/>
    <s v="Standard Class"/>
    <s v="SC-20770"/>
    <s v="Stewart Carmichael"/>
    <x v="1"/>
    <x v="0"/>
    <s v="Los Angeles"/>
    <x v="1"/>
    <n v="90008"/>
    <x v="1"/>
    <x v="217"/>
    <x v="2"/>
    <x v="11"/>
    <x v="458"/>
    <n v="99.390000000000015"/>
    <n v="3"/>
    <n v="0"/>
    <n v="40.749900000000004"/>
  </r>
  <r>
    <n v="1912"/>
    <s v="CA-2014-121503"/>
    <x v="3"/>
    <x v="445"/>
    <d v="2014-07-07T00:00:00"/>
    <s v="Second Class"/>
    <s v="FH-14275"/>
    <s v="Frank Hawley"/>
    <x v="1"/>
    <x v="0"/>
    <s v="Houston"/>
    <x v="5"/>
    <n v="77041"/>
    <x v="2"/>
    <x v="1184"/>
    <x v="1"/>
    <x v="10"/>
    <x v="1161"/>
    <n v="273.89600000000002"/>
    <n v="7"/>
    <n v="0.2"/>
    <n v="92.43989999999998"/>
  </r>
  <r>
    <n v="1913"/>
    <s v="CA-2014-121503"/>
    <x v="3"/>
    <x v="445"/>
    <d v="2014-07-07T00:00:00"/>
    <s v="Second Class"/>
    <s v="FH-14275"/>
    <s v="Frank Hawley"/>
    <x v="1"/>
    <x v="0"/>
    <s v="Houston"/>
    <x v="5"/>
    <n v="77041"/>
    <x v="2"/>
    <x v="1185"/>
    <x v="2"/>
    <x v="15"/>
    <x v="1162"/>
    <n v="597.13200000000006"/>
    <n v="3"/>
    <n v="0.4"/>
    <n v="49.760999999999967"/>
  </r>
  <r>
    <n v="1914"/>
    <s v="CA-2011-103366"/>
    <x v="2"/>
    <x v="626"/>
    <d v="2011-01-18T00:00:00"/>
    <s v="First Class"/>
    <s v="EH-13990"/>
    <s v="Erica Hackney"/>
    <x v="0"/>
    <x v="0"/>
    <s v="Roswell"/>
    <x v="32"/>
    <n v="30076"/>
    <x v="0"/>
    <x v="246"/>
    <x v="2"/>
    <x v="11"/>
    <x v="244"/>
    <n v="149.94999999999999"/>
    <n v="5"/>
    <n v="0"/>
    <n v="65.978000000000009"/>
  </r>
  <r>
    <n v="1915"/>
    <s v="CA-2014-124597"/>
    <x v="3"/>
    <x v="504"/>
    <d v="2014-05-06T00:00:00"/>
    <s v="Standard Class"/>
    <s v="AS-10630"/>
    <s v="Ann Steele"/>
    <x v="2"/>
    <x v="0"/>
    <s v="Boynton Beach"/>
    <x v="2"/>
    <n v="33437"/>
    <x v="0"/>
    <x v="1186"/>
    <x v="1"/>
    <x v="2"/>
    <x v="1163"/>
    <n v="4.6079999999999997"/>
    <n v="2"/>
    <n v="0.2"/>
    <n v="1.6704000000000001"/>
  </r>
  <r>
    <n v="1916"/>
    <s v="CA-2014-124597"/>
    <x v="3"/>
    <x v="504"/>
    <d v="2014-05-06T00:00:00"/>
    <s v="Standard Class"/>
    <s v="AS-10630"/>
    <s v="Ann Steele"/>
    <x v="2"/>
    <x v="0"/>
    <s v="Boynton Beach"/>
    <x v="2"/>
    <n v="33437"/>
    <x v="0"/>
    <x v="900"/>
    <x v="1"/>
    <x v="6"/>
    <x v="33"/>
    <n v="15.528"/>
    <n v="3"/>
    <n v="0.2"/>
    <n v="4.8524999999999991"/>
  </r>
  <r>
    <n v="1917"/>
    <s v="CA-2014-124597"/>
    <x v="3"/>
    <x v="504"/>
    <d v="2014-05-06T00:00:00"/>
    <s v="Standard Class"/>
    <s v="AS-10630"/>
    <s v="Ann Steele"/>
    <x v="2"/>
    <x v="0"/>
    <s v="Boynton Beach"/>
    <x v="2"/>
    <n v="33437"/>
    <x v="0"/>
    <x v="639"/>
    <x v="1"/>
    <x v="2"/>
    <x v="633"/>
    <n v="11.952000000000002"/>
    <n v="3"/>
    <n v="0.2"/>
    <n v="3.8843999999999994"/>
  </r>
  <r>
    <n v="1918"/>
    <s v="CA-2012-105634"/>
    <x v="1"/>
    <x v="627"/>
    <d v="2012-11-14T00:00:00"/>
    <s v="Standard Class"/>
    <s v="HA-14905"/>
    <s v="Helen Abelman"/>
    <x v="0"/>
    <x v="0"/>
    <s v="Franklin"/>
    <x v="31"/>
    <n v="2038"/>
    <x v="3"/>
    <x v="372"/>
    <x v="1"/>
    <x v="6"/>
    <x v="368"/>
    <n v="11.65"/>
    <n v="5"/>
    <n v="0"/>
    <n v="3.3784999999999989"/>
  </r>
  <r>
    <n v="1919"/>
    <s v="CA-2012-123673"/>
    <x v="1"/>
    <x v="628"/>
    <d v="2012-11-01T00:00:00"/>
    <s v="Second Class"/>
    <s v="CH-12070"/>
    <s v="Cathy Hwang"/>
    <x v="2"/>
    <x v="0"/>
    <s v="Detroit"/>
    <x v="12"/>
    <n v="48227"/>
    <x v="2"/>
    <x v="1187"/>
    <x v="2"/>
    <x v="7"/>
    <x v="1164"/>
    <n v="299.89999999999998"/>
    <n v="2"/>
    <n v="0"/>
    <n v="74.974999999999994"/>
  </r>
  <r>
    <n v="1920"/>
    <s v="US-2014-111423"/>
    <x v="3"/>
    <x v="629"/>
    <d v="2014-08-20T00:00:00"/>
    <s v="First Class"/>
    <s v="EH-13765"/>
    <s v="Edward Hooks"/>
    <x v="1"/>
    <x v="0"/>
    <s v="Watertown"/>
    <x v="15"/>
    <n v="13601"/>
    <x v="3"/>
    <x v="1188"/>
    <x v="1"/>
    <x v="8"/>
    <x v="1165"/>
    <n v="895.92"/>
    <n v="5"/>
    <n v="0.2"/>
    <n v="302.37299999999993"/>
  </r>
  <r>
    <n v="1921"/>
    <s v="US-2014-111423"/>
    <x v="3"/>
    <x v="629"/>
    <d v="2014-08-20T00:00:00"/>
    <s v="First Class"/>
    <s v="EH-13765"/>
    <s v="Edward Hooks"/>
    <x v="1"/>
    <x v="0"/>
    <s v="Watertown"/>
    <x v="15"/>
    <n v="13601"/>
    <x v="3"/>
    <x v="1189"/>
    <x v="0"/>
    <x v="1"/>
    <x v="1166"/>
    <n v="462.56400000000002"/>
    <n v="2"/>
    <n v="0.1"/>
    <n v="97.652399999999943"/>
  </r>
  <r>
    <n v="1922"/>
    <s v="CA-2012-125178"/>
    <x v="1"/>
    <x v="292"/>
    <d v="2012-10-09T00:00:00"/>
    <s v="Standard Class"/>
    <s v="MZ-17515"/>
    <s v="Mary Zewe"/>
    <x v="1"/>
    <x v="0"/>
    <s v="Reading"/>
    <x v="9"/>
    <n v="19601"/>
    <x v="3"/>
    <x v="1190"/>
    <x v="1"/>
    <x v="4"/>
    <x v="33"/>
    <n v="15.008000000000003"/>
    <n v="2"/>
    <n v="0.2"/>
    <n v="1.5007999999999999"/>
  </r>
  <r>
    <n v="1923"/>
    <s v="CA-2013-156685"/>
    <x v="0"/>
    <x v="630"/>
    <d v="2013-07-11T00:00:00"/>
    <s v="Second Class"/>
    <s v="SC-20230"/>
    <s v="Scot Coram"/>
    <x v="1"/>
    <x v="0"/>
    <s v="Arlington"/>
    <x v="5"/>
    <n v="76017"/>
    <x v="2"/>
    <x v="1191"/>
    <x v="2"/>
    <x v="7"/>
    <x v="1167"/>
    <n v="863.6400000000001"/>
    <n v="9"/>
    <n v="0.2"/>
    <n v="107.95499999999998"/>
  </r>
  <r>
    <n v="1924"/>
    <s v="CA-2013-156685"/>
    <x v="0"/>
    <x v="630"/>
    <d v="2013-07-11T00:00:00"/>
    <s v="Second Class"/>
    <s v="SC-20230"/>
    <s v="Scot Coram"/>
    <x v="1"/>
    <x v="0"/>
    <s v="Arlington"/>
    <x v="5"/>
    <n v="76017"/>
    <x v="2"/>
    <x v="397"/>
    <x v="1"/>
    <x v="6"/>
    <x v="393"/>
    <n v="47.616"/>
    <n v="3"/>
    <n v="0.2"/>
    <n v="3.571200000000001"/>
  </r>
  <r>
    <n v="1925"/>
    <s v="CA-2014-126865"/>
    <x v="3"/>
    <x v="256"/>
    <d v="2014-12-08T00:00:00"/>
    <s v="Second Class"/>
    <s v="NP-18325"/>
    <s v="Naresj Patel"/>
    <x v="0"/>
    <x v="0"/>
    <s v="San Diego"/>
    <x v="1"/>
    <n v="92024"/>
    <x v="1"/>
    <x v="334"/>
    <x v="1"/>
    <x v="10"/>
    <x v="330"/>
    <n v="92.94"/>
    <n v="3"/>
    <n v="0"/>
    <n v="41.822999999999993"/>
  </r>
  <r>
    <n v="1926"/>
    <s v="CA-2014-102834"/>
    <x v="3"/>
    <x v="631"/>
    <d v="2014-03-14T00:00:00"/>
    <s v="Standard Class"/>
    <s v="LW-16990"/>
    <s v="Lindsay Williams"/>
    <x v="1"/>
    <x v="0"/>
    <s v="San Francisco"/>
    <x v="1"/>
    <n v="94110"/>
    <x v="1"/>
    <x v="295"/>
    <x v="2"/>
    <x v="11"/>
    <x v="292"/>
    <n v="199.98"/>
    <n v="2"/>
    <n v="0"/>
    <n v="69.992999999999995"/>
  </r>
  <r>
    <n v="1927"/>
    <s v="US-2013-139710"/>
    <x v="0"/>
    <x v="632"/>
    <d v="2013-06-16T00:00:00"/>
    <s v="Standard Class"/>
    <s v="GM-14680"/>
    <s v="Greg Matthias"/>
    <x v="0"/>
    <x v="0"/>
    <s v="Los Angeles"/>
    <x v="1"/>
    <n v="90045"/>
    <x v="1"/>
    <x v="1192"/>
    <x v="2"/>
    <x v="7"/>
    <x v="1168"/>
    <n v="177.48000000000002"/>
    <n v="3"/>
    <n v="0.2"/>
    <n v="19.966499999999982"/>
  </r>
  <r>
    <n v="1928"/>
    <s v="CA-2014-121538"/>
    <x v="3"/>
    <x v="354"/>
    <d v="2014-12-02T00:00:00"/>
    <s v="First Class"/>
    <s v="RH-19495"/>
    <s v="Rick Hansen"/>
    <x v="0"/>
    <x v="0"/>
    <s v="Denver"/>
    <x v="22"/>
    <n v="80219"/>
    <x v="1"/>
    <x v="417"/>
    <x v="1"/>
    <x v="10"/>
    <x v="412"/>
    <n v="88.768000000000001"/>
    <n v="2"/>
    <n v="0.2"/>
    <n v="31.068799999999996"/>
  </r>
  <r>
    <n v="1929"/>
    <s v="US-2014-101539"/>
    <x v="3"/>
    <x v="633"/>
    <d v="2014-03-19T00:00:00"/>
    <s v="Second Class"/>
    <s v="VM-21685"/>
    <s v="Valerie Mitchum"/>
    <x v="2"/>
    <x v="0"/>
    <s v="Seattle"/>
    <x v="4"/>
    <n v="98105"/>
    <x v="1"/>
    <x v="1193"/>
    <x v="1"/>
    <x v="10"/>
    <x v="1169"/>
    <n v="6.48"/>
    <n v="1"/>
    <n v="0"/>
    <n v="3.1104000000000003"/>
  </r>
  <r>
    <n v="1930"/>
    <s v="US-2014-101539"/>
    <x v="3"/>
    <x v="633"/>
    <d v="2014-03-19T00:00:00"/>
    <s v="Second Class"/>
    <s v="VM-21685"/>
    <s v="Valerie Mitchum"/>
    <x v="2"/>
    <x v="0"/>
    <s v="Seattle"/>
    <x v="4"/>
    <n v="98105"/>
    <x v="1"/>
    <x v="243"/>
    <x v="1"/>
    <x v="4"/>
    <x v="241"/>
    <n v="46.51"/>
    <n v="1"/>
    <n v="0"/>
    <n v="1.8603999999999985"/>
  </r>
  <r>
    <n v="1931"/>
    <s v="US-2014-101539"/>
    <x v="3"/>
    <x v="633"/>
    <d v="2014-03-19T00:00:00"/>
    <s v="Second Class"/>
    <s v="VM-21685"/>
    <s v="Valerie Mitchum"/>
    <x v="2"/>
    <x v="0"/>
    <s v="Seattle"/>
    <x v="4"/>
    <n v="98105"/>
    <x v="1"/>
    <x v="903"/>
    <x v="2"/>
    <x v="7"/>
    <x v="886"/>
    <n v="659.97600000000011"/>
    <n v="3"/>
    <n v="0.2"/>
    <n v="49.498199999999969"/>
  </r>
  <r>
    <n v="1932"/>
    <s v="CA-2013-152121"/>
    <x v="0"/>
    <x v="581"/>
    <d v="2013-11-30T00:00:00"/>
    <s v="Second Class"/>
    <s v="CC-12670"/>
    <s v="Craig Carreira"/>
    <x v="0"/>
    <x v="0"/>
    <s v="Scottsdale"/>
    <x v="16"/>
    <n v="85254"/>
    <x v="1"/>
    <x v="1194"/>
    <x v="2"/>
    <x v="7"/>
    <x v="1170"/>
    <n v="271.99200000000002"/>
    <n v="1"/>
    <n v="0.2"/>
    <n v="23.799300000000002"/>
  </r>
  <r>
    <n v="1933"/>
    <s v="CA-2014-161200"/>
    <x v="3"/>
    <x v="634"/>
    <d v="2014-08-11T00:00:00"/>
    <s v="Second Class"/>
    <s v="SV-20365"/>
    <s v="Seth Vernon"/>
    <x v="0"/>
    <x v="0"/>
    <s v="Lafayette"/>
    <x v="28"/>
    <n v="70506"/>
    <x v="0"/>
    <x v="1195"/>
    <x v="0"/>
    <x v="0"/>
    <x v="1171"/>
    <n v="145.74"/>
    <n v="3"/>
    <n v="0"/>
    <n v="23.318400000000011"/>
  </r>
  <r>
    <n v="1934"/>
    <s v="CA-2014-161200"/>
    <x v="3"/>
    <x v="634"/>
    <d v="2014-08-11T00:00:00"/>
    <s v="Second Class"/>
    <s v="SV-20365"/>
    <s v="Seth Vernon"/>
    <x v="0"/>
    <x v="0"/>
    <s v="Lafayette"/>
    <x v="28"/>
    <n v="70506"/>
    <x v="0"/>
    <x v="50"/>
    <x v="0"/>
    <x v="5"/>
    <x v="50"/>
    <n v="15.4"/>
    <n v="5"/>
    <n v="0"/>
    <n v="7.3919999999999995"/>
  </r>
  <r>
    <n v="1935"/>
    <s v="CA-2014-101245"/>
    <x v="3"/>
    <x v="344"/>
    <d v="2014-12-04T00:00:00"/>
    <s v="Standard Class"/>
    <s v="LW-16990"/>
    <s v="Lindsay Williams"/>
    <x v="1"/>
    <x v="0"/>
    <s v="San Francisco"/>
    <x v="1"/>
    <n v="94109"/>
    <x v="1"/>
    <x v="1158"/>
    <x v="1"/>
    <x v="10"/>
    <x v="1137"/>
    <n v="244.54999999999998"/>
    <n v="5"/>
    <n v="0"/>
    <n v="114.93849999999998"/>
  </r>
  <r>
    <n v="1936"/>
    <s v="CA-2014-101245"/>
    <x v="3"/>
    <x v="344"/>
    <d v="2014-12-04T00:00:00"/>
    <s v="Standard Class"/>
    <s v="LW-16990"/>
    <s v="Lindsay Williams"/>
    <x v="1"/>
    <x v="0"/>
    <s v="San Francisco"/>
    <x v="1"/>
    <n v="94109"/>
    <x v="1"/>
    <x v="1196"/>
    <x v="2"/>
    <x v="11"/>
    <x v="1172"/>
    <n v="166.16"/>
    <n v="8"/>
    <n v="0"/>
    <n v="59.817599999999999"/>
  </r>
  <r>
    <n v="1937"/>
    <s v="CA-2012-141768"/>
    <x v="1"/>
    <x v="442"/>
    <d v="2012-05-27T00:00:00"/>
    <s v="Second Class"/>
    <s v="NP-18685"/>
    <s v="Nora Pelletier"/>
    <x v="2"/>
    <x v="0"/>
    <s v="San Francisco"/>
    <x v="1"/>
    <n v="94109"/>
    <x v="1"/>
    <x v="875"/>
    <x v="0"/>
    <x v="5"/>
    <x v="860"/>
    <n v="14.73"/>
    <n v="3"/>
    <n v="0"/>
    <n v="4.8608999999999991"/>
  </r>
  <r>
    <n v="1938"/>
    <s v="CA-2013-112109"/>
    <x v="0"/>
    <x v="630"/>
    <d v="2013-07-13T00:00:00"/>
    <s v="Standard Class"/>
    <s v="JE-15715"/>
    <s v="Joe Elijah"/>
    <x v="0"/>
    <x v="0"/>
    <s v="Broomfield"/>
    <x v="22"/>
    <n v="80020"/>
    <x v="1"/>
    <x v="1197"/>
    <x v="1"/>
    <x v="8"/>
    <x v="1173"/>
    <n v="19.968000000000004"/>
    <n v="2"/>
    <n v="0.7"/>
    <n v="-13.311999999999998"/>
  </r>
  <r>
    <n v="1939"/>
    <s v="CA-2013-112109"/>
    <x v="0"/>
    <x v="630"/>
    <d v="2013-07-13T00:00:00"/>
    <s v="Standard Class"/>
    <s v="JE-15715"/>
    <s v="Joe Elijah"/>
    <x v="0"/>
    <x v="0"/>
    <s v="Broomfield"/>
    <x v="22"/>
    <n v="80020"/>
    <x v="1"/>
    <x v="1198"/>
    <x v="1"/>
    <x v="4"/>
    <x v="1174"/>
    <n v="33.488000000000007"/>
    <n v="7"/>
    <n v="0.2"/>
    <n v="-1.2558000000000051"/>
  </r>
  <r>
    <n v="1940"/>
    <s v="CA-2013-112109"/>
    <x v="0"/>
    <x v="630"/>
    <d v="2013-07-13T00:00:00"/>
    <s v="Standard Class"/>
    <s v="JE-15715"/>
    <s v="Joe Elijah"/>
    <x v="0"/>
    <x v="0"/>
    <s v="Broomfield"/>
    <x v="22"/>
    <n v="80020"/>
    <x v="1"/>
    <x v="24"/>
    <x v="1"/>
    <x v="8"/>
    <x v="24"/>
    <n v="8.7360000000000024"/>
    <n v="4"/>
    <n v="0.7"/>
    <n v="-6.1151999999999997"/>
  </r>
  <r>
    <n v="1941"/>
    <s v="CA-2013-112109"/>
    <x v="0"/>
    <x v="630"/>
    <d v="2013-07-13T00:00:00"/>
    <s v="Standard Class"/>
    <s v="JE-15715"/>
    <s v="Joe Elijah"/>
    <x v="0"/>
    <x v="0"/>
    <s v="Broomfield"/>
    <x v="22"/>
    <n v="80020"/>
    <x v="1"/>
    <x v="157"/>
    <x v="0"/>
    <x v="1"/>
    <x v="156"/>
    <n v="662.88"/>
    <n v="3"/>
    <n v="0.2"/>
    <n v="74.573999999999955"/>
  </r>
  <r>
    <n v="1942"/>
    <s v="CA-2014-144064"/>
    <x v="3"/>
    <x v="635"/>
    <d v="2014-09-02T00:00:00"/>
    <s v="First Class"/>
    <s v="CP-12085"/>
    <s v="Cathy Prescott"/>
    <x v="1"/>
    <x v="0"/>
    <s v="Quincy"/>
    <x v="10"/>
    <n v="62301"/>
    <x v="2"/>
    <x v="198"/>
    <x v="1"/>
    <x v="2"/>
    <x v="197"/>
    <n v="47.360000000000007"/>
    <n v="4"/>
    <n v="0.2"/>
    <n v="17.759999999999998"/>
  </r>
  <r>
    <n v="1943"/>
    <s v="CA-2014-144064"/>
    <x v="3"/>
    <x v="635"/>
    <d v="2014-09-02T00:00:00"/>
    <s v="First Class"/>
    <s v="CP-12085"/>
    <s v="Cathy Prescott"/>
    <x v="1"/>
    <x v="0"/>
    <s v="Quincy"/>
    <x v="10"/>
    <n v="62301"/>
    <x v="2"/>
    <x v="456"/>
    <x v="1"/>
    <x v="4"/>
    <x v="452"/>
    <n v="27.439999999999998"/>
    <n v="2"/>
    <n v="0.2"/>
    <n v="2.4009999999999998"/>
  </r>
  <r>
    <n v="1944"/>
    <s v="CA-2014-144064"/>
    <x v="3"/>
    <x v="635"/>
    <d v="2014-09-02T00:00:00"/>
    <s v="First Class"/>
    <s v="CP-12085"/>
    <s v="Cathy Prescott"/>
    <x v="1"/>
    <x v="0"/>
    <s v="Quincy"/>
    <x v="10"/>
    <n v="62301"/>
    <x v="2"/>
    <x v="751"/>
    <x v="1"/>
    <x v="8"/>
    <x v="742"/>
    <n v="3.2399999999999993"/>
    <n v="9"/>
    <n v="0.8"/>
    <n v="-5.1840000000000011"/>
  </r>
  <r>
    <n v="1945"/>
    <s v="CA-2013-108581"/>
    <x v="0"/>
    <x v="23"/>
    <d v="2013-06-27T00:00:00"/>
    <s v="Standard Class"/>
    <s v="EA-14035"/>
    <s v="Erin Ashbrook"/>
    <x v="1"/>
    <x v="0"/>
    <s v="Carrollton"/>
    <x v="5"/>
    <n v="75007"/>
    <x v="2"/>
    <x v="1016"/>
    <x v="2"/>
    <x v="11"/>
    <x v="998"/>
    <n v="95.968000000000004"/>
    <n v="4"/>
    <n v="0.2"/>
    <n v="26.391200000000001"/>
  </r>
  <r>
    <n v="1946"/>
    <s v="CA-2013-108581"/>
    <x v="0"/>
    <x v="23"/>
    <d v="2013-06-27T00:00:00"/>
    <s v="Standard Class"/>
    <s v="EA-14035"/>
    <s v="Erin Ashbrook"/>
    <x v="1"/>
    <x v="0"/>
    <s v="Carrollton"/>
    <x v="5"/>
    <n v="75007"/>
    <x v="2"/>
    <x v="1145"/>
    <x v="1"/>
    <x v="10"/>
    <x v="1124"/>
    <n v="10.368000000000002"/>
    <n v="2"/>
    <n v="0.2"/>
    <n v="3.6288"/>
  </r>
  <r>
    <n v="1947"/>
    <s v="CA-2014-157987"/>
    <x v="3"/>
    <x v="264"/>
    <d v="2014-09-07T00:00:00"/>
    <s v="Standard Class"/>
    <s v="AC-10615"/>
    <s v="Ann Chong"/>
    <x v="1"/>
    <x v="0"/>
    <s v="New York City"/>
    <x v="15"/>
    <n v="10009"/>
    <x v="3"/>
    <x v="332"/>
    <x v="1"/>
    <x v="6"/>
    <x v="328"/>
    <n v="23.1"/>
    <n v="2"/>
    <n v="0"/>
    <n v="6.468"/>
  </r>
  <r>
    <n v="1948"/>
    <s v="CA-2014-157987"/>
    <x v="3"/>
    <x v="264"/>
    <d v="2014-09-07T00:00:00"/>
    <s v="Standard Class"/>
    <s v="AC-10615"/>
    <s v="Ann Chong"/>
    <x v="1"/>
    <x v="0"/>
    <s v="New York City"/>
    <x v="15"/>
    <n v="10009"/>
    <x v="3"/>
    <x v="1137"/>
    <x v="0"/>
    <x v="5"/>
    <x v="1116"/>
    <n v="11.54"/>
    <n v="2"/>
    <n v="0"/>
    <n v="3.4619999999999997"/>
  </r>
  <r>
    <n v="1949"/>
    <s v="CA-2014-157987"/>
    <x v="3"/>
    <x v="264"/>
    <d v="2014-09-07T00:00:00"/>
    <s v="Standard Class"/>
    <s v="AC-10615"/>
    <s v="Ann Chong"/>
    <x v="1"/>
    <x v="0"/>
    <s v="New York City"/>
    <x v="15"/>
    <n v="10009"/>
    <x v="3"/>
    <x v="411"/>
    <x v="0"/>
    <x v="3"/>
    <x v="406"/>
    <n v="254.52599999999998"/>
    <n v="1"/>
    <n v="0.4"/>
    <n v="-93.3262"/>
  </r>
  <r>
    <n v="1950"/>
    <s v="CA-2014-157987"/>
    <x v="3"/>
    <x v="264"/>
    <d v="2014-09-07T00:00:00"/>
    <s v="Standard Class"/>
    <s v="AC-10615"/>
    <s v="Ann Chong"/>
    <x v="1"/>
    <x v="0"/>
    <s v="New York City"/>
    <x v="15"/>
    <n v="10009"/>
    <x v="3"/>
    <x v="95"/>
    <x v="1"/>
    <x v="9"/>
    <x v="95"/>
    <n v="12.98"/>
    <n v="1"/>
    <n v="0"/>
    <n v="3.7641999999999989"/>
  </r>
  <r>
    <n v="1951"/>
    <s v="CA-2014-157987"/>
    <x v="3"/>
    <x v="264"/>
    <d v="2014-09-07T00:00:00"/>
    <s v="Standard Class"/>
    <s v="AC-10615"/>
    <s v="Ann Chong"/>
    <x v="1"/>
    <x v="0"/>
    <s v="New York City"/>
    <x v="15"/>
    <n v="10009"/>
    <x v="3"/>
    <x v="925"/>
    <x v="1"/>
    <x v="8"/>
    <x v="908"/>
    <n v="26.432000000000002"/>
    <n v="8"/>
    <n v="0.2"/>
    <n v="8.9207999999999998"/>
  </r>
  <r>
    <n v="1952"/>
    <s v="CA-2014-157987"/>
    <x v="3"/>
    <x v="264"/>
    <d v="2014-09-07T00:00:00"/>
    <s v="Standard Class"/>
    <s v="AC-10615"/>
    <s v="Ann Chong"/>
    <x v="1"/>
    <x v="0"/>
    <s v="New York City"/>
    <x v="15"/>
    <n v="10009"/>
    <x v="3"/>
    <x v="781"/>
    <x v="2"/>
    <x v="7"/>
    <x v="772"/>
    <n v="197.96999999999997"/>
    <n v="3"/>
    <n v="0"/>
    <n v="57.41129999999999"/>
  </r>
  <r>
    <n v="1953"/>
    <s v="CA-2014-157987"/>
    <x v="3"/>
    <x v="264"/>
    <d v="2014-09-07T00:00:00"/>
    <s v="Standard Class"/>
    <s v="AC-10615"/>
    <s v="Ann Chong"/>
    <x v="1"/>
    <x v="0"/>
    <s v="New York City"/>
    <x v="15"/>
    <n v="10009"/>
    <x v="3"/>
    <x v="1042"/>
    <x v="1"/>
    <x v="2"/>
    <x v="1022"/>
    <n v="18.899999999999999"/>
    <n v="6"/>
    <n v="0"/>
    <n v="9.0719999999999992"/>
  </r>
  <r>
    <n v="1954"/>
    <s v="CA-2014-157987"/>
    <x v="3"/>
    <x v="264"/>
    <d v="2014-09-07T00:00:00"/>
    <s v="Standard Class"/>
    <s v="AC-10615"/>
    <s v="Ann Chong"/>
    <x v="1"/>
    <x v="0"/>
    <s v="New York City"/>
    <x v="15"/>
    <n v="10009"/>
    <x v="3"/>
    <x v="463"/>
    <x v="0"/>
    <x v="1"/>
    <x v="459"/>
    <n v="1282.4100000000001"/>
    <n v="5"/>
    <n v="0.1"/>
    <n v="213.73500000000001"/>
  </r>
  <r>
    <n v="1955"/>
    <s v="CA-2014-157987"/>
    <x v="3"/>
    <x v="264"/>
    <d v="2014-09-07T00:00:00"/>
    <s v="Standard Class"/>
    <s v="AC-10615"/>
    <s v="Ann Chong"/>
    <x v="1"/>
    <x v="0"/>
    <s v="New York City"/>
    <x v="15"/>
    <n v="10009"/>
    <x v="3"/>
    <x v="1199"/>
    <x v="1"/>
    <x v="6"/>
    <x v="1175"/>
    <n v="4.92"/>
    <n v="3"/>
    <n v="0"/>
    <n v="2.2139999999999995"/>
  </r>
  <r>
    <n v="1956"/>
    <s v="CA-2014-157987"/>
    <x v="3"/>
    <x v="264"/>
    <d v="2014-09-07T00:00:00"/>
    <s v="Standard Class"/>
    <s v="AC-10615"/>
    <s v="Ann Chong"/>
    <x v="1"/>
    <x v="0"/>
    <s v="New York City"/>
    <x v="15"/>
    <n v="10009"/>
    <x v="3"/>
    <x v="1200"/>
    <x v="2"/>
    <x v="11"/>
    <x v="1176"/>
    <n v="238"/>
    <n v="2"/>
    <n v="0"/>
    <n v="38.080000000000013"/>
  </r>
  <r>
    <n v="1957"/>
    <s v="CA-2014-157987"/>
    <x v="3"/>
    <x v="264"/>
    <d v="2014-09-07T00:00:00"/>
    <s v="Standard Class"/>
    <s v="AC-10615"/>
    <s v="Ann Chong"/>
    <x v="1"/>
    <x v="0"/>
    <s v="New York City"/>
    <x v="15"/>
    <n v="10009"/>
    <x v="3"/>
    <x v="201"/>
    <x v="2"/>
    <x v="11"/>
    <x v="200"/>
    <n v="167.97"/>
    <n v="3"/>
    <n v="0"/>
    <n v="40.31280000000001"/>
  </r>
  <r>
    <n v="1958"/>
    <s v="CA-2014-157987"/>
    <x v="3"/>
    <x v="264"/>
    <d v="2014-09-07T00:00:00"/>
    <s v="Standard Class"/>
    <s v="AC-10615"/>
    <s v="Ann Chong"/>
    <x v="1"/>
    <x v="0"/>
    <s v="New York City"/>
    <x v="15"/>
    <n v="10009"/>
    <x v="3"/>
    <x v="1117"/>
    <x v="1"/>
    <x v="10"/>
    <x v="1096"/>
    <n v="17.12"/>
    <n v="4"/>
    <n v="0"/>
    <n v="7.7039999999999988"/>
  </r>
  <r>
    <n v="1959"/>
    <s v="CA-2014-110905"/>
    <x v="3"/>
    <x v="18"/>
    <d v="2014-09-16T00:00:00"/>
    <s v="Second Class"/>
    <s v="RW-19690"/>
    <s v="Robert Waldorf"/>
    <x v="0"/>
    <x v="0"/>
    <s v="Springfield"/>
    <x v="25"/>
    <n v="65807"/>
    <x v="2"/>
    <x v="806"/>
    <x v="1"/>
    <x v="8"/>
    <x v="796"/>
    <n v="16.200000000000003"/>
    <n v="3"/>
    <n v="0"/>
    <n v="7.7759999999999998"/>
  </r>
  <r>
    <n v="1960"/>
    <s v="CA-2014-110905"/>
    <x v="3"/>
    <x v="18"/>
    <d v="2014-09-16T00:00:00"/>
    <s v="Second Class"/>
    <s v="RW-19690"/>
    <s v="Robert Waldorf"/>
    <x v="0"/>
    <x v="0"/>
    <s v="Springfield"/>
    <x v="25"/>
    <n v="65807"/>
    <x v="2"/>
    <x v="1201"/>
    <x v="1"/>
    <x v="9"/>
    <x v="1177"/>
    <n v="33.99"/>
    <n v="3"/>
    <n v="0"/>
    <n v="14.615700000000004"/>
  </r>
  <r>
    <n v="1961"/>
    <s v="CA-2014-110905"/>
    <x v="3"/>
    <x v="18"/>
    <d v="2014-09-16T00:00:00"/>
    <s v="Second Class"/>
    <s v="RW-19690"/>
    <s v="Robert Waldorf"/>
    <x v="0"/>
    <x v="0"/>
    <s v="Springfield"/>
    <x v="25"/>
    <n v="65807"/>
    <x v="2"/>
    <x v="1089"/>
    <x v="2"/>
    <x v="11"/>
    <x v="1070"/>
    <n v="296.84999999999997"/>
    <n v="5"/>
    <n v="0"/>
    <n v="53.432999999999993"/>
  </r>
  <r>
    <n v="1962"/>
    <s v="CA-2014-110905"/>
    <x v="3"/>
    <x v="18"/>
    <d v="2014-09-16T00:00:00"/>
    <s v="Second Class"/>
    <s v="RW-19690"/>
    <s v="Robert Waldorf"/>
    <x v="0"/>
    <x v="0"/>
    <s v="Springfield"/>
    <x v="25"/>
    <n v="65807"/>
    <x v="2"/>
    <x v="1202"/>
    <x v="2"/>
    <x v="11"/>
    <x v="1178"/>
    <n v="112.80000000000001"/>
    <n v="6"/>
    <n v="0"/>
    <n v="6.7680000000000007"/>
  </r>
  <r>
    <n v="1963"/>
    <s v="CA-2014-110905"/>
    <x v="3"/>
    <x v="18"/>
    <d v="2014-09-16T00:00:00"/>
    <s v="Second Class"/>
    <s v="RW-19690"/>
    <s v="Robert Waldorf"/>
    <x v="0"/>
    <x v="0"/>
    <s v="Springfield"/>
    <x v="25"/>
    <n v="65807"/>
    <x v="2"/>
    <x v="1203"/>
    <x v="1"/>
    <x v="8"/>
    <x v="1179"/>
    <n v="13.71"/>
    <n v="3"/>
    <n v="0"/>
    <n v="6.5808"/>
  </r>
  <r>
    <n v="1964"/>
    <s v="CA-2014-110905"/>
    <x v="3"/>
    <x v="18"/>
    <d v="2014-09-16T00:00:00"/>
    <s v="Second Class"/>
    <s v="RW-19690"/>
    <s v="Robert Waldorf"/>
    <x v="0"/>
    <x v="0"/>
    <s v="Springfield"/>
    <x v="25"/>
    <n v="65807"/>
    <x v="2"/>
    <x v="1025"/>
    <x v="1"/>
    <x v="10"/>
    <x v="1007"/>
    <n v="24.900000000000002"/>
    <n v="5"/>
    <n v="0"/>
    <n v="11.703000000000001"/>
  </r>
  <r>
    <n v="1965"/>
    <s v="CA-2014-110905"/>
    <x v="3"/>
    <x v="18"/>
    <d v="2014-09-16T00:00:00"/>
    <s v="Second Class"/>
    <s v="RW-19690"/>
    <s v="Robert Waldorf"/>
    <x v="0"/>
    <x v="0"/>
    <s v="Springfield"/>
    <x v="25"/>
    <n v="65807"/>
    <x v="2"/>
    <x v="621"/>
    <x v="1"/>
    <x v="4"/>
    <x v="615"/>
    <n v="286.29000000000002"/>
    <n v="3"/>
    <n v="0"/>
    <n v="17.177399999999977"/>
  </r>
  <r>
    <n v="1966"/>
    <s v="CA-2014-110905"/>
    <x v="3"/>
    <x v="18"/>
    <d v="2014-09-16T00:00:00"/>
    <s v="Second Class"/>
    <s v="RW-19690"/>
    <s v="Robert Waldorf"/>
    <x v="0"/>
    <x v="0"/>
    <s v="Springfield"/>
    <x v="25"/>
    <n v="65807"/>
    <x v="2"/>
    <x v="1204"/>
    <x v="1"/>
    <x v="9"/>
    <x v="1180"/>
    <n v="24.18"/>
    <n v="2"/>
    <n v="0"/>
    <n v="7.2539999999999978"/>
  </r>
  <r>
    <n v="1967"/>
    <s v="CA-2014-165841"/>
    <x v="3"/>
    <x v="202"/>
    <d v="2014-12-29T00:00:00"/>
    <s v="Standard Class"/>
    <s v="DB-13210"/>
    <s v="Dean Braden"/>
    <x v="0"/>
    <x v="0"/>
    <s v="Paterson"/>
    <x v="30"/>
    <n v="7501"/>
    <x v="3"/>
    <x v="539"/>
    <x v="2"/>
    <x v="7"/>
    <x v="534"/>
    <n v="281.96999999999997"/>
    <n v="3"/>
    <n v="0"/>
    <n v="78.951599999999999"/>
  </r>
  <r>
    <n v="1968"/>
    <s v="CA-2014-165841"/>
    <x v="3"/>
    <x v="202"/>
    <d v="2014-12-29T00:00:00"/>
    <s v="Standard Class"/>
    <s v="DB-13210"/>
    <s v="Dean Braden"/>
    <x v="0"/>
    <x v="0"/>
    <s v="Paterson"/>
    <x v="30"/>
    <n v="7501"/>
    <x v="3"/>
    <x v="1205"/>
    <x v="1"/>
    <x v="14"/>
    <x v="1181"/>
    <n v="69.5"/>
    <n v="5"/>
    <n v="0"/>
    <n v="20.154999999999994"/>
  </r>
  <r>
    <n v="1969"/>
    <s v="CA-2014-165841"/>
    <x v="3"/>
    <x v="202"/>
    <d v="2014-12-29T00:00:00"/>
    <s v="Standard Class"/>
    <s v="DB-13210"/>
    <s v="Dean Braden"/>
    <x v="0"/>
    <x v="0"/>
    <s v="Paterson"/>
    <x v="30"/>
    <n v="7501"/>
    <x v="3"/>
    <x v="162"/>
    <x v="1"/>
    <x v="10"/>
    <x v="161"/>
    <n v="166.44"/>
    <n v="3"/>
    <n v="0"/>
    <n v="79.891199999999998"/>
  </r>
  <r>
    <n v="1970"/>
    <s v="CA-2014-117485"/>
    <x v="3"/>
    <x v="397"/>
    <d v="2014-09-30T00:00:00"/>
    <s v="Standard Class"/>
    <s v="BD-11320"/>
    <s v="Bill Donatelli"/>
    <x v="0"/>
    <x v="0"/>
    <s v="Tulsa"/>
    <x v="26"/>
    <n v="74133"/>
    <x v="2"/>
    <x v="171"/>
    <x v="2"/>
    <x v="11"/>
    <x v="170"/>
    <n v="291.95999999999998"/>
    <n v="4"/>
    <n v="0"/>
    <n v="102.18599999999998"/>
  </r>
  <r>
    <n v="1971"/>
    <s v="CA-2014-140242"/>
    <x v="3"/>
    <x v="636"/>
    <d v="2014-05-12T00:00:00"/>
    <s v="Standard Class"/>
    <s v="ML-17755"/>
    <s v="Max Ludwig"/>
    <x v="2"/>
    <x v="0"/>
    <s v="Chicago"/>
    <x v="10"/>
    <n v="60623"/>
    <x v="2"/>
    <x v="1126"/>
    <x v="1"/>
    <x v="6"/>
    <x v="1105"/>
    <n v="6.4080000000000004"/>
    <n v="3"/>
    <n v="0.2"/>
    <n v="0.64079999999999981"/>
  </r>
  <r>
    <n v="1972"/>
    <s v="CA-2014-140242"/>
    <x v="3"/>
    <x v="636"/>
    <d v="2014-05-12T00:00:00"/>
    <s v="Standard Class"/>
    <s v="ML-17755"/>
    <s v="Max Ludwig"/>
    <x v="2"/>
    <x v="0"/>
    <s v="Chicago"/>
    <x v="10"/>
    <n v="60623"/>
    <x v="2"/>
    <x v="171"/>
    <x v="2"/>
    <x v="11"/>
    <x v="170"/>
    <n v="408.74399999999997"/>
    <n v="7"/>
    <n v="0.2"/>
    <n v="76.639499999999984"/>
  </r>
  <r>
    <n v="1973"/>
    <s v="CA-2011-148950"/>
    <x v="2"/>
    <x v="637"/>
    <d v="2011-12-19T00:00:00"/>
    <s v="Standard Class"/>
    <s v="JD-16015"/>
    <s v="Joy Daniels"/>
    <x v="0"/>
    <x v="0"/>
    <s v="Chicago"/>
    <x v="10"/>
    <n v="60610"/>
    <x v="2"/>
    <x v="1206"/>
    <x v="1"/>
    <x v="8"/>
    <x v="1182"/>
    <n v="5.1039999999999992"/>
    <n v="4"/>
    <n v="0.8"/>
    <n v="-8.6768000000000018"/>
  </r>
  <r>
    <n v="1974"/>
    <s v="CA-2011-148950"/>
    <x v="2"/>
    <x v="637"/>
    <d v="2011-12-19T00:00:00"/>
    <s v="Standard Class"/>
    <s v="JD-16015"/>
    <s v="Joy Daniels"/>
    <x v="0"/>
    <x v="0"/>
    <s v="Chicago"/>
    <x v="10"/>
    <n v="60610"/>
    <x v="2"/>
    <x v="804"/>
    <x v="1"/>
    <x v="13"/>
    <x v="794"/>
    <n v="2.8960000000000004"/>
    <n v="2"/>
    <n v="0.2"/>
    <n v="0.4705999999999998"/>
  </r>
  <r>
    <n v="1975"/>
    <s v="CA-2011-148950"/>
    <x v="2"/>
    <x v="637"/>
    <d v="2011-12-19T00:00:00"/>
    <s v="Standard Class"/>
    <s v="JD-16015"/>
    <s v="Joy Daniels"/>
    <x v="0"/>
    <x v="0"/>
    <s v="Chicago"/>
    <x v="10"/>
    <n v="60610"/>
    <x v="2"/>
    <x v="1207"/>
    <x v="2"/>
    <x v="11"/>
    <x v="1183"/>
    <n v="35.016000000000005"/>
    <n v="3"/>
    <n v="0.2"/>
    <n v="-2.188500000000003"/>
  </r>
  <r>
    <n v="1976"/>
    <s v="CA-2011-110408"/>
    <x v="2"/>
    <x v="638"/>
    <d v="2011-10-20T00:00:00"/>
    <s v="Second Class"/>
    <s v="AS-10225"/>
    <s v="Alan Schoenberger"/>
    <x v="1"/>
    <x v="0"/>
    <s v="Montgomery"/>
    <x v="19"/>
    <n v="36116"/>
    <x v="0"/>
    <x v="196"/>
    <x v="1"/>
    <x v="4"/>
    <x v="195"/>
    <n v="275.96999999999997"/>
    <n v="3"/>
    <n v="0"/>
    <n v="11.038799999999981"/>
  </r>
  <r>
    <n v="1977"/>
    <s v="CA-2011-110408"/>
    <x v="2"/>
    <x v="638"/>
    <d v="2011-10-20T00:00:00"/>
    <s v="Second Class"/>
    <s v="AS-10225"/>
    <s v="Alan Schoenberger"/>
    <x v="1"/>
    <x v="0"/>
    <s v="Montgomery"/>
    <x v="19"/>
    <n v="36116"/>
    <x v="0"/>
    <x v="1208"/>
    <x v="2"/>
    <x v="7"/>
    <x v="1184"/>
    <n v="1394.95"/>
    <n v="5"/>
    <n v="0"/>
    <n v="362.68699999999995"/>
  </r>
  <r>
    <n v="1978"/>
    <s v="CA-2011-110408"/>
    <x v="2"/>
    <x v="638"/>
    <d v="2011-10-20T00:00:00"/>
    <s v="Second Class"/>
    <s v="AS-10225"/>
    <s v="Alan Schoenberger"/>
    <x v="1"/>
    <x v="0"/>
    <s v="Montgomery"/>
    <x v="19"/>
    <n v="36116"/>
    <x v="0"/>
    <x v="1209"/>
    <x v="0"/>
    <x v="1"/>
    <x v="1185"/>
    <n v="545.88"/>
    <n v="6"/>
    <n v="0"/>
    <n v="70.964399999999983"/>
  </r>
  <r>
    <n v="1979"/>
    <s v="CA-2012-109939"/>
    <x v="1"/>
    <x v="412"/>
    <d v="2012-05-12T00:00:00"/>
    <s v="Standard Class"/>
    <s v="AA-10375"/>
    <s v="Allen Armold"/>
    <x v="0"/>
    <x v="0"/>
    <s v="Salem"/>
    <x v="21"/>
    <n v="97301"/>
    <x v="1"/>
    <x v="1210"/>
    <x v="1"/>
    <x v="6"/>
    <x v="1186"/>
    <n v="5.2480000000000002"/>
    <n v="2"/>
    <n v="0.2"/>
    <n v="0.59039999999999915"/>
  </r>
  <r>
    <n v="1980"/>
    <s v="CA-2013-112669"/>
    <x v="0"/>
    <x v="167"/>
    <d v="2013-04-15T00:00:00"/>
    <s v="Same Day"/>
    <s v="KT-16465"/>
    <s v="Kean Takahito"/>
    <x v="0"/>
    <x v="0"/>
    <s v="Glendale"/>
    <x v="16"/>
    <n v="85301"/>
    <x v="1"/>
    <x v="284"/>
    <x v="0"/>
    <x v="1"/>
    <x v="281"/>
    <n v="933.53600000000006"/>
    <n v="4"/>
    <n v="0.2"/>
    <n v="105.02279999999996"/>
  </r>
  <r>
    <n v="1981"/>
    <s v="CA-2013-112669"/>
    <x v="0"/>
    <x v="167"/>
    <d v="2013-04-15T00:00:00"/>
    <s v="Same Day"/>
    <s v="KT-16465"/>
    <s v="Kean Takahito"/>
    <x v="0"/>
    <x v="0"/>
    <s v="Glendale"/>
    <x v="16"/>
    <n v="85301"/>
    <x v="1"/>
    <x v="230"/>
    <x v="1"/>
    <x v="4"/>
    <x v="228"/>
    <n v="42.975999999999999"/>
    <n v="4"/>
    <n v="0.2"/>
    <n v="4.2976000000000028"/>
  </r>
  <r>
    <n v="1982"/>
    <s v="CA-2012-119592"/>
    <x v="1"/>
    <x v="639"/>
    <d v="2012-12-16T00:00:00"/>
    <s v="Second Class"/>
    <s v="MM-18280"/>
    <s v="Muhammed MacIntyre"/>
    <x v="1"/>
    <x v="0"/>
    <s v="Columbus"/>
    <x v="32"/>
    <n v="31907"/>
    <x v="0"/>
    <x v="620"/>
    <x v="1"/>
    <x v="8"/>
    <x v="33"/>
    <n v="3.76"/>
    <n v="2"/>
    <n v="0"/>
    <n v="1.8047999999999997"/>
  </r>
  <r>
    <n v="1983"/>
    <s v="CA-2011-122749"/>
    <x v="2"/>
    <x v="640"/>
    <d v="2011-12-09T00:00:00"/>
    <s v="Standard Class"/>
    <s v="NG-18430"/>
    <s v="Nathan Gelder"/>
    <x v="0"/>
    <x v="0"/>
    <s v="Oklahoma City"/>
    <x v="26"/>
    <n v="73120"/>
    <x v="2"/>
    <x v="1211"/>
    <x v="2"/>
    <x v="7"/>
    <x v="1187"/>
    <n v="479.96"/>
    <n v="4"/>
    <n v="0"/>
    <n v="134.3888"/>
  </r>
  <r>
    <n v="1984"/>
    <s v="CA-2011-164721"/>
    <x v="2"/>
    <x v="641"/>
    <d v="2011-11-27T00:00:00"/>
    <s v="Second Class"/>
    <s v="LW-16825"/>
    <s v="Laurel Workman"/>
    <x v="1"/>
    <x v="0"/>
    <s v="Brentwood"/>
    <x v="1"/>
    <n v="94513"/>
    <x v="1"/>
    <x v="650"/>
    <x v="1"/>
    <x v="9"/>
    <x v="644"/>
    <n v="320.88"/>
    <n v="6"/>
    <n v="0"/>
    <n v="93.055199999999957"/>
  </r>
  <r>
    <n v="1985"/>
    <s v="CA-2011-164721"/>
    <x v="2"/>
    <x v="641"/>
    <d v="2011-11-27T00:00:00"/>
    <s v="Second Class"/>
    <s v="LW-16825"/>
    <s v="Laurel Workman"/>
    <x v="1"/>
    <x v="0"/>
    <s v="Brentwood"/>
    <x v="1"/>
    <n v="94513"/>
    <x v="1"/>
    <x v="740"/>
    <x v="0"/>
    <x v="5"/>
    <x v="33"/>
    <n v="23.88"/>
    <n v="3"/>
    <n v="0"/>
    <n v="10.507200000000001"/>
  </r>
  <r>
    <n v="1986"/>
    <s v="CA-2011-164721"/>
    <x v="2"/>
    <x v="641"/>
    <d v="2011-11-27T00:00:00"/>
    <s v="Second Class"/>
    <s v="LW-16825"/>
    <s v="Laurel Workman"/>
    <x v="1"/>
    <x v="0"/>
    <s v="Brentwood"/>
    <x v="1"/>
    <n v="94513"/>
    <x v="1"/>
    <x v="1070"/>
    <x v="1"/>
    <x v="10"/>
    <x v="1050"/>
    <n v="26.76"/>
    <n v="4"/>
    <n v="0"/>
    <n v="12.3096"/>
  </r>
  <r>
    <n v="1987"/>
    <s v="CA-2013-147417"/>
    <x v="0"/>
    <x v="197"/>
    <d v="2013-07-28T00:00:00"/>
    <s v="First Class"/>
    <s v="CB-12415"/>
    <s v="Christy Brittain"/>
    <x v="0"/>
    <x v="0"/>
    <s v="Columbus"/>
    <x v="24"/>
    <n v="43229"/>
    <x v="3"/>
    <x v="306"/>
    <x v="2"/>
    <x v="16"/>
    <x v="303"/>
    <n v="1439.9759999999999"/>
    <n v="4"/>
    <n v="0.4"/>
    <n v="191.99680000000001"/>
  </r>
  <r>
    <n v="1988"/>
    <s v="CA-2012-127509"/>
    <x v="1"/>
    <x v="529"/>
    <d v="2012-11-13T00:00:00"/>
    <s v="Standard Class"/>
    <s v="AS-10090"/>
    <s v="Adam Shillingsburg"/>
    <x v="0"/>
    <x v="0"/>
    <s v="Springfield"/>
    <x v="25"/>
    <n v="65807"/>
    <x v="2"/>
    <x v="1212"/>
    <x v="1"/>
    <x v="8"/>
    <x v="1188"/>
    <n v="17.22"/>
    <n v="3"/>
    <n v="0"/>
    <n v="7.9212000000000007"/>
  </r>
  <r>
    <n v="1989"/>
    <s v="CA-2012-127509"/>
    <x v="1"/>
    <x v="529"/>
    <d v="2012-11-13T00:00:00"/>
    <s v="Standard Class"/>
    <s v="AS-10090"/>
    <s v="Adam Shillingsburg"/>
    <x v="0"/>
    <x v="0"/>
    <s v="Springfield"/>
    <x v="25"/>
    <n v="65807"/>
    <x v="2"/>
    <x v="1213"/>
    <x v="0"/>
    <x v="3"/>
    <x v="1189"/>
    <n v="1024.3800000000001"/>
    <n v="7"/>
    <n v="0"/>
    <n v="215.11979999999994"/>
  </r>
  <r>
    <n v="1990"/>
    <s v="CA-2012-127509"/>
    <x v="1"/>
    <x v="529"/>
    <d v="2012-11-13T00:00:00"/>
    <s v="Standard Class"/>
    <s v="AS-10090"/>
    <s v="Adam Shillingsburg"/>
    <x v="0"/>
    <x v="0"/>
    <s v="Springfield"/>
    <x v="25"/>
    <n v="65807"/>
    <x v="2"/>
    <x v="1214"/>
    <x v="1"/>
    <x v="12"/>
    <x v="746"/>
    <n v="26.22"/>
    <n v="3"/>
    <n v="0"/>
    <n v="12.323399999999999"/>
  </r>
  <r>
    <n v="1991"/>
    <s v="CA-2012-127509"/>
    <x v="1"/>
    <x v="529"/>
    <d v="2012-11-13T00:00:00"/>
    <s v="Standard Class"/>
    <s v="AS-10090"/>
    <s v="Adam Shillingsburg"/>
    <x v="0"/>
    <x v="0"/>
    <s v="Springfield"/>
    <x v="25"/>
    <n v="65807"/>
    <x v="2"/>
    <x v="1215"/>
    <x v="1"/>
    <x v="10"/>
    <x v="1190"/>
    <n v="17.34"/>
    <n v="3"/>
    <n v="0"/>
    <n v="8.4966000000000008"/>
  </r>
  <r>
    <n v="1992"/>
    <s v="CA-2014-111374"/>
    <x v="3"/>
    <x v="642"/>
    <d v="2014-03-01T00:00:00"/>
    <s v="Standard Class"/>
    <s v="CB-12415"/>
    <s v="Christy Brittain"/>
    <x v="0"/>
    <x v="0"/>
    <s v="Philadelphia"/>
    <x v="9"/>
    <n v="19134"/>
    <x v="3"/>
    <x v="925"/>
    <x v="1"/>
    <x v="8"/>
    <x v="908"/>
    <n v="4.9560000000000004"/>
    <n v="4"/>
    <n v="0.7"/>
    <n v="-3.7995999999999981"/>
  </r>
  <r>
    <n v="1993"/>
    <s v="CA-2014-133648"/>
    <x v="3"/>
    <x v="643"/>
    <d v="2014-07-03T00:00:00"/>
    <s v="Standard Class"/>
    <s v="ML-17755"/>
    <s v="Max Ludwig"/>
    <x v="2"/>
    <x v="0"/>
    <s v="Springfield"/>
    <x v="21"/>
    <n v="97477"/>
    <x v="1"/>
    <x v="429"/>
    <x v="1"/>
    <x v="2"/>
    <x v="424"/>
    <n v="71.040000000000006"/>
    <n v="6"/>
    <n v="0.2"/>
    <n v="26.640000000000004"/>
  </r>
  <r>
    <n v="1994"/>
    <s v="CA-2014-133648"/>
    <x v="3"/>
    <x v="643"/>
    <d v="2014-07-03T00:00:00"/>
    <s v="Standard Class"/>
    <s v="ML-17755"/>
    <s v="Max Ludwig"/>
    <x v="2"/>
    <x v="0"/>
    <s v="Springfield"/>
    <x v="21"/>
    <n v="97477"/>
    <x v="1"/>
    <x v="1216"/>
    <x v="1"/>
    <x v="6"/>
    <x v="1191"/>
    <n v="5.3440000000000003"/>
    <n v="2"/>
    <n v="0.2"/>
    <n v="0.73479999999999923"/>
  </r>
  <r>
    <n v="1995"/>
    <s v="CA-2014-133648"/>
    <x v="3"/>
    <x v="643"/>
    <d v="2014-07-03T00:00:00"/>
    <s v="Standard Class"/>
    <s v="ML-17755"/>
    <s v="Max Ludwig"/>
    <x v="2"/>
    <x v="0"/>
    <s v="Springfield"/>
    <x v="21"/>
    <n v="97477"/>
    <x v="1"/>
    <x v="1217"/>
    <x v="1"/>
    <x v="13"/>
    <x v="1192"/>
    <n v="11.304"/>
    <n v="3"/>
    <n v="0.2"/>
    <n v="-2.1194999999999999"/>
  </r>
  <r>
    <n v="1996"/>
    <s v="US-2014-147221"/>
    <x v="3"/>
    <x v="574"/>
    <d v="2014-12-05T00:00:00"/>
    <s v="Second Class"/>
    <s v="JS-16030"/>
    <s v="Joy Smith"/>
    <x v="0"/>
    <x v="0"/>
    <s v="Houston"/>
    <x v="5"/>
    <n v="77036"/>
    <x v="2"/>
    <x v="1218"/>
    <x v="1"/>
    <x v="9"/>
    <x v="1193"/>
    <n v="294.61999999999995"/>
    <n v="5"/>
    <n v="0.8"/>
    <n v="-766.01199999999994"/>
  </r>
  <r>
    <n v="1997"/>
    <s v="US-2014-147221"/>
    <x v="3"/>
    <x v="574"/>
    <d v="2014-12-05T00:00:00"/>
    <s v="Second Class"/>
    <s v="JS-16030"/>
    <s v="Joy Smith"/>
    <x v="0"/>
    <x v="0"/>
    <s v="Houston"/>
    <x v="5"/>
    <n v="77036"/>
    <x v="2"/>
    <x v="493"/>
    <x v="0"/>
    <x v="5"/>
    <x v="488"/>
    <n v="8.7520000000000007"/>
    <n v="4"/>
    <n v="0.6"/>
    <n v="-3.719599999999998"/>
  </r>
  <r>
    <n v="1998"/>
    <s v="CA-2011-131905"/>
    <x v="2"/>
    <x v="644"/>
    <d v="2011-02-10T00:00:00"/>
    <s v="First Class"/>
    <s v="ND-18460"/>
    <s v="Neil Ducich"/>
    <x v="1"/>
    <x v="0"/>
    <s v="Chesapeake"/>
    <x v="17"/>
    <n v="23320"/>
    <x v="0"/>
    <x v="547"/>
    <x v="1"/>
    <x v="2"/>
    <x v="542"/>
    <n v="15"/>
    <n v="4"/>
    <n v="0"/>
    <n v="7.1999999999999993"/>
  </r>
  <r>
    <n v="1999"/>
    <s v="CA-2011-131905"/>
    <x v="2"/>
    <x v="644"/>
    <d v="2011-02-10T00:00:00"/>
    <s v="First Class"/>
    <s v="ND-18460"/>
    <s v="Neil Ducich"/>
    <x v="1"/>
    <x v="0"/>
    <s v="Chesapeake"/>
    <x v="17"/>
    <n v="23320"/>
    <x v="0"/>
    <x v="297"/>
    <x v="2"/>
    <x v="7"/>
    <x v="294"/>
    <n v="161.61000000000001"/>
    <n v="1"/>
    <n v="0"/>
    <n v="42.018600000000006"/>
  </r>
  <r>
    <n v="2000"/>
    <s v="CA-2011-131905"/>
    <x v="2"/>
    <x v="644"/>
    <d v="2011-02-10T00:00:00"/>
    <s v="First Class"/>
    <s v="ND-18460"/>
    <s v="Neil Ducich"/>
    <x v="1"/>
    <x v="0"/>
    <s v="Chesapeake"/>
    <x v="17"/>
    <n v="23320"/>
    <x v="0"/>
    <x v="1129"/>
    <x v="2"/>
    <x v="7"/>
    <x v="1108"/>
    <n v="144.94999999999999"/>
    <n v="5"/>
    <n v="0"/>
    <n v="42.035499999999985"/>
  </r>
  <r>
    <n v="2001"/>
    <s v="CA-2014-166128"/>
    <x v="3"/>
    <x v="645"/>
    <d v="2014-04-19T00:00:00"/>
    <s v="Standard Class"/>
    <s v="LW-17215"/>
    <s v="Luke Weiss"/>
    <x v="0"/>
    <x v="0"/>
    <s v="Pasadena"/>
    <x v="1"/>
    <n v="91104"/>
    <x v="1"/>
    <x v="97"/>
    <x v="2"/>
    <x v="11"/>
    <x v="97"/>
    <n v="199.95000000000002"/>
    <n v="5"/>
    <n v="0"/>
    <n v="21.994499999999988"/>
  </r>
  <r>
    <n v="2002"/>
    <s v="CA-2014-166128"/>
    <x v="3"/>
    <x v="645"/>
    <d v="2014-04-19T00:00:00"/>
    <s v="Standard Class"/>
    <s v="LW-17215"/>
    <s v="Luke Weiss"/>
    <x v="0"/>
    <x v="0"/>
    <s v="Pasadena"/>
    <x v="1"/>
    <n v="91104"/>
    <x v="1"/>
    <x v="1054"/>
    <x v="1"/>
    <x v="6"/>
    <x v="1034"/>
    <n v="41.86"/>
    <n v="7"/>
    <n v="0"/>
    <n v="14.232399999999998"/>
  </r>
  <r>
    <n v="2003"/>
    <s v="CA-2014-163510"/>
    <x v="3"/>
    <x v="53"/>
    <d v="2014-12-29T00:00:00"/>
    <s v="Second Class"/>
    <s v="JW-15955"/>
    <s v="Joni Wasserman"/>
    <x v="0"/>
    <x v="0"/>
    <s v="Louisville"/>
    <x v="0"/>
    <n v="40214"/>
    <x v="0"/>
    <x v="911"/>
    <x v="1"/>
    <x v="4"/>
    <x v="894"/>
    <n v="95.94"/>
    <n v="3"/>
    <n v="0"/>
    <n v="9.5940000000000012"/>
  </r>
  <r>
    <n v="2004"/>
    <s v="CA-2014-163510"/>
    <x v="3"/>
    <x v="53"/>
    <d v="2014-12-29T00:00:00"/>
    <s v="Second Class"/>
    <s v="JW-15955"/>
    <s v="Joni Wasserman"/>
    <x v="0"/>
    <x v="0"/>
    <s v="Louisville"/>
    <x v="0"/>
    <n v="40214"/>
    <x v="0"/>
    <x v="64"/>
    <x v="0"/>
    <x v="1"/>
    <x v="64"/>
    <n v="304.45"/>
    <n v="5"/>
    <n v="0"/>
    <n v="76.112499999999983"/>
  </r>
  <r>
    <n v="2005"/>
    <s v="US-2014-143028"/>
    <x v="3"/>
    <x v="645"/>
    <d v="2014-04-19T00:00:00"/>
    <s v="Standard Class"/>
    <s v="SC-20050"/>
    <s v="Sample Company A"/>
    <x v="2"/>
    <x v="0"/>
    <s v="Lubbock"/>
    <x v="5"/>
    <n v="79424"/>
    <x v="2"/>
    <x v="92"/>
    <x v="1"/>
    <x v="8"/>
    <x v="92"/>
    <n v="11.363999999999997"/>
    <n v="3"/>
    <n v="0.8"/>
    <n v="-17.045999999999999"/>
  </r>
  <r>
    <n v="2006"/>
    <s v="CA-2011-111150"/>
    <x v="2"/>
    <x v="520"/>
    <d v="2012-01-04T00:00:00"/>
    <s v="Standard Class"/>
    <s v="RW-19630"/>
    <s v="Rob Williams"/>
    <x v="1"/>
    <x v="0"/>
    <s v="Columbia"/>
    <x v="25"/>
    <n v="65203"/>
    <x v="2"/>
    <x v="753"/>
    <x v="1"/>
    <x v="6"/>
    <x v="744"/>
    <n v="29.68"/>
    <n v="7"/>
    <n v="0"/>
    <n v="11.575199999999999"/>
  </r>
  <r>
    <n v="2007"/>
    <s v="CA-2011-111150"/>
    <x v="2"/>
    <x v="520"/>
    <d v="2012-01-04T00:00:00"/>
    <s v="Standard Class"/>
    <s v="RW-19630"/>
    <s v="Rob Williams"/>
    <x v="1"/>
    <x v="0"/>
    <s v="Columbia"/>
    <x v="25"/>
    <n v="65203"/>
    <x v="2"/>
    <x v="234"/>
    <x v="2"/>
    <x v="11"/>
    <x v="232"/>
    <n v="47.53"/>
    <n v="7"/>
    <n v="0"/>
    <n v="16.160200000000003"/>
  </r>
  <r>
    <n v="2008"/>
    <s v="CA-2014-165386"/>
    <x v="3"/>
    <x v="646"/>
    <d v="2014-08-05T00:00:00"/>
    <s v="First Class"/>
    <s v="CM-12190"/>
    <s v="Charlotte Melton"/>
    <x v="0"/>
    <x v="0"/>
    <s v="Chicago"/>
    <x v="10"/>
    <n v="60623"/>
    <x v="2"/>
    <x v="1219"/>
    <x v="0"/>
    <x v="0"/>
    <x v="1194"/>
    <n v="183.37199999999999"/>
    <n v="2"/>
    <n v="0.3"/>
    <n v="-36.674399999999991"/>
  </r>
  <r>
    <n v="2009"/>
    <s v="CA-2011-116407"/>
    <x v="2"/>
    <x v="647"/>
    <d v="2011-11-21T00:00:00"/>
    <s v="Standard Class"/>
    <s v="JF-15190"/>
    <s v="Jamie Frazer"/>
    <x v="0"/>
    <x v="0"/>
    <s v="Johnson City"/>
    <x v="18"/>
    <n v="37604"/>
    <x v="0"/>
    <x v="1039"/>
    <x v="1"/>
    <x v="6"/>
    <x v="1020"/>
    <n v="4.2240000000000002"/>
    <n v="3"/>
    <n v="0.2"/>
    <n v="0.47519999999999984"/>
  </r>
  <r>
    <n v="2010"/>
    <s v="CA-2011-116407"/>
    <x v="2"/>
    <x v="647"/>
    <d v="2011-11-21T00:00:00"/>
    <s v="Standard Class"/>
    <s v="JF-15190"/>
    <s v="Jamie Frazer"/>
    <x v="0"/>
    <x v="0"/>
    <s v="Johnson City"/>
    <x v="18"/>
    <n v="37604"/>
    <x v="0"/>
    <x v="77"/>
    <x v="1"/>
    <x v="9"/>
    <x v="77"/>
    <n v="333.05600000000004"/>
    <n v="2"/>
    <n v="0.2"/>
    <n v="29.142400000000009"/>
  </r>
  <r>
    <n v="2011"/>
    <s v="CA-2011-116407"/>
    <x v="2"/>
    <x v="647"/>
    <d v="2011-11-21T00:00:00"/>
    <s v="Standard Class"/>
    <s v="JF-15190"/>
    <s v="Jamie Frazer"/>
    <x v="0"/>
    <x v="0"/>
    <s v="Johnson City"/>
    <x v="18"/>
    <n v="37604"/>
    <x v="0"/>
    <x v="565"/>
    <x v="1"/>
    <x v="10"/>
    <x v="560"/>
    <n v="24.896000000000001"/>
    <n v="4"/>
    <n v="0.2"/>
    <n v="7.7799999999999976"/>
  </r>
  <r>
    <n v="2012"/>
    <s v="CA-2012-155761"/>
    <x v="1"/>
    <x v="555"/>
    <d v="2012-12-11T00:00:00"/>
    <s v="Same Day"/>
    <s v="SC-20800"/>
    <s v="Stuart Calhoun"/>
    <x v="0"/>
    <x v="0"/>
    <s v="Houston"/>
    <x v="5"/>
    <n v="77041"/>
    <x v="2"/>
    <x v="590"/>
    <x v="2"/>
    <x v="11"/>
    <x v="585"/>
    <n v="159.98400000000001"/>
    <n v="2"/>
    <n v="0.2"/>
    <n v="35.996400000000001"/>
  </r>
  <r>
    <n v="2013"/>
    <s v="CA-2012-155761"/>
    <x v="1"/>
    <x v="555"/>
    <d v="2012-12-11T00:00:00"/>
    <s v="Same Day"/>
    <s v="SC-20800"/>
    <s v="Stuart Calhoun"/>
    <x v="0"/>
    <x v="0"/>
    <s v="Houston"/>
    <x v="5"/>
    <n v="77041"/>
    <x v="2"/>
    <x v="1220"/>
    <x v="1"/>
    <x v="4"/>
    <x v="1195"/>
    <n v="46.344000000000001"/>
    <n v="3"/>
    <n v="0.2"/>
    <n v="4.6344000000000012"/>
  </r>
  <r>
    <n v="2014"/>
    <s v="CA-2013-145905"/>
    <x v="0"/>
    <x v="31"/>
    <d v="2013-09-24T00:00:00"/>
    <s v="Standard Class"/>
    <s v="AM-10705"/>
    <s v="Anne McFarland"/>
    <x v="0"/>
    <x v="0"/>
    <s v="Auburn"/>
    <x v="19"/>
    <n v="36830"/>
    <x v="0"/>
    <x v="1131"/>
    <x v="0"/>
    <x v="1"/>
    <x v="1110"/>
    <n v="350.98"/>
    <n v="1"/>
    <n v="0"/>
    <n v="84.23520000000002"/>
  </r>
  <r>
    <n v="2015"/>
    <s v="CA-2013-145905"/>
    <x v="0"/>
    <x v="31"/>
    <d v="2013-09-24T00:00:00"/>
    <s v="Standard Class"/>
    <s v="AM-10705"/>
    <s v="Anne McFarland"/>
    <x v="0"/>
    <x v="0"/>
    <s v="Auburn"/>
    <x v="19"/>
    <n v="36830"/>
    <x v="0"/>
    <x v="1221"/>
    <x v="1"/>
    <x v="10"/>
    <x v="1196"/>
    <n v="13.08"/>
    <n v="2"/>
    <n v="0"/>
    <n v="6.0167999999999999"/>
  </r>
  <r>
    <n v="2016"/>
    <s v="CA-2013-145905"/>
    <x v="0"/>
    <x v="31"/>
    <d v="2013-09-24T00:00:00"/>
    <s v="Standard Class"/>
    <s v="AM-10705"/>
    <s v="Anne McFarland"/>
    <x v="0"/>
    <x v="0"/>
    <s v="Auburn"/>
    <x v="19"/>
    <n v="36830"/>
    <x v="0"/>
    <x v="906"/>
    <x v="1"/>
    <x v="4"/>
    <x v="889"/>
    <n v="900.08"/>
    <n v="4"/>
    <n v="0"/>
    <n v="117.0104"/>
  </r>
  <r>
    <n v="2017"/>
    <s v="CA-2012-113110"/>
    <x v="1"/>
    <x v="531"/>
    <d v="2012-03-23T00:00:00"/>
    <s v="Standard Class"/>
    <s v="BK-11260"/>
    <s v="Berenike Kampe"/>
    <x v="0"/>
    <x v="0"/>
    <s v="San Bernardino"/>
    <x v="1"/>
    <n v="92404"/>
    <x v="1"/>
    <x v="1045"/>
    <x v="1"/>
    <x v="8"/>
    <x v="1025"/>
    <n v="17.568000000000001"/>
    <n v="2"/>
    <n v="0.2"/>
    <n v="6.3684000000000003"/>
  </r>
  <r>
    <n v="2018"/>
    <s v="CA-2012-113110"/>
    <x v="1"/>
    <x v="531"/>
    <d v="2012-03-23T00:00:00"/>
    <s v="Standard Class"/>
    <s v="BK-11260"/>
    <s v="Berenike Kampe"/>
    <x v="0"/>
    <x v="0"/>
    <s v="San Bernardino"/>
    <x v="1"/>
    <n v="92404"/>
    <x v="1"/>
    <x v="2"/>
    <x v="1"/>
    <x v="2"/>
    <x v="2"/>
    <n v="14.62"/>
    <n v="2"/>
    <n v="0"/>
    <n v="6.8713999999999995"/>
  </r>
  <r>
    <n v="2019"/>
    <s v="CA-2012-113110"/>
    <x v="1"/>
    <x v="531"/>
    <d v="2012-03-23T00:00:00"/>
    <s v="Standard Class"/>
    <s v="BK-11260"/>
    <s v="Berenike Kampe"/>
    <x v="0"/>
    <x v="0"/>
    <s v="San Bernardino"/>
    <x v="1"/>
    <n v="92404"/>
    <x v="1"/>
    <x v="1059"/>
    <x v="1"/>
    <x v="14"/>
    <x v="1039"/>
    <n v="33.36"/>
    <n v="4"/>
    <n v="0"/>
    <n v="8.6736000000000004"/>
  </r>
  <r>
    <n v="2020"/>
    <s v="CA-2012-113110"/>
    <x v="1"/>
    <x v="531"/>
    <d v="2012-03-23T00:00:00"/>
    <s v="Standard Class"/>
    <s v="BK-11260"/>
    <s v="Berenike Kampe"/>
    <x v="0"/>
    <x v="0"/>
    <s v="San Bernardino"/>
    <x v="1"/>
    <n v="92404"/>
    <x v="1"/>
    <x v="186"/>
    <x v="1"/>
    <x v="10"/>
    <x v="185"/>
    <n v="40.14"/>
    <n v="6"/>
    <n v="0"/>
    <n v="19.668600000000001"/>
  </r>
  <r>
    <n v="2021"/>
    <s v="CA-2013-168354"/>
    <x v="0"/>
    <x v="251"/>
    <d v="2013-09-22T00:00:00"/>
    <s v="First Class"/>
    <s v="RH-19510"/>
    <s v="Rick Huthwaite"/>
    <x v="2"/>
    <x v="0"/>
    <s v="Providence"/>
    <x v="34"/>
    <n v="2908"/>
    <x v="3"/>
    <x v="518"/>
    <x v="1"/>
    <x v="4"/>
    <x v="513"/>
    <n v="1606.23"/>
    <n v="9"/>
    <n v="0"/>
    <n v="481.86899999999986"/>
  </r>
  <r>
    <n v="2022"/>
    <s v="CA-2013-168354"/>
    <x v="0"/>
    <x v="251"/>
    <d v="2013-09-22T00:00:00"/>
    <s v="First Class"/>
    <s v="RH-19510"/>
    <s v="Rick Huthwaite"/>
    <x v="2"/>
    <x v="0"/>
    <s v="Providence"/>
    <x v="34"/>
    <n v="2908"/>
    <x v="3"/>
    <x v="126"/>
    <x v="1"/>
    <x v="10"/>
    <x v="557"/>
    <n v="17.04"/>
    <n v="3"/>
    <n v="0"/>
    <n v="7.6679999999999993"/>
  </r>
  <r>
    <n v="2023"/>
    <s v="CA-2013-168354"/>
    <x v="0"/>
    <x v="251"/>
    <d v="2013-09-22T00:00:00"/>
    <s v="First Class"/>
    <s v="RH-19510"/>
    <s v="Rick Huthwaite"/>
    <x v="2"/>
    <x v="0"/>
    <s v="Providence"/>
    <x v="34"/>
    <n v="2908"/>
    <x v="3"/>
    <x v="729"/>
    <x v="1"/>
    <x v="8"/>
    <x v="721"/>
    <n v="49.53"/>
    <n v="3"/>
    <n v="0"/>
    <n v="23.774400000000004"/>
  </r>
  <r>
    <n v="2024"/>
    <s v="CA-2013-168354"/>
    <x v="0"/>
    <x v="251"/>
    <d v="2013-09-22T00:00:00"/>
    <s v="First Class"/>
    <s v="RH-19510"/>
    <s v="Rick Huthwaite"/>
    <x v="2"/>
    <x v="0"/>
    <s v="Providence"/>
    <x v="34"/>
    <n v="2908"/>
    <x v="3"/>
    <x v="635"/>
    <x v="0"/>
    <x v="1"/>
    <x v="629"/>
    <n v="872.32"/>
    <n v="4"/>
    <n v="0"/>
    <n v="244.24959999999999"/>
  </r>
  <r>
    <n v="2025"/>
    <s v="US-2014-111241"/>
    <x v="3"/>
    <x v="648"/>
    <d v="2014-08-23T00:00:00"/>
    <s v="Second Class"/>
    <s v="GM-14500"/>
    <s v="Gene McClure"/>
    <x v="0"/>
    <x v="0"/>
    <s v="Fresno"/>
    <x v="1"/>
    <n v="93727"/>
    <x v="1"/>
    <x v="979"/>
    <x v="1"/>
    <x v="8"/>
    <x v="963"/>
    <n v="239.12000000000003"/>
    <n v="5"/>
    <n v="0.2"/>
    <n v="77.71399999999997"/>
  </r>
  <r>
    <n v="2026"/>
    <s v="CA-2012-114237"/>
    <x v="1"/>
    <x v="649"/>
    <d v="2012-03-15T00:00:00"/>
    <s v="First Class"/>
    <s v="MC-17275"/>
    <s v="Marc Crier"/>
    <x v="0"/>
    <x v="0"/>
    <s v="Seattle"/>
    <x v="4"/>
    <n v="98103"/>
    <x v="1"/>
    <x v="631"/>
    <x v="0"/>
    <x v="0"/>
    <x v="625"/>
    <n v="141.96"/>
    <n v="2"/>
    <n v="0"/>
    <n v="39.748800000000003"/>
  </r>
  <r>
    <n v="2027"/>
    <s v="CA-2013-113516"/>
    <x v="0"/>
    <x v="162"/>
    <d v="2013-09-11T00:00:00"/>
    <s v="Second Class"/>
    <s v="VM-21685"/>
    <s v="Valerie Mitchum"/>
    <x v="2"/>
    <x v="0"/>
    <s v="Lancaster"/>
    <x v="1"/>
    <n v="93534"/>
    <x v="1"/>
    <x v="340"/>
    <x v="1"/>
    <x v="8"/>
    <x v="336"/>
    <n v="33.024000000000001"/>
    <n v="2"/>
    <n v="0.2"/>
    <n v="11.558399999999999"/>
  </r>
  <r>
    <n v="2028"/>
    <s v="CA-2013-113516"/>
    <x v="0"/>
    <x v="162"/>
    <d v="2013-09-11T00:00:00"/>
    <s v="Second Class"/>
    <s v="VM-21685"/>
    <s v="Valerie Mitchum"/>
    <x v="2"/>
    <x v="0"/>
    <s v="Lancaster"/>
    <x v="1"/>
    <n v="93534"/>
    <x v="1"/>
    <x v="542"/>
    <x v="1"/>
    <x v="8"/>
    <x v="537"/>
    <n v="67.13600000000001"/>
    <n v="4"/>
    <n v="0.2"/>
    <n v="23.497599999999995"/>
  </r>
  <r>
    <n v="2029"/>
    <s v="CA-2012-117961"/>
    <x v="1"/>
    <x v="650"/>
    <d v="2012-11-30T00:00:00"/>
    <s v="Standard Class"/>
    <s v="GP-14740"/>
    <s v="Guy Phonely"/>
    <x v="1"/>
    <x v="0"/>
    <s v="Leominster"/>
    <x v="31"/>
    <n v="1453"/>
    <x v="3"/>
    <x v="185"/>
    <x v="1"/>
    <x v="8"/>
    <x v="184"/>
    <n v="14.73"/>
    <n v="3"/>
    <n v="0"/>
    <n v="6.9230999999999998"/>
  </r>
  <r>
    <n v="2030"/>
    <s v="CA-2012-117961"/>
    <x v="1"/>
    <x v="650"/>
    <d v="2012-11-30T00:00:00"/>
    <s v="Standard Class"/>
    <s v="GP-14740"/>
    <s v="Guy Phonely"/>
    <x v="1"/>
    <x v="0"/>
    <s v="Leominster"/>
    <x v="31"/>
    <n v="1453"/>
    <x v="3"/>
    <x v="1222"/>
    <x v="1"/>
    <x v="4"/>
    <x v="1197"/>
    <n v="104.9"/>
    <n v="5"/>
    <n v="0"/>
    <n v="25.175999999999998"/>
  </r>
  <r>
    <n v="2031"/>
    <s v="CA-2012-117961"/>
    <x v="1"/>
    <x v="650"/>
    <d v="2012-11-30T00:00:00"/>
    <s v="Standard Class"/>
    <s v="GP-14740"/>
    <s v="Guy Phonely"/>
    <x v="1"/>
    <x v="0"/>
    <s v="Leominster"/>
    <x v="31"/>
    <n v="1453"/>
    <x v="3"/>
    <x v="785"/>
    <x v="1"/>
    <x v="8"/>
    <x v="776"/>
    <n v="61.04"/>
    <n v="4"/>
    <n v="0"/>
    <n v="30.52"/>
  </r>
  <r>
    <n v="2032"/>
    <s v="CA-2012-117961"/>
    <x v="1"/>
    <x v="650"/>
    <d v="2012-11-30T00:00:00"/>
    <s v="Standard Class"/>
    <s v="GP-14740"/>
    <s v="Guy Phonely"/>
    <x v="1"/>
    <x v="0"/>
    <s v="Leominster"/>
    <x v="31"/>
    <n v="1453"/>
    <x v="3"/>
    <x v="1029"/>
    <x v="1"/>
    <x v="10"/>
    <x v="1011"/>
    <n v="10.95"/>
    <n v="3"/>
    <n v="0"/>
    <n v="5.1464999999999996"/>
  </r>
  <r>
    <n v="2033"/>
    <s v="CA-2013-128923"/>
    <x v="0"/>
    <x v="10"/>
    <d v="2013-12-14T00:00:00"/>
    <s v="Standard Class"/>
    <s v="GB-14530"/>
    <s v="George Bell"/>
    <x v="1"/>
    <x v="0"/>
    <s v="Fort Worth"/>
    <x v="5"/>
    <n v="76106"/>
    <x v="2"/>
    <x v="707"/>
    <x v="1"/>
    <x v="10"/>
    <x v="699"/>
    <n v="9.3920000000000012"/>
    <n v="2"/>
    <n v="0.2"/>
    <n v="3.2871999999999999"/>
  </r>
  <r>
    <n v="2034"/>
    <s v="CA-2013-128923"/>
    <x v="0"/>
    <x v="10"/>
    <d v="2013-12-14T00:00:00"/>
    <s v="Standard Class"/>
    <s v="GB-14530"/>
    <s v="George Bell"/>
    <x v="1"/>
    <x v="0"/>
    <s v="Fort Worth"/>
    <x v="5"/>
    <n v="76106"/>
    <x v="2"/>
    <x v="1132"/>
    <x v="1"/>
    <x v="6"/>
    <x v="1111"/>
    <n v="9.3280000000000012"/>
    <n v="1"/>
    <n v="0.2"/>
    <n v="0.8162000000000007"/>
  </r>
  <r>
    <n v="2035"/>
    <s v="CA-2014-162481"/>
    <x v="3"/>
    <x v="145"/>
    <d v="2014-09-30T00:00:00"/>
    <s v="Standard Class"/>
    <s v="CT-11995"/>
    <s v="Carol Triggs"/>
    <x v="0"/>
    <x v="0"/>
    <s v="Rochester"/>
    <x v="11"/>
    <n v="55901"/>
    <x v="2"/>
    <x v="863"/>
    <x v="1"/>
    <x v="8"/>
    <x v="849"/>
    <n v="8.26"/>
    <n v="2"/>
    <n v="0"/>
    <n v="3.8822000000000001"/>
  </r>
  <r>
    <n v="2036"/>
    <s v="CA-2014-162481"/>
    <x v="3"/>
    <x v="145"/>
    <d v="2014-09-30T00:00:00"/>
    <s v="Standard Class"/>
    <s v="CT-11995"/>
    <s v="Carol Triggs"/>
    <x v="0"/>
    <x v="0"/>
    <s v="Rochester"/>
    <x v="11"/>
    <n v="55901"/>
    <x v="2"/>
    <x v="51"/>
    <x v="0"/>
    <x v="1"/>
    <x v="51"/>
    <n v="269.96999999999997"/>
    <n v="3"/>
    <n v="0"/>
    <n v="51.294299999999964"/>
  </r>
  <r>
    <n v="2037"/>
    <s v="CA-2012-119214"/>
    <x v="1"/>
    <x v="651"/>
    <d v="2012-01-27T00:00:00"/>
    <s v="Standard Class"/>
    <s v="CW-11905"/>
    <s v="Carl Weiss"/>
    <x v="2"/>
    <x v="0"/>
    <s v="Bozeman"/>
    <x v="37"/>
    <n v="59715"/>
    <x v="1"/>
    <x v="364"/>
    <x v="1"/>
    <x v="10"/>
    <x v="359"/>
    <n v="29.04"/>
    <n v="3"/>
    <n v="0"/>
    <n v="13.9392"/>
  </r>
  <r>
    <n v="2038"/>
    <s v="CA-2012-119214"/>
    <x v="1"/>
    <x v="651"/>
    <d v="2012-01-27T00:00:00"/>
    <s v="Standard Class"/>
    <s v="CW-11905"/>
    <s v="Carl Weiss"/>
    <x v="2"/>
    <x v="0"/>
    <s v="Bozeman"/>
    <x v="37"/>
    <n v="59715"/>
    <x v="1"/>
    <x v="1100"/>
    <x v="1"/>
    <x v="2"/>
    <x v="1080"/>
    <n v="14.62"/>
    <n v="2"/>
    <n v="0"/>
    <n v="6.8713999999999995"/>
  </r>
  <r>
    <n v="2039"/>
    <s v="CA-2012-122287"/>
    <x v="1"/>
    <x v="652"/>
    <d v="2012-06-23T00:00:00"/>
    <s v="Standard Class"/>
    <s v="SN-20560"/>
    <s v="Skye Norling"/>
    <x v="2"/>
    <x v="0"/>
    <s v="Peoria"/>
    <x v="16"/>
    <n v="85345"/>
    <x v="1"/>
    <x v="1223"/>
    <x v="1"/>
    <x v="10"/>
    <x v="1198"/>
    <n v="11.952000000000002"/>
    <n v="3"/>
    <n v="0.2"/>
    <n v="4.3326000000000002"/>
  </r>
  <r>
    <n v="2040"/>
    <s v="CA-2012-122287"/>
    <x v="1"/>
    <x v="652"/>
    <d v="2012-06-23T00:00:00"/>
    <s v="Standard Class"/>
    <s v="SN-20560"/>
    <s v="Skye Norling"/>
    <x v="2"/>
    <x v="0"/>
    <s v="Peoria"/>
    <x v="16"/>
    <n v="85345"/>
    <x v="1"/>
    <x v="870"/>
    <x v="1"/>
    <x v="8"/>
    <x v="855"/>
    <n v="4.5360000000000014"/>
    <n v="7"/>
    <n v="0.7"/>
    <n v="-3.3263999999999996"/>
  </r>
  <r>
    <n v="2041"/>
    <s v="CA-2012-122287"/>
    <x v="1"/>
    <x v="652"/>
    <d v="2012-06-23T00:00:00"/>
    <s v="Standard Class"/>
    <s v="SN-20560"/>
    <s v="Skye Norling"/>
    <x v="2"/>
    <x v="0"/>
    <s v="Peoria"/>
    <x v="16"/>
    <n v="85345"/>
    <x v="1"/>
    <x v="785"/>
    <x v="1"/>
    <x v="8"/>
    <x v="776"/>
    <n v="9.1560000000000006"/>
    <n v="2"/>
    <n v="0.7"/>
    <n v="-6.1039999999999974"/>
  </r>
  <r>
    <n v="2042"/>
    <s v="CA-2012-122287"/>
    <x v="1"/>
    <x v="652"/>
    <d v="2012-06-23T00:00:00"/>
    <s v="Standard Class"/>
    <s v="SN-20560"/>
    <s v="Skye Norling"/>
    <x v="2"/>
    <x v="0"/>
    <s v="Peoria"/>
    <x v="16"/>
    <n v="85345"/>
    <x v="1"/>
    <x v="1155"/>
    <x v="0"/>
    <x v="5"/>
    <x v="1134"/>
    <n v="75.36"/>
    <n v="5"/>
    <n v="0.2"/>
    <n v="20.724000000000007"/>
  </r>
  <r>
    <n v="2043"/>
    <s v="CA-2012-104493"/>
    <x v="1"/>
    <x v="653"/>
    <d v="2012-10-08T00:00:00"/>
    <s v="Standard Class"/>
    <s v="EB-13705"/>
    <s v="Ed Braxton"/>
    <x v="1"/>
    <x v="0"/>
    <s v="San Diego"/>
    <x v="1"/>
    <n v="92105"/>
    <x v="1"/>
    <x v="1224"/>
    <x v="1"/>
    <x v="8"/>
    <x v="1199"/>
    <n v="57.504000000000005"/>
    <n v="6"/>
    <n v="0.2"/>
    <n v="20.1264"/>
  </r>
  <r>
    <n v="2044"/>
    <s v="US-2014-158946"/>
    <x v="3"/>
    <x v="551"/>
    <d v="2014-11-24T00:00:00"/>
    <s v="Standard Class"/>
    <s v="JW-15220"/>
    <s v="Jane Waco"/>
    <x v="1"/>
    <x v="0"/>
    <s v="Lakewood"/>
    <x v="24"/>
    <n v="44107"/>
    <x v="3"/>
    <x v="924"/>
    <x v="1"/>
    <x v="6"/>
    <x v="907"/>
    <n v="38.864000000000004"/>
    <n v="7"/>
    <n v="0.2"/>
    <n v="7.7728000000000002"/>
  </r>
  <r>
    <n v="2045"/>
    <s v="CA-2011-129168"/>
    <x v="2"/>
    <x v="654"/>
    <d v="2011-08-23T00:00:00"/>
    <s v="Standard Class"/>
    <s v="KB-16585"/>
    <s v="Ken Black"/>
    <x v="1"/>
    <x v="0"/>
    <s v="Houston"/>
    <x v="5"/>
    <n v="77095"/>
    <x v="2"/>
    <x v="988"/>
    <x v="1"/>
    <x v="10"/>
    <x v="972"/>
    <n v="15.552000000000003"/>
    <n v="3"/>
    <n v="0.2"/>
    <n v="5.4432"/>
  </r>
  <r>
    <n v="2046"/>
    <s v="CA-2013-131835"/>
    <x v="0"/>
    <x v="19"/>
    <d v="2013-07-22T00:00:00"/>
    <s v="Standard Class"/>
    <s v="MC-17590"/>
    <s v="Matt Collister"/>
    <x v="1"/>
    <x v="0"/>
    <s v="Perth Amboy"/>
    <x v="30"/>
    <n v="8861"/>
    <x v="3"/>
    <x v="723"/>
    <x v="1"/>
    <x v="9"/>
    <x v="715"/>
    <n v="162.63999999999999"/>
    <n v="2"/>
    <n v="0"/>
    <n v="45.539199999999994"/>
  </r>
  <r>
    <n v="2047"/>
    <s v="CA-2013-131835"/>
    <x v="0"/>
    <x v="19"/>
    <d v="2013-07-22T00:00:00"/>
    <s v="Standard Class"/>
    <s v="MC-17590"/>
    <s v="Matt Collister"/>
    <x v="1"/>
    <x v="0"/>
    <s v="Perth Amboy"/>
    <x v="30"/>
    <n v="8861"/>
    <x v="3"/>
    <x v="256"/>
    <x v="2"/>
    <x v="7"/>
    <x v="254"/>
    <n v="597"/>
    <n v="3"/>
    <n v="0"/>
    <n v="280.59000000000003"/>
  </r>
  <r>
    <n v="2048"/>
    <s v="CA-2013-131835"/>
    <x v="0"/>
    <x v="19"/>
    <d v="2013-07-22T00:00:00"/>
    <s v="Standard Class"/>
    <s v="MC-17590"/>
    <s v="Matt Collister"/>
    <x v="1"/>
    <x v="0"/>
    <s v="Perth Amboy"/>
    <x v="30"/>
    <n v="8861"/>
    <x v="3"/>
    <x v="417"/>
    <x v="1"/>
    <x v="10"/>
    <x v="412"/>
    <n v="55.48"/>
    <n v="1"/>
    <n v="0"/>
    <n v="26.630399999999998"/>
  </r>
  <r>
    <n v="2049"/>
    <s v="CA-2012-142237"/>
    <x v="1"/>
    <x v="655"/>
    <d v="2012-07-13T00:00:00"/>
    <s v="First Class"/>
    <s v="CK-12595"/>
    <s v="Clytie Kelty"/>
    <x v="0"/>
    <x v="0"/>
    <s v="Philadelphia"/>
    <x v="9"/>
    <n v="19134"/>
    <x v="3"/>
    <x v="28"/>
    <x v="0"/>
    <x v="5"/>
    <x v="28"/>
    <n v="289.80000000000007"/>
    <n v="7"/>
    <n v="0.2"/>
    <n v="36.224999999999966"/>
  </r>
  <r>
    <n v="2050"/>
    <s v="CA-2012-142237"/>
    <x v="1"/>
    <x v="655"/>
    <d v="2012-07-13T00:00:00"/>
    <s v="First Class"/>
    <s v="CK-12595"/>
    <s v="Clytie Kelty"/>
    <x v="0"/>
    <x v="0"/>
    <s v="Philadelphia"/>
    <x v="9"/>
    <n v="19134"/>
    <x v="3"/>
    <x v="757"/>
    <x v="1"/>
    <x v="8"/>
    <x v="748"/>
    <n v="2.5020000000000002"/>
    <n v="3"/>
    <n v="0.7"/>
    <n v="-2.0015999999999998"/>
  </r>
  <r>
    <n v="2051"/>
    <s v="CA-2012-142237"/>
    <x v="1"/>
    <x v="655"/>
    <d v="2012-07-13T00:00:00"/>
    <s v="First Class"/>
    <s v="CK-12595"/>
    <s v="Clytie Kelty"/>
    <x v="0"/>
    <x v="0"/>
    <s v="Philadelphia"/>
    <x v="9"/>
    <n v="19134"/>
    <x v="3"/>
    <x v="806"/>
    <x v="1"/>
    <x v="8"/>
    <x v="796"/>
    <n v="6.4800000000000013"/>
    <n v="4"/>
    <n v="0.7"/>
    <n v="-4.7519999999999989"/>
  </r>
  <r>
    <n v="2052"/>
    <s v="CA-2012-142237"/>
    <x v="1"/>
    <x v="655"/>
    <d v="2012-07-13T00:00:00"/>
    <s v="First Class"/>
    <s v="CK-12595"/>
    <s v="Clytie Kelty"/>
    <x v="0"/>
    <x v="0"/>
    <s v="Philadelphia"/>
    <x v="9"/>
    <n v="19134"/>
    <x v="3"/>
    <x v="1225"/>
    <x v="0"/>
    <x v="1"/>
    <x v="1200"/>
    <n v="341.48799999999994"/>
    <n v="8"/>
    <n v="0.3"/>
    <n v="-73.175999999999988"/>
  </r>
  <r>
    <n v="2053"/>
    <s v="CA-2012-142237"/>
    <x v="1"/>
    <x v="655"/>
    <d v="2012-07-13T00:00:00"/>
    <s v="First Class"/>
    <s v="CK-12595"/>
    <s v="Clytie Kelty"/>
    <x v="0"/>
    <x v="0"/>
    <s v="Philadelphia"/>
    <x v="9"/>
    <n v="19134"/>
    <x v="3"/>
    <x v="324"/>
    <x v="1"/>
    <x v="6"/>
    <x v="321"/>
    <n v="11.12"/>
    <n v="5"/>
    <n v="0.2"/>
    <n v="0.83399999999999963"/>
  </r>
  <r>
    <n v="2054"/>
    <s v="CA-2012-142237"/>
    <x v="1"/>
    <x v="655"/>
    <d v="2012-07-13T00:00:00"/>
    <s v="First Class"/>
    <s v="CK-12595"/>
    <s v="Clytie Kelty"/>
    <x v="0"/>
    <x v="0"/>
    <s v="Philadelphia"/>
    <x v="9"/>
    <n v="19134"/>
    <x v="3"/>
    <x v="1226"/>
    <x v="0"/>
    <x v="5"/>
    <x v="1201"/>
    <n v="25.344000000000001"/>
    <n v="6"/>
    <n v="0.2"/>
    <n v="3.4847999999999981"/>
  </r>
  <r>
    <n v="2055"/>
    <s v="CA-2013-136434"/>
    <x v="0"/>
    <x v="49"/>
    <d v="2013-12-08T00:00:00"/>
    <s v="Standard Class"/>
    <s v="RD-19480"/>
    <s v="Rick Duston"/>
    <x v="0"/>
    <x v="0"/>
    <s v="Richmond"/>
    <x v="14"/>
    <n v="47374"/>
    <x v="2"/>
    <x v="1137"/>
    <x v="0"/>
    <x v="5"/>
    <x v="1116"/>
    <n v="17.309999999999999"/>
    <n v="3"/>
    <n v="0"/>
    <n v="5.1929999999999996"/>
  </r>
  <r>
    <n v="2056"/>
    <s v="CA-2014-120376"/>
    <x v="3"/>
    <x v="66"/>
    <d v="2014-12-26T00:00:00"/>
    <s v="First Class"/>
    <s v="TP-21130"/>
    <s v="Theone Pippenger"/>
    <x v="0"/>
    <x v="0"/>
    <s v="Detroit"/>
    <x v="12"/>
    <n v="48227"/>
    <x v="2"/>
    <x v="1227"/>
    <x v="2"/>
    <x v="11"/>
    <x v="1202"/>
    <n v="199.95000000000002"/>
    <n v="5"/>
    <n v="0"/>
    <n v="63.983999999999988"/>
  </r>
  <r>
    <n v="2057"/>
    <s v="CA-2014-120376"/>
    <x v="3"/>
    <x v="66"/>
    <d v="2014-12-26T00:00:00"/>
    <s v="First Class"/>
    <s v="TP-21130"/>
    <s v="Theone Pippenger"/>
    <x v="0"/>
    <x v="0"/>
    <s v="Detroit"/>
    <x v="12"/>
    <n v="48227"/>
    <x v="2"/>
    <x v="629"/>
    <x v="0"/>
    <x v="1"/>
    <x v="623"/>
    <n v="1586.6899999999998"/>
    <n v="7"/>
    <n v="0"/>
    <n v="412.5394"/>
  </r>
  <r>
    <n v="2058"/>
    <s v="CA-2014-120376"/>
    <x v="3"/>
    <x v="66"/>
    <d v="2014-12-26T00:00:00"/>
    <s v="First Class"/>
    <s v="TP-21130"/>
    <s v="Theone Pippenger"/>
    <x v="0"/>
    <x v="0"/>
    <s v="Detroit"/>
    <x v="12"/>
    <n v="48227"/>
    <x v="2"/>
    <x v="106"/>
    <x v="2"/>
    <x v="11"/>
    <x v="106"/>
    <n v="84.99"/>
    <n v="1"/>
    <n v="0"/>
    <n v="30.596399999999996"/>
  </r>
  <r>
    <n v="2059"/>
    <s v="CA-2014-120376"/>
    <x v="3"/>
    <x v="66"/>
    <d v="2014-12-26T00:00:00"/>
    <s v="First Class"/>
    <s v="TP-21130"/>
    <s v="Theone Pippenger"/>
    <x v="0"/>
    <x v="0"/>
    <s v="Detroit"/>
    <x v="12"/>
    <n v="48227"/>
    <x v="2"/>
    <x v="121"/>
    <x v="0"/>
    <x v="3"/>
    <x v="121"/>
    <n v="411.8"/>
    <n v="2"/>
    <n v="0"/>
    <n v="70.005999999999972"/>
  </r>
  <r>
    <n v="2060"/>
    <s v="CA-2011-106439"/>
    <x v="2"/>
    <x v="656"/>
    <d v="2011-11-04T00:00:00"/>
    <s v="Standard Class"/>
    <s v="GG-14650"/>
    <s v="Greg Guthrie"/>
    <x v="1"/>
    <x v="0"/>
    <s v="Los Angeles"/>
    <x v="1"/>
    <n v="90049"/>
    <x v="1"/>
    <x v="1228"/>
    <x v="1"/>
    <x v="13"/>
    <x v="33"/>
    <n v="11.34"/>
    <n v="3"/>
    <n v="0"/>
    <n v="5.2164000000000001"/>
  </r>
  <r>
    <n v="2061"/>
    <s v="CA-2011-106439"/>
    <x v="2"/>
    <x v="656"/>
    <d v="2011-11-04T00:00:00"/>
    <s v="Standard Class"/>
    <s v="GG-14650"/>
    <s v="Greg Guthrie"/>
    <x v="1"/>
    <x v="0"/>
    <s v="Los Angeles"/>
    <x v="1"/>
    <n v="90049"/>
    <x v="1"/>
    <x v="1229"/>
    <x v="1"/>
    <x v="4"/>
    <x v="1203"/>
    <n v="80.3"/>
    <n v="5"/>
    <n v="0"/>
    <n v="20.877999999999997"/>
  </r>
  <r>
    <n v="2062"/>
    <s v="CA-2011-106439"/>
    <x v="2"/>
    <x v="656"/>
    <d v="2011-11-04T00:00:00"/>
    <s v="Standard Class"/>
    <s v="GG-14650"/>
    <s v="Greg Guthrie"/>
    <x v="1"/>
    <x v="0"/>
    <s v="Los Angeles"/>
    <x v="1"/>
    <n v="90049"/>
    <x v="1"/>
    <x v="1230"/>
    <x v="1"/>
    <x v="8"/>
    <x v="1204"/>
    <n v="15.968000000000002"/>
    <n v="2"/>
    <n v="0.2"/>
    <n v="5.3891999999999989"/>
  </r>
  <r>
    <n v="2063"/>
    <s v="CA-2011-106439"/>
    <x v="2"/>
    <x v="656"/>
    <d v="2011-11-04T00:00:00"/>
    <s v="Standard Class"/>
    <s v="GG-14650"/>
    <s v="Greg Guthrie"/>
    <x v="1"/>
    <x v="0"/>
    <s v="Los Angeles"/>
    <x v="1"/>
    <n v="90049"/>
    <x v="1"/>
    <x v="1231"/>
    <x v="1"/>
    <x v="10"/>
    <x v="1205"/>
    <n v="64.740000000000009"/>
    <n v="13"/>
    <n v="0"/>
    <n v="30.427800000000005"/>
  </r>
  <r>
    <n v="2064"/>
    <s v="CA-2011-106439"/>
    <x v="2"/>
    <x v="656"/>
    <d v="2011-11-04T00:00:00"/>
    <s v="Standard Class"/>
    <s v="GG-14650"/>
    <s v="Greg Guthrie"/>
    <x v="1"/>
    <x v="0"/>
    <s v="Los Angeles"/>
    <x v="1"/>
    <n v="90049"/>
    <x v="1"/>
    <x v="1232"/>
    <x v="1"/>
    <x v="8"/>
    <x v="1206"/>
    <n v="19.295999999999999"/>
    <n v="3"/>
    <n v="0.2"/>
    <n v="6.0299999999999994"/>
  </r>
  <r>
    <n v="2065"/>
    <s v="CA-2011-106439"/>
    <x v="2"/>
    <x v="656"/>
    <d v="2011-11-04T00:00:00"/>
    <s v="Standard Class"/>
    <s v="GG-14650"/>
    <s v="Greg Guthrie"/>
    <x v="1"/>
    <x v="0"/>
    <s v="Los Angeles"/>
    <x v="1"/>
    <n v="90049"/>
    <x v="1"/>
    <x v="537"/>
    <x v="1"/>
    <x v="4"/>
    <x v="532"/>
    <n v="405.64"/>
    <n v="4"/>
    <n v="0"/>
    <n v="12.169199999999989"/>
  </r>
  <r>
    <n v="2066"/>
    <s v="CA-2011-106439"/>
    <x v="2"/>
    <x v="656"/>
    <d v="2011-11-04T00:00:00"/>
    <s v="Standard Class"/>
    <s v="GG-14650"/>
    <s v="Greg Guthrie"/>
    <x v="1"/>
    <x v="0"/>
    <s v="Los Angeles"/>
    <x v="1"/>
    <n v="90049"/>
    <x v="1"/>
    <x v="1225"/>
    <x v="0"/>
    <x v="1"/>
    <x v="1200"/>
    <n v="146.352"/>
    <n v="3"/>
    <n v="0.2"/>
    <n v="-9.1470000000000056"/>
  </r>
  <r>
    <n v="2067"/>
    <s v="CA-2011-106439"/>
    <x v="2"/>
    <x v="656"/>
    <d v="2011-11-04T00:00:00"/>
    <s v="Standard Class"/>
    <s v="GG-14650"/>
    <s v="Greg Guthrie"/>
    <x v="1"/>
    <x v="0"/>
    <s v="Los Angeles"/>
    <x v="1"/>
    <n v="90049"/>
    <x v="1"/>
    <x v="1130"/>
    <x v="2"/>
    <x v="11"/>
    <x v="1109"/>
    <n v="251.91"/>
    <n v="9"/>
    <n v="0"/>
    <n v="47.862899999999982"/>
  </r>
  <r>
    <n v="2068"/>
    <s v="CA-2011-106439"/>
    <x v="2"/>
    <x v="656"/>
    <d v="2011-11-04T00:00:00"/>
    <s v="Standard Class"/>
    <s v="GG-14650"/>
    <s v="Greg Guthrie"/>
    <x v="1"/>
    <x v="0"/>
    <s v="Los Angeles"/>
    <x v="1"/>
    <n v="90049"/>
    <x v="1"/>
    <x v="1024"/>
    <x v="1"/>
    <x v="6"/>
    <x v="1006"/>
    <n v="12.39"/>
    <n v="3"/>
    <n v="0"/>
    <n v="3.7169999999999996"/>
  </r>
  <r>
    <n v="2069"/>
    <s v="CA-2012-133452"/>
    <x v="1"/>
    <x v="657"/>
    <d v="2012-04-19T00:00:00"/>
    <s v="Standard Class"/>
    <s v="ZC-21910"/>
    <s v="Zuschuss Carroll"/>
    <x v="0"/>
    <x v="0"/>
    <s v="Pomona"/>
    <x v="1"/>
    <n v="91767"/>
    <x v="1"/>
    <x v="1233"/>
    <x v="2"/>
    <x v="11"/>
    <x v="1207"/>
    <n v="199.96"/>
    <n v="4"/>
    <n v="0"/>
    <n v="69.98599999999999"/>
  </r>
  <r>
    <n v="2070"/>
    <s v="CA-2012-133452"/>
    <x v="1"/>
    <x v="657"/>
    <d v="2012-04-19T00:00:00"/>
    <s v="Standard Class"/>
    <s v="ZC-21910"/>
    <s v="Zuschuss Carroll"/>
    <x v="0"/>
    <x v="0"/>
    <s v="Pomona"/>
    <x v="1"/>
    <n v="91767"/>
    <x v="1"/>
    <x v="1234"/>
    <x v="0"/>
    <x v="3"/>
    <x v="1208"/>
    <n v="710.83200000000011"/>
    <n v="3"/>
    <n v="0.2"/>
    <n v="-97.739399999999989"/>
  </r>
  <r>
    <n v="2071"/>
    <s v="CA-2013-146521"/>
    <x v="0"/>
    <x v="658"/>
    <d v="2013-07-24T00:00:00"/>
    <s v="Second Class"/>
    <s v="CC-12610"/>
    <s v="Corey Catlett"/>
    <x v="1"/>
    <x v="0"/>
    <s v="Philadelphia"/>
    <x v="9"/>
    <n v="19134"/>
    <x v="3"/>
    <x v="625"/>
    <x v="1"/>
    <x v="8"/>
    <x v="619"/>
    <n v="1.9410000000000003"/>
    <n v="1"/>
    <n v="0.7"/>
    <n v="-1.294"/>
  </r>
  <r>
    <n v="2072"/>
    <s v="US-2014-110996"/>
    <x v="3"/>
    <x v="225"/>
    <d v="2014-11-26T00:00:00"/>
    <s v="Standard Class"/>
    <s v="KA-16525"/>
    <s v="Kelly Andreada"/>
    <x v="0"/>
    <x v="0"/>
    <s v="Ontario"/>
    <x v="1"/>
    <n v="91761"/>
    <x v="1"/>
    <x v="367"/>
    <x v="0"/>
    <x v="1"/>
    <x v="363"/>
    <n v="283.92"/>
    <n v="5"/>
    <n v="0.2"/>
    <n v="-46.137000000000029"/>
  </r>
  <r>
    <n v="2073"/>
    <s v="CA-2013-129693"/>
    <x v="0"/>
    <x v="491"/>
    <d v="2013-12-03T00:00:00"/>
    <s v="Standard Class"/>
    <s v="TC-20980"/>
    <s v="Tamara Chand"/>
    <x v="1"/>
    <x v="0"/>
    <s v="Seattle"/>
    <x v="4"/>
    <n v="98105"/>
    <x v="1"/>
    <x v="1203"/>
    <x v="1"/>
    <x v="8"/>
    <x v="1179"/>
    <n v="7.3120000000000012"/>
    <n v="2"/>
    <n v="0.2"/>
    <n v="2.5591999999999997"/>
  </r>
  <r>
    <n v="2074"/>
    <s v="CA-2014-122504"/>
    <x v="3"/>
    <x v="659"/>
    <d v="2014-11-13T00:00:00"/>
    <s v="Second Class"/>
    <s v="DB-13270"/>
    <s v="Deborah Brumfield"/>
    <x v="2"/>
    <x v="0"/>
    <s v="Brentwood"/>
    <x v="1"/>
    <n v="94513"/>
    <x v="1"/>
    <x v="1235"/>
    <x v="2"/>
    <x v="11"/>
    <x v="1209"/>
    <n v="59.97"/>
    <n v="3"/>
    <n v="0"/>
    <n v="13.793099999999999"/>
  </r>
  <r>
    <n v="2075"/>
    <s v="CA-2014-122504"/>
    <x v="3"/>
    <x v="659"/>
    <d v="2014-11-13T00:00:00"/>
    <s v="Second Class"/>
    <s v="DB-13270"/>
    <s v="Deborah Brumfield"/>
    <x v="2"/>
    <x v="0"/>
    <s v="Brentwood"/>
    <x v="1"/>
    <n v="94513"/>
    <x v="1"/>
    <x v="1236"/>
    <x v="2"/>
    <x v="7"/>
    <x v="1210"/>
    <n v="761.5440000000001"/>
    <n v="7"/>
    <n v="0.2"/>
    <n v="66.635100000000023"/>
  </r>
  <r>
    <n v="2076"/>
    <s v="CA-2011-131051"/>
    <x v="2"/>
    <x v="588"/>
    <d v="2011-12-05T00:00:00"/>
    <s v="Standard Class"/>
    <s v="TR-21325"/>
    <s v="Toby Ritter"/>
    <x v="0"/>
    <x v="0"/>
    <s v="San Francisco"/>
    <x v="1"/>
    <n v="94122"/>
    <x v="1"/>
    <x v="275"/>
    <x v="0"/>
    <x v="5"/>
    <x v="272"/>
    <n v="58.199999999999996"/>
    <n v="3"/>
    <n v="0"/>
    <n v="28.517999999999994"/>
  </r>
  <r>
    <n v="2077"/>
    <s v="CA-2014-140676"/>
    <x v="3"/>
    <x v="510"/>
    <d v="2014-09-16T00:00:00"/>
    <s v="First Class"/>
    <s v="BF-11080"/>
    <s v="Bart Folk"/>
    <x v="0"/>
    <x v="0"/>
    <s v="Baltimore"/>
    <x v="39"/>
    <n v="21215"/>
    <x v="3"/>
    <x v="226"/>
    <x v="1"/>
    <x v="10"/>
    <x v="224"/>
    <n v="39.900000000000006"/>
    <n v="5"/>
    <n v="0"/>
    <n v="19.950000000000003"/>
  </r>
  <r>
    <n v="2078"/>
    <s v="CA-2014-140676"/>
    <x v="3"/>
    <x v="510"/>
    <d v="2014-09-16T00:00:00"/>
    <s v="First Class"/>
    <s v="BF-11080"/>
    <s v="Bart Folk"/>
    <x v="0"/>
    <x v="0"/>
    <s v="Baltimore"/>
    <x v="39"/>
    <n v="21215"/>
    <x v="3"/>
    <x v="95"/>
    <x v="1"/>
    <x v="9"/>
    <x v="95"/>
    <n v="90.86"/>
    <n v="7"/>
    <n v="0"/>
    <n v="26.349399999999992"/>
  </r>
  <r>
    <n v="2079"/>
    <s v="CA-2014-140676"/>
    <x v="3"/>
    <x v="510"/>
    <d v="2014-09-16T00:00:00"/>
    <s v="First Class"/>
    <s v="BF-11080"/>
    <s v="Bart Folk"/>
    <x v="0"/>
    <x v="0"/>
    <s v="Baltimore"/>
    <x v="39"/>
    <n v="21215"/>
    <x v="3"/>
    <x v="274"/>
    <x v="1"/>
    <x v="10"/>
    <x v="271"/>
    <n v="94.85"/>
    <n v="5"/>
    <n v="0"/>
    <n v="45.527999999999992"/>
  </r>
  <r>
    <n v="2080"/>
    <s v="CA-2012-120103"/>
    <x v="1"/>
    <x v="100"/>
    <d v="2012-12-29T00:00:00"/>
    <s v="Standard Class"/>
    <s v="MS-17365"/>
    <s v="Maribeth Schnelling"/>
    <x v="0"/>
    <x v="0"/>
    <s v="Phoenix"/>
    <x v="16"/>
    <n v="85023"/>
    <x v="1"/>
    <x v="1237"/>
    <x v="1"/>
    <x v="10"/>
    <x v="1211"/>
    <n v="106.232"/>
    <n v="7"/>
    <n v="0.2"/>
    <n v="37.181199999999997"/>
  </r>
  <r>
    <n v="2081"/>
    <s v="CA-2012-120103"/>
    <x v="1"/>
    <x v="100"/>
    <d v="2012-12-29T00:00:00"/>
    <s v="Standard Class"/>
    <s v="MS-17365"/>
    <s v="Maribeth Schnelling"/>
    <x v="0"/>
    <x v="0"/>
    <s v="Phoenix"/>
    <x v="16"/>
    <n v="85023"/>
    <x v="1"/>
    <x v="599"/>
    <x v="2"/>
    <x v="7"/>
    <x v="594"/>
    <n v="111.98399999999999"/>
    <n v="2"/>
    <n v="0.2"/>
    <n v="11.198400000000003"/>
  </r>
  <r>
    <n v="2082"/>
    <s v="CA-2012-120103"/>
    <x v="1"/>
    <x v="100"/>
    <d v="2012-12-29T00:00:00"/>
    <s v="Standard Class"/>
    <s v="MS-17365"/>
    <s v="Maribeth Schnelling"/>
    <x v="0"/>
    <x v="0"/>
    <s v="Phoenix"/>
    <x v="16"/>
    <n v="85023"/>
    <x v="1"/>
    <x v="763"/>
    <x v="0"/>
    <x v="5"/>
    <x v="755"/>
    <n v="7.7120000000000006"/>
    <n v="2"/>
    <n v="0.2"/>
    <n v="1.7352000000000005"/>
  </r>
  <r>
    <n v="2083"/>
    <s v="CA-2014-104647"/>
    <x v="3"/>
    <x v="660"/>
    <d v="2014-03-02T00:00:00"/>
    <s v="Standard Class"/>
    <s v="CK-12595"/>
    <s v="Clytie Kelty"/>
    <x v="0"/>
    <x v="0"/>
    <s v="Los Angeles"/>
    <x v="1"/>
    <n v="90008"/>
    <x v="1"/>
    <x v="910"/>
    <x v="1"/>
    <x v="10"/>
    <x v="893"/>
    <n v="37.44"/>
    <n v="6"/>
    <n v="0"/>
    <n v="16.847999999999999"/>
  </r>
  <r>
    <n v="2084"/>
    <s v="CA-2011-110352"/>
    <x v="2"/>
    <x v="533"/>
    <d v="2011-11-29T00:00:00"/>
    <s v="Standard Class"/>
    <s v="ED-13885"/>
    <s v="Emily Ducich"/>
    <x v="2"/>
    <x v="0"/>
    <s v="Houston"/>
    <x v="5"/>
    <n v="77036"/>
    <x v="2"/>
    <x v="429"/>
    <x v="1"/>
    <x v="2"/>
    <x v="424"/>
    <n v="23.680000000000003"/>
    <n v="2"/>
    <n v="0.2"/>
    <n v="8.879999999999999"/>
  </r>
  <r>
    <n v="2085"/>
    <s v="CA-2013-140501"/>
    <x v="0"/>
    <x v="661"/>
    <d v="2013-06-29T00:00:00"/>
    <s v="Standard Class"/>
    <s v="IM-15070"/>
    <s v="Irene Maddox"/>
    <x v="0"/>
    <x v="0"/>
    <s v="New York City"/>
    <x v="15"/>
    <n v="10009"/>
    <x v="3"/>
    <x v="580"/>
    <x v="1"/>
    <x v="2"/>
    <x v="575"/>
    <n v="122.12"/>
    <n v="4"/>
    <n v="0"/>
    <n v="56.175200000000004"/>
  </r>
  <r>
    <n v="2086"/>
    <s v="CA-2013-140501"/>
    <x v="0"/>
    <x v="661"/>
    <d v="2013-06-29T00:00:00"/>
    <s v="Standard Class"/>
    <s v="IM-15070"/>
    <s v="Irene Maddox"/>
    <x v="0"/>
    <x v="0"/>
    <s v="New York City"/>
    <x v="15"/>
    <n v="10009"/>
    <x v="3"/>
    <x v="1238"/>
    <x v="1"/>
    <x v="2"/>
    <x v="1212"/>
    <n v="18.45"/>
    <n v="5"/>
    <n v="0"/>
    <n v="8.6715"/>
  </r>
  <r>
    <n v="2087"/>
    <s v="CA-2013-140501"/>
    <x v="0"/>
    <x v="661"/>
    <d v="2013-06-29T00:00:00"/>
    <s v="Standard Class"/>
    <s v="IM-15070"/>
    <s v="Irene Maddox"/>
    <x v="0"/>
    <x v="0"/>
    <s v="New York City"/>
    <x v="15"/>
    <n v="10009"/>
    <x v="3"/>
    <x v="391"/>
    <x v="1"/>
    <x v="4"/>
    <x v="387"/>
    <n v="324.90000000000003"/>
    <n v="5"/>
    <n v="0"/>
    <n v="38.988000000000014"/>
  </r>
  <r>
    <n v="2088"/>
    <s v="CA-2013-140501"/>
    <x v="0"/>
    <x v="661"/>
    <d v="2013-06-29T00:00:00"/>
    <s v="Standard Class"/>
    <s v="IM-15070"/>
    <s v="Irene Maddox"/>
    <x v="0"/>
    <x v="0"/>
    <s v="New York City"/>
    <x v="15"/>
    <n v="10009"/>
    <x v="3"/>
    <x v="1158"/>
    <x v="1"/>
    <x v="10"/>
    <x v="1137"/>
    <n v="146.72999999999999"/>
    <n v="3"/>
    <n v="0"/>
    <n v="68.963099999999997"/>
  </r>
  <r>
    <n v="2089"/>
    <s v="CA-2013-140501"/>
    <x v="0"/>
    <x v="661"/>
    <d v="2013-06-29T00:00:00"/>
    <s v="Standard Class"/>
    <s v="IM-15070"/>
    <s v="Irene Maddox"/>
    <x v="0"/>
    <x v="0"/>
    <s v="New York City"/>
    <x v="15"/>
    <n v="10009"/>
    <x v="3"/>
    <x v="1239"/>
    <x v="1"/>
    <x v="13"/>
    <x v="1213"/>
    <n v="3.96"/>
    <n v="2"/>
    <n v="0"/>
    <n v="1.4651999999999998"/>
  </r>
  <r>
    <n v="2090"/>
    <s v="CA-2012-139290"/>
    <x v="1"/>
    <x v="662"/>
    <d v="2012-10-30T00:00:00"/>
    <s v="Standard Class"/>
    <s v="MY-17380"/>
    <s v="Maribeth Yedwab"/>
    <x v="1"/>
    <x v="0"/>
    <s v="Rancho Cucamonga"/>
    <x v="1"/>
    <n v="91730"/>
    <x v="1"/>
    <x v="1240"/>
    <x v="1"/>
    <x v="2"/>
    <x v="1214"/>
    <n v="5.76"/>
    <n v="2"/>
    <n v="0"/>
    <n v="2.6495999999999995"/>
  </r>
  <r>
    <n v="2091"/>
    <s v="CA-2014-166142"/>
    <x v="3"/>
    <x v="663"/>
    <d v="2014-07-20T00:00:00"/>
    <s v="Standard Class"/>
    <s v="MM-17260"/>
    <s v="Magdelene Morse"/>
    <x v="0"/>
    <x v="0"/>
    <s v="Wilmington"/>
    <x v="13"/>
    <n v="19805"/>
    <x v="3"/>
    <x v="608"/>
    <x v="1"/>
    <x v="8"/>
    <x v="603"/>
    <n v="26.549999999999997"/>
    <n v="3"/>
    <n v="0"/>
    <n v="13.009499999999999"/>
  </r>
  <r>
    <n v="2092"/>
    <s v="CA-2014-166142"/>
    <x v="3"/>
    <x v="663"/>
    <d v="2014-07-20T00:00:00"/>
    <s v="Standard Class"/>
    <s v="MM-17260"/>
    <s v="Magdelene Morse"/>
    <x v="0"/>
    <x v="0"/>
    <s v="Wilmington"/>
    <x v="13"/>
    <n v="19805"/>
    <x v="3"/>
    <x v="1116"/>
    <x v="0"/>
    <x v="3"/>
    <x v="1095"/>
    <n v="310.44300000000004"/>
    <n v="3"/>
    <n v="0.3"/>
    <n v="-48.783900000000031"/>
  </r>
  <r>
    <n v="2093"/>
    <s v="CA-2011-145926"/>
    <x v="2"/>
    <x v="664"/>
    <d v="2011-11-21T00:00:00"/>
    <s v="Standard Class"/>
    <s v="MP-17470"/>
    <s v="Mark Packer"/>
    <x v="2"/>
    <x v="0"/>
    <s v="Moorhead"/>
    <x v="11"/>
    <n v="56560"/>
    <x v="2"/>
    <x v="992"/>
    <x v="0"/>
    <x v="1"/>
    <x v="975"/>
    <n v="479.90000000000003"/>
    <n v="5"/>
    <n v="0"/>
    <n v="81.58299999999997"/>
  </r>
  <r>
    <n v="2094"/>
    <s v="CA-2012-149678"/>
    <x v="1"/>
    <x v="657"/>
    <d v="2012-04-15T00:00:00"/>
    <s v="Second Class"/>
    <s v="AW-10840"/>
    <s v="Anthony Witt"/>
    <x v="0"/>
    <x v="0"/>
    <s v="Farmington"/>
    <x v="27"/>
    <n v="87401"/>
    <x v="1"/>
    <x v="505"/>
    <x v="1"/>
    <x v="14"/>
    <x v="500"/>
    <n v="12.88"/>
    <n v="1"/>
    <n v="0"/>
    <n v="0.38640000000000008"/>
  </r>
  <r>
    <n v="2095"/>
    <s v="US-2012-164357"/>
    <x v="1"/>
    <x v="665"/>
    <d v="2012-11-29T00:00:00"/>
    <s v="Standard Class"/>
    <s v="SF-20065"/>
    <s v="Sandra Flanagan"/>
    <x v="0"/>
    <x v="0"/>
    <s v="Wilmington"/>
    <x v="3"/>
    <n v="28403"/>
    <x v="0"/>
    <x v="1241"/>
    <x v="1"/>
    <x v="6"/>
    <x v="1215"/>
    <n v="13.120000000000001"/>
    <n v="5"/>
    <n v="0.2"/>
    <n v="1.4759999999999982"/>
  </r>
  <r>
    <n v="2096"/>
    <s v="US-2013-146570"/>
    <x v="0"/>
    <x v="666"/>
    <d v="2013-05-21T00:00:00"/>
    <s v="Standard Class"/>
    <s v="SN-20710"/>
    <s v="Steve Nguyen"/>
    <x v="2"/>
    <x v="0"/>
    <s v="Jackson"/>
    <x v="35"/>
    <n v="39212"/>
    <x v="0"/>
    <x v="1242"/>
    <x v="1"/>
    <x v="8"/>
    <x v="1216"/>
    <n v="511.84"/>
    <n v="8"/>
    <n v="0"/>
    <n v="240.56479999999999"/>
  </r>
  <r>
    <n v="2097"/>
    <s v="US-2013-146570"/>
    <x v="0"/>
    <x v="666"/>
    <d v="2013-05-21T00:00:00"/>
    <s v="Standard Class"/>
    <s v="SN-20710"/>
    <s v="Steve Nguyen"/>
    <x v="2"/>
    <x v="0"/>
    <s v="Jackson"/>
    <x v="35"/>
    <n v="39212"/>
    <x v="0"/>
    <x v="1243"/>
    <x v="1"/>
    <x v="6"/>
    <x v="1217"/>
    <n v="91.96"/>
    <n v="4"/>
    <n v="0"/>
    <n v="25.748800000000003"/>
  </r>
  <r>
    <n v="2098"/>
    <s v="US-2013-146570"/>
    <x v="0"/>
    <x v="666"/>
    <d v="2013-05-21T00:00:00"/>
    <s v="Standard Class"/>
    <s v="SN-20710"/>
    <s v="Steve Nguyen"/>
    <x v="2"/>
    <x v="0"/>
    <s v="Jackson"/>
    <x v="35"/>
    <n v="39212"/>
    <x v="0"/>
    <x v="449"/>
    <x v="1"/>
    <x v="6"/>
    <x v="444"/>
    <n v="8.34"/>
    <n v="3"/>
    <n v="0"/>
    <n v="2.1683999999999997"/>
  </r>
  <r>
    <n v="2099"/>
    <s v="CA-2014-124401"/>
    <x v="3"/>
    <x v="210"/>
    <d v="2014-09-13T00:00:00"/>
    <s v="Standard Class"/>
    <s v="RD-19900"/>
    <s v="Ruben Dartt"/>
    <x v="0"/>
    <x v="0"/>
    <s v="Portland"/>
    <x v="21"/>
    <n v="97206"/>
    <x v="1"/>
    <x v="953"/>
    <x v="1"/>
    <x v="4"/>
    <x v="937"/>
    <n v="37.68"/>
    <n v="3"/>
    <n v="0.2"/>
    <n v="2.3550000000000022"/>
  </r>
  <r>
    <n v="2100"/>
    <s v="CA-2014-124401"/>
    <x v="3"/>
    <x v="210"/>
    <d v="2014-09-13T00:00:00"/>
    <s v="Standard Class"/>
    <s v="RD-19900"/>
    <s v="Ruben Dartt"/>
    <x v="0"/>
    <x v="0"/>
    <s v="Portland"/>
    <x v="21"/>
    <n v="97206"/>
    <x v="1"/>
    <x v="1135"/>
    <x v="2"/>
    <x v="11"/>
    <x v="1114"/>
    <n v="279.94400000000002"/>
    <n v="7"/>
    <n v="0.2"/>
    <n v="80.48390000000002"/>
  </r>
  <r>
    <n v="2101"/>
    <s v="US-2011-140116"/>
    <x v="2"/>
    <x v="418"/>
    <d v="2011-03-17T00:00:00"/>
    <s v="Standard Class"/>
    <s v="KT-16480"/>
    <s v="Kean Thornton"/>
    <x v="0"/>
    <x v="0"/>
    <s v="Denver"/>
    <x v="22"/>
    <n v="80219"/>
    <x v="1"/>
    <x v="1244"/>
    <x v="1"/>
    <x v="4"/>
    <x v="1218"/>
    <n v="636.40800000000013"/>
    <n v="3"/>
    <n v="0.2"/>
    <n v="-15.910200000000088"/>
  </r>
  <r>
    <n v="2102"/>
    <s v="US-2011-140116"/>
    <x v="2"/>
    <x v="418"/>
    <d v="2011-03-17T00:00:00"/>
    <s v="Standard Class"/>
    <s v="KT-16480"/>
    <s v="Kean Thornton"/>
    <x v="0"/>
    <x v="0"/>
    <s v="Denver"/>
    <x v="22"/>
    <n v="80219"/>
    <x v="1"/>
    <x v="1062"/>
    <x v="1"/>
    <x v="6"/>
    <x v="1042"/>
    <n v="83.168000000000006"/>
    <n v="4"/>
    <n v="0.2"/>
    <n v="9.3563999999999936"/>
  </r>
  <r>
    <n v="2103"/>
    <s v="CA-2011-123295"/>
    <x v="2"/>
    <x v="667"/>
    <d v="2011-07-18T00:00:00"/>
    <s v="Same Day"/>
    <s v="AH-10120"/>
    <s v="Adrian Hane"/>
    <x v="2"/>
    <x v="0"/>
    <s v="Tucson"/>
    <x v="16"/>
    <n v="85705"/>
    <x v="1"/>
    <x v="394"/>
    <x v="0"/>
    <x v="1"/>
    <x v="390"/>
    <n v="259.13600000000002"/>
    <n v="4"/>
    <n v="0.2"/>
    <n v="-25.913599999999988"/>
  </r>
  <r>
    <n v="2104"/>
    <s v="CA-2014-167101"/>
    <x v="3"/>
    <x v="668"/>
    <d v="2014-03-29T00:00:00"/>
    <s v="Second Class"/>
    <s v="BM-11650"/>
    <s v="Brian Moss"/>
    <x v="1"/>
    <x v="0"/>
    <s v="New York City"/>
    <x v="15"/>
    <n v="10009"/>
    <x v="3"/>
    <x v="447"/>
    <x v="1"/>
    <x v="10"/>
    <x v="1219"/>
    <n v="221.92"/>
    <n v="4"/>
    <n v="0"/>
    <n v="106.52159999999999"/>
  </r>
  <r>
    <n v="2105"/>
    <s v="CA-2014-167101"/>
    <x v="3"/>
    <x v="668"/>
    <d v="2014-03-29T00:00:00"/>
    <s v="Second Class"/>
    <s v="BM-11650"/>
    <s v="Brian Moss"/>
    <x v="1"/>
    <x v="0"/>
    <s v="New York City"/>
    <x v="15"/>
    <n v="10009"/>
    <x v="3"/>
    <x v="197"/>
    <x v="2"/>
    <x v="11"/>
    <x v="196"/>
    <n v="26"/>
    <n v="2"/>
    <n v="0"/>
    <n v="11.7"/>
  </r>
  <r>
    <n v="2106"/>
    <s v="US-2011-167633"/>
    <x v="2"/>
    <x v="587"/>
    <d v="2011-10-05T00:00:00"/>
    <s v="Standard Class"/>
    <s v="BW-11200"/>
    <s v="Ben Wallace"/>
    <x v="0"/>
    <x v="0"/>
    <s v="Boynton Beach"/>
    <x v="2"/>
    <n v="33437"/>
    <x v="0"/>
    <x v="974"/>
    <x v="1"/>
    <x v="10"/>
    <x v="959"/>
    <n v="15.552000000000003"/>
    <n v="3"/>
    <n v="0.2"/>
    <n v="5.4432"/>
  </r>
  <r>
    <n v="2107"/>
    <s v="US-2011-152723"/>
    <x v="2"/>
    <x v="467"/>
    <d v="2011-09-26T00:00:00"/>
    <s v="Same Day"/>
    <s v="HG-14965"/>
    <s v="Henry Goldwyn"/>
    <x v="1"/>
    <x v="0"/>
    <s v="Mesquite"/>
    <x v="5"/>
    <n v="75150"/>
    <x v="2"/>
    <x v="236"/>
    <x v="1"/>
    <x v="8"/>
    <x v="234"/>
    <n v="0.87599999999999978"/>
    <n v="1"/>
    <n v="0.8"/>
    <n v="-1.4016000000000002"/>
  </r>
  <r>
    <n v="2108"/>
    <s v="CA-2012-164882"/>
    <x v="1"/>
    <x v="89"/>
    <d v="2012-10-31T00:00:00"/>
    <s v="Same Day"/>
    <s v="SG-20080"/>
    <s v="Sandra Glassco"/>
    <x v="0"/>
    <x v="0"/>
    <s v="Redlands"/>
    <x v="1"/>
    <n v="92374"/>
    <x v="1"/>
    <x v="368"/>
    <x v="1"/>
    <x v="10"/>
    <x v="364"/>
    <n v="19.98"/>
    <n v="1"/>
    <n v="0"/>
    <n v="9.3905999999999992"/>
  </r>
  <r>
    <n v="2109"/>
    <s v="CA-2012-164882"/>
    <x v="1"/>
    <x v="89"/>
    <d v="2012-10-31T00:00:00"/>
    <s v="Same Day"/>
    <s v="SG-20080"/>
    <s v="Sandra Glassco"/>
    <x v="0"/>
    <x v="0"/>
    <s v="Redlands"/>
    <x v="1"/>
    <n v="92374"/>
    <x v="1"/>
    <x v="896"/>
    <x v="1"/>
    <x v="8"/>
    <x v="880"/>
    <n v="398.35199999999998"/>
    <n v="3"/>
    <n v="0.2"/>
    <n v="124.48499999999999"/>
  </r>
  <r>
    <n v="2110"/>
    <s v="CA-2012-164882"/>
    <x v="1"/>
    <x v="89"/>
    <d v="2012-10-31T00:00:00"/>
    <s v="Same Day"/>
    <s v="SG-20080"/>
    <s v="Sandra Glassco"/>
    <x v="0"/>
    <x v="0"/>
    <s v="Redlands"/>
    <x v="1"/>
    <n v="92374"/>
    <x v="1"/>
    <x v="1245"/>
    <x v="1"/>
    <x v="6"/>
    <x v="1220"/>
    <n v="5.04"/>
    <n v="3"/>
    <n v="0"/>
    <n v="1.2599999999999998"/>
  </r>
  <r>
    <n v="2111"/>
    <s v="CA-2012-164882"/>
    <x v="1"/>
    <x v="89"/>
    <d v="2012-10-31T00:00:00"/>
    <s v="Same Day"/>
    <s v="SG-20080"/>
    <s v="Sandra Glassco"/>
    <x v="0"/>
    <x v="0"/>
    <s v="Redlands"/>
    <x v="1"/>
    <n v="92374"/>
    <x v="1"/>
    <x v="203"/>
    <x v="1"/>
    <x v="13"/>
    <x v="202"/>
    <n v="17.450000000000003"/>
    <n v="5"/>
    <n v="0"/>
    <n v="8.0269999999999992"/>
  </r>
  <r>
    <n v="2112"/>
    <s v="CA-2012-164882"/>
    <x v="1"/>
    <x v="89"/>
    <d v="2012-10-31T00:00:00"/>
    <s v="Same Day"/>
    <s v="SG-20080"/>
    <s v="Sandra Glassco"/>
    <x v="0"/>
    <x v="0"/>
    <s v="Redlands"/>
    <x v="1"/>
    <n v="92374"/>
    <x v="1"/>
    <x v="38"/>
    <x v="0"/>
    <x v="1"/>
    <x v="38"/>
    <n v="323.13600000000002"/>
    <n v="4"/>
    <n v="0.2"/>
    <n v="20.196000000000012"/>
  </r>
  <r>
    <n v="2113"/>
    <s v="CA-2012-164882"/>
    <x v="1"/>
    <x v="89"/>
    <d v="2012-10-31T00:00:00"/>
    <s v="Same Day"/>
    <s v="SG-20080"/>
    <s v="Sandra Glassco"/>
    <x v="0"/>
    <x v="0"/>
    <s v="Redlands"/>
    <x v="1"/>
    <n v="92374"/>
    <x v="1"/>
    <x v="558"/>
    <x v="1"/>
    <x v="14"/>
    <x v="552"/>
    <n v="29.700000000000003"/>
    <n v="3"/>
    <n v="0"/>
    <n v="8.0190000000000001"/>
  </r>
  <r>
    <n v="2114"/>
    <s v="CA-2012-164882"/>
    <x v="1"/>
    <x v="89"/>
    <d v="2012-10-31T00:00:00"/>
    <s v="Same Day"/>
    <s v="SG-20080"/>
    <s v="Sandra Glassco"/>
    <x v="0"/>
    <x v="0"/>
    <s v="Redlands"/>
    <x v="1"/>
    <n v="92374"/>
    <x v="1"/>
    <x v="1246"/>
    <x v="2"/>
    <x v="7"/>
    <x v="1221"/>
    <n v="1295.8400000000001"/>
    <n v="4"/>
    <n v="0.2"/>
    <n v="145.78199999999993"/>
  </r>
  <r>
    <n v="2115"/>
    <s v="CA-2012-164882"/>
    <x v="1"/>
    <x v="89"/>
    <d v="2012-10-31T00:00:00"/>
    <s v="Same Day"/>
    <s v="SG-20080"/>
    <s v="Sandra Glassco"/>
    <x v="0"/>
    <x v="0"/>
    <s v="Redlands"/>
    <x v="1"/>
    <n v="92374"/>
    <x v="1"/>
    <x v="1247"/>
    <x v="1"/>
    <x v="4"/>
    <x v="1222"/>
    <n v="46.84"/>
    <n v="2"/>
    <n v="0"/>
    <n v="12.646799999999999"/>
  </r>
  <r>
    <n v="2116"/>
    <s v="CA-2012-164882"/>
    <x v="1"/>
    <x v="89"/>
    <d v="2012-10-31T00:00:00"/>
    <s v="Same Day"/>
    <s v="SG-20080"/>
    <s v="Sandra Glassco"/>
    <x v="0"/>
    <x v="0"/>
    <s v="Redlands"/>
    <x v="1"/>
    <n v="92374"/>
    <x v="1"/>
    <x v="1248"/>
    <x v="0"/>
    <x v="0"/>
    <x v="1223"/>
    <n v="425.83300000000003"/>
    <n v="1"/>
    <n v="0.15"/>
    <n v="20.03919999999998"/>
  </r>
  <r>
    <n v="2117"/>
    <s v="CA-2012-159786"/>
    <x v="1"/>
    <x v="88"/>
    <d v="2012-10-17T00:00:00"/>
    <s v="Second Class"/>
    <s v="RK-19300"/>
    <s v="Ralph Kennedy"/>
    <x v="0"/>
    <x v="0"/>
    <s v="Rochester"/>
    <x v="15"/>
    <n v="14609"/>
    <x v="3"/>
    <x v="1110"/>
    <x v="0"/>
    <x v="3"/>
    <x v="1090"/>
    <n v="209.67"/>
    <n v="1"/>
    <n v="0.4"/>
    <n v="-13.978000000000009"/>
  </r>
  <r>
    <n v="2118"/>
    <s v="CA-2013-130267"/>
    <x v="0"/>
    <x v="251"/>
    <d v="2013-09-24T00:00:00"/>
    <s v="Standard Class"/>
    <s v="SW-20245"/>
    <s v="Scot Wooten"/>
    <x v="0"/>
    <x v="0"/>
    <s v="Stockton"/>
    <x v="1"/>
    <n v="95207"/>
    <x v="1"/>
    <x v="393"/>
    <x v="1"/>
    <x v="10"/>
    <x v="389"/>
    <n v="159.88"/>
    <n v="7"/>
    <n v="0"/>
    <n v="73.544799999999995"/>
  </r>
  <r>
    <n v="2119"/>
    <s v="CA-2014-155460"/>
    <x v="3"/>
    <x v="669"/>
    <d v="2014-04-16T00:00:00"/>
    <s v="First Class"/>
    <s v="RW-19630"/>
    <s v="Rob Williams"/>
    <x v="1"/>
    <x v="0"/>
    <s v="Seattle"/>
    <x v="4"/>
    <n v="98105"/>
    <x v="1"/>
    <x v="218"/>
    <x v="1"/>
    <x v="10"/>
    <x v="217"/>
    <n v="5.28"/>
    <n v="1"/>
    <n v="0"/>
    <n v="2.3759999999999999"/>
  </r>
  <r>
    <n v="2120"/>
    <s v="CA-2014-155460"/>
    <x v="3"/>
    <x v="669"/>
    <d v="2014-04-16T00:00:00"/>
    <s v="First Class"/>
    <s v="RW-19630"/>
    <s v="Rob Williams"/>
    <x v="1"/>
    <x v="0"/>
    <s v="Seattle"/>
    <x v="4"/>
    <n v="98105"/>
    <x v="1"/>
    <x v="1188"/>
    <x v="1"/>
    <x v="8"/>
    <x v="1165"/>
    <n v="895.92"/>
    <n v="5"/>
    <n v="0.2"/>
    <n v="302.37299999999993"/>
  </r>
  <r>
    <n v="2121"/>
    <s v="US-2014-168690"/>
    <x v="3"/>
    <x v="363"/>
    <d v="2014-01-14T00:00:00"/>
    <s v="Standard Class"/>
    <s v="TS-21085"/>
    <s v="Thais Sissman"/>
    <x v="0"/>
    <x v="0"/>
    <s v="Ormond Beach"/>
    <x v="2"/>
    <n v="32174"/>
    <x v="0"/>
    <x v="744"/>
    <x v="1"/>
    <x v="8"/>
    <x v="735"/>
    <n v="2.8080000000000007"/>
    <n v="3"/>
    <n v="0.7"/>
    <n v="-1.9656000000000002"/>
  </r>
  <r>
    <n v="2122"/>
    <s v="CA-2014-158246"/>
    <x v="3"/>
    <x v="45"/>
    <d v="2014-11-12T00:00:00"/>
    <s v="First Class"/>
    <s v="JB-15400"/>
    <s v="Jennifer Braxton"/>
    <x v="1"/>
    <x v="0"/>
    <s v="Sunnyvale"/>
    <x v="1"/>
    <n v="94086"/>
    <x v="1"/>
    <x v="51"/>
    <x v="0"/>
    <x v="1"/>
    <x v="51"/>
    <n v="215.976"/>
    <n v="3"/>
    <n v="0.2"/>
    <n v="-2.6997000000000355"/>
  </r>
  <r>
    <n v="2123"/>
    <s v="CA-2014-167381"/>
    <x v="3"/>
    <x v="585"/>
    <d v="2014-09-25T00:00:00"/>
    <s v="Second Class"/>
    <s v="EH-14005"/>
    <s v="Erica Hernandez"/>
    <x v="2"/>
    <x v="0"/>
    <s v="Lansing"/>
    <x v="12"/>
    <n v="48911"/>
    <x v="2"/>
    <x v="366"/>
    <x v="0"/>
    <x v="0"/>
    <x v="362"/>
    <n v="241.96"/>
    <n v="2"/>
    <n v="0"/>
    <n v="41.133199999999988"/>
  </r>
  <r>
    <n v="2124"/>
    <s v="CA-2014-167381"/>
    <x v="3"/>
    <x v="585"/>
    <d v="2014-09-25T00:00:00"/>
    <s v="Second Class"/>
    <s v="EH-14005"/>
    <s v="Erica Hernandez"/>
    <x v="2"/>
    <x v="0"/>
    <s v="Lansing"/>
    <x v="12"/>
    <n v="48911"/>
    <x v="2"/>
    <x v="85"/>
    <x v="1"/>
    <x v="2"/>
    <x v="85"/>
    <n v="27.72"/>
    <n v="9"/>
    <n v="0"/>
    <n v="13.3056"/>
  </r>
  <r>
    <n v="2125"/>
    <s v="CA-2014-144862"/>
    <x v="3"/>
    <x v="96"/>
    <d v="2014-12-06T00:00:00"/>
    <s v="Standard Class"/>
    <s v="EH-14005"/>
    <s v="Erica Hernandez"/>
    <x v="2"/>
    <x v="0"/>
    <s v="Philadelphia"/>
    <x v="9"/>
    <n v="19143"/>
    <x v="3"/>
    <x v="1249"/>
    <x v="1"/>
    <x v="12"/>
    <x v="1224"/>
    <n v="104.68000000000002"/>
    <n v="5"/>
    <n v="0.2"/>
    <n v="35.329499999999996"/>
  </r>
  <r>
    <n v="2126"/>
    <s v="CA-2014-144862"/>
    <x v="3"/>
    <x v="96"/>
    <d v="2014-12-06T00:00:00"/>
    <s v="Standard Class"/>
    <s v="EH-14005"/>
    <s v="Erica Hernandez"/>
    <x v="2"/>
    <x v="0"/>
    <s v="Philadelphia"/>
    <x v="9"/>
    <n v="19143"/>
    <x v="3"/>
    <x v="1250"/>
    <x v="2"/>
    <x v="7"/>
    <x v="1225"/>
    <n v="62.957999999999998"/>
    <n v="7"/>
    <n v="0.4"/>
    <n v="9.4436999999999998"/>
  </r>
  <r>
    <n v="2127"/>
    <s v="CA-2011-126032"/>
    <x v="2"/>
    <x v="670"/>
    <d v="2011-06-28T00:00:00"/>
    <s v="Standard Class"/>
    <s v="BS-11665"/>
    <s v="Brian Stugart"/>
    <x v="0"/>
    <x v="0"/>
    <s v="Philadelphia"/>
    <x v="9"/>
    <n v="19143"/>
    <x v="3"/>
    <x v="357"/>
    <x v="2"/>
    <x v="11"/>
    <x v="353"/>
    <n v="86.376000000000005"/>
    <n v="3"/>
    <n v="0.2"/>
    <n v="1.079699999999999"/>
  </r>
  <r>
    <n v="2128"/>
    <s v="CA-2012-134859"/>
    <x v="1"/>
    <x v="242"/>
    <d v="2012-10-09T00:00:00"/>
    <s v="Standard Class"/>
    <s v="JK-16120"/>
    <s v="Julie Kriz"/>
    <x v="2"/>
    <x v="0"/>
    <s v="Philadelphia"/>
    <x v="9"/>
    <n v="19134"/>
    <x v="3"/>
    <x v="1251"/>
    <x v="0"/>
    <x v="5"/>
    <x v="1226"/>
    <n v="64.944000000000003"/>
    <n v="3"/>
    <n v="0.2"/>
    <n v="6.4943999999999953"/>
  </r>
  <r>
    <n v="2129"/>
    <s v="CA-2012-134859"/>
    <x v="1"/>
    <x v="242"/>
    <d v="2012-10-09T00:00:00"/>
    <s v="Standard Class"/>
    <s v="JK-16120"/>
    <s v="Julie Kriz"/>
    <x v="2"/>
    <x v="0"/>
    <s v="Philadelphia"/>
    <x v="9"/>
    <n v="19134"/>
    <x v="3"/>
    <x v="1004"/>
    <x v="1"/>
    <x v="10"/>
    <x v="987"/>
    <n v="20.736000000000004"/>
    <n v="4"/>
    <n v="0.2"/>
    <n v="7.2576000000000001"/>
  </r>
  <r>
    <n v="2130"/>
    <s v="US-2011-114188"/>
    <x v="2"/>
    <x v="671"/>
    <d v="2011-05-22T00:00:00"/>
    <s v="Second Class"/>
    <s v="RF-19345"/>
    <s v="Randy Ferguson"/>
    <x v="1"/>
    <x v="0"/>
    <s v="Dover"/>
    <x v="38"/>
    <n v="3820"/>
    <x v="3"/>
    <x v="1252"/>
    <x v="1"/>
    <x v="9"/>
    <x v="1227"/>
    <n v="33.28"/>
    <n v="4"/>
    <n v="0"/>
    <n v="9.3184000000000005"/>
  </r>
  <r>
    <n v="2131"/>
    <s v="US-2011-114188"/>
    <x v="2"/>
    <x v="671"/>
    <d v="2011-05-22T00:00:00"/>
    <s v="Second Class"/>
    <s v="RF-19345"/>
    <s v="Randy Ferguson"/>
    <x v="1"/>
    <x v="0"/>
    <s v="Dover"/>
    <x v="38"/>
    <n v="3820"/>
    <x v="3"/>
    <x v="1253"/>
    <x v="1"/>
    <x v="6"/>
    <x v="1228"/>
    <n v="38.520000000000003"/>
    <n v="9"/>
    <n v="0"/>
    <n v="11.9412"/>
  </r>
  <r>
    <n v="2132"/>
    <s v="US-2011-114188"/>
    <x v="2"/>
    <x v="671"/>
    <d v="2011-05-22T00:00:00"/>
    <s v="Second Class"/>
    <s v="RF-19345"/>
    <s v="Randy Ferguson"/>
    <x v="1"/>
    <x v="0"/>
    <s v="Dover"/>
    <x v="38"/>
    <n v="3820"/>
    <x v="3"/>
    <x v="891"/>
    <x v="0"/>
    <x v="5"/>
    <x v="875"/>
    <n v="139.86000000000001"/>
    <n v="7"/>
    <n v="0"/>
    <n v="60.139800000000015"/>
  </r>
  <r>
    <n v="2133"/>
    <s v="CA-2012-156524"/>
    <x v="1"/>
    <x v="312"/>
    <d v="2012-11-26T00:00:00"/>
    <s v="Standard Class"/>
    <s v="DL-12865"/>
    <s v="Dan Lawera"/>
    <x v="0"/>
    <x v="0"/>
    <s v="New York City"/>
    <x v="15"/>
    <n v="10011"/>
    <x v="3"/>
    <x v="1254"/>
    <x v="1"/>
    <x v="10"/>
    <x v="1229"/>
    <n v="19.649999999999999"/>
    <n v="3"/>
    <n v="0"/>
    <n v="9.0389999999999997"/>
  </r>
  <r>
    <n v="2134"/>
    <s v="CA-2012-122210"/>
    <x v="1"/>
    <x v="672"/>
    <d v="2012-12-04T00:00:00"/>
    <s v="Standard Class"/>
    <s v="WB-21850"/>
    <s v="William Brown"/>
    <x v="0"/>
    <x v="0"/>
    <s v="Philadelphia"/>
    <x v="9"/>
    <n v="19134"/>
    <x v="3"/>
    <x v="13"/>
    <x v="1"/>
    <x v="8"/>
    <x v="13"/>
    <n v="152.99100000000001"/>
    <n v="3"/>
    <n v="0.7"/>
    <n v="-122.39280000000002"/>
  </r>
  <r>
    <n v="2135"/>
    <s v="CA-2012-122210"/>
    <x v="1"/>
    <x v="672"/>
    <d v="2012-12-04T00:00:00"/>
    <s v="Standard Class"/>
    <s v="WB-21850"/>
    <s v="William Brown"/>
    <x v="0"/>
    <x v="0"/>
    <s v="Philadelphia"/>
    <x v="9"/>
    <n v="19134"/>
    <x v="3"/>
    <x v="969"/>
    <x v="1"/>
    <x v="13"/>
    <x v="953"/>
    <n v="10.584"/>
    <n v="7"/>
    <n v="0.2"/>
    <n v="-2.3813999999999993"/>
  </r>
  <r>
    <n v="2136"/>
    <s v="CA-2012-122210"/>
    <x v="1"/>
    <x v="672"/>
    <d v="2012-12-04T00:00:00"/>
    <s v="Standard Class"/>
    <s v="WB-21850"/>
    <s v="William Brown"/>
    <x v="0"/>
    <x v="0"/>
    <s v="Philadelphia"/>
    <x v="9"/>
    <n v="19134"/>
    <x v="3"/>
    <x v="1255"/>
    <x v="2"/>
    <x v="7"/>
    <x v="1230"/>
    <n v="94.919999999999987"/>
    <n v="4"/>
    <n v="0.4"/>
    <n v="15.819999999999993"/>
  </r>
  <r>
    <n v="2137"/>
    <s v="CA-2012-156377"/>
    <x v="1"/>
    <x v="620"/>
    <d v="2013-01-05T00:00:00"/>
    <s v="Standard Class"/>
    <s v="TB-21625"/>
    <s v="Trudy Brown"/>
    <x v="0"/>
    <x v="0"/>
    <s v="Grand Prairie"/>
    <x v="5"/>
    <n v="75051"/>
    <x v="2"/>
    <x v="1256"/>
    <x v="0"/>
    <x v="5"/>
    <x v="1231"/>
    <n v="14.76"/>
    <n v="5"/>
    <n v="0.6"/>
    <n v="-11.439000000000004"/>
  </r>
  <r>
    <n v="2138"/>
    <s v="CA-2012-156377"/>
    <x v="1"/>
    <x v="620"/>
    <d v="2013-01-05T00:00:00"/>
    <s v="Standard Class"/>
    <s v="TB-21625"/>
    <s v="Trudy Brown"/>
    <x v="0"/>
    <x v="0"/>
    <s v="Grand Prairie"/>
    <x v="5"/>
    <n v="75051"/>
    <x v="2"/>
    <x v="1203"/>
    <x v="1"/>
    <x v="8"/>
    <x v="1179"/>
    <n v="3.6559999999999993"/>
    <n v="4"/>
    <n v="0.8"/>
    <n v="-5.8496000000000024"/>
  </r>
  <r>
    <n v="2139"/>
    <s v="US-2014-157896"/>
    <x v="3"/>
    <x v="673"/>
    <d v="2014-11-17T00:00:00"/>
    <s v="Same Day"/>
    <s v="CB-12415"/>
    <s v="Christy Brittain"/>
    <x v="0"/>
    <x v="0"/>
    <s v="New York City"/>
    <x v="15"/>
    <n v="10009"/>
    <x v="3"/>
    <x v="593"/>
    <x v="1"/>
    <x v="10"/>
    <x v="588"/>
    <n v="146.82"/>
    <n v="3"/>
    <n v="0"/>
    <n v="73.41"/>
  </r>
  <r>
    <n v="2140"/>
    <s v="CA-2011-159520"/>
    <x v="2"/>
    <x v="571"/>
    <d v="2011-06-11T00:00:00"/>
    <s v="Standard Class"/>
    <s v="GT-14635"/>
    <s v="Grant Thornton"/>
    <x v="1"/>
    <x v="0"/>
    <s v="Long Beach"/>
    <x v="15"/>
    <n v="11561"/>
    <x v="3"/>
    <x v="350"/>
    <x v="1"/>
    <x v="8"/>
    <x v="346"/>
    <n v="149.54399999999998"/>
    <n v="9"/>
    <n v="0.2"/>
    <n v="50.471099999999993"/>
  </r>
  <r>
    <n v="2141"/>
    <s v="CA-2011-159520"/>
    <x v="2"/>
    <x v="571"/>
    <d v="2011-06-11T00:00:00"/>
    <s v="Standard Class"/>
    <s v="GT-14635"/>
    <s v="Grant Thornton"/>
    <x v="1"/>
    <x v="0"/>
    <s v="Long Beach"/>
    <x v="15"/>
    <n v="11561"/>
    <x v="3"/>
    <x v="1257"/>
    <x v="1"/>
    <x v="14"/>
    <x v="1232"/>
    <n v="17.14"/>
    <n v="2"/>
    <n v="0"/>
    <n v="4.4564000000000004"/>
  </r>
  <r>
    <n v="2142"/>
    <s v="CA-2011-159520"/>
    <x v="2"/>
    <x v="571"/>
    <d v="2011-06-11T00:00:00"/>
    <s v="Standard Class"/>
    <s v="GT-14635"/>
    <s v="Grant Thornton"/>
    <x v="1"/>
    <x v="0"/>
    <s v="Long Beach"/>
    <x v="15"/>
    <n v="11561"/>
    <x v="3"/>
    <x v="1258"/>
    <x v="0"/>
    <x v="3"/>
    <x v="1233"/>
    <n v="991.76400000000012"/>
    <n v="3"/>
    <n v="0.4"/>
    <n v="-347.11740000000009"/>
  </r>
  <r>
    <n v="2143"/>
    <s v="CA-2013-155481"/>
    <x v="0"/>
    <x v="142"/>
    <d v="2013-09-06T00:00:00"/>
    <s v="Standard Class"/>
    <s v="DK-13225"/>
    <s v="Dean Katz"/>
    <x v="1"/>
    <x v="0"/>
    <s v="Philadelphia"/>
    <x v="9"/>
    <n v="19140"/>
    <x v="3"/>
    <x v="69"/>
    <x v="1"/>
    <x v="10"/>
    <x v="69"/>
    <n v="30.48"/>
    <n v="6"/>
    <n v="0.2"/>
    <n v="9.9059999999999988"/>
  </r>
  <r>
    <n v="2144"/>
    <s v="CA-2013-155481"/>
    <x v="0"/>
    <x v="142"/>
    <d v="2013-09-06T00:00:00"/>
    <s v="Standard Class"/>
    <s v="DK-13225"/>
    <s v="Dean Katz"/>
    <x v="1"/>
    <x v="0"/>
    <s v="Philadelphia"/>
    <x v="9"/>
    <n v="19140"/>
    <x v="3"/>
    <x v="125"/>
    <x v="2"/>
    <x v="7"/>
    <x v="126"/>
    <n v="23.987999999999996"/>
    <n v="2"/>
    <n v="0.4"/>
    <n v="-4.7975999999999974"/>
  </r>
  <r>
    <n v="2145"/>
    <s v="CA-2013-155481"/>
    <x v="0"/>
    <x v="142"/>
    <d v="2013-09-06T00:00:00"/>
    <s v="Standard Class"/>
    <s v="DK-13225"/>
    <s v="Dean Katz"/>
    <x v="1"/>
    <x v="0"/>
    <s v="Philadelphia"/>
    <x v="9"/>
    <n v="19140"/>
    <x v="3"/>
    <x v="127"/>
    <x v="1"/>
    <x v="13"/>
    <x v="33"/>
    <n v="16.687999999999999"/>
    <n v="7"/>
    <n v="0.2"/>
    <n v="5.4235999999999995"/>
  </r>
  <r>
    <n v="2146"/>
    <s v="US-2013-152051"/>
    <x v="0"/>
    <x v="674"/>
    <d v="2013-06-30T00:00:00"/>
    <s v="Standard Class"/>
    <s v="TS-21160"/>
    <s v="Theresa Swint"/>
    <x v="1"/>
    <x v="0"/>
    <s v="York"/>
    <x v="9"/>
    <n v="17403"/>
    <x v="3"/>
    <x v="228"/>
    <x v="0"/>
    <x v="1"/>
    <x v="226"/>
    <n v="422.05799999999994"/>
    <n v="3"/>
    <n v="0.3"/>
    <n v="-18.088200000000001"/>
  </r>
  <r>
    <n v="2147"/>
    <s v="US-2013-152051"/>
    <x v="0"/>
    <x v="674"/>
    <d v="2013-06-30T00:00:00"/>
    <s v="Standard Class"/>
    <s v="TS-21160"/>
    <s v="Theresa Swint"/>
    <x v="1"/>
    <x v="0"/>
    <s v="York"/>
    <x v="9"/>
    <n v="17403"/>
    <x v="3"/>
    <x v="132"/>
    <x v="1"/>
    <x v="8"/>
    <x v="132"/>
    <n v="38.088000000000001"/>
    <n v="4"/>
    <n v="0.7"/>
    <n v="-27.93119999999999"/>
  </r>
  <r>
    <n v="2148"/>
    <s v="US-2013-152051"/>
    <x v="0"/>
    <x v="674"/>
    <d v="2013-06-30T00:00:00"/>
    <s v="Standard Class"/>
    <s v="TS-21160"/>
    <s v="Theresa Swint"/>
    <x v="1"/>
    <x v="0"/>
    <s v="York"/>
    <x v="9"/>
    <n v="17403"/>
    <x v="3"/>
    <x v="45"/>
    <x v="1"/>
    <x v="4"/>
    <x v="45"/>
    <n v="254.35200000000003"/>
    <n v="6"/>
    <n v="0.2"/>
    <n v="-50.870400000000018"/>
  </r>
  <r>
    <n v="2149"/>
    <s v="CA-2011-141607"/>
    <x v="2"/>
    <x v="432"/>
    <d v="2011-12-17T00:00:00"/>
    <s v="Standard Class"/>
    <s v="WB-21850"/>
    <s v="William Brown"/>
    <x v="0"/>
    <x v="0"/>
    <s v="Concord"/>
    <x v="1"/>
    <n v="94521"/>
    <x v="1"/>
    <x v="784"/>
    <x v="0"/>
    <x v="5"/>
    <x v="775"/>
    <n v="43.31"/>
    <n v="1"/>
    <n v="0"/>
    <n v="4.330999999999996"/>
  </r>
  <r>
    <n v="2150"/>
    <s v="CA-2014-102771"/>
    <x v="3"/>
    <x v="185"/>
    <d v="2014-04-06T00:00:00"/>
    <s v="Standard Class"/>
    <s v="DO-13435"/>
    <s v="Denny Ordway"/>
    <x v="0"/>
    <x v="0"/>
    <s v="New York City"/>
    <x v="15"/>
    <n v="10035"/>
    <x v="3"/>
    <x v="1259"/>
    <x v="2"/>
    <x v="7"/>
    <x v="1234"/>
    <n v="84.949999999999989"/>
    <n v="5"/>
    <n v="0"/>
    <n v="22.086999999999996"/>
  </r>
  <r>
    <n v="2151"/>
    <s v="US-2014-139969"/>
    <x v="3"/>
    <x v="123"/>
    <d v="2014-11-27T00:00:00"/>
    <s v="Standard Class"/>
    <s v="AF-10870"/>
    <s v="Art Ferguson"/>
    <x v="0"/>
    <x v="0"/>
    <s v="College Station"/>
    <x v="5"/>
    <n v="77840"/>
    <x v="2"/>
    <x v="913"/>
    <x v="0"/>
    <x v="1"/>
    <x v="896"/>
    <n v="233.05799999999999"/>
    <n v="3"/>
    <n v="0.3"/>
    <n v="-53.270399999999995"/>
  </r>
  <r>
    <n v="2152"/>
    <s v="CA-2011-167360"/>
    <x v="2"/>
    <x v="156"/>
    <d v="2011-11-29T00:00:00"/>
    <s v="Second Class"/>
    <s v="RB-19435"/>
    <s v="Richard Bierner"/>
    <x v="0"/>
    <x v="0"/>
    <s v="Saint Louis"/>
    <x v="25"/>
    <n v="63116"/>
    <x v="2"/>
    <x v="404"/>
    <x v="2"/>
    <x v="11"/>
    <x v="400"/>
    <n v="111.79"/>
    <n v="7"/>
    <n v="0"/>
    <n v="43.598100000000002"/>
  </r>
  <r>
    <n v="2153"/>
    <s v="CA-2012-123505"/>
    <x v="1"/>
    <x v="6"/>
    <d v="2012-11-26T00:00:00"/>
    <s v="Standard Class"/>
    <s v="AR-10540"/>
    <s v="Andy Reiter"/>
    <x v="0"/>
    <x v="0"/>
    <s v="Quincy"/>
    <x v="31"/>
    <n v="2169"/>
    <x v="3"/>
    <x v="1025"/>
    <x v="1"/>
    <x v="10"/>
    <x v="1007"/>
    <n v="14.940000000000001"/>
    <n v="3"/>
    <n v="0"/>
    <n v="7.0218000000000007"/>
  </r>
  <r>
    <n v="2154"/>
    <s v="CA-2013-117282"/>
    <x v="0"/>
    <x v="216"/>
    <d v="2013-07-19T00:00:00"/>
    <s v="Standard Class"/>
    <s v="DR-12880"/>
    <s v="Dan Reichenbach"/>
    <x v="1"/>
    <x v="0"/>
    <s v="New York City"/>
    <x v="15"/>
    <n v="10009"/>
    <x v="3"/>
    <x v="608"/>
    <x v="1"/>
    <x v="8"/>
    <x v="603"/>
    <n v="14.16"/>
    <n v="2"/>
    <n v="0.2"/>
    <n v="5.133"/>
  </r>
  <r>
    <n v="2155"/>
    <s v="US-2013-120460"/>
    <x v="0"/>
    <x v="567"/>
    <d v="2013-05-06T00:00:00"/>
    <s v="Standard Class"/>
    <s v="BF-11170"/>
    <s v="Ben Ferrer"/>
    <x v="2"/>
    <x v="0"/>
    <s v="Dallas"/>
    <x v="5"/>
    <n v="75081"/>
    <x v="2"/>
    <x v="1155"/>
    <x v="0"/>
    <x v="5"/>
    <x v="1134"/>
    <n v="22.608000000000001"/>
    <n v="3"/>
    <n v="0.6"/>
    <n v="-10.173599999999997"/>
  </r>
  <r>
    <n v="2156"/>
    <s v="CA-2013-111115"/>
    <x v="0"/>
    <x v="197"/>
    <d v="2013-07-28T00:00:00"/>
    <s v="Second Class"/>
    <s v="LB-16735"/>
    <s v="Larry Blacks"/>
    <x v="0"/>
    <x v="0"/>
    <s v="Los Angeles"/>
    <x v="1"/>
    <n v="90032"/>
    <x v="1"/>
    <x v="294"/>
    <x v="1"/>
    <x v="13"/>
    <x v="291"/>
    <n v="21.48"/>
    <n v="6"/>
    <n v="0"/>
    <n v="10.74"/>
  </r>
  <r>
    <n v="2157"/>
    <s v="CA-2011-124646"/>
    <x v="2"/>
    <x v="169"/>
    <d v="2011-06-24T00:00:00"/>
    <s v="First Class"/>
    <s v="DV-13465"/>
    <s v="Dianna Vittorini"/>
    <x v="0"/>
    <x v="0"/>
    <s v="Minneapolis"/>
    <x v="11"/>
    <n v="55407"/>
    <x v="2"/>
    <x v="749"/>
    <x v="1"/>
    <x v="4"/>
    <x v="740"/>
    <n v="501.81000000000006"/>
    <n v="3"/>
    <n v="0"/>
    <n v="0"/>
  </r>
  <r>
    <n v="2158"/>
    <s v="CA-2011-124646"/>
    <x v="2"/>
    <x v="169"/>
    <d v="2011-06-24T00:00:00"/>
    <s v="First Class"/>
    <s v="DV-13465"/>
    <s v="Dianna Vittorini"/>
    <x v="0"/>
    <x v="0"/>
    <s v="Minneapolis"/>
    <x v="11"/>
    <n v="55407"/>
    <x v="2"/>
    <x v="398"/>
    <x v="1"/>
    <x v="4"/>
    <x v="394"/>
    <n v="161.94"/>
    <n v="3"/>
    <n v="0"/>
    <n v="9.716399999999993"/>
  </r>
  <r>
    <n v="2159"/>
    <s v="CA-2014-148166"/>
    <x v="3"/>
    <x v="208"/>
    <d v="2014-10-27T00:00:00"/>
    <s v="Standard Class"/>
    <s v="NK-18490"/>
    <s v="Neil Knudson"/>
    <x v="2"/>
    <x v="0"/>
    <s v="Deltona"/>
    <x v="2"/>
    <n v="32725"/>
    <x v="0"/>
    <x v="1260"/>
    <x v="1"/>
    <x v="6"/>
    <x v="1235"/>
    <n v="17.856000000000002"/>
    <n v="4"/>
    <n v="0.2"/>
    <n v="2.0087999999999973"/>
  </r>
  <r>
    <n v="2160"/>
    <s v="CA-2013-159737"/>
    <x v="0"/>
    <x v="323"/>
    <d v="2013-09-10T00:00:00"/>
    <s v="Standard Class"/>
    <s v="CS-11950"/>
    <s v="Carlos Soltero"/>
    <x v="0"/>
    <x v="0"/>
    <s v="Chicago"/>
    <x v="10"/>
    <n v="60610"/>
    <x v="2"/>
    <x v="908"/>
    <x v="1"/>
    <x v="8"/>
    <x v="891"/>
    <n v="8.8079999999999981"/>
    <n v="3"/>
    <n v="0.8"/>
    <n v="-14.973600000000001"/>
  </r>
  <r>
    <n v="2161"/>
    <s v="CA-2013-141019"/>
    <x v="0"/>
    <x v="675"/>
    <d v="2013-05-15T00:00:00"/>
    <s v="Same Day"/>
    <s v="LH-17155"/>
    <s v="Logan Haushalter"/>
    <x v="0"/>
    <x v="0"/>
    <s v="Cincinnati"/>
    <x v="24"/>
    <n v="45231"/>
    <x v="3"/>
    <x v="1071"/>
    <x v="0"/>
    <x v="5"/>
    <x v="1051"/>
    <n v="79.384000000000015"/>
    <n v="1"/>
    <n v="0.2"/>
    <n v="29.768999999999998"/>
  </r>
  <r>
    <n v="2162"/>
    <s v="CA-2013-101938"/>
    <x v="0"/>
    <x v="676"/>
    <d v="2013-01-12T00:00:00"/>
    <s v="Standard Class"/>
    <s v="DW-13480"/>
    <s v="Dianna Wilson"/>
    <x v="2"/>
    <x v="0"/>
    <s v="Oakland"/>
    <x v="1"/>
    <n v="94601"/>
    <x v="1"/>
    <x v="1261"/>
    <x v="1"/>
    <x v="6"/>
    <x v="1236"/>
    <n v="34.58"/>
    <n v="1"/>
    <n v="0"/>
    <n v="10.028199999999998"/>
  </r>
  <r>
    <n v="2163"/>
    <s v="CA-2014-166296"/>
    <x v="3"/>
    <x v="677"/>
    <d v="2014-03-20T00:00:00"/>
    <s v="Standard Class"/>
    <s v="KF-16285"/>
    <s v="Karen Ferguson"/>
    <x v="2"/>
    <x v="0"/>
    <s v="Manteca"/>
    <x v="1"/>
    <n v="95336"/>
    <x v="1"/>
    <x v="1078"/>
    <x v="1"/>
    <x v="10"/>
    <x v="1059"/>
    <n v="314.54999999999995"/>
    <n v="3"/>
    <n v="0"/>
    <n v="150.98399999999998"/>
  </r>
  <r>
    <n v="2164"/>
    <s v="CA-2013-154018"/>
    <x v="0"/>
    <x v="63"/>
    <d v="2013-10-20T00:00:00"/>
    <s v="Standard Class"/>
    <s v="HA-14920"/>
    <s v="Helen Andreada"/>
    <x v="0"/>
    <x v="0"/>
    <s v="Laredo"/>
    <x v="5"/>
    <n v="78041"/>
    <x v="2"/>
    <x v="657"/>
    <x v="2"/>
    <x v="11"/>
    <x v="651"/>
    <n v="191.976"/>
    <n v="3"/>
    <n v="0.2"/>
    <n v="23.996999999999986"/>
  </r>
  <r>
    <n v="2165"/>
    <s v="CA-2013-154018"/>
    <x v="0"/>
    <x v="63"/>
    <d v="2013-10-20T00:00:00"/>
    <s v="Standard Class"/>
    <s v="HA-14920"/>
    <s v="Helen Andreada"/>
    <x v="0"/>
    <x v="0"/>
    <s v="Laredo"/>
    <x v="5"/>
    <n v="78041"/>
    <x v="2"/>
    <x v="1262"/>
    <x v="1"/>
    <x v="10"/>
    <x v="1237"/>
    <n v="8.2880000000000003"/>
    <n v="2"/>
    <n v="0.2"/>
    <n v="3.0043999999999995"/>
  </r>
  <r>
    <n v="2166"/>
    <s v="CA-2013-154018"/>
    <x v="0"/>
    <x v="63"/>
    <d v="2013-10-20T00:00:00"/>
    <s v="Standard Class"/>
    <s v="HA-14920"/>
    <s v="Helen Andreada"/>
    <x v="0"/>
    <x v="0"/>
    <s v="Laredo"/>
    <x v="5"/>
    <n v="78041"/>
    <x v="2"/>
    <x v="583"/>
    <x v="0"/>
    <x v="5"/>
    <x v="578"/>
    <n v="139.91999999999999"/>
    <n v="5"/>
    <n v="0.6"/>
    <n v="-150.41399999999999"/>
  </r>
  <r>
    <n v="2167"/>
    <s v="CA-2013-154018"/>
    <x v="0"/>
    <x v="63"/>
    <d v="2013-10-20T00:00:00"/>
    <s v="Standard Class"/>
    <s v="HA-14920"/>
    <s v="Helen Andreada"/>
    <x v="0"/>
    <x v="0"/>
    <s v="Laredo"/>
    <x v="5"/>
    <n v="78041"/>
    <x v="2"/>
    <x v="1167"/>
    <x v="1"/>
    <x v="6"/>
    <x v="1145"/>
    <n v="15.872"/>
    <n v="1"/>
    <n v="0.2"/>
    <n v="1.1904000000000003"/>
  </r>
  <r>
    <n v="2168"/>
    <s v="CA-2013-154018"/>
    <x v="0"/>
    <x v="63"/>
    <d v="2013-10-20T00:00:00"/>
    <s v="Standard Class"/>
    <s v="HA-14920"/>
    <s v="Helen Andreada"/>
    <x v="0"/>
    <x v="0"/>
    <s v="Laredo"/>
    <x v="5"/>
    <n v="78041"/>
    <x v="2"/>
    <x v="307"/>
    <x v="1"/>
    <x v="8"/>
    <x v="304"/>
    <n v="6.2859999999999987"/>
    <n v="7"/>
    <n v="0.8"/>
    <n v="-11.000500000000008"/>
  </r>
  <r>
    <n v="2169"/>
    <s v="CA-2014-117870"/>
    <x v="3"/>
    <x v="678"/>
    <d v="2014-01-31T00:00:00"/>
    <s v="Second Class"/>
    <s v="JH-15820"/>
    <s v="John Huston"/>
    <x v="0"/>
    <x v="0"/>
    <s v="Kent"/>
    <x v="24"/>
    <n v="44240"/>
    <x v="3"/>
    <x v="512"/>
    <x v="1"/>
    <x v="6"/>
    <x v="507"/>
    <n v="14.015999999999998"/>
    <n v="3"/>
    <n v="0.2"/>
    <n v="1.7519999999999998"/>
  </r>
  <r>
    <n v="2170"/>
    <s v="CA-2014-117870"/>
    <x v="3"/>
    <x v="678"/>
    <d v="2014-01-31T00:00:00"/>
    <s v="Second Class"/>
    <s v="JH-15820"/>
    <s v="John Huston"/>
    <x v="0"/>
    <x v="0"/>
    <s v="Kent"/>
    <x v="24"/>
    <n v="44240"/>
    <x v="3"/>
    <x v="701"/>
    <x v="2"/>
    <x v="11"/>
    <x v="694"/>
    <n v="71.975999999999999"/>
    <n v="3"/>
    <n v="0.2"/>
    <n v="-8.9970000000000034"/>
  </r>
  <r>
    <n v="2171"/>
    <s v="CA-2014-117870"/>
    <x v="3"/>
    <x v="678"/>
    <d v="2014-01-31T00:00:00"/>
    <s v="Second Class"/>
    <s v="JH-15820"/>
    <s v="John Huston"/>
    <x v="0"/>
    <x v="0"/>
    <s v="Kent"/>
    <x v="24"/>
    <n v="44240"/>
    <x v="3"/>
    <x v="160"/>
    <x v="2"/>
    <x v="7"/>
    <x v="159"/>
    <n v="107.982"/>
    <n v="3"/>
    <n v="0.4"/>
    <n v="-26.995499999999993"/>
  </r>
  <r>
    <n v="2172"/>
    <s v="US-2014-137491"/>
    <x v="3"/>
    <x v="123"/>
    <d v="2014-11-26T00:00:00"/>
    <s v="Standard Class"/>
    <s v="LC-16930"/>
    <s v="Linda Cazamias"/>
    <x v="1"/>
    <x v="0"/>
    <s v="San Angelo"/>
    <x v="5"/>
    <n v="76903"/>
    <x v="2"/>
    <x v="635"/>
    <x v="0"/>
    <x v="1"/>
    <x v="629"/>
    <n v="305.31200000000001"/>
    <n v="2"/>
    <n v="0.3"/>
    <n v="-8.7232000000000198"/>
  </r>
  <r>
    <n v="2173"/>
    <s v="CA-2011-152296"/>
    <x v="2"/>
    <x v="601"/>
    <d v="2011-08-03T00:00:00"/>
    <s v="First Class"/>
    <s v="IL-15100"/>
    <s v="Ivan Liston"/>
    <x v="0"/>
    <x v="0"/>
    <s v="San Francisco"/>
    <x v="1"/>
    <n v="94122"/>
    <x v="1"/>
    <x v="1263"/>
    <x v="1"/>
    <x v="8"/>
    <x v="1238"/>
    <n v="19.752000000000002"/>
    <n v="3"/>
    <n v="0.2"/>
    <n v="6.9131999999999998"/>
  </r>
  <r>
    <n v="2174"/>
    <s v="CA-2013-112025"/>
    <x v="0"/>
    <x v="679"/>
    <d v="2013-08-05T00:00:00"/>
    <s v="Standard Class"/>
    <s v="LS-16975"/>
    <s v="Lindsay Shagiari"/>
    <x v="2"/>
    <x v="0"/>
    <s v="Houston"/>
    <x v="5"/>
    <n v="77070"/>
    <x v="2"/>
    <x v="1087"/>
    <x v="1"/>
    <x v="8"/>
    <x v="1068"/>
    <n v="9.2639999999999976"/>
    <n v="3"/>
    <n v="0.8"/>
    <n v="-13.895999999999997"/>
  </r>
  <r>
    <n v="2175"/>
    <s v="CA-2012-132507"/>
    <x v="1"/>
    <x v="117"/>
    <d v="2012-08-03T00:00:00"/>
    <s v="Second Class"/>
    <s v="CC-12610"/>
    <s v="Corey Catlett"/>
    <x v="1"/>
    <x v="0"/>
    <s v="Houston"/>
    <x v="5"/>
    <n v="77041"/>
    <x v="2"/>
    <x v="1220"/>
    <x v="1"/>
    <x v="4"/>
    <x v="1195"/>
    <n v="61.792000000000002"/>
    <n v="4"/>
    <n v="0.2"/>
    <n v="6.1792000000000016"/>
  </r>
  <r>
    <n v="2176"/>
    <s v="CA-2013-125738"/>
    <x v="0"/>
    <x v="680"/>
    <d v="2013-10-22T00:00:00"/>
    <s v="Standard Class"/>
    <s v="PB-18805"/>
    <s v="Patrick Bzostek"/>
    <x v="2"/>
    <x v="0"/>
    <s v="Salt Lake City"/>
    <x v="7"/>
    <n v="84106"/>
    <x v="1"/>
    <x v="1264"/>
    <x v="1"/>
    <x v="10"/>
    <x v="1239"/>
    <n v="45.68"/>
    <n v="2"/>
    <n v="0"/>
    <n v="21.012799999999999"/>
  </r>
  <r>
    <n v="2177"/>
    <s v="CA-2013-125738"/>
    <x v="0"/>
    <x v="680"/>
    <d v="2013-10-22T00:00:00"/>
    <s v="Standard Class"/>
    <s v="PB-18805"/>
    <s v="Patrick Bzostek"/>
    <x v="2"/>
    <x v="0"/>
    <s v="Salt Lake City"/>
    <x v="7"/>
    <n v="84106"/>
    <x v="1"/>
    <x v="1083"/>
    <x v="1"/>
    <x v="10"/>
    <x v="1064"/>
    <n v="60.12"/>
    <n v="9"/>
    <n v="0"/>
    <n v="28.857599999999998"/>
  </r>
  <r>
    <n v="2178"/>
    <s v="CA-2013-125738"/>
    <x v="0"/>
    <x v="680"/>
    <d v="2013-10-22T00:00:00"/>
    <s v="Standard Class"/>
    <s v="PB-18805"/>
    <s v="Patrick Bzostek"/>
    <x v="2"/>
    <x v="0"/>
    <s v="Salt Lake City"/>
    <x v="7"/>
    <n v="84106"/>
    <x v="1"/>
    <x v="1124"/>
    <x v="1"/>
    <x v="8"/>
    <x v="1103"/>
    <n v="41.72"/>
    <n v="5"/>
    <n v="0.2"/>
    <n v="13.037499999999998"/>
  </r>
  <r>
    <n v="2179"/>
    <s v="CA-2013-125738"/>
    <x v="0"/>
    <x v="680"/>
    <d v="2013-10-22T00:00:00"/>
    <s v="Standard Class"/>
    <s v="PB-18805"/>
    <s v="Patrick Bzostek"/>
    <x v="2"/>
    <x v="0"/>
    <s v="Salt Lake City"/>
    <x v="7"/>
    <n v="84106"/>
    <x v="1"/>
    <x v="422"/>
    <x v="1"/>
    <x v="10"/>
    <x v="417"/>
    <n v="71.599999999999994"/>
    <n v="8"/>
    <n v="0"/>
    <n v="32.935999999999993"/>
  </r>
  <r>
    <n v="2180"/>
    <s v="CA-2013-128818"/>
    <x v="0"/>
    <x v="681"/>
    <d v="2013-05-12T00:00:00"/>
    <s v="Standard Class"/>
    <s v="CJ-12010"/>
    <s v="Caroline Jumper"/>
    <x v="0"/>
    <x v="0"/>
    <s v="New York City"/>
    <x v="15"/>
    <n v="10009"/>
    <x v="3"/>
    <x v="338"/>
    <x v="1"/>
    <x v="8"/>
    <x v="334"/>
    <n v="85.232000000000014"/>
    <n v="7"/>
    <n v="0.2"/>
    <n v="30.896599999999996"/>
  </r>
  <r>
    <n v="2181"/>
    <s v="CA-2013-128818"/>
    <x v="0"/>
    <x v="681"/>
    <d v="2013-05-12T00:00:00"/>
    <s v="Standard Class"/>
    <s v="CJ-12010"/>
    <s v="Caroline Jumper"/>
    <x v="0"/>
    <x v="0"/>
    <s v="New York City"/>
    <x v="15"/>
    <n v="10009"/>
    <x v="3"/>
    <x v="429"/>
    <x v="1"/>
    <x v="2"/>
    <x v="424"/>
    <n v="44.400000000000006"/>
    <n v="3"/>
    <n v="0"/>
    <n v="22.200000000000003"/>
  </r>
  <r>
    <n v="2182"/>
    <s v="CA-2013-128818"/>
    <x v="0"/>
    <x v="681"/>
    <d v="2013-05-12T00:00:00"/>
    <s v="Standard Class"/>
    <s v="CJ-12010"/>
    <s v="Caroline Jumper"/>
    <x v="0"/>
    <x v="0"/>
    <s v="New York City"/>
    <x v="15"/>
    <n v="10009"/>
    <x v="3"/>
    <x v="1265"/>
    <x v="0"/>
    <x v="1"/>
    <x v="1240"/>
    <n v="442.76400000000001"/>
    <n v="4"/>
    <n v="0.1"/>
    <n v="59.035200000000003"/>
  </r>
  <r>
    <n v="2183"/>
    <s v="CA-2013-128818"/>
    <x v="0"/>
    <x v="681"/>
    <d v="2013-05-12T00:00:00"/>
    <s v="Standard Class"/>
    <s v="CJ-12010"/>
    <s v="Caroline Jumper"/>
    <x v="0"/>
    <x v="0"/>
    <s v="New York City"/>
    <x v="15"/>
    <n v="10009"/>
    <x v="3"/>
    <x v="1150"/>
    <x v="2"/>
    <x v="15"/>
    <x v="1129"/>
    <n v="3999.95"/>
    <n v="5"/>
    <n v="0"/>
    <n v="1159.9854999999998"/>
  </r>
  <r>
    <n v="2184"/>
    <s v="CA-2013-128818"/>
    <x v="0"/>
    <x v="681"/>
    <d v="2013-05-12T00:00:00"/>
    <s v="Standard Class"/>
    <s v="CJ-12010"/>
    <s v="Caroline Jumper"/>
    <x v="0"/>
    <x v="0"/>
    <s v="New York City"/>
    <x v="15"/>
    <n v="10009"/>
    <x v="3"/>
    <x v="97"/>
    <x v="2"/>
    <x v="11"/>
    <x v="97"/>
    <n v="199.95000000000002"/>
    <n v="5"/>
    <n v="0"/>
    <n v="21.994499999999988"/>
  </r>
  <r>
    <n v="2185"/>
    <s v="CA-2013-128818"/>
    <x v="0"/>
    <x v="681"/>
    <d v="2013-05-12T00:00:00"/>
    <s v="Standard Class"/>
    <s v="CJ-12010"/>
    <s v="Caroline Jumper"/>
    <x v="0"/>
    <x v="0"/>
    <s v="New York City"/>
    <x v="15"/>
    <n v="10009"/>
    <x v="3"/>
    <x v="740"/>
    <x v="0"/>
    <x v="5"/>
    <x v="33"/>
    <n v="63.68"/>
    <n v="8"/>
    <n v="0"/>
    <n v="28.019200000000005"/>
  </r>
  <r>
    <n v="2186"/>
    <s v="CA-2014-124576"/>
    <x v="3"/>
    <x v="378"/>
    <d v="2014-08-05T00:00:00"/>
    <s v="Second Class"/>
    <s v="HK-14890"/>
    <s v="Heather Kirkland"/>
    <x v="1"/>
    <x v="0"/>
    <s v="Salinas"/>
    <x v="1"/>
    <n v="93905"/>
    <x v="1"/>
    <x v="141"/>
    <x v="1"/>
    <x v="8"/>
    <x v="141"/>
    <n v="54.896000000000008"/>
    <n v="2"/>
    <n v="0.2"/>
    <n v="18.5274"/>
  </r>
  <r>
    <n v="2187"/>
    <s v="CA-2013-101378"/>
    <x v="0"/>
    <x v="216"/>
    <d v="2013-07-15T00:00:00"/>
    <s v="Same Day"/>
    <s v="RH-19600"/>
    <s v="Rob Haberlin"/>
    <x v="0"/>
    <x v="0"/>
    <s v="Huntsville"/>
    <x v="19"/>
    <n v="35810"/>
    <x v="0"/>
    <x v="174"/>
    <x v="2"/>
    <x v="11"/>
    <x v="173"/>
    <n v="29"/>
    <n v="2"/>
    <n v="0"/>
    <n v="7.25"/>
  </r>
  <r>
    <n v="2188"/>
    <s v="CA-2014-143063"/>
    <x v="3"/>
    <x v="682"/>
    <d v="2014-08-16T00:00:00"/>
    <s v="Standard Class"/>
    <s v="IL-15100"/>
    <s v="Ivan Liston"/>
    <x v="0"/>
    <x v="0"/>
    <s v="Columbus"/>
    <x v="14"/>
    <n v="47201"/>
    <x v="2"/>
    <x v="1040"/>
    <x v="1"/>
    <x v="12"/>
    <x v="33"/>
    <n v="70.08"/>
    <n v="6"/>
    <n v="0"/>
    <n v="35.04"/>
  </r>
  <r>
    <n v="2189"/>
    <s v="CA-2014-143063"/>
    <x v="3"/>
    <x v="682"/>
    <d v="2014-08-16T00:00:00"/>
    <s v="Standard Class"/>
    <s v="IL-15100"/>
    <s v="Ivan Liston"/>
    <x v="0"/>
    <x v="0"/>
    <s v="Columbus"/>
    <x v="14"/>
    <n v="47201"/>
    <x v="2"/>
    <x v="71"/>
    <x v="0"/>
    <x v="5"/>
    <x v="71"/>
    <n v="121.3"/>
    <n v="2"/>
    <n v="0"/>
    <n v="25.472999999999999"/>
  </r>
  <r>
    <n v="2190"/>
    <s v="CA-2014-143063"/>
    <x v="3"/>
    <x v="682"/>
    <d v="2014-08-16T00:00:00"/>
    <s v="Standard Class"/>
    <s v="IL-15100"/>
    <s v="Ivan Liston"/>
    <x v="0"/>
    <x v="0"/>
    <s v="Columbus"/>
    <x v="14"/>
    <n v="47201"/>
    <x v="2"/>
    <x v="297"/>
    <x v="2"/>
    <x v="7"/>
    <x v="294"/>
    <n v="1454.4900000000002"/>
    <n v="9"/>
    <n v="0"/>
    <n v="378.16740000000004"/>
  </r>
  <r>
    <n v="2191"/>
    <s v="CA-2013-118913"/>
    <x v="0"/>
    <x v="674"/>
    <d v="2013-06-30T00:00:00"/>
    <s v="Standard Class"/>
    <s v="AS-10240"/>
    <s v="Alan Shonely"/>
    <x v="0"/>
    <x v="0"/>
    <s v="Los Angeles"/>
    <x v="1"/>
    <n v="90049"/>
    <x v="1"/>
    <x v="1266"/>
    <x v="1"/>
    <x v="9"/>
    <x v="1241"/>
    <n v="60.81"/>
    <n v="3"/>
    <n v="0"/>
    <n v="17.026800000000001"/>
  </r>
  <r>
    <n v="2192"/>
    <s v="CA-2013-128412"/>
    <x v="0"/>
    <x v="107"/>
    <d v="2013-12-18T00:00:00"/>
    <s v="Standard Class"/>
    <s v="AP-10915"/>
    <s v="Arthur Prichep"/>
    <x v="0"/>
    <x v="0"/>
    <s v="Seattle"/>
    <x v="4"/>
    <n v="98105"/>
    <x v="1"/>
    <x v="1242"/>
    <x v="1"/>
    <x v="8"/>
    <x v="1216"/>
    <n v="153.55199999999999"/>
    <n v="3"/>
    <n v="0.2"/>
    <n v="51.823799999999999"/>
  </r>
  <r>
    <n v="2193"/>
    <s v="CA-2013-128412"/>
    <x v="0"/>
    <x v="107"/>
    <d v="2013-12-18T00:00:00"/>
    <s v="Standard Class"/>
    <s v="AP-10915"/>
    <s v="Arthur Prichep"/>
    <x v="0"/>
    <x v="0"/>
    <s v="Seattle"/>
    <x v="4"/>
    <n v="98105"/>
    <x v="1"/>
    <x v="1112"/>
    <x v="1"/>
    <x v="9"/>
    <x v="1092"/>
    <n v="65.34"/>
    <n v="3"/>
    <n v="0"/>
    <n v="22.869"/>
  </r>
  <r>
    <n v="2194"/>
    <s v="CA-2013-128412"/>
    <x v="0"/>
    <x v="107"/>
    <d v="2013-12-18T00:00:00"/>
    <s v="Standard Class"/>
    <s v="AP-10915"/>
    <s v="Arthur Prichep"/>
    <x v="0"/>
    <x v="0"/>
    <s v="Seattle"/>
    <x v="4"/>
    <n v="98105"/>
    <x v="1"/>
    <x v="1030"/>
    <x v="1"/>
    <x v="10"/>
    <x v="1012"/>
    <n v="123.92"/>
    <n v="4"/>
    <n v="0"/>
    <n v="55.763999999999996"/>
  </r>
  <r>
    <n v="2195"/>
    <s v="CA-2013-128412"/>
    <x v="0"/>
    <x v="107"/>
    <d v="2013-12-18T00:00:00"/>
    <s v="Standard Class"/>
    <s v="AP-10915"/>
    <s v="Arthur Prichep"/>
    <x v="0"/>
    <x v="0"/>
    <s v="Seattle"/>
    <x v="4"/>
    <n v="98105"/>
    <x v="1"/>
    <x v="1267"/>
    <x v="1"/>
    <x v="9"/>
    <x v="1242"/>
    <n v="35.099999999999994"/>
    <n v="3"/>
    <n v="0"/>
    <n v="12.285"/>
  </r>
  <r>
    <n v="2196"/>
    <s v="CA-2013-128412"/>
    <x v="0"/>
    <x v="107"/>
    <d v="2013-12-18T00:00:00"/>
    <s v="Standard Class"/>
    <s v="AP-10915"/>
    <s v="Arthur Prichep"/>
    <x v="0"/>
    <x v="0"/>
    <s v="Seattle"/>
    <x v="4"/>
    <n v="98105"/>
    <x v="1"/>
    <x v="1044"/>
    <x v="2"/>
    <x v="11"/>
    <x v="1024"/>
    <n v="44.75"/>
    <n v="5"/>
    <n v="0"/>
    <n v="8.5024999999999942"/>
  </r>
  <r>
    <n v="2197"/>
    <s v="CA-2013-136483"/>
    <x v="0"/>
    <x v="49"/>
    <d v="2013-12-07T00:00:00"/>
    <s v="Standard Class"/>
    <s v="AG-10390"/>
    <s v="Allen Goldenen"/>
    <x v="0"/>
    <x v="0"/>
    <s v="Knoxville"/>
    <x v="18"/>
    <n v="37918"/>
    <x v="0"/>
    <x v="134"/>
    <x v="1"/>
    <x v="6"/>
    <x v="134"/>
    <n v="4.7039999999999997"/>
    <n v="2"/>
    <n v="0.2"/>
    <n v="0.41160000000000019"/>
  </r>
  <r>
    <n v="2198"/>
    <s v="CA-2011-163013"/>
    <x v="2"/>
    <x v="683"/>
    <d v="2011-12-04T00:00:00"/>
    <s v="Standard Class"/>
    <s v="BF-11080"/>
    <s v="Bart Folk"/>
    <x v="0"/>
    <x v="0"/>
    <s v="Montgomery"/>
    <x v="19"/>
    <n v="36116"/>
    <x v="0"/>
    <x v="563"/>
    <x v="1"/>
    <x v="6"/>
    <x v="558"/>
    <n v="14.669999999999998"/>
    <n v="3"/>
    <n v="0"/>
    <n v="3.9609000000000001"/>
  </r>
  <r>
    <n v="2199"/>
    <s v="CA-2012-135363"/>
    <x v="1"/>
    <x v="262"/>
    <d v="2012-04-02T00:00:00"/>
    <s v="Standard Class"/>
    <s v="CK-12205"/>
    <s v="Chloris Kastensmidt"/>
    <x v="0"/>
    <x v="0"/>
    <s v="Philadelphia"/>
    <x v="9"/>
    <n v="19120"/>
    <x v="3"/>
    <x v="89"/>
    <x v="1"/>
    <x v="10"/>
    <x v="89"/>
    <n v="15.552000000000003"/>
    <n v="3"/>
    <n v="0.2"/>
    <n v="5.4432"/>
  </r>
  <r>
    <n v="2200"/>
    <s v="CA-2012-135363"/>
    <x v="1"/>
    <x v="262"/>
    <d v="2012-04-02T00:00:00"/>
    <s v="Standard Class"/>
    <s v="CK-12205"/>
    <s v="Chloris Kastensmidt"/>
    <x v="0"/>
    <x v="0"/>
    <s v="Philadelphia"/>
    <x v="9"/>
    <n v="19120"/>
    <x v="3"/>
    <x v="1221"/>
    <x v="1"/>
    <x v="10"/>
    <x v="1196"/>
    <n v="5.2320000000000002"/>
    <n v="1"/>
    <n v="0.2"/>
    <n v="1.7003999999999999"/>
  </r>
  <r>
    <n v="2201"/>
    <s v="US-2011-165659"/>
    <x v="2"/>
    <x v="106"/>
    <d v="2011-06-06T00:00:00"/>
    <s v="Standard Class"/>
    <s v="LT-17110"/>
    <s v="Liz Thompson"/>
    <x v="0"/>
    <x v="0"/>
    <s v="Little Rock"/>
    <x v="36"/>
    <n v="72209"/>
    <x v="0"/>
    <x v="345"/>
    <x v="0"/>
    <x v="5"/>
    <x v="341"/>
    <n v="22.200000000000003"/>
    <n v="6"/>
    <n v="0"/>
    <n v="9.1020000000000021"/>
  </r>
  <r>
    <n v="2202"/>
    <s v="US-2011-165659"/>
    <x v="2"/>
    <x v="106"/>
    <d v="2011-06-06T00:00:00"/>
    <s v="Standard Class"/>
    <s v="LT-17110"/>
    <s v="Liz Thompson"/>
    <x v="0"/>
    <x v="0"/>
    <s v="Little Rock"/>
    <x v="36"/>
    <n v="72209"/>
    <x v="0"/>
    <x v="202"/>
    <x v="2"/>
    <x v="7"/>
    <x v="201"/>
    <n v="881.93"/>
    <n v="7"/>
    <n v="0"/>
    <n v="229.30180000000001"/>
  </r>
  <r>
    <n v="2203"/>
    <s v="CA-2012-138002"/>
    <x v="1"/>
    <x v="684"/>
    <d v="2012-09-12T00:00:00"/>
    <s v="Standard Class"/>
    <s v="BT-11305"/>
    <s v="Beth Thompson"/>
    <x v="2"/>
    <x v="0"/>
    <s v="Seattle"/>
    <x v="4"/>
    <n v="98103"/>
    <x v="1"/>
    <x v="315"/>
    <x v="1"/>
    <x v="8"/>
    <x v="312"/>
    <n v="6.0960000000000001"/>
    <n v="2"/>
    <n v="0.2"/>
    <n v="2.1335999999999999"/>
  </r>
  <r>
    <n v="2204"/>
    <s v="CA-2012-138002"/>
    <x v="1"/>
    <x v="684"/>
    <d v="2012-09-12T00:00:00"/>
    <s v="Standard Class"/>
    <s v="BT-11305"/>
    <s v="Beth Thompson"/>
    <x v="2"/>
    <x v="0"/>
    <s v="Seattle"/>
    <x v="4"/>
    <n v="98103"/>
    <x v="1"/>
    <x v="1268"/>
    <x v="0"/>
    <x v="5"/>
    <x v="1243"/>
    <n v="191.82"/>
    <n v="3"/>
    <n v="0"/>
    <n v="74.809799999999996"/>
  </r>
  <r>
    <n v="2205"/>
    <s v="CA-2012-128860"/>
    <x v="1"/>
    <x v="685"/>
    <d v="2012-07-05T00:00:00"/>
    <s v="Standard Class"/>
    <s v="SC-20725"/>
    <s v="Steven Cartwright"/>
    <x v="0"/>
    <x v="0"/>
    <s v="Lancaster"/>
    <x v="9"/>
    <n v="17602"/>
    <x v="3"/>
    <x v="1001"/>
    <x v="0"/>
    <x v="5"/>
    <x v="1244"/>
    <n v="20.103999999999999"/>
    <n v="1"/>
    <n v="0.2"/>
    <n v="1.7591000000000001"/>
  </r>
  <r>
    <n v="2206"/>
    <s v="CA-2013-164350"/>
    <x v="0"/>
    <x v="545"/>
    <d v="2013-09-13T00:00:00"/>
    <s v="Second Class"/>
    <s v="CG-12040"/>
    <s v="Catherine Glotzbach"/>
    <x v="2"/>
    <x v="0"/>
    <s v="Bristol"/>
    <x v="18"/>
    <n v="37620"/>
    <x v="0"/>
    <x v="1269"/>
    <x v="1"/>
    <x v="6"/>
    <x v="1245"/>
    <n v="67.56"/>
    <n v="3"/>
    <n v="0.2"/>
    <n v="8.4449999999999896"/>
  </r>
  <r>
    <n v="2207"/>
    <s v="US-2011-103905"/>
    <x v="2"/>
    <x v="686"/>
    <d v="2011-07-20T00:00:00"/>
    <s v="Standard Class"/>
    <s v="AW-10930"/>
    <s v="Arthur Wiediger"/>
    <x v="2"/>
    <x v="0"/>
    <s v="Aurora"/>
    <x v="10"/>
    <n v="60505"/>
    <x v="2"/>
    <x v="410"/>
    <x v="1"/>
    <x v="8"/>
    <x v="405"/>
    <n v="29.931999999999992"/>
    <n v="7"/>
    <n v="0.8"/>
    <n v="-46.394600000000011"/>
  </r>
  <r>
    <n v="2208"/>
    <s v="US-2011-103905"/>
    <x v="2"/>
    <x v="686"/>
    <d v="2011-07-20T00:00:00"/>
    <s v="Standard Class"/>
    <s v="AW-10930"/>
    <s v="Arthur Wiediger"/>
    <x v="2"/>
    <x v="0"/>
    <s v="Aurora"/>
    <x v="10"/>
    <n v="60505"/>
    <x v="2"/>
    <x v="179"/>
    <x v="2"/>
    <x v="7"/>
    <x v="178"/>
    <n v="38.272000000000006"/>
    <n v="4"/>
    <n v="0.2"/>
    <n v="3.8272000000000013"/>
  </r>
  <r>
    <n v="2209"/>
    <s v="CA-2012-129854"/>
    <x v="1"/>
    <x v="421"/>
    <d v="2012-08-26T00:00:00"/>
    <s v="Standard Class"/>
    <s v="RB-19705"/>
    <s v="Roger Barcio"/>
    <x v="2"/>
    <x v="0"/>
    <s v="New York City"/>
    <x v="15"/>
    <n v="10009"/>
    <x v="3"/>
    <x v="105"/>
    <x v="1"/>
    <x v="6"/>
    <x v="105"/>
    <n v="16.52"/>
    <n v="4"/>
    <n v="0"/>
    <n v="7.5991999999999997"/>
  </r>
  <r>
    <n v="2210"/>
    <s v="CA-2011-125556"/>
    <x v="2"/>
    <x v="687"/>
    <d v="2011-11-16T00:00:00"/>
    <s v="Second Class"/>
    <s v="ML-17410"/>
    <s v="Maris LaWare"/>
    <x v="0"/>
    <x v="0"/>
    <s v="Fairfield"/>
    <x v="29"/>
    <n v="6824"/>
    <x v="3"/>
    <x v="1270"/>
    <x v="2"/>
    <x v="7"/>
    <x v="1246"/>
    <n v="832.93"/>
    <n v="7"/>
    <n v="0"/>
    <n v="233.22039999999998"/>
  </r>
  <r>
    <n v="2211"/>
    <s v="CA-2011-125556"/>
    <x v="2"/>
    <x v="687"/>
    <d v="2011-11-16T00:00:00"/>
    <s v="Second Class"/>
    <s v="ML-17410"/>
    <s v="Maris LaWare"/>
    <x v="0"/>
    <x v="0"/>
    <s v="Fairfield"/>
    <x v="29"/>
    <n v="6824"/>
    <x v="3"/>
    <x v="236"/>
    <x v="1"/>
    <x v="8"/>
    <x v="234"/>
    <n v="43.8"/>
    <n v="10"/>
    <n v="0"/>
    <n v="21.023999999999997"/>
  </r>
  <r>
    <n v="2212"/>
    <s v="CA-2013-162313"/>
    <x v="0"/>
    <x v="581"/>
    <d v="2013-12-01T00:00:00"/>
    <s v="First Class"/>
    <s v="VB-21745"/>
    <s v="Victoria Brennan"/>
    <x v="1"/>
    <x v="0"/>
    <s v="Lincoln Park"/>
    <x v="12"/>
    <n v="48146"/>
    <x v="2"/>
    <x v="1271"/>
    <x v="1"/>
    <x v="9"/>
    <x v="1247"/>
    <n v="167.292"/>
    <n v="6"/>
    <n v="0.1"/>
    <n v="29.7408"/>
  </r>
  <r>
    <n v="2213"/>
    <s v="CA-2014-107874"/>
    <x v="3"/>
    <x v="610"/>
    <d v="2014-11-26T00:00:00"/>
    <s v="Standard Class"/>
    <s v="SW-20275"/>
    <s v="Scott Williamson"/>
    <x v="0"/>
    <x v="0"/>
    <s v="New York City"/>
    <x v="15"/>
    <n v="10035"/>
    <x v="3"/>
    <x v="905"/>
    <x v="0"/>
    <x v="5"/>
    <x v="888"/>
    <n v="27.42"/>
    <n v="1"/>
    <n v="0"/>
    <n v="11.2422"/>
  </r>
  <r>
    <n v="2214"/>
    <s v="CA-2014-129378"/>
    <x v="3"/>
    <x v="172"/>
    <d v="2014-10-03T00:00:00"/>
    <s v="First Class"/>
    <s v="NS-18505"/>
    <s v="Neola Schneider"/>
    <x v="0"/>
    <x v="0"/>
    <s v="San Jose"/>
    <x v="1"/>
    <n v="95123"/>
    <x v="1"/>
    <x v="751"/>
    <x v="1"/>
    <x v="8"/>
    <x v="742"/>
    <n v="1.4400000000000002"/>
    <n v="1"/>
    <n v="0.2"/>
    <n v="0.504"/>
  </r>
  <r>
    <n v="2215"/>
    <s v="CA-2014-129378"/>
    <x v="3"/>
    <x v="172"/>
    <d v="2014-10-03T00:00:00"/>
    <s v="First Class"/>
    <s v="NS-18505"/>
    <s v="Neola Schneider"/>
    <x v="0"/>
    <x v="0"/>
    <s v="San Jose"/>
    <x v="1"/>
    <n v="95123"/>
    <x v="1"/>
    <x v="305"/>
    <x v="1"/>
    <x v="8"/>
    <x v="302"/>
    <n v="61.77600000000001"/>
    <n v="13"/>
    <n v="0.2"/>
    <n v="20.849399999999996"/>
  </r>
  <r>
    <n v="2216"/>
    <s v="CA-2014-129378"/>
    <x v="3"/>
    <x v="172"/>
    <d v="2014-10-03T00:00:00"/>
    <s v="First Class"/>
    <s v="NS-18505"/>
    <s v="Neola Schneider"/>
    <x v="0"/>
    <x v="0"/>
    <s v="San Jose"/>
    <x v="1"/>
    <n v="95123"/>
    <x v="1"/>
    <x v="643"/>
    <x v="1"/>
    <x v="9"/>
    <x v="842"/>
    <n v="241.96"/>
    <n v="2"/>
    <n v="0"/>
    <n v="60.490000000000009"/>
  </r>
  <r>
    <n v="2217"/>
    <s v="CA-2014-129378"/>
    <x v="3"/>
    <x v="172"/>
    <d v="2014-10-03T00:00:00"/>
    <s v="First Class"/>
    <s v="NS-18505"/>
    <s v="Neola Schneider"/>
    <x v="0"/>
    <x v="0"/>
    <s v="San Jose"/>
    <x v="1"/>
    <n v="95123"/>
    <x v="1"/>
    <x v="1272"/>
    <x v="0"/>
    <x v="1"/>
    <x v="1248"/>
    <n v="108.608"/>
    <n v="4"/>
    <n v="0.2"/>
    <n v="9.5031999999999925"/>
  </r>
  <r>
    <n v="2218"/>
    <s v="CA-2011-151953"/>
    <x v="2"/>
    <x v="59"/>
    <d v="2011-09-25T00:00:00"/>
    <s v="Standard Class"/>
    <s v="DB-13555"/>
    <s v="Dorothy Badders"/>
    <x v="1"/>
    <x v="0"/>
    <s v="Jacksonville"/>
    <x v="2"/>
    <n v="32216"/>
    <x v="0"/>
    <x v="1273"/>
    <x v="1"/>
    <x v="6"/>
    <x v="1249"/>
    <n v="2.8160000000000003"/>
    <n v="2"/>
    <n v="0.2"/>
    <n v="0.98559999999999992"/>
  </r>
  <r>
    <n v="2219"/>
    <s v="CA-2014-130841"/>
    <x v="3"/>
    <x v="688"/>
    <d v="2014-08-02T00:00:00"/>
    <s v="Standard Class"/>
    <s v="MH-17620"/>
    <s v="Matt Hagelstein"/>
    <x v="1"/>
    <x v="0"/>
    <s v="San Francisco"/>
    <x v="1"/>
    <n v="94110"/>
    <x v="1"/>
    <x v="744"/>
    <x v="1"/>
    <x v="8"/>
    <x v="735"/>
    <n v="9.9840000000000018"/>
    <n v="4"/>
    <n v="0.2"/>
    <n v="3.6191999999999993"/>
  </r>
  <r>
    <n v="2220"/>
    <s v="CA-2014-130841"/>
    <x v="3"/>
    <x v="688"/>
    <d v="2014-08-02T00:00:00"/>
    <s v="Standard Class"/>
    <s v="MH-17620"/>
    <s v="Matt Hagelstein"/>
    <x v="1"/>
    <x v="0"/>
    <s v="San Francisco"/>
    <x v="1"/>
    <n v="94110"/>
    <x v="1"/>
    <x v="355"/>
    <x v="1"/>
    <x v="4"/>
    <x v="351"/>
    <n v="14.98"/>
    <n v="1"/>
    <n v="0"/>
    <n v="4.1943999999999999"/>
  </r>
  <r>
    <n v="2221"/>
    <s v="CA-2014-130841"/>
    <x v="3"/>
    <x v="688"/>
    <d v="2014-08-02T00:00:00"/>
    <s v="Standard Class"/>
    <s v="MH-17620"/>
    <s v="Matt Hagelstein"/>
    <x v="1"/>
    <x v="0"/>
    <s v="San Francisco"/>
    <x v="1"/>
    <n v="94110"/>
    <x v="1"/>
    <x v="1118"/>
    <x v="2"/>
    <x v="7"/>
    <x v="1097"/>
    <n v="1145.6000000000001"/>
    <n v="4"/>
    <n v="0.2"/>
    <n v="100.24000000000007"/>
  </r>
  <r>
    <n v="2222"/>
    <s v="CA-2012-131884"/>
    <x v="1"/>
    <x v="401"/>
    <d v="2012-12-06T00:00:00"/>
    <s v="Same Day"/>
    <s v="DK-13375"/>
    <s v="Dennis Kane"/>
    <x v="0"/>
    <x v="0"/>
    <s v="Marion"/>
    <x v="24"/>
    <n v="43302"/>
    <x v="3"/>
    <x v="1246"/>
    <x v="2"/>
    <x v="7"/>
    <x v="1221"/>
    <n v="485.93999999999994"/>
    <n v="2"/>
    <n v="0.4"/>
    <n v="-89.089000000000055"/>
  </r>
  <r>
    <n v="2223"/>
    <s v="CA-2012-131884"/>
    <x v="1"/>
    <x v="401"/>
    <d v="2012-12-06T00:00:00"/>
    <s v="Same Day"/>
    <s v="DK-13375"/>
    <s v="Dennis Kane"/>
    <x v="0"/>
    <x v="0"/>
    <s v="Marion"/>
    <x v="24"/>
    <n v="43302"/>
    <x v="3"/>
    <x v="512"/>
    <x v="1"/>
    <x v="6"/>
    <x v="507"/>
    <n v="37.375999999999998"/>
    <n v="8"/>
    <n v="0.2"/>
    <n v="4.6719999999999988"/>
  </r>
  <r>
    <n v="2224"/>
    <s v="CA-2012-131884"/>
    <x v="1"/>
    <x v="401"/>
    <d v="2012-12-06T00:00:00"/>
    <s v="Same Day"/>
    <s v="DK-13375"/>
    <s v="Dennis Kane"/>
    <x v="0"/>
    <x v="0"/>
    <s v="Marion"/>
    <x v="24"/>
    <n v="43302"/>
    <x v="3"/>
    <x v="211"/>
    <x v="0"/>
    <x v="1"/>
    <x v="210"/>
    <n v="70.685999999999993"/>
    <n v="1"/>
    <n v="0.3"/>
    <n v="-24.23520000000001"/>
  </r>
  <r>
    <n v="2225"/>
    <s v="CA-2014-121909"/>
    <x v="3"/>
    <x v="689"/>
    <d v="2014-08-06T00:00:00"/>
    <s v="Standard Class"/>
    <s v="EA-14035"/>
    <s v="Erin Ashbrook"/>
    <x v="1"/>
    <x v="0"/>
    <s v="Philadelphia"/>
    <x v="9"/>
    <n v="19134"/>
    <x v="3"/>
    <x v="1274"/>
    <x v="1"/>
    <x v="10"/>
    <x v="1250"/>
    <n v="54.816000000000003"/>
    <n v="3"/>
    <n v="0.2"/>
    <n v="17.815199999999997"/>
  </r>
  <r>
    <n v="2226"/>
    <s v="CA-2013-106383"/>
    <x v="0"/>
    <x v="690"/>
    <d v="2013-03-22T00:00:00"/>
    <s v="Second Class"/>
    <s v="BT-11440"/>
    <s v="Bobby Trafton"/>
    <x v="0"/>
    <x v="0"/>
    <s v="Littleton"/>
    <x v="22"/>
    <n v="80122"/>
    <x v="1"/>
    <x v="1275"/>
    <x v="0"/>
    <x v="0"/>
    <x v="1251"/>
    <n v="72.294000000000011"/>
    <n v="1"/>
    <n v="0.7"/>
    <n v="-98.801799999999986"/>
  </r>
  <r>
    <n v="2227"/>
    <s v="CA-2014-130771"/>
    <x v="3"/>
    <x v="570"/>
    <d v="2014-08-04T00:00:00"/>
    <s v="Standard Class"/>
    <s v="LA-16780"/>
    <s v="Laura Armstrong"/>
    <x v="1"/>
    <x v="0"/>
    <s v="Austin"/>
    <x v="5"/>
    <n v="78745"/>
    <x v="2"/>
    <x v="804"/>
    <x v="1"/>
    <x v="13"/>
    <x v="794"/>
    <n v="2.8960000000000004"/>
    <n v="2"/>
    <n v="0.2"/>
    <n v="0.4705999999999998"/>
  </r>
  <r>
    <n v="2228"/>
    <s v="CA-2014-130771"/>
    <x v="3"/>
    <x v="570"/>
    <d v="2014-08-04T00:00:00"/>
    <s v="Standard Class"/>
    <s v="LA-16780"/>
    <s v="Laura Armstrong"/>
    <x v="1"/>
    <x v="0"/>
    <s v="Austin"/>
    <x v="5"/>
    <n v="78745"/>
    <x v="2"/>
    <x v="495"/>
    <x v="2"/>
    <x v="7"/>
    <x v="490"/>
    <n v="124.79200000000002"/>
    <n v="1"/>
    <n v="0.2"/>
    <n v="15.598999999999993"/>
  </r>
  <r>
    <n v="2229"/>
    <s v="CA-2013-139157"/>
    <x v="0"/>
    <x v="393"/>
    <d v="2013-10-06T00:00:00"/>
    <s v="Standard Class"/>
    <s v="GM-14680"/>
    <s v="Greg Matthias"/>
    <x v="0"/>
    <x v="0"/>
    <s v="New York City"/>
    <x v="15"/>
    <n v="10024"/>
    <x v="3"/>
    <x v="1258"/>
    <x v="0"/>
    <x v="3"/>
    <x v="1233"/>
    <n v="330.58800000000002"/>
    <n v="1"/>
    <n v="0.4"/>
    <n v="-115.70580000000004"/>
  </r>
  <r>
    <n v="2230"/>
    <s v="CA-2011-128055"/>
    <x v="2"/>
    <x v="691"/>
    <d v="2011-04-05T00:00:00"/>
    <s v="Standard Class"/>
    <s v="AA-10315"/>
    <s v="Alex Avila"/>
    <x v="0"/>
    <x v="0"/>
    <s v="San Francisco"/>
    <x v="1"/>
    <n v="94122"/>
    <x v="1"/>
    <x v="1178"/>
    <x v="1"/>
    <x v="8"/>
    <x v="1155"/>
    <n v="673.5680000000001"/>
    <n v="2"/>
    <n v="0.2"/>
    <n v="252.58799999999999"/>
  </r>
  <r>
    <n v="2231"/>
    <s v="CA-2011-128055"/>
    <x v="2"/>
    <x v="691"/>
    <d v="2011-04-05T00:00:00"/>
    <s v="Standard Class"/>
    <s v="AA-10315"/>
    <s v="Alex Avila"/>
    <x v="0"/>
    <x v="0"/>
    <s v="San Francisco"/>
    <x v="1"/>
    <n v="94122"/>
    <x v="1"/>
    <x v="1276"/>
    <x v="1"/>
    <x v="9"/>
    <x v="1252"/>
    <n v="52.98"/>
    <n v="2"/>
    <n v="0"/>
    <n v="14.834400000000002"/>
  </r>
  <r>
    <n v="2232"/>
    <s v="CA-2014-157091"/>
    <x v="3"/>
    <x v="335"/>
    <d v="2014-07-02T00:00:00"/>
    <s v="Standard Class"/>
    <s v="DB-13405"/>
    <s v="Denny Blanton"/>
    <x v="0"/>
    <x v="0"/>
    <s v="La Porte"/>
    <x v="14"/>
    <n v="46350"/>
    <x v="2"/>
    <x v="793"/>
    <x v="0"/>
    <x v="5"/>
    <x v="783"/>
    <n v="526.45000000000005"/>
    <n v="5"/>
    <n v="0"/>
    <n v="31.586999999999961"/>
  </r>
  <r>
    <n v="2233"/>
    <s v="CA-2014-132122"/>
    <x v="3"/>
    <x v="362"/>
    <d v="2014-07-15T00:00:00"/>
    <s v="Standard Class"/>
    <s v="JH-15820"/>
    <s v="John Huston"/>
    <x v="0"/>
    <x v="0"/>
    <s v="Chicago"/>
    <x v="10"/>
    <n v="60610"/>
    <x v="2"/>
    <x v="1277"/>
    <x v="1"/>
    <x v="4"/>
    <x v="1253"/>
    <n v="228.92"/>
    <n v="5"/>
    <n v="0.2"/>
    <n v="14.307499999999997"/>
  </r>
  <r>
    <n v="2234"/>
    <s v="CA-2012-123232"/>
    <x v="1"/>
    <x v="639"/>
    <d v="2012-12-16T00:00:00"/>
    <s v="Second Class"/>
    <s v="DJ-13630"/>
    <s v="Doug Jacobs"/>
    <x v="0"/>
    <x v="0"/>
    <s v="Portland"/>
    <x v="21"/>
    <n v="97206"/>
    <x v="1"/>
    <x v="1278"/>
    <x v="2"/>
    <x v="7"/>
    <x v="1254"/>
    <n v="319.96800000000002"/>
    <n v="4"/>
    <n v="0.2"/>
    <n v="35.996399999999952"/>
  </r>
  <r>
    <n v="2235"/>
    <s v="CA-2014-104066"/>
    <x v="3"/>
    <x v="256"/>
    <d v="2014-12-11T00:00:00"/>
    <s v="Standard Class"/>
    <s v="QJ-19255"/>
    <s v="Quincy Jones"/>
    <x v="1"/>
    <x v="0"/>
    <s v="Burlington"/>
    <x v="42"/>
    <s v="05408"/>
    <x v="3"/>
    <x v="825"/>
    <x v="2"/>
    <x v="11"/>
    <x v="813"/>
    <n v="205.03"/>
    <n v="7"/>
    <n v="0"/>
    <n v="67.659899999999979"/>
  </r>
  <r>
    <n v="2236"/>
    <s v="CA-2012-145849"/>
    <x v="1"/>
    <x v="426"/>
    <d v="2012-09-17T00:00:00"/>
    <s v="Second Class"/>
    <s v="CT-11995"/>
    <s v="Carol Triggs"/>
    <x v="0"/>
    <x v="0"/>
    <s v="Indianapolis"/>
    <x v="14"/>
    <n v="46203"/>
    <x v="2"/>
    <x v="621"/>
    <x v="1"/>
    <x v="4"/>
    <x v="615"/>
    <n v="190.86"/>
    <n v="2"/>
    <n v="0"/>
    <n v="11.451599999999985"/>
  </r>
  <r>
    <n v="2237"/>
    <s v="CA-2012-145849"/>
    <x v="1"/>
    <x v="426"/>
    <d v="2012-09-17T00:00:00"/>
    <s v="Second Class"/>
    <s v="CT-11995"/>
    <s v="Carol Triggs"/>
    <x v="0"/>
    <x v="0"/>
    <s v="Indianapolis"/>
    <x v="14"/>
    <n v="46203"/>
    <x v="2"/>
    <x v="1279"/>
    <x v="1"/>
    <x v="6"/>
    <x v="1255"/>
    <n v="24.32"/>
    <n v="8"/>
    <n v="0"/>
    <n v="8.2687999999999988"/>
  </r>
  <r>
    <n v="2238"/>
    <s v="CA-2013-122322"/>
    <x v="0"/>
    <x v="692"/>
    <d v="2013-07-22T00:00:00"/>
    <s v="Standard Class"/>
    <s v="RH-19510"/>
    <s v="Rick Huthwaite"/>
    <x v="2"/>
    <x v="0"/>
    <s v="Provo"/>
    <x v="7"/>
    <n v="84604"/>
    <x v="1"/>
    <x v="1280"/>
    <x v="1"/>
    <x v="14"/>
    <x v="1256"/>
    <n v="44.400000000000006"/>
    <n v="5"/>
    <n v="0"/>
    <n v="12.432000000000002"/>
  </r>
  <r>
    <n v="2239"/>
    <s v="CA-2014-166849"/>
    <x v="3"/>
    <x v="693"/>
    <d v="2014-04-27T00:00:00"/>
    <s v="Standard Class"/>
    <s v="SJ-20125"/>
    <s v="Sanjit Jacobs"/>
    <x v="2"/>
    <x v="0"/>
    <s v="Chicago"/>
    <x v="10"/>
    <n v="60610"/>
    <x v="2"/>
    <x v="1281"/>
    <x v="0"/>
    <x v="5"/>
    <x v="1257"/>
    <n v="44.400000000000006"/>
    <n v="2"/>
    <n v="0.6"/>
    <n v="-52.169999999999987"/>
  </r>
  <r>
    <n v="2240"/>
    <s v="CA-2013-146633"/>
    <x v="0"/>
    <x v="625"/>
    <d v="2013-11-18T00:00:00"/>
    <s v="Second Class"/>
    <s v="TG-21310"/>
    <s v="Toby Gnade"/>
    <x v="0"/>
    <x v="0"/>
    <s v="Los Angeles"/>
    <x v="1"/>
    <n v="90049"/>
    <x v="1"/>
    <x v="450"/>
    <x v="1"/>
    <x v="8"/>
    <x v="446"/>
    <n v="1016.792"/>
    <n v="1"/>
    <n v="0.2"/>
    <n v="381.29700000000003"/>
  </r>
  <r>
    <n v="2241"/>
    <s v="CA-2013-146633"/>
    <x v="0"/>
    <x v="625"/>
    <d v="2013-11-18T00:00:00"/>
    <s v="Second Class"/>
    <s v="TG-21310"/>
    <s v="Toby Gnade"/>
    <x v="0"/>
    <x v="0"/>
    <s v="Los Angeles"/>
    <x v="1"/>
    <n v="90049"/>
    <x v="1"/>
    <x v="1282"/>
    <x v="1"/>
    <x v="8"/>
    <x v="1258"/>
    <n v="38.136000000000003"/>
    <n v="7"/>
    <n v="0.2"/>
    <n v="13.347599999999998"/>
  </r>
  <r>
    <n v="2242"/>
    <s v="US-2013-126893"/>
    <x v="0"/>
    <x v="491"/>
    <d v="2013-12-02T00:00:00"/>
    <s v="Standard Class"/>
    <s v="CT-11995"/>
    <s v="Carol Triggs"/>
    <x v="0"/>
    <x v="0"/>
    <s v="Philadelphia"/>
    <x v="9"/>
    <n v="19134"/>
    <x v="3"/>
    <x v="903"/>
    <x v="2"/>
    <x v="7"/>
    <x v="886"/>
    <n v="494.98199999999997"/>
    <n v="3"/>
    <n v="0.4"/>
    <n v="-115.49580000000006"/>
  </r>
  <r>
    <n v="2243"/>
    <s v="CA-2014-103380"/>
    <x v="3"/>
    <x v="610"/>
    <d v="2014-11-26T00:00:00"/>
    <s v="Standard Class"/>
    <s v="BF-11005"/>
    <s v="Barry Franz"/>
    <x v="2"/>
    <x v="0"/>
    <s v="Pasadena"/>
    <x v="1"/>
    <n v="91104"/>
    <x v="1"/>
    <x v="86"/>
    <x v="1"/>
    <x v="4"/>
    <x v="86"/>
    <n v="56.56"/>
    <n v="2"/>
    <n v="0"/>
    <n v="15.2712"/>
  </r>
  <r>
    <n v="2244"/>
    <s v="CA-2014-103380"/>
    <x v="3"/>
    <x v="610"/>
    <d v="2014-11-26T00:00:00"/>
    <s v="Standard Class"/>
    <s v="BF-11005"/>
    <s v="Barry Franz"/>
    <x v="2"/>
    <x v="0"/>
    <s v="Pasadena"/>
    <x v="1"/>
    <n v="91104"/>
    <x v="1"/>
    <x v="449"/>
    <x v="1"/>
    <x v="6"/>
    <x v="444"/>
    <n v="5.56"/>
    <n v="2"/>
    <n v="0"/>
    <n v="1.4455999999999998"/>
  </r>
  <r>
    <n v="2245"/>
    <s v="CA-2014-103380"/>
    <x v="3"/>
    <x v="610"/>
    <d v="2014-11-26T00:00:00"/>
    <s v="Standard Class"/>
    <s v="BF-11005"/>
    <s v="Barry Franz"/>
    <x v="2"/>
    <x v="0"/>
    <s v="Pasadena"/>
    <x v="1"/>
    <n v="91104"/>
    <x v="1"/>
    <x v="485"/>
    <x v="1"/>
    <x v="13"/>
    <x v="480"/>
    <n v="9.02"/>
    <n v="2"/>
    <n v="0"/>
    <n v="3.5178000000000003"/>
  </r>
  <r>
    <n v="2246"/>
    <s v="CA-2014-103380"/>
    <x v="3"/>
    <x v="610"/>
    <d v="2014-11-26T00:00:00"/>
    <s v="Standard Class"/>
    <s v="BF-11005"/>
    <s v="Barry Franz"/>
    <x v="2"/>
    <x v="0"/>
    <s v="Pasadena"/>
    <x v="1"/>
    <n v="91104"/>
    <x v="1"/>
    <x v="22"/>
    <x v="1"/>
    <x v="9"/>
    <x v="22"/>
    <n v="8.6199999999999992"/>
    <n v="1"/>
    <n v="0"/>
    <n v="2.2412000000000001"/>
  </r>
  <r>
    <n v="2247"/>
    <s v="CA-2014-103380"/>
    <x v="3"/>
    <x v="610"/>
    <d v="2014-11-26T00:00:00"/>
    <s v="Standard Class"/>
    <s v="BF-11005"/>
    <s v="Barry Franz"/>
    <x v="2"/>
    <x v="0"/>
    <s v="Pasadena"/>
    <x v="1"/>
    <n v="91104"/>
    <x v="1"/>
    <x v="903"/>
    <x v="2"/>
    <x v="7"/>
    <x v="886"/>
    <n v="659.97600000000011"/>
    <n v="3"/>
    <n v="0.2"/>
    <n v="49.498199999999969"/>
  </r>
  <r>
    <n v="2248"/>
    <s v="CA-2012-116092"/>
    <x v="1"/>
    <x v="586"/>
    <d v="2012-02-18T00:00:00"/>
    <s v="Second Class"/>
    <s v="JM-16195"/>
    <s v="Justin MacKendrick"/>
    <x v="0"/>
    <x v="0"/>
    <s v="Los Angeles"/>
    <x v="1"/>
    <n v="90004"/>
    <x v="1"/>
    <x v="1283"/>
    <x v="1"/>
    <x v="10"/>
    <x v="1259"/>
    <n v="13.36"/>
    <n v="2"/>
    <n v="0"/>
    <n v="6.4127999999999998"/>
  </r>
  <r>
    <n v="2249"/>
    <s v="CA-2012-116092"/>
    <x v="1"/>
    <x v="586"/>
    <d v="2012-02-18T00:00:00"/>
    <s v="Second Class"/>
    <s v="JM-16195"/>
    <s v="Justin MacKendrick"/>
    <x v="0"/>
    <x v="0"/>
    <s v="Los Angeles"/>
    <x v="1"/>
    <n v="90004"/>
    <x v="1"/>
    <x v="1124"/>
    <x v="1"/>
    <x v="8"/>
    <x v="1103"/>
    <n v="41.72"/>
    <n v="5"/>
    <n v="0.2"/>
    <n v="13.037499999999998"/>
  </r>
  <r>
    <n v="2250"/>
    <s v="CA-2012-116092"/>
    <x v="1"/>
    <x v="586"/>
    <d v="2012-02-18T00:00:00"/>
    <s v="Second Class"/>
    <s v="JM-16195"/>
    <s v="Justin MacKendrick"/>
    <x v="0"/>
    <x v="0"/>
    <s v="Los Angeles"/>
    <x v="1"/>
    <n v="90004"/>
    <x v="1"/>
    <x v="614"/>
    <x v="1"/>
    <x v="8"/>
    <x v="609"/>
    <n v="11.52"/>
    <n v="5"/>
    <n v="0.2"/>
    <n v="4.1760000000000002"/>
  </r>
  <r>
    <n v="2251"/>
    <s v="CA-2012-116092"/>
    <x v="1"/>
    <x v="586"/>
    <d v="2012-02-18T00:00:00"/>
    <s v="Second Class"/>
    <s v="JM-16195"/>
    <s v="Justin MacKendrick"/>
    <x v="0"/>
    <x v="0"/>
    <s v="Los Angeles"/>
    <x v="1"/>
    <n v="90004"/>
    <x v="1"/>
    <x v="1284"/>
    <x v="1"/>
    <x v="9"/>
    <x v="1260"/>
    <n v="541.43999999999994"/>
    <n v="6"/>
    <n v="0"/>
    <n v="157.01759999999993"/>
  </r>
  <r>
    <n v="2252"/>
    <s v="CA-2012-116092"/>
    <x v="1"/>
    <x v="586"/>
    <d v="2012-02-18T00:00:00"/>
    <s v="Second Class"/>
    <s v="JM-16195"/>
    <s v="Justin MacKendrick"/>
    <x v="0"/>
    <x v="0"/>
    <s v="Los Angeles"/>
    <x v="1"/>
    <n v="90004"/>
    <x v="1"/>
    <x v="1231"/>
    <x v="1"/>
    <x v="10"/>
    <x v="1261"/>
    <n v="19.440000000000001"/>
    <n v="3"/>
    <n v="0"/>
    <n v="9.3312000000000008"/>
  </r>
  <r>
    <n v="2253"/>
    <s v="CA-2013-117849"/>
    <x v="0"/>
    <x v="173"/>
    <d v="2013-04-18T00:00:00"/>
    <s v="Second Class"/>
    <s v="JK-16120"/>
    <s v="Julie Kriz"/>
    <x v="2"/>
    <x v="0"/>
    <s v="San Diego"/>
    <x v="1"/>
    <n v="92105"/>
    <x v="1"/>
    <x v="136"/>
    <x v="1"/>
    <x v="10"/>
    <x v="136"/>
    <n v="143.69999999999999"/>
    <n v="3"/>
    <n v="0"/>
    <n v="68.975999999999999"/>
  </r>
  <r>
    <n v="2254"/>
    <s v="CA-2012-169201"/>
    <x v="1"/>
    <x v="694"/>
    <d v="2012-10-01T00:00:00"/>
    <s v="First Class"/>
    <s v="HG-14965"/>
    <s v="Henry Goldwyn"/>
    <x v="1"/>
    <x v="0"/>
    <s v="San Francisco"/>
    <x v="1"/>
    <n v="94110"/>
    <x v="1"/>
    <x v="336"/>
    <x v="1"/>
    <x v="9"/>
    <x v="332"/>
    <n v="43.26"/>
    <n v="3"/>
    <n v="0"/>
    <n v="14.275799999999998"/>
  </r>
  <r>
    <n v="2255"/>
    <s v="CA-2012-169201"/>
    <x v="1"/>
    <x v="694"/>
    <d v="2012-10-01T00:00:00"/>
    <s v="First Class"/>
    <s v="HG-14965"/>
    <s v="Henry Goldwyn"/>
    <x v="1"/>
    <x v="0"/>
    <s v="San Francisco"/>
    <x v="1"/>
    <n v="94110"/>
    <x v="1"/>
    <x v="1112"/>
    <x v="1"/>
    <x v="9"/>
    <x v="1092"/>
    <n v="43.56"/>
    <n v="2"/>
    <n v="0"/>
    <n v="15.245999999999999"/>
  </r>
  <r>
    <n v="2256"/>
    <s v="CA-2013-164091"/>
    <x v="0"/>
    <x v="42"/>
    <d v="2013-09-23T00:00:00"/>
    <s v="Standard Class"/>
    <s v="LA-16780"/>
    <s v="Laura Armstrong"/>
    <x v="1"/>
    <x v="0"/>
    <s v="Bangor"/>
    <x v="43"/>
    <n v="4401"/>
    <x v="3"/>
    <x v="1285"/>
    <x v="2"/>
    <x v="7"/>
    <x v="1262"/>
    <n v="437.84999999999997"/>
    <n v="3"/>
    <n v="0"/>
    <n v="131.35499999999996"/>
  </r>
  <r>
    <n v="2257"/>
    <s v="CA-2013-164091"/>
    <x v="0"/>
    <x v="42"/>
    <d v="2013-09-23T00:00:00"/>
    <s v="Standard Class"/>
    <s v="LA-16780"/>
    <s v="Laura Armstrong"/>
    <x v="1"/>
    <x v="0"/>
    <s v="Bangor"/>
    <x v="43"/>
    <n v="4401"/>
    <x v="3"/>
    <x v="859"/>
    <x v="0"/>
    <x v="5"/>
    <x v="845"/>
    <n v="109.48"/>
    <n v="2"/>
    <n v="0"/>
    <n v="33.938800000000001"/>
  </r>
  <r>
    <n v="2258"/>
    <s v="CA-2014-105214"/>
    <x v="3"/>
    <x v="114"/>
    <d v="2014-06-20T00:00:00"/>
    <s v="First Class"/>
    <s v="TS-21610"/>
    <s v="Troy Staebel"/>
    <x v="0"/>
    <x v="0"/>
    <s v="San Francisco"/>
    <x v="1"/>
    <n v="94122"/>
    <x v="1"/>
    <x v="377"/>
    <x v="0"/>
    <x v="1"/>
    <x v="373"/>
    <n v="1212.96"/>
    <n v="7"/>
    <n v="0.2"/>
    <n v="90.97199999999998"/>
  </r>
  <r>
    <n v="2259"/>
    <s v="CA-2014-105214"/>
    <x v="3"/>
    <x v="114"/>
    <d v="2014-06-20T00:00:00"/>
    <s v="First Class"/>
    <s v="TS-21610"/>
    <s v="Troy Staebel"/>
    <x v="0"/>
    <x v="0"/>
    <s v="San Francisco"/>
    <x v="1"/>
    <n v="94122"/>
    <x v="1"/>
    <x v="1286"/>
    <x v="1"/>
    <x v="10"/>
    <x v="1263"/>
    <n v="18.54"/>
    <n v="2"/>
    <n v="0"/>
    <n v="8.7137999999999991"/>
  </r>
  <r>
    <n v="2260"/>
    <s v="CA-2012-117611"/>
    <x v="1"/>
    <x v="627"/>
    <d v="2012-11-10T00:00:00"/>
    <s v="Second Class"/>
    <s v="MZ-17335"/>
    <s v="Maria Zettner"/>
    <x v="2"/>
    <x v="0"/>
    <s v="San Diego"/>
    <x v="1"/>
    <n v="92024"/>
    <x v="1"/>
    <x v="659"/>
    <x v="1"/>
    <x v="13"/>
    <x v="653"/>
    <n v="5"/>
    <n v="1"/>
    <n v="0"/>
    <n v="2.4"/>
  </r>
  <r>
    <n v="2261"/>
    <s v="CA-2012-117611"/>
    <x v="1"/>
    <x v="627"/>
    <d v="2012-11-10T00:00:00"/>
    <s v="Second Class"/>
    <s v="MZ-17335"/>
    <s v="Maria Zettner"/>
    <x v="2"/>
    <x v="0"/>
    <s v="San Diego"/>
    <x v="1"/>
    <n v="92024"/>
    <x v="1"/>
    <x v="695"/>
    <x v="2"/>
    <x v="11"/>
    <x v="688"/>
    <n v="371.96999999999997"/>
    <n v="3"/>
    <n v="0"/>
    <n v="66.954599999999971"/>
  </r>
  <r>
    <n v="2262"/>
    <s v="US-2012-137960"/>
    <x v="1"/>
    <x v="217"/>
    <d v="2012-12-18T00:00:00"/>
    <s v="Same Day"/>
    <s v="MW-18220"/>
    <s v="Mitch Webber"/>
    <x v="0"/>
    <x v="0"/>
    <s v="New York City"/>
    <x v="15"/>
    <n v="10035"/>
    <x v="3"/>
    <x v="577"/>
    <x v="2"/>
    <x v="11"/>
    <x v="572"/>
    <n v="166.24"/>
    <n v="1"/>
    <n v="0"/>
    <n v="24.936000000000007"/>
  </r>
  <r>
    <n v="2263"/>
    <s v="CA-2014-122994"/>
    <x v="3"/>
    <x v="695"/>
    <d v="2014-02-10T00:00:00"/>
    <s v="First Class"/>
    <s v="MV-17485"/>
    <s v="Mark Van Huff"/>
    <x v="0"/>
    <x v="0"/>
    <s v="Arlington"/>
    <x v="17"/>
    <n v="22204"/>
    <x v="0"/>
    <x v="574"/>
    <x v="0"/>
    <x v="0"/>
    <x v="569"/>
    <n v="359.96999999999997"/>
    <n v="3"/>
    <n v="0"/>
    <n v="79.193399999999968"/>
  </r>
  <r>
    <n v="2264"/>
    <s v="CA-2013-131065"/>
    <x v="0"/>
    <x v="696"/>
    <d v="2013-11-17T00:00:00"/>
    <s v="Second Class"/>
    <s v="AA-10375"/>
    <s v="Allen Armold"/>
    <x v="0"/>
    <x v="0"/>
    <s v="Atlanta"/>
    <x v="32"/>
    <n v="30318"/>
    <x v="0"/>
    <x v="1287"/>
    <x v="2"/>
    <x v="11"/>
    <x v="1264"/>
    <n v="499.98"/>
    <n v="2"/>
    <n v="0"/>
    <n v="114.99540000000002"/>
  </r>
  <r>
    <n v="2265"/>
    <s v="CA-2013-131065"/>
    <x v="0"/>
    <x v="696"/>
    <d v="2013-11-17T00:00:00"/>
    <s v="Second Class"/>
    <s v="AA-10375"/>
    <s v="Allen Armold"/>
    <x v="0"/>
    <x v="0"/>
    <s v="Atlanta"/>
    <x v="32"/>
    <n v="30318"/>
    <x v="0"/>
    <x v="218"/>
    <x v="1"/>
    <x v="10"/>
    <x v="217"/>
    <n v="5.28"/>
    <n v="1"/>
    <n v="0"/>
    <n v="2.3759999999999999"/>
  </r>
  <r>
    <n v="2266"/>
    <s v="CA-2013-131065"/>
    <x v="0"/>
    <x v="696"/>
    <d v="2013-11-17T00:00:00"/>
    <s v="Second Class"/>
    <s v="AA-10375"/>
    <s v="Allen Armold"/>
    <x v="0"/>
    <x v="0"/>
    <s v="Atlanta"/>
    <x v="32"/>
    <n v="30318"/>
    <x v="0"/>
    <x v="925"/>
    <x v="1"/>
    <x v="8"/>
    <x v="908"/>
    <n v="8.26"/>
    <n v="2"/>
    <n v="0"/>
    <n v="3.8822000000000001"/>
  </r>
  <r>
    <n v="2267"/>
    <s v="CA-2014-149146"/>
    <x v="3"/>
    <x v="386"/>
    <d v="2014-10-13T00:00:00"/>
    <s v="Same Day"/>
    <s v="SM-20320"/>
    <s v="Sean Miller"/>
    <x v="2"/>
    <x v="0"/>
    <s v="Monroe"/>
    <x v="3"/>
    <n v="28110"/>
    <x v="0"/>
    <x v="1288"/>
    <x v="1"/>
    <x v="10"/>
    <x v="1265"/>
    <n v="7.9680000000000009"/>
    <n v="2"/>
    <n v="0.2"/>
    <n v="2.6892000000000005"/>
  </r>
  <r>
    <n v="2268"/>
    <s v="CA-2014-137470"/>
    <x v="3"/>
    <x v="697"/>
    <d v="2014-09-18T00:00:00"/>
    <s v="Same Day"/>
    <s v="TP-21415"/>
    <s v="Tom Prescott"/>
    <x v="0"/>
    <x v="0"/>
    <s v="Seattle"/>
    <x v="4"/>
    <n v="98115"/>
    <x v="1"/>
    <x v="1289"/>
    <x v="1"/>
    <x v="10"/>
    <x v="1266"/>
    <n v="12.96"/>
    <n v="2"/>
    <n v="0"/>
    <n v="6.3504000000000005"/>
  </r>
  <r>
    <n v="2269"/>
    <s v="CA-2014-105480"/>
    <x v="3"/>
    <x v="698"/>
    <d v="2014-12-27T00:00:00"/>
    <s v="Standard Class"/>
    <s v="DK-13225"/>
    <s v="Dean Katz"/>
    <x v="1"/>
    <x v="0"/>
    <s v="Rochester"/>
    <x v="15"/>
    <n v="14609"/>
    <x v="3"/>
    <x v="1290"/>
    <x v="1"/>
    <x v="10"/>
    <x v="1267"/>
    <n v="6.48"/>
    <n v="1"/>
    <n v="0"/>
    <n v="3.1104000000000003"/>
  </r>
  <r>
    <n v="2270"/>
    <s v="CA-2014-105480"/>
    <x v="3"/>
    <x v="698"/>
    <d v="2014-12-27T00:00:00"/>
    <s v="Standard Class"/>
    <s v="DK-13225"/>
    <s v="Dean Katz"/>
    <x v="1"/>
    <x v="0"/>
    <s v="Rochester"/>
    <x v="15"/>
    <n v="14609"/>
    <x v="3"/>
    <x v="44"/>
    <x v="1"/>
    <x v="8"/>
    <x v="44"/>
    <n v="6.9840000000000009"/>
    <n v="1"/>
    <n v="0.2"/>
    <n v="2.3570999999999991"/>
  </r>
  <r>
    <n v="2271"/>
    <s v="CA-2014-164917"/>
    <x v="3"/>
    <x v="574"/>
    <d v="2014-12-08T00:00:00"/>
    <s v="Standard Class"/>
    <s v="MK-17905"/>
    <s v="Michael Kennedy"/>
    <x v="1"/>
    <x v="0"/>
    <s v="Miami"/>
    <x v="2"/>
    <n v="33180"/>
    <x v="0"/>
    <x v="369"/>
    <x v="1"/>
    <x v="6"/>
    <x v="365"/>
    <n v="47.96"/>
    <n v="5"/>
    <n v="0.2"/>
    <n v="4.196499999999995"/>
  </r>
  <r>
    <n v="2272"/>
    <s v="CA-2012-102036"/>
    <x v="1"/>
    <x v="481"/>
    <d v="2012-09-27T00:00:00"/>
    <s v="Standard Class"/>
    <s v="CS-12130"/>
    <s v="Chad Sievert"/>
    <x v="0"/>
    <x v="0"/>
    <s v="Seattle"/>
    <x v="4"/>
    <n v="98105"/>
    <x v="1"/>
    <x v="1291"/>
    <x v="1"/>
    <x v="4"/>
    <x v="1268"/>
    <n v="199.74"/>
    <n v="6"/>
    <n v="0"/>
    <n v="47.937599999999996"/>
  </r>
  <r>
    <n v="2273"/>
    <s v="CA-2012-142944"/>
    <x v="1"/>
    <x v="699"/>
    <d v="2012-03-11T00:00:00"/>
    <s v="Standard Class"/>
    <s v="JL-15850"/>
    <s v="John Lucas"/>
    <x v="0"/>
    <x v="0"/>
    <s v="San Francisco"/>
    <x v="1"/>
    <n v="94122"/>
    <x v="1"/>
    <x v="1292"/>
    <x v="0"/>
    <x v="5"/>
    <x v="1269"/>
    <n v="435.26"/>
    <n v="7"/>
    <n v="0"/>
    <n v="95.757200000000012"/>
  </r>
  <r>
    <n v="2274"/>
    <s v="CA-2012-142944"/>
    <x v="1"/>
    <x v="699"/>
    <d v="2012-03-11T00:00:00"/>
    <s v="Standard Class"/>
    <s v="JL-15850"/>
    <s v="John Lucas"/>
    <x v="0"/>
    <x v="0"/>
    <s v="San Francisco"/>
    <x v="1"/>
    <n v="94122"/>
    <x v="1"/>
    <x v="1293"/>
    <x v="2"/>
    <x v="16"/>
    <x v="1270"/>
    <n v="1119.9840000000002"/>
    <n v="2"/>
    <n v="0.2"/>
    <n v="377.99459999999993"/>
  </r>
  <r>
    <n v="2275"/>
    <s v="CA-2011-157882"/>
    <x v="2"/>
    <x v="462"/>
    <d v="2011-10-08T00:00:00"/>
    <s v="Second Class"/>
    <s v="AR-10405"/>
    <s v="Allen Rosenblatt"/>
    <x v="1"/>
    <x v="0"/>
    <s v="Los Angeles"/>
    <x v="1"/>
    <n v="90036"/>
    <x v="1"/>
    <x v="1294"/>
    <x v="0"/>
    <x v="3"/>
    <x v="1271"/>
    <n v="143.43199999999999"/>
    <n v="1"/>
    <n v="0.2"/>
    <n v="3.5857999999999848"/>
  </r>
  <r>
    <n v="2276"/>
    <s v="CA-2011-157882"/>
    <x v="2"/>
    <x v="462"/>
    <d v="2011-10-08T00:00:00"/>
    <s v="Second Class"/>
    <s v="AR-10405"/>
    <s v="Allen Rosenblatt"/>
    <x v="1"/>
    <x v="0"/>
    <s v="Los Angeles"/>
    <x v="1"/>
    <n v="90036"/>
    <x v="1"/>
    <x v="23"/>
    <x v="0"/>
    <x v="1"/>
    <x v="23"/>
    <n v="122.352"/>
    <n v="3"/>
    <n v="0.2"/>
    <n v="13.764599999999994"/>
  </r>
  <r>
    <n v="2277"/>
    <s v="CA-2011-104283"/>
    <x v="2"/>
    <x v="700"/>
    <d v="2011-07-01T00:00:00"/>
    <s v="Standard Class"/>
    <s v="LM-17065"/>
    <s v="Liz MacKendrick"/>
    <x v="0"/>
    <x v="0"/>
    <s v="Southaven"/>
    <x v="35"/>
    <n v="38671"/>
    <x v="0"/>
    <x v="854"/>
    <x v="1"/>
    <x v="4"/>
    <x v="839"/>
    <n v="306.2"/>
    <n v="5"/>
    <n v="0"/>
    <n v="0"/>
  </r>
  <r>
    <n v="2278"/>
    <s v="CA-2011-104283"/>
    <x v="2"/>
    <x v="700"/>
    <d v="2011-07-01T00:00:00"/>
    <s v="Standard Class"/>
    <s v="LM-17065"/>
    <s v="Liz MacKendrick"/>
    <x v="0"/>
    <x v="0"/>
    <s v="Southaven"/>
    <x v="35"/>
    <n v="38671"/>
    <x v="0"/>
    <x v="977"/>
    <x v="0"/>
    <x v="3"/>
    <x v="824"/>
    <n v="85.98"/>
    <n v="1"/>
    <n v="0"/>
    <n v="22.354800000000004"/>
  </r>
  <r>
    <n v="2279"/>
    <s v="CA-2011-104283"/>
    <x v="2"/>
    <x v="700"/>
    <d v="2011-07-01T00:00:00"/>
    <s v="Standard Class"/>
    <s v="LM-17065"/>
    <s v="Liz MacKendrick"/>
    <x v="0"/>
    <x v="0"/>
    <s v="Southaven"/>
    <x v="35"/>
    <n v="38671"/>
    <x v="0"/>
    <x v="201"/>
    <x v="2"/>
    <x v="11"/>
    <x v="200"/>
    <n v="223.96"/>
    <n v="4"/>
    <n v="0"/>
    <n v="53.750400000000013"/>
  </r>
  <r>
    <n v="2280"/>
    <s v="CA-2014-142622"/>
    <x v="3"/>
    <x v="505"/>
    <d v="2014-11-03T00:00:00"/>
    <s v="First Class"/>
    <s v="JK-15625"/>
    <s v="Jim Karlsson"/>
    <x v="0"/>
    <x v="0"/>
    <s v="Seattle"/>
    <x v="4"/>
    <n v="98115"/>
    <x v="1"/>
    <x v="1225"/>
    <x v="0"/>
    <x v="1"/>
    <x v="1200"/>
    <n v="97.567999999999998"/>
    <n v="2"/>
    <n v="0.2"/>
    <n v="-6.0980000000000025"/>
  </r>
  <r>
    <n v="2281"/>
    <s v="CA-2014-142622"/>
    <x v="3"/>
    <x v="505"/>
    <d v="2014-11-03T00:00:00"/>
    <s v="First Class"/>
    <s v="JK-15625"/>
    <s v="Jim Karlsson"/>
    <x v="0"/>
    <x v="0"/>
    <s v="Seattle"/>
    <x v="4"/>
    <n v="98115"/>
    <x v="1"/>
    <x v="992"/>
    <x v="0"/>
    <x v="1"/>
    <x v="975"/>
    <n v="614.27200000000005"/>
    <n v="8"/>
    <n v="0.2"/>
    <n v="-23.03520000000006"/>
  </r>
  <r>
    <n v="2282"/>
    <s v="CA-2014-142622"/>
    <x v="3"/>
    <x v="505"/>
    <d v="2014-11-03T00:00:00"/>
    <s v="First Class"/>
    <s v="JK-15625"/>
    <s v="Jim Karlsson"/>
    <x v="0"/>
    <x v="0"/>
    <s v="Seattle"/>
    <x v="4"/>
    <n v="98115"/>
    <x v="1"/>
    <x v="899"/>
    <x v="0"/>
    <x v="0"/>
    <x v="883"/>
    <n v="199.98"/>
    <n v="2"/>
    <n v="0"/>
    <n v="37.996199999999988"/>
  </r>
  <r>
    <n v="2283"/>
    <s v="CA-2013-132143"/>
    <x v="0"/>
    <x v="323"/>
    <d v="2013-09-06T00:00:00"/>
    <s v="First Class"/>
    <s v="FM-14215"/>
    <s v="Filia McAdams"/>
    <x v="1"/>
    <x v="0"/>
    <s v="Middletown"/>
    <x v="29"/>
    <n v="6457"/>
    <x v="3"/>
    <x v="320"/>
    <x v="1"/>
    <x v="10"/>
    <x v="317"/>
    <n v="48.16"/>
    <n v="7"/>
    <n v="0"/>
    <n v="22.153599999999997"/>
  </r>
  <r>
    <n v="2284"/>
    <s v="CA-2012-153108"/>
    <x v="1"/>
    <x v="616"/>
    <d v="2012-03-09T00:00:00"/>
    <s v="Standard Class"/>
    <s v="SF-20200"/>
    <s v="Sarah Foster"/>
    <x v="0"/>
    <x v="0"/>
    <s v="New Castle"/>
    <x v="14"/>
    <n v="47362"/>
    <x v="2"/>
    <x v="179"/>
    <x v="2"/>
    <x v="7"/>
    <x v="178"/>
    <n v="23.92"/>
    <n v="2"/>
    <n v="0"/>
    <n v="6.6976000000000013"/>
  </r>
  <r>
    <n v="2285"/>
    <s v="CA-2012-153108"/>
    <x v="1"/>
    <x v="616"/>
    <d v="2012-03-09T00:00:00"/>
    <s v="Standard Class"/>
    <s v="SF-20200"/>
    <s v="Sarah Foster"/>
    <x v="0"/>
    <x v="0"/>
    <s v="New Castle"/>
    <x v="14"/>
    <n v="47362"/>
    <x v="2"/>
    <x v="1295"/>
    <x v="1"/>
    <x v="9"/>
    <x v="33"/>
    <n v="60.69"/>
    <n v="7"/>
    <n v="0"/>
    <n v="16.386300000000002"/>
  </r>
  <r>
    <n v="2286"/>
    <s v="CA-2013-112676"/>
    <x v="0"/>
    <x v="465"/>
    <d v="2013-05-09T00:00:00"/>
    <s v="First Class"/>
    <s v="PJ-18835"/>
    <s v="Patrick Jones"/>
    <x v="1"/>
    <x v="0"/>
    <s v="Murfreesboro"/>
    <x v="18"/>
    <n v="37130"/>
    <x v="0"/>
    <x v="1296"/>
    <x v="1"/>
    <x v="10"/>
    <x v="1272"/>
    <n v="14.352000000000002"/>
    <n v="3"/>
    <n v="0.2"/>
    <n v="5.2026000000000003"/>
  </r>
  <r>
    <n v="2287"/>
    <s v="CA-2014-165687"/>
    <x v="3"/>
    <x v="701"/>
    <d v="2014-11-24T00:00:00"/>
    <s v="Standard Class"/>
    <s v="CS-12355"/>
    <s v="Christine Sundaresam"/>
    <x v="0"/>
    <x v="0"/>
    <s v="Salem"/>
    <x v="17"/>
    <n v="24153"/>
    <x v="0"/>
    <x v="1297"/>
    <x v="1"/>
    <x v="9"/>
    <x v="1273"/>
    <n v="35.04"/>
    <n v="2"/>
    <n v="0"/>
    <n v="12.263999999999999"/>
  </r>
  <r>
    <n v="2288"/>
    <s v="US-2014-112928"/>
    <x v="3"/>
    <x v="702"/>
    <d v="2014-06-06T00:00:00"/>
    <s v="Second Class"/>
    <s v="BB-10990"/>
    <s v="Barry Blumstein"/>
    <x v="1"/>
    <x v="0"/>
    <s v="Toledo"/>
    <x v="24"/>
    <n v="43615"/>
    <x v="3"/>
    <x v="1298"/>
    <x v="1"/>
    <x v="9"/>
    <x v="1274"/>
    <n v="17.480000000000004"/>
    <n v="5"/>
    <n v="0.2"/>
    <n v="1.3109999999999999"/>
  </r>
  <r>
    <n v="2289"/>
    <s v="CA-2014-143343"/>
    <x v="3"/>
    <x v="193"/>
    <d v="2014-06-14T00:00:00"/>
    <s v="First Class"/>
    <s v="BW-11200"/>
    <s v="Ben Wallace"/>
    <x v="0"/>
    <x v="0"/>
    <s v="Los Angeles"/>
    <x v="1"/>
    <n v="90032"/>
    <x v="1"/>
    <x v="836"/>
    <x v="1"/>
    <x v="6"/>
    <x v="823"/>
    <n v="16.399999999999999"/>
    <n v="5"/>
    <n v="0"/>
    <n v="4.7559999999999985"/>
  </r>
  <r>
    <n v="2290"/>
    <s v="CA-2014-115154"/>
    <x v="3"/>
    <x v="703"/>
    <d v="2014-01-12T00:00:00"/>
    <s v="First Class"/>
    <s v="RS-19420"/>
    <s v="Ricardo Sperren"/>
    <x v="1"/>
    <x v="0"/>
    <s v="Seattle"/>
    <x v="4"/>
    <n v="98115"/>
    <x v="1"/>
    <x v="1299"/>
    <x v="0"/>
    <x v="3"/>
    <x v="1275"/>
    <n v="892.98"/>
    <n v="2"/>
    <n v="0"/>
    <n v="80.368200000000002"/>
  </r>
  <r>
    <n v="2291"/>
    <s v="CA-2012-149342"/>
    <x v="1"/>
    <x v="704"/>
    <d v="2012-04-25T00:00:00"/>
    <s v="Standard Class"/>
    <s v="TS-21160"/>
    <s v="Theresa Swint"/>
    <x v="1"/>
    <x v="0"/>
    <s v="Columbus"/>
    <x v="32"/>
    <n v="31907"/>
    <x v="0"/>
    <x v="664"/>
    <x v="2"/>
    <x v="7"/>
    <x v="658"/>
    <n v="287.96999999999997"/>
    <n v="3"/>
    <n v="0"/>
    <n v="77.751899999999992"/>
  </r>
  <r>
    <n v="2292"/>
    <s v="CA-2012-149342"/>
    <x v="1"/>
    <x v="704"/>
    <d v="2012-04-25T00:00:00"/>
    <s v="Standard Class"/>
    <s v="TS-21160"/>
    <s v="Theresa Swint"/>
    <x v="1"/>
    <x v="0"/>
    <s v="Columbus"/>
    <x v="32"/>
    <n v="31907"/>
    <x v="0"/>
    <x v="1071"/>
    <x v="0"/>
    <x v="5"/>
    <x v="1051"/>
    <n v="595.38"/>
    <n v="6"/>
    <n v="0"/>
    <n v="297.69"/>
  </r>
  <r>
    <n v="2293"/>
    <s v="CA-2012-149342"/>
    <x v="1"/>
    <x v="704"/>
    <d v="2012-04-25T00:00:00"/>
    <s v="Standard Class"/>
    <s v="TS-21160"/>
    <s v="Theresa Swint"/>
    <x v="1"/>
    <x v="0"/>
    <s v="Columbus"/>
    <x v="32"/>
    <n v="31907"/>
    <x v="0"/>
    <x v="778"/>
    <x v="1"/>
    <x v="10"/>
    <x v="769"/>
    <n v="12.96"/>
    <n v="2"/>
    <n v="0"/>
    <n v="6.2208000000000006"/>
  </r>
  <r>
    <n v="2294"/>
    <s v="CA-2012-130995"/>
    <x v="1"/>
    <x v="549"/>
    <d v="2012-11-06T00:00:00"/>
    <s v="Standard Class"/>
    <s v="QJ-19255"/>
    <s v="Quincy Jones"/>
    <x v="1"/>
    <x v="0"/>
    <s v="New York City"/>
    <x v="15"/>
    <n v="10009"/>
    <x v="3"/>
    <x v="500"/>
    <x v="2"/>
    <x v="7"/>
    <x v="495"/>
    <n v="4.95"/>
    <n v="1"/>
    <n v="0"/>
    <n v="1.3365"/>
  </r>
  <r>
    <n v="2295"/>
    <s v="CA-2014-127929"/>
    <x v="3"/>
    <x v="331"/>
    <d v="2014-12-28T00:00:00"/>
    <s v="Standard Class"/>
    <s v="FM-14215"/>
    <s v="Filia McAdams"/>
    <x v="1"/>
    <x v="0"/>
    <s v="Middletown"/>
    <x v="29"/>
    <n v="6457"/>
    <x v="3"/>
    <x v="71"/>
    <x v="0"/>
    <x v="5"/>
    <x v="71"/>
    <n v="181.95"/>
    <n v="3"/>
    <n v="0"/>
    <n v="38.209499999999998"/>
  </r>
  <r>
    <n v="2296"/>
    <s v="CA-2012-113145"/>
    <x v="1"/>
    <x v="549"/>
    <d v="2012-11-05T00:00:00"/>
    <s v="Standard Class"/>
    <s v="VD-21670"/>
    <s v="Valerie Dominguez"/>
    <x v="0"/>
    <x v="0"/>
    <s v="New York City"/>
    <x v="15"/>
    <n v="10011"/>
    <x v="3"/>
    <x v="938"/>
    <x v="1"/>
    <x v="10"/>
    <x v="922"/>
    <n v="13.52"/>
    <n v="4"/>
    <n v="0"/>
    <n v="6.219199999999999"/>
  </r>
  <r>
    <n v="2297"/>
    <s v="CA-2012-113145"/>
    <x v="1"/>
    <x v="549"/>
    <d v="2012-11-05T00:00:00"/>
    <s v="Standard Class"/>
    <s v="VD-21670"/>
    <s v="Valerie Dominguez"/>
    <x v="0"/>
    <x v="0"/>
    <s v="New York City"/>
    <x v="15"/>
    <n v="10011"/>
    <x v="3"/>
    <x v="689"/>
    <x v="0"/>
    <x v="5"/>
    <x v="682"/>
    <n v="259.7"/>
    <n v="5"/>
    <n v="0"/>
    <n v="106.477"/>
  </r>
  <r>
    <n v="2298"/>
    <s v="CA-2012-113145"/>
    <x v="1"/>
    <x v="549"/>
    <d v="2012-11-05T00:00:00"/>
    <s v="Standard Class"/>
    <s v="VD-21670"/>
    <s v="Valerie Dominguez"/>
    <x v="0"/>
    <x v="0"/>
    <s v="New York City"/>
    <x v="15"/>
    <n v="10011"/>
    <x v="3"/>
    <x v="1300"/>
    <x v="2"/>
    <x v="7"/>
    <x v="1276"/>
    <n v="42.95"/>
    <n v="1"/>
    <n v="0"/>
    <n v="1.2884999999999991"/>
  </r>
  <r>
    <n v="2299"/>
    <s v="CA-2012-113145"/>
    <x v="1"/>
    <x v="549"/>
    <d v="2012-11-05T00:00:00"/>
    <s v="Standard Class"/>
    <s v="VD-21670"/>
    <s v="Valerie Dominguez"/>
    <x v="0"/>
    <x v="0"/>
    <s v="New York City"/>
    <x v="15"/>
    <n v="10011"/>
    <x v="3"/>
    <x v="651"/>
    <x v="2"/>
    <x v="11"/>
    <x v="645"/>
    <n v="1399.93"/>
    <n v="7"/>
    <n v="0"/>
    <n v="601.96990000000005"/>
  </r>
  <r>
    <n v="2300"/>
    <s v="CA-2012-113145"/>
    <x v="1"/>
    <x v="549"/>
    <d v="2012-11-05T00:00:00"/>
    <s v="Standard Class"/>
    <s v="VD-21670"/>
    <s v="Valerie Dominguez"/>
    <x v="0"/>
    <x v="0"/>
    <s v="New York City"/>
    <x v="15"/>
    <n v="10011"/>
    <x v="3"/>
    <x v="478"/>
    <x v="2"/>
    <x v="7"/>
    <x v="474"/>
    <n v="503.96"/>
    <n v="4"/>
    <n v="0"/>
    <n v="125.99000000000001"/>
  </r>
  <r>
    <n v="2301"/>
    <s v="CA-2011-162362"/>
    <x v="2"/>
    <x v="687"/>
    <d v="2011-11-18T00:00:00"/>
    <s v="Standard Class"/>
    <s v="JL-15505"/>
    <s v="Jeremy Lonsdale"/>
    <x v="0"/>
    <x v="0"/>
    <s v="Midland"/>
    <x v="12"/>
    <n v="48640"/>
    <x v="2"/>
    <x v="15"/>
    <x v="1"/>
    <x v="8"/>
    <x v="15"/>
    <n v="12.72"/>
    <n v="3"/>
    <n v="0"/>
    <n v="6.36"/>
  </r>
  <r>
    <n v="2302"/>
    <s v="CA-2011-162362"/>
    <x v="2"/>
    <x v="687"/>
    <d v="2011-11-18T00:00:00"/>
    <s v="Standard Class"/>
    <s v="JL-15505"/>
    <s v="Jeremy Lonsdale"/>
    <x v="0"/>
    <x v="0"/>
    <s v="Midland"/>
    <x v="12"/>
    <n v="48640"/>
    <x v="2"/>
    <x v="614"/>
    <x v="1"/>
    <x v="8"/>
    <x v="609"/>
    <n v="11.52"/>
    <n v="4"/>
    <n v="0"/>
    <n v="5.6448"/>
  </r>
  <r>
    <n v="2303"/>
    <s v="CA-2013-106558"/>
    <x v="0"/>
    <x v="327"/>
    <d v="2013-01-21T00:00:00"/>
    <s v="Standard Class"/>
    <s v="DL-13495"/>
    <s v="Dionis Lloyd"/>
    <x v="1"/>
    <x v="0"/>
    <s v="Columbus"/>
    <x v="32"/>
    <n v="31907"/>
    <x v="0"/>
    <x v="552"/>
    <x v="2"/>
    <x v="11"/>
    <x v="546"/>
    <n v="316"/>
    <n v="4"/>
    <n v="0"/>
    <n v="31.599999999999966"/>
  </r>
  <r>
    <n v="2304"/>
    <s v="CA-2014-157931"/>
    <x v="3"/>
    <x v="697"/>
    <d v="2014-09-23T00:00:00"/>
    <s v="Second Class"/>
    <s v="MO-17800"/>
    <s v="Meg O'Connel"/>
    <x v="2"/>
    <x v="0"/>
    <s v="Roswell"/>
    <x v="32"/>
    <n v="30076"/>
    <x v="0"/>
    <x v="323"/>
    <x v="0"/>
    <x v="1"/>
    <x v="320"/>
    <n v="723.92"/>
    <n v="4"/>
    <n v="0"/>
    <n v="188.2192"/>
  </r>
  <r>
    <n v="2305"/>
    <s v="CA-2014-157931"/>
    <x v="3"/>
    <x v="697"/>
    <d v="2014-09-23T00:00:00"/>
    <s v="Second Class"/>
    <s v="MO-17800"/>
    <s v="Meg O'Connel"/>
    <x v="2"/>
    <x v="0"/>
    <s v="Roswell"/>
    <x v="32"/>
    <n v="30076"/>
    <x v="0"/>
    <x v="258"/>
    <x v="1"/>
    <x v="10"/>
    <x v="33"/>
    <n v="106.32"/>
    <n v="3"/>
    <n v="0"/>
    <n v="49.970399999999991"/>
  </r>
  <r>
    <n v="2306"/>
    <s v="CA-2013-115574"/>
    <x v="0"/>
    <x v="443"/>
    <d v="2013-12-25T00:00:00"/>
    <s v="First Class"/>
    <s v="BP-11185"/>
    <s v="Ben Peterman"/>
    <x v="1"/>
    <x v="0"/>
    <s v="Chicago"/>
    <x v="10"/>
    <n v="60623"/>
    <x v="2"/>
    <x v="713"/>
    <x v="0"/>
    <x v="0"/>
    <x v="705"/>
    <n v="141.37199999999999"/>
    <n v="2"/>
    <n v="0.3"/>
    <n v="-14.137200000000014"/>
  </r>
  <r>
    <n v="2307"/>
    <s v="CA-2012-160794"/>
    <x v="1"/>
    <x v="705"/>
    <d v="2012-08-08T00:00:00"/>
    <s v="First Class"/>
    <s v="MS-17980"/>
    <s v="Michael Stewart"/>
    <x v="1"/>
    <x v="0"/>
    <s v="Houston"/>
    <x v="5"/>
    <n v="77041"/>
    <x v="2"/>
    <x v="752"/>
    <x v="1"/>
    <x v="10"/>
    <x v="743"/>
    <n v="27.216000000000001"/>
    <n v="3"/>
    <n v="0.2"/>
    <n v="9.8657999999999983"/>
  </r>
  <r>
    <n v="2308"/>
    <s v="CA-2014-116225"/>
    <x v="3"/>
    <x v="60"/>
    <d v="2014-11-10T00:00:00"/>
    <s v="Standard Class"/>
    <s v="SV-20935"/>
    <s v="Susan Vittorini"/>
    <x v="0"/>
    <x v="0"/>
    <s v="New York City"/>
    <x v="15"/>
    <n v="10009"/>
    <x v="3"/>
    <x v="475"/>
    <x v="2"/>
    <x v="11"/>
    <x v="471"/>
    <n v="390.75"/>
    <n v="5"/>
    <n v="0"/>
    <n v="171.93000000000006"/>
  </r>
  <r>
    <n v="2309"/>
    <s v="US-2014-120418"/>
    <x v="3"/>
    <x v="532"/>
    <d v="2014-06-13T00:00:00"/>
    <s v="First Class"/>
    <s v="BC-11125"/>
    <s v="Becky Castell"/>
    <x v="2"/>
    <x v="0"/>
    <s v="Peoria"/>
    <x v="16"/>
    <n v="85345"/>
    <x v="1"/>
    <x v="654"/>
    <x v="0"/>
    <x v="1"/>
    <x v="648"/>
    <n v="280.79200000000003"/>
    <n v="1"/>
    <n v="0.2"/>
    <n v="35.098999999999961"/>
  </r>
  <r>
    <n v="2310"/>
    <s v="US-2014-120418"/>
    <x v="3"/>
    <x v="532"/>
    <d v="2014-06-13T00:00:00"/>
    <s v="First Class"/>
    <s v="BC-11125"/>
    <s v="Becky Castell"/>
    <x v="2"/>
    <x v="0"/>
    <s v="Peoria"/>
    <x v="16"/>
    <n v="85345"/>
    <x v="1"/>
    <x v="80"/>
    <x v="1"/>
    <x v="4"/>
    <x v="80"/>
    <n v="68.448000000000008"/>
    <n v="4"/>
    <n v="0.2"/>
    <n v="7.7003999999999948"/>
  </r>
  <r>
    <n v="2311"/>
    <s v="US-2014-120418"/>
    <x v="3"/>
    <x v="532"/>
    <d v="2014-06-13T00:00:00"/>
    <s v="First Class"/>
    <s v="BC-11125"/>
    <s v="Becky Castell"/>
    <x v="2"/>
    <x v="0"/>
    <s v="Peoria"/>
    <x v="16"/>
    <n v="85345"/>
    <x v="1"/>
    <x v="666"/>
    <x v="1"/>
    <x v="6"/>
    <x v="660"/>
    <n v="88.04"/>
    <n v="5"/>
    <n v="0.2"/>
    <n v="6.602999999999998"/>
  </r>
  <r>
    <n v="2312"/>
    <s v="US-2014-120418"/>
    <x v="3"/>
    <x v="532"/>
    <d v="2014-06-13T00:00:00"/>
    <s v="First Class"/>
    <s v="BC-11125"/>
    <s v="Becky Castell"/>
    <x v="2"/>
    <x v="0"/>
    <s v="Peoria"/>
    <x v="16"/>
    <n v="85345"/>
    <x v="1"/>
    <x v="1041"/>
    <x v="1"/>
    <x v="6"/>
    <x v="1021"/>
    <n v="15.872"/>
    <n v="1"/>
    <n v="0.2"/>
    <n v="1.9839999999999982"/>
  </r>
  <r>
    <n v="2313"/>
    <s v="US-2014-120418"/>
    <x v="3"/>
    <x v="532"/>
    <d v="2014-06-13T00:00:00"/>
    <s v="First Class"/>
    <s v="BC-11125"/>
    <s v="Becky Castell"/>
    <x v="2"/>
    <x v="0"/>
    <s v="Peoria"/>
    <x v="16"/>
    <n v="85345"/>
    <x v="1"/>
    <x v="435"/>
    <x v="1"/>
    <x v="4"/>
    <x v="430"/>
    <n v="215.59200000000001"/>
    <n v="3"/>
    <n v="0.2"/>
    <n v="-48.508200000000009"/>
  </r>
  <r>
    <n v="2314"/>
    <s v="CA-2014-122035"/>
    <x v="3"/>
    <x v="228"/>
    <d v="2014-07-26T00:00:00"/>
    <s v="Standard Class"/>
    <s v="EM-13825"/>
    <s v="Elizabeth Moffitt"/>
    <x v="1"/>
    <x v="0"/>
    <s v="Sioux Falls"/>
    <x v="44"/>
    <n v="57103"/>
    <x v="2"/>
    <x v="676"/>
    <x v="1"/>
    <x v="2"/>
    <x v="670"/>
    <n v="14.62"/>
    <n v="2"/>
    <n v="0"/>
    <n v="6.8713999999999995"/>
  </r>
  <r>
    <n v="2315"/>
    <s v="CA-2014-122035"/>
    <x v="3"/>
    <x v="228"/>
    <d v="2014-07-26T00:00:00"/>
    <s v="Standard Class"/>
    <s v="EM-13825"/>
    <s v="Elizabeth Moffitt"/>
    <x v="1"/>
    <x v="0"/>
    <s v="Sioux Falls"/>
    <x v="44"/>
    <n v="57103"/>
    <x v="2"/>
    <x v="77"/>
    <x v="1"/>
    <x v="9"/>
    <x v="77"/>
    <n v="416.32"/>
    <n v="2"/>
    <n v="0"/>
    <n v="112.40640000000002"/>
  </r>
  <r>
    <n v="2316"/>
    <s v="CA-2014-122035"/>
    <x v="3"/>
    <x v="228"/>
    <d v="2014-07-26T00:00:00"/>
    <s v="Standard Class"/>
    <s v="EM-13825"/>
    <s v="Elizabeth Moffitt"/>
    <x v="1"/>
    <x v="0"/>
    <s v="Sioux Falls"/>
    <x v="44"/>
    <n v="57103"/>
    <x v="2"/>
    <x v="480"/>
    <x v="1"/>
    <x v="8"/>
    <x v="476"/>
    <n v="43"/>
    <n v="5"/>
    <n v="0"/>
    <n v="20.21"/>
  </r>
  <r>
    <n v="2317"/>
    <s v="CA-2014-122035"/>
    <x v="3"/>
    <x v="228"/>
    <d v="2014-07-26T00:00:00"/>
    <s v="Standard Class"/>
    <s v="EM-13825"/>
    <s v="Elizabeth Moffitt"/>
    <x v="1"/>
    <x v="0"/>
    <s v="Sioux Falls"/>
    <x v="44"/>
    <n v="57103"/>
    <x v="2"/>
    <x v="1225"/>
    <x v="0"/>
    <x v="1"/>
    <x v="1200"/>
    <n v="182.94"/>
    <n v="3"/>
    <n v="0"/>
    <n v="27.440999999999995"/>
  </r>
  <r>
    <n v="2318"/>
    <s v="CA-2014-122035"/>
    <x v="3"/>
    <x v="228"/>
    <d v="2014-07-26T00:00:00"/>
    <s v="Standard Class"/>
    <s v="EM-13825"/>
    <s v="Elizabeth Moffitt"/>
    <x v="1"/>
    <x v="0"/>
    <s v="Sioux Falls"/>
    <x v="44"/>
    <n v="57103"/>
    <x v="2"/>
    <x v="844"/>
    <x v="1"/>
    <x v="8"/>
    <x v="830"/>
    <n v="60.83"/>
    <n v="7"/>
    <n v="0"/>
    <n v="30.414999999999999"/>
  </r>
  <r>
    <n v="2319"/>
    <s v="CA-2014-122035"/>
    <x v="3"/>
    <x v="228"/>
    <d v="2014-07-26T00:00:00"/>
    <s v="Standard Class"/>
    <s v="EM-13825"/>
    <s v="Elizabeth Moffitt"/>
    <x v="1"/>
    <x v="0"/>
    <s v="Sioux Falls"/>
    <x v="44"/>
    <n v="57103"/>
    <x v="2"/>
    <x v="1301"/>
    <x v="2"/>
    <x v="11"/>
    <x v="1277"/>
    <n v="389.97"/>
    <n v="3"/>
    <n v="0"/>
    <n v="132.58980000000003"/>
  </r>
  <r>
    <n v="2320"/>
    <s v="CA-2012-117828"/>
    <x v="1"/>
    <x v="706"/>
    <d v="2012-12-26T00:00:00"/>
    <s v="First Class"/>
    <s v="BD-11500"/>
    <s v="Bradley Drucker"/>
    <x v="0"/>
    <x v="0"/>
    <s v="Richmond"/>
    <x v="17"/>
    <n v="23223"/>
    <x v="0"/>
    <x v="535"/>
    <x v="1"/>
    <x v="9"/>
    <x v="530"/>
    <n v="194.32"/>
    <n v="4"/>
    <n v="0"/>
    <n v="56.352799999999974"/>
  </r>
  <r>
    <n v="2321"/>
    <s v="CA-2014-165491"/>
    <x v="3"/>
    <x v="177"/>
    <d v="2014-03-25T00:00:00"/>
    <s v="Standard Class"/>
    <s v="HW-14935"/>
    <s v="Helen Wasserman"/>
    <x v="1"/>
    <x v="0"/>
    <s v="Seattle"/>
    <x v="4"/>
    <n v="98115"/>
    <x v="1"/>
    <x v="1302"/>
    <x v="2"/>
    <x v="11"/>
    <x v="1278"/>
    <n v="265.93"/>
    <n v="7"/>
    <n v="0"/>
    <n v="63.8232"/>
  </r>
  <r>
    <n v="2322"/>
    <s v="CA-2012-109470"/>
    <x v="1"/>
    <x v="620"/>
    <d v="2013-01-03T00:00:00"/>
    <s v="Second Class"/>
    <s v="KC-16255"/>
    <s v="Karen Carlisle"/>
    <x v="1"/>
    <x v="0"/>
    <s v="Henderson"/>
    <x v="0"/>
    <n v="42420"/>
    <x v="0"/>
    <x v="351"/>
    <x v="1"/>
    <x v="8"/>
    <x v="347"/>
    <n v="94.74"/>
    <n v="3"/>
    <n v="0"/>
    <n v="44.527799999999992"/>
  </r>
  <r>
    <n v="2323"/>
    <s v="CA-2012-109470"/>
    <x v="1"/>
    <x v="620"/>
    <d v="2013-01-03T00:00:00"/>
    <s v="Second Class"/>
    <s v="KC-16255"/>
    <s v="Karen Carlisle"/>
    <x v="1"/>
    <x v="0"/>
    <s v="Henderson"/>
    <x v="0"/>
    <n v="42420"/>
    <x v="0"/>
    <x v="280"/>
    <x v="1"/>
    <x v="8"/>
    <x v="277"/>
    <n v="60.64"/>
    <n v="4"/>
    <n v="0"/>
    <n v="27.894399999999997"/>
  </r>
  <r>
    <n v="2324"/>
    <s v="CA-2012-109470"/>
    <x v="1"/>
    <x v="620"/>
    <d v="2013-01-03T00:00:00"/>
    <s v="Second Class"/>
    <s v="KC-16255"/>
    <s v="Karen Carlisle"/>
    <x v="1"/>
    <x v="0"/>
    <s v="Henderson"/>
    <x v="0"/>
    <n v="42420"/>
    <x v="0"/>
    <x v="785"/>
    <x v="1"/>
    <x v="8"/>
    <x v="776"/>
    <n v="76.3"/>
    <n v="5"/>
    <n v="0"/>
    <n v="38.15"/>
  </r>
  <r>
    <n v="2325"/>
    <s v="CA-2012-109470"/>
    <x v="1"/>
    <x v="620"/>
    <d v="2013-01-03T00:00:00"/>
    <s v="Second Class"/>
    <s v="KC-16255"/>
    <s v="Karen Carlisle"/>
    <x v="1"/>
    <x v="0"/>
    <s v="Henderson"/>
    <x v="0"/>
    <n v="42420"/>
    <x v="0"/>
    <x v="999"/>
    <x v="1"/>
    <x v="8"/>
    <x v="982"/>
    <n v="364.79999999999995"/>
    <n v="12"/>
    <n v="0"/>
    <n v="167.80799999999999"/>
  </r>
  <r>
    <n v="2326"/>
    <s v="CA-2012-105102"/>
    <x v="1"/>
    <x v="426"/>
    <d v="2012-09-19T00:00:00"/>
    <s v="Second Class"/>
    <s v="BM-11575"/>
    <s v="Brendan Murry"/>
    <x v="1"/>
    <x v="0"/>
    <s v="New York City"/>
    <x v="15"/>
    <n v="10035"/>
    <x v="3"/>
    <x v="1197"/>
    <x v="1"/>
    <x v="8"/>
    <x v="1173"/>
    <n v="79.872000000000014"/>
    <n v="3"/>
    <n v="0.2"/>
    <n v="29.951999999999998"/>
  </r>
  <r>
    <n v="2327"/>
    <s v="CA-2012-105102"/>
    <x v="1"/>
    <x v="426"/>
    <d v="2012-09-19T00:00:00"/>
    <s v="Second Class"/>
    <s v="BM-11575"/>
    <s v="Brendan Murry"/>
    <x v="1"/>
    <x v="0"/>
    <s v="New York City"/>
    <x v="15"/>
    <n v="10035"/>
    <x v="3"/>
    <x v="266"/>
    <x v="0"/>
    <x v="0"/>
    <x v="263"/>
    <n v="46.384"/>
    <n v="1"/>
    <n v="0.2"/>
    <n v="1.1596000000000011"/>
  </r>
  <r>
    <n v="2328"/>
    <s v="CA-2012-105102"/>
    <x v="1"/>
    <x v="426"/>
    <d v="2012-09-19T00:00:00"/>
    <s v="Second Class"/>
    <s v="BM-11575"/>
    <s v="Brendan Murry"/>
    <x v="1"/>
    <x v="0"/>
    <s v="New York City"/>
    <x v="15"/>
    <n v="10035"/>
    <x v="3"/>
    <x v="12"/>
    <x v="1"/>
    <x v="10"/>
    <x v="12"/>
    <n v="12.96"/>
    <n v="2"/>
    <n v="0"/>
    <n v="6.2208000000000006"/>
  </r>
  <r>
    <n v="2329"/>
    <s v="CA-2014-138422"/>
    <x v="3"/>
    <x v="397"/>
    <d v="2014-09-27T00:00:00"/>
    <s v="First Class"/>
    <s v="KN-16705"/>
    <s v="Kristina Nunn"/>
    <x v="2"/>
    <x v="0"/>
    <s v="Fort Collins"/>
    <x v="22"/>
    <n v="80525"/>
    <x v="1"/>
    <x v="1303"/>
    <x v="1"/>
    <x v="12"/>
    <x v="1279"/>
    <n v="14.352000000000002"/>
    <n v="3"/>
    <n v="0.2"/>
    <n v="5.2026000000000003"/>
  </r>
  <r>
    <n v="2330"/>
    <s v="US-2012-147739"/>
    <x v="1"/>
    <x v="707"/>
    <d v="2012-12-29T00:00:00"/>
    <s v="Standard Class"/>
    <s v="JD-16150"/>
    <s v="Justin Deggeller"/>
    <x v="1"/>
    <x v="0"/>
    <s v="Philadelphia"/>
    <x v="9"/>
    <n v="19140"/>
    <x v="3"/>
    <x v="1304"/>
    <x v="0"/>
    <x v="5"/>
    <x v="1280"/>
    <n v="547.13599999999997"/>
    <n v="4"/>
    <n v="0.2"/>
    <n v="-68.392000000000053"/>
  </r>
  <r>
    <n v="2331"/>
    <s v="CA-2013-155187"/>
    <x v="0"/>
    <x v="446"/>
    <d v="2013-09-27T00:00:00"/>
    <s v="Second Class"/>
    <s v="LA-16780"/>
    <s v="Laura Armstrong"/>
    <x v="1"/>
    <x v="0"/>
    <s v="Los Angeles"/>
    <x v="1"/>
    <n v="90004"/>
    <x v="1"/>
    <x v="193"/>
    <x v="1"/>
    <x v="4"/>
    <x v="192"/>
    <n v="41.96"/>
    <n v="2"/>
    <n v="0"/>
    <n v="2.9371999999999971"/>
  </r>
  <r>
    <n v="2332"/>
    <s v="CA-2013-155187"/>
    <x v="0"/>
    <x v="446"/>
    <d v="2013-09-27T00:00:00"/>
    <s v="Second Class"/>
    <s v="LA-16780"/>
    <s v="Laura Armstrong"/>
    <x v="1"/>
    <x v="0"/>
    <s v="Los Angeles"/>
    <x v="1"/>
    <n v="90004"/>
    <x v="1"/>
    <x v="1305"/>
    <x v="1"/>
    <x v="10"/>
    <x v="1281"/>
    <n v="41.7"/>
    <n v="5"/>
    <n v="0"/>
    <n v="20.85"/>
  </r>
  <r>
    <n v="2333"/>
    <s v="CA-2014-169285"/>
    <x v="3"/>
    <x v="708"/>
    <d v="2014-03-26T00:00:00"/>
    <s v="Standard Class"/>
    <s v="RW-19690"/>
    <s v="Robert Waldorf"/>
    <x v="0"/>
    <x v="0"/>
    <s v="Lafayette"/>
    <x v="14"/>
    <n v="47905"/>
    <x v="2"/>
    <x v="417"/>
    <x v="1"/>
    <x v="10"/>
    <x v="412"/>
    <n v="277.39999999999998"/>
    <n v="5"/>
    <n v="0"/>
    <n v="133.15199999999999"/>
  </r>
  <r>
    <n v="2334"/>
    <s v="CA-2014-169285"/>
    <x v="3"/>
    <x v="708"/>
    <d v="2014-03-26T00:00:00"/>
    <s v="Standard Class"/>
    <s v="RW-19690"/>
    <s v="Robert Waldorf"/>
    <x v="0"/>
    <x v="0"/>
    <s v="Lafayette"/>
    <x v="14"/>
    <n v="47905"/>
    <x v="2"/>
    <x v="609"/>
    <x v="1"/>
    <x v="10"/>
    <x v="604"/>
    <n v="5.78"/>
    <n v="1"/>
    <n v="0"/>
    <n v="2.8322000000000003"/>
  </r>
  <r>
    <n v="2335"/>
    <s v="CA-2011-140886"/>
    <x v="2"/>
    <x v="587"/>
    <d v="2011-10-04T00:00:00"/>
    <s v="Standard Class"/>
    <s v="KW-16570"/>
    <s v="Kelly Williams"/>
    <x v="0"/>
    <x v="0"/>
    <s v="Clarksville"/>
    <x v="18"/>
    <n v="37042"/>
    <x v="0"/>
    <x v="336"/>
    <x v="1"/>
    <x v="9"/>
    <x v="332"/>
    <n v="69.216000000000008"/>
    <n v="6"/>
    <n v="0.2"/>
    <n v="11.247599999999995"/>
  </r>
  <r>
    <n v="2336"/>
    <s v="CA-2014-152695"/>
    <x v="3"/>
    <x v="389"/>
    <d v="2014-12-11T00:00:00"/>
    <s v="Same Day"/>
    <s v="CC-12220"/>
    <s v="Chris Cortes"/>
    <x v="0"/>
    <x v="0"/>
    <s v="Fairfield"/>
    <x v="29"/>
    <n v="6824"/>
    <x v="3"/>
    <x v="135"/>
    <x v="1"/>
    <x v="12"/>
    <x v="135"/>
    <n v="10.86"/>
    <n v="3"/>
    <n v="0"/>
    <n v="5.1042000000000005"/>
  </r>
  <r>
    <n v="2337"/>
    <s v="CA-2014-152695"/>
    <x v="3"/>
    <x v="389"/>
    <d v="2014-12-11T00:00:00"/>
    <s v="Same Day"/>
    <s v="CC-12220"/>
    <s v="Chris Cortes"/>
    <x v="0"/>
    <x v="0"/>
    <s v="Fairfield"/>
    <x v="29"/>
    <n v="6824"/>
    <x v="3"/>
    <x v="1306"/>
    <x v="1"/>
    <x v="9"/>
    <x v="1282"/>
    <n v="426.78999999999996"/>
    <n v="7"/>
    <n v="0"/>
    <n v="123.76909999999995"/>
  </r>
  <r>
    <n v="2338"/>
    <s v="CA-2011-110639"/>
    <x v="2"/>
    <x v="709"/>
    <d v="2011-08-23T00:00:00"/>
    <s v="Same Day"/>
    <s v="RH-19495"/>
    <s v="Rick Hansen"/>
    <x v="0"/>
    <x v="0"/>
    <s v="New York City"/>
    <x v="15"/>
    <n v="10009"/>
    <x v="3"/>
    <x v="1307"/>
    <x v="1"/>
    <x v="10"/>
    <x v="1283"/>
    <n v="25.92"/>
    <n v="4"/>
    <n v="0"/>
    <n v="12.441600000000001"/>
  </r>
  <r>
    <n v="2339"/>
    <s v="CA-2011-110639"/>
    <x v="2"/>
    <x v="709"/>
    <d v="2011-08-23T00:00:00"/>
    <s v="Same Day"/>
    <s v="RH-19495"/>
    <s v="Rick Hansen"/>
    <x v="0"/>
    <x v="0"/>
    <s v="New York City"/>
    <x v="15"/>
    <n v="10009"/>
    <x v="3"/>
    <x v="496"/>
    <x v="1"/>
    <x v="10"/>
    <x v="491"/>
    <n v="45.92"/>
    <n v="4"/>
    <n v="0"/>
    <n v="22.500800000000002"/>
  </r>
  <r>
    <n v="2340"/>
    <s v="CA-2011-121727"/>
    <x v="2"/>
    <x v="710"/>
    <d v="2011-08-24T00:00:00"/>
    <s v="Standard Class"/>
    <s v="JK-15625"/>
    <s v="Jim Karlsson"/>
    <x v="0"/>
    <x v="0"/>
    <s v="Columbus"/>
    <x v="24"/>
    <n v="43229"/>
    <x v="3"/>
    <x v="87"/>
    <x v="1"/>
    <x v="6"/>
    <x v="87"/>
    <n v="10.72"/>
    <n v="2"/>
    <n v="0.2"/>
    <n v="1.7419999999999987"/>
  </r>
  <r>
    <n v="2341"/>
    <s v="CA-2013-137736"/>
    <x v="0"/>
    <x v="338"/>
    <d v="2013-11-16T00:00:00"/>
    <s v="Standard Class"/>
    <s v="DC-13285"/>
    <s v="Debra Catini"/>
    <x v="0"/>
    <x v="0"/>
    <s v="Warner Robins"/>
    <x v="32"/>
    <n v="31088"/>
    <x v="0"/>
    <x v="879"/>
    <x v="1"/>
    <x v="6"/>
    <x v="864"/>
    <n v="41.86"/>
    <n v="7"/>
    <n v="0"/>
    <n v="10.465"/>
  </r>
  <r>
    <n v="2342"/>
    <s v="US-2011-143231"/>
    <x v="2"/>
    <x v="520"/>
    <d v="2012-01-03T00:00:00"/>
    <s v="First Class"/>
    <s v="GM-14455"/>
    <s v="Gary Mitchum"/>
    <x v="2"/>
    <x v="0"/>
    <s v="Franklin"/>
    <x v="31"/>
    <n v="2038"/>
    <x v="3"/>
    <x v="1308"/>
    <x v="0"/>
    <x v="5"/>
    <x v="1284"/>
    <n v="63.2"/>
    <n v="5"/>
    <n v="0"/>
    <n v="23.384"/>
  </r>
  <r>
    <n v="2343"/>
    <s v="US-2011-143231"/>
    <x v="2"/>
    <x v="520"/>
    <d v="2012-01-03T00:00:00"/>
    <s v="First Class"/>
    <s v="GM-14455"/>
    <s v="Gary Mitchum"/>
    <x v="2"/>
    <x v="0"/>
    <s v="Franklin"/>
    <x v="31"/>
    <n v="2038"/>
    <x v="3"/>
    <x v="1302"/>
    <x v="2"/>
    <x v="11"/>
    <x v="1278"/>
    <n v="113.97"/>
    <n v="3"/>
    <n v="0"/>
    <n v="27.352799999999998"/>
  </r>
  <r>
    <n v="2344"/>
    <s v="US-2011-155894"/>
    <x v="2"/>
    <x v="711"/>
    <d v="2011-07-30T00:00:00"/>
    <s v="Second Class"/>
    <s v="CL-11890"/>
    <s v="Carl Ludwig"/>
    <x v="0"/>
    <x v="0"/>
    <s v="Chicago"/>
    <x v="10"/>
    <n v="60623"/>
    <x v="2"/>
    <x v="232"/>
    <x v="1"/>
    <x v="4"/>
    <x v="230"/>
    <n v="123.55199999999999"/>
    <n v="3"/>
    <n v="0.2"/>
    <n v="-29.343599999999995"/>
  </r>
  <r>
    <n v="2345"/>
    <s v="CA-2013-119025"/>
    <x v="0"/>
    <x v="712"/>
    <d v="2013-02-28T00:00:00"/>
    <s v="Standard Class"/>
    <s v="PV-18985"/>
    <s v="Paul Van Hugh"/>
    <x v="2"/>
    <x v="0"/>
    <s v="Milwaukee"/>
    <x v="6"/>
    <n v="53209"/>
    <x v="2"/>
    <x v="1309"/>
    <x v="1"/>
    <x v="9"/>
    <x v="1285"/>
    <n v="490.32"/>
    <n v="9"/>
    <n v="0"/>
    <n v="137.28960000000004"/>
  </r>
  <r>
    <n v="2346"/>
    <s v="CA-2013-159373"/>
    <x v="0"/>
    <x v="69"/>
    <d v="2013-03-19T00:00:00"/>
    <s v="Standard Class"/>
    <s v="LT-17110"/>
    <s v="Liz Thompson"/>
    <x v="0"/>
    <x v="0"/>
    <s v="San Antonio"/>
    <x v="5"/>
    <n v="78207"/>
    <x v="2"/>
    <x v="161"/>
    <x v="1"/>
    <x v="10"/>
    <x v="1286"/>
    <n v="70.08"/>
    <n v="5"/>
    <n v="0.2"/>
    <n v="24.527999999999995"/>
  </r>
  <r>
    <n v="2347"/>
    <s v="CA-2013-159373"/>
    <x v="0"/>
    <x v="69"/>
    <d v="2013-03-19T00:00:00"/>
    <s v="Standard Class"/>
    <s v="LT-17110"/>
    <s v="Liz Thompson"/>
    <x v="0"/>
    <x v="0"/>
    <s v="San Antonio"/>
    <x v="5"/>
    <n v="78207"/>
    <x v="2"/>
    <x v="1310"/>
    <x v="1"/>
    <x v="8"/>
    <x v="1287"/>
    <n v="1.2719999999999998"/>
    <n v="2"/>
    <n v="0.8"/>
    <n v="-2.1624000000000012"/>
  </r>
  <r>
    <n v="2348"/>
    <s v="CA-2013-159373"/>
    <x v="0"/>
    <x v="69"/>
    <d v="2013-03-19T00:00:00"/>
    <s v="Standard Class"/>
    <s v="LT-17110"/>
    <s v="Liz Thompson"/>
    <x v="0"/>
    <x v="0"/>
    <s v="San Antonio"/>
    <x v="5"/>
    <n v="78207"/>
    <x v="2"/>
    <x v="898"/>
    <x v="0"/>
    <x v="3"/>
    <x v="882"/>
    <n v="557.58500000000004"/>
    <n v="5"/>
    <n v="0.3"/>
    <n v="0"/>
  </r>
  <r>
    <n v="2349"/>
    <s v="CA-2014-109701"/>
    <x v="3"/>
    <x v="574"/>
    <d v="2014-12-04T00:00:00"/>
    <s v="Same Day"/>
    <s v="AM-10360"/>
    <s v="Alice McCarthy"/>
    <x v="1"/>
    <x v="0"/>
    <s v="Los Angeles"/>
    <x v="1"/>
    <n v="90032"/>
    <x v="1"/>
    <x v="620"/>
    <x v="1"/>
    <x v="8"/>
    <x v="33"/>
    <n v="9.0240000000000009"/>
    <n v="6"/>
    <n v="0.2"/>
    <n v="3.1583999999999985"/>
  </r>
  <r>
    <n v="2350"/>
    <s v="CA-2014-109701"/>
    <x v="3"/>
    <x v="574"/>
    <d v="2014-12-04T00:00:00"/>
    <s v="Same Day"/>
    <s v="AM-10360"/>
    <s v="Alice McCarthy"/>
    <x v="1"/>
    <x v="0"/>
    <s v="Los Angeles"/>
    <x v="1"/>
    <n v="90032"/>
    <x v="1"/>
    <x v="1311"/>
    <x v="1"/>
    <x v="8"/>
    <x v="1288"/>
    <n v="69.456000000000003"/>
    <n v="2"/>
    <n v="0.2"/>
    <n v="22.573199999999996"/>
  </r>
  <r>
    <n v="2351"/>
    <s v="CA-2014-109701"/>
    <x v="3"/>
    <x v="574"/>
    <d v="2014-12-04T00:00:00"/>
    <s v="Same Day"/>
    <s v="AM-10360"/>
    <s v="Alice McCarthy"/>
    <x v="1"/>
    <x v="0"/>
    <s v="Los Angeles"/>
    <x v="1"/>
    <n v="90032"/>
    <x v="1"/>
    <x v="362"/>
    <x v="1"/>
    <x v="10"/>
    <x v="357"/>
    <n v="10.86"/>
    <n v="2"/>
    <n v="0"/>
    <n v="5.3213999999999997"/>
  </r>
  <r>
    <n v="2352"/>
    <s v="CA-2014-109701"/>
    <x v="3"/>
    <x v="574"/>
    <d v="2014-12-04T00:00:00"/>
    <s v="Same Day"/>
    <s v="AM-10360"/>
    <s v="Alice McCarthy"/>
    <x v="1"/>
    <x v="0"/>
    <s v="Los Angeles"/>
    <x v="1"/>
    <n v="90032"/>
    <x v="1"/>
    <x v="1276"/>
    <x v="1"/>
    <x v="9"/>
    <x v="1252"/>
    <n v="79.47"/>
    <n v="3"/>
    <n v="0"/>
    <n v="22.251600000000003"/>
  </r>
  <r>
    <n v="2353"/>
    <s v="CA-2014-109701"/>
    <x v="3"/>
    <x v="574"/>
    <d v="2014-12-04T00:00:00"/>
    <s v="Same Day"/>
    <s v="AM-10360"/>
    <s v="Alice McCarthy"/>
    <x v="1"/>
    <x v="0"/>
    <s v="Los Angeles"/>
    <x v="1"/>
    <n v="90032"/>
    <x v="1"/>
    <x v="59"/>
    <x v="1"/>
    <x v="6"/>
    <x v="59"/>
    <n v="10.08"/>
    <n v="6"/>
    <n v="0"/>
    <n v="5.04"/>
  </r>
  <r>
    <n v="2354"/>
    <s v="CA-2012-111514"/>
    <x v="1"/>
    <x v="284"/>
    <d v="2012-09-02T00:00:00"/>
    <s v="First Class"/>
    <s v="SC-20260"/>
    <s v="Scott Cohen"/>
    <x v="1"/>
    <x v="0"/>
    <s v="San Francisco"/>
    <x v="1"/>
    <n v="94122"/>
    <x v="1"/>
    <x v="37"/>
    <x v="0"/>
    <x v="0"/>
    <x v="37"/>
    <n v="1552.8309999999999"/>
    <n v="7"/>
    <n v="0.15"/>
    <n v="200.95460000000008"/>
  </r>
  <r>
    <n v="2355"/>
    <s v="CA-2012-111514"/>
    <x v="1"/>
    <x v="284"/>
    <d v="2012-09-02T00:00:00"/>
    <s v="First Class"/>
    <s v="SC-20260"/>
    <s v="Scott Cohen"/>
    <x v="1"/>
    <x v="0"/>
    <s v="San Francisco"/>
    <x v="1"/>
    <n v="94122"/>
    <x v="1"/>
    <x v="141"/>
    <x v="1"/>
    <x v="8"/>
    <x v="141"/>
    <n v="137.24"/>
    <n v="5"/>
    <n v="0.2"/>
    <n v="46.3185"/>
  </r>
  <r>
    <n v="2356"/>
    <s v="CA-2012-111514"/>
    <x v="1"/>
    <x v="284"/>
    <d v="2012-09-02T00:00:00"/>
    <s v="First Class"/>
    <s v="SC-20260"/>
    <s v="Scott Cohen"/>
    <x v="1"/>
    <x v="0"/>
    <s v="San Francisco"/>
    <x v="1"/>
    <n v="94122"/>
    <x v="1"/>
    <x v="1312"/>
    <x v="2"/>
    <x v="11"/>
    <x v="1289"/>
    <n v="36.51"/>
    <n v="1"/>
    <n v="0"/>
    <n v="15.699300000000001"/>
  </r>
  <r>
    <n v="2357"/>
    <s v="CA-2012-111514"/>
    <x v="1"/>
    <x v="284"/>
    <d v="2012-09-02T00:00:00"/>
    <s v="First Class"/>
    <s v="SC-20260"/>
    <s v="Scott Cohen"/>
    <x v="1"/>
    <x v="0"/>
    <s v="San Francisco"/>
    <x v="1"/>
    <n v="94122"/>
    <x v="1"/>
    <x v="1313"/>
    <x v="2"/>
    <x v="15"/>
    <x v="1290"/>
    <n v="239.976"/>
    <n v="3"/>
    <n v="0.2"/>
    <n v="80.991899999999987"/>
  </r>
  <r>
    <n v="2358"/>
    <s v="US-2011-148838"/>
    <x v="2"/>
    <x v="461"/>
    <d v="2011-03-21T00:00:00"/>
    <s v="Standard Class"/>
    <s v="CP-12340"/>
    <s v="Christine Phan"/>
    <x v="1"/>
    <x v="0"/>
    <s v="New York City"/>
    <x v="15"/>
    <n v="10024"/>
    <x v="3"/>
    <x v="215"/>
    <x v="0"/>
    <x v="3"/>
    <x v="214"/>
    <n v="1579.7460000000001"/>
    <n v="7"/>
    <n v="0.4"/>
    <n v="-447.59469999999988"/>
  </r>
  <r>
    <n v="2359"/>
    <s v="US-2011-148838"/>
    <x v="2"/>
    <x v="461"/>
    <d v="2011-03-21T00:00:00"/>
    <s v="Standard Class"/>
    <s v="CP-12340"/>
    <s v="Christine Phan"/>
    <x v="1"/>
    <x v="0"/>
    <s v="New York City"/>
    <x v="15"/>
    <n v="10024"/>
    <x v="3"/>
    <x v="1299"/>
    <x v="0"/>
    <x v="3"/>
    <x v="1275"/>
    <n v="1071.576"/>
    <n v="4"/>
    <n v="0.4"/>
    <n v="-553.64760000000001"/>
  </r>
  <r>
    <n v="2360"/>
    <s v="US-2011-148838"/>
    <x v="2"/>
    <x v="461"/>
    <d v="2011-03-21T00:00:00"/>
    <s v="Standard Class"/>
    <s v="CP-12340"/>
    <s v="Christine Phan"/>
    <x v="1"/>
    <x v="0"/>
    <s v="New York City"/>
    <x v="15"/>
    <n v="10024"/>
    <x v="3"/>
    <x v="1168"/>
    <x v="0"/>
    <x v="3"/>
    <x v="1146"/>
    <n v="613.90800000000002"/>
    <n v="3"/>
    <n v="0.4"/>
    <n v="-122.78160000000003"/>
  </r>
  <r>
    <n v="2361"/>
    <s v="US-2011-148838"/>
    <x v="2"/>
    <x v="461"/>
    <d v="2011-03-21T00:00:00"/>
    <s v="Standard Class"/>
    <s v="CP-12340"/>
    <s v="Christine Phan"/>
    <x v="1"/>
    <x v="0"/>
    <s v="New York City"/>
    <x v="15"/>
    <n v="10024"/>
    <x v="3"/>
    <x v="1314"/>
    <x v="1"/>
    <x v="10"/>
    <x v="1291"/>
    <n v="34.86"/>
    <n v="7"/>
    <n v="0"/>
    <n v="16.3842"/>
  </r>
  <r>
    <n v="2362"/>
    <s v="US-2011-148838"/>
    <x v="2"/>
    <x v="461"/>
    <d v="2011-03-21T00:00:00"/>
    <s v="Standard Class"/>
    <s v="CP-12340"/>
    <s v="Christine Phan"/>
    <x v="1"/>
    <x v="0"/>
    <s v="New York City"/>
    <x v="15"/>
    <n v="10024"/>
    <x v="3"/>
    <x v="1315"/>
    <x v="1"/>
    <x v="10"/>
    <x v="1292"/>
    <n v="155.04"/>
    <n v="4"/>
    <n v="0"/>
    <n v="75.9696"/>
  </r>
  <r>
    <n v="2363"/>
    <s v="CA-2014-136497"/>
    <x v="3"/>
    <x v="513"/>
    <d v="2014-04-21T00:00:00"/>
    <s v="Standard Class"/>
    <s v="RF-19840"/>
    <s v="Roy Französisch"/>
    <x v="0"/>
    <x v="0"/>
    <s v="Columbus"/>
    <x v="24"/>
    <n v="43229"/>
    <x v="3"/>
    <x v="1316"/>
    <x v="1"/>
    <x v="8"/>
    <x v="1293"/>
    <n v="13.710000000000003"/>
    <n v="5"/>
    <n v="0.7"/>
    <n v="-10.053999999999998"/>
  </r>
  <r>
    <n v="2364"/>
    <s v="US-2013-108637"/>
    <x v="0"/>
    <x v="69"/>
    <d v="2013-03-19T00:00:00"/>
    <s v="Standard Class"/>
    <s v="AB-10060"/>
    <s v="Adam Bellavance"/>
    <x v="2"/>
    <x v="0"/>
    <s v="Waynesboro"/>
    <x v="17"/>
    <n v="22980"/>
    <x v="0"/>
    <x v="441"/>
    <x v="0"/>
    <x v="5"/>
    <x v="436"/>
    <n v="127.88"/>
    <n v="2"/>
    <n v="0"/>
    <n v="40.921599999999998"/>
  </r>
  <r>
    <n v="2365"/>
    <s v="US-2013-108637"/>
    <x v="0"/>
    <x v="69"/>
    <d v="2013-03-19T00:00:00"/>
    <s v="Standard Class"/>
    <s v="AB-10060"/>
    <s v="Adam Bellavance"/>
    <x v="2"/>
    <x v="0"/>
    <s v="Waynesboro"/>
    <x v="17"/>
    <n v="22980"/>
    <x v="0"/>
    <x v="1317"/>
    <x v="1"/>
    <x v="9"/>
    <x v="1294"/>
    <n v="160.32"/>
    <n v="2"/>
    <n v="0"/>
    <n v="44.889600000000002"/>
  </r>
  <r>
    <n v="2366"/>
    <s v="US-2013-108637"/>
    <x v="0"/>
    <x v="69"/>
    <d v="2013-03-19T00:00:00"/>
    <s v="Standard Class"/>
    <s v="AB-10060"/>
    <s v="Adam Bellavance"/>
    <x v="2"/>
    <x v="0"/>
    <s v="Waynesboro"/>
    <x v="17"/>
    <n v="22980"/>
    <x v="0"/>
    <x v="1023"/>
    <x v="1"/>
    <x v="8"/>
    <x v="1005"/>
    <n v="46"/>
    <n v="4"/>
    <n v="0"/>
    <n v="20.7"/>
  </r>
  <r>
    <n v="2367"/>
    <s v="CA-2011-102295"/>
    <x v="2"/>
    <x v="156"/>
    <d v="2011-11-26T00:00:00"/>
    <s v="Second Class"/>
    <s v="EH-13990"/>
    <s v="Erica Hackney"/>
    <x v="0"/>
    <x v="0"/>
    <s v="Sacramento"/>
    <x v="1"/>
    <n v="95823"/>
    <x v="1"/>
    <x v="1318"/>
    <x v="0"/>
    <x v="1"/>
    <x v="1295"/>
    <n v="120.71199999999999"/>
    <n v="1"/>
    <n v="0.2"/>
    <n v="-18.106799999999993"/>
  </r>
  <r>
    <n v="2368"/>
    <s v="CA-2014-123659"/>
    <x v="3"/>
    <x v="516"/>
    <d v="2014-02-14T00:00:00"/>
    <s v="First Class"/>
    <s v="MN-17935"/>
    <s v="Michael Nguyen"/>
    <x v="0"/>
    <x v="0"/>
    <s v="Clinton"/>
    <x v="39"/>
    <n v="20735"/>
    <x v="3"/>
    <x v="1010"/>
    <x v="1"/>
    <x v="10"/>
    <x v="993"/>
    <n v="23.12"/>
    <n v="4"/>
    <n v="0"/>
    <n v="11.328800000000001"/>
  </r>
  <r>
    <n v="2369"/>
    <s v="US-2013-129469"/>
    <x v="0"/>
    <x v="713"/>
    <d v="2013-09-28T00:00:00"/>
    <s v="Standard Class"/>
    <s v="KL-16555"/>
    <s v="Kelly Lampkin"/>
    <x v="1"/>
    <x v="0"/>
    <s v="Fairfield"/>
    <x v="24"/>
    <n v="45014"/>
    <x v="3"/>
    <x v="1319"/>
    <x v="0"/>
    <x v="5"/>
    <x v="1296"/>
    <n v="532.70400000000006"/>
    <n v="6"/>
    <n v="0.2"/>
    <n v="-26.635200000000026"/>
  </r>
  <r>
    <n v="2370"/>
    <s v="US-2013-129469"/>
    <x v="0"/>
    <x v="713"/>
    <d v="2013-09-28T00:00:00"/>
    <s v="Standard Class"/>
    <s v="KL-16555"/>
    <s v="Kelly Lampkin"/>
    <x v="1"/>
    <x v="0"/>
    <s v="Fairfield"/>
    <x v="24"/>
    <n v="45014"/>
    <x v="3"/>
    <x v="1320"/>
    <x v="1"/>
    <x v="6"/>
    <x v="1297"/>
    <n v="4.9119999999999999"/>
    <n v="2"/>
    <n v="0.2"/>
    <n v="0.30700000000000016"/>
  </r>
  <r>
    <n v="2371"/>
    <s v="CA-2014-155152"/>
    <x v="3"/>
    <x v="437"/>
    <d v="2014-07-10T00:00:00"/>
    <s v="Second Class"/>
    <s v="MP-17965"/>
    <s v="Michael Paige"/>
    <x v="1"/>
    <x v="0"/>
    <s v="Warwick"/>
    <x v="34"/>
    <n v="2886"/>
    <x v="3"/>
    <x v="725"/>
    <x v="2"/>
    <x v="11"/>
    <x v="717"/>
    <n v="252"/>
    <n v="4"/>
    <n v="0"/>
    <n v="93.240000000000009"/>
  </r>
  <r>
    <n v="2372"/>
    <s v="CA-2013-159940"/>
    <x v="0"/>
    <x v="274"/>
    <d v="2013-07-12T00:00:00"/>
    <s v="Second Class"/>
    <s v="BF-11020"/>
    <s v="Barry Französisch"/>
    <x v="1"/>
    <x v="0"/>
    <s v="Aurora"/>
    <x v="10"/>
    <n v="60505"/>
    <x v="2"/>
    <x v="1155"/>
    <x v="0"/>
    <x v="5"/>
    <x v="1134"/>
    <n v="60.288000000000004"/>
    <n v="8"/>
    <n v="0.6"/>
    <n v="-27.129599999999996"/>
  </r>
  <r>
    <n v="2373"/>
    <s v="CA-2013-159940"/>
    <x v="0"/>
    <x v="274"/>
    <d v="2013-07-12T00:00:00"/>
    <s v="Second Class"/>
    <s v="BF-11020"/>
    <s v="Barry Französisch"/>
    <x v="1"/>
    <x v="0"/>
    <s v="Aurora"/>
    <x v="10"/>
    <n v="60505"/>
    <x v="2"/>
    <x v="1321"/>
    <x v="1"/>
    <x v="13"/>
    <x v="1298"/>
    <n v="2.6320000000000001"/>
    <n v="1"/>
    <n v="0.2"/>
    <n v="0.8224999999999999"/>
  </r>
  <r>
    <n v="2374"/>
    <s v="CA-2013-159940"/>
    <x v="0"/>
    <x v="274"/>
    <d v="2013-07-12T00:00:00"/>
    <s v="Second Class"/>
    <s v="BF-11020"/>
    <s v="Barry Französisch"/>
    <x v="1"/>
    <x v="0"/>
    <s v="Aurora"/>
    <x v="10"/>
    <n v="60505"/>
    <x v="2"/>
    <x v="1128"/>
    <x v="1"/>
    <x v="10"/>
    <x v="1107"/>
    <n v="23.688000000000002"/>
    <n v="9"/>
    <n v="0.2"/>
    <n v="7.698599999999999"/>
  </r>
  <r>
    <n v="2375"/>
    <s v="CA-2013-159940"/>
    <x v="0"/>
    <x v="274"/>
    <d v="2013-07-12T00:00:00"/>
    <s v="Second Class"/>
    <s v="BF-11020"/>
    <s v="Barry Französisch"/>
    <x v="1"/>
    <x v="0"/>
    <s v="Aurora"/>
    <x v="10"/>
    <n v="60505"/>
    <x v="2"/>
    <x v="323"/>
    <x v="0"/>
    <x v="1"/>
    <x v="320"/>
    <n v="253.37199999999996"/>
    <n v="2"/>
    <n v="0.3"/>
    <n v="-14.478399999999993"/>
  </r>
  <r>
    <n v="2376"/>
    <s v="CA-2014-119669"/>
    <x v="3"/>
    <x v="714"/>
    <d v="2014-01-31T00:00:00"/>
    <s v="Standard Class"/>
    <s v="TP-21130"/>
    <s v="Theone Pippenger"/>
    <x v="0"/>
    <x v="0"/>
    <s v="Smyrna"/>
    <x v="32"/>
    <n v="30080"/>
    <x v="0"/>
    <x v="969"/>
    <x v="1"/>
    <x v="13"/>
    <x v="953"/>
    <n v="5.67"/>
    <n v="3"/>
    <n v="0"/>
    <n v="0.11340000000000017"/>
  </r>
  <r>
    <n v="2377"/>
    <s v="US-2011-164616"/>
    <x v="2"/>
    <x v="710"/>
    <d v="2011-08-21T00:00:00"/>
    <s v="Second Class"/>
    <s v="MS-17770"/>
    <s v="Maxwell Schwartz"/>
    <x v="0"/>
    <x v="0"/>
    <s v="Columbus"/>
    <x v="24"/>
    <n v="43229"/>
    <x v="3"/>
    <x v="1242"/>
    <x v="1"/>
    <x v="8"/>
    <x v="1216"/>
    <n v="76.77600000000001"/>
    <n v="4"/>
    <n v="0.7"/>
    <n v="-58.861599999999981"/>
  </r>
  <r>
    <n v="2378"/>
    <s v="US-2011-164616"/>
    <x v="2"/>
    <x v="710"/>
    <d v="2011-08-21T00:00:00"/>
    <s v="Second Class"/>
    <s v="MS-17770"/>
    <s v="Maxwell Schwartz"/>
    <x v="0"/>
    <x v="0"/>
    <s v="Columbus"/>
    <x v="24"/>
    <n v="43229"/>
    <x v="3"/>
    <x v="1322"/>
    <x v="1"/>
    <x v="14"/>
    <x v="1299"/>
    <n v="9.1840000000000011"/>
    <n v="2"/>
    <n v="0.2"/>
    <n v="1.1479999999999988"/>
  </r>
  <r>
    <n v="2379"/>
    <s v="CA-2012-148628"/>
    <x v="1"/>
    <x v="401"/>
    <d v="2012-12-11T00:00:00"/>
    <s v="Standard Class"/>
    <s v="KM-16375"/>
    <s v="Katherine Murray"/>
    <x v="2"/>
    <x v="0"/>
    <s v="Thousand Oaks"/>
    <x v="1"/>
    <n v="91360"/>
    <x v="1"/>
    <x v="1254"/>
    <x v="1"/>
    <x v="10"/>
    <x v="1229"/>
    <n v="32.75"/>
    <n v="5"/>
    <n v="0"/>
    <n v="15.065"/>
  </r>
  <r>
    <n v="2380"/>
    <s v="CA-2013-118052"/>
    <x v="0"/>
    <x v="715"/>
    <d v="2013-05-11T00:00:00"/>
    <s v="Standard Class"/>
    <s v="BE-11455"/>
    <s v="Brad Eason"/>
    <x v="2"/>
    <x v="0"/>
    <s v="Lorain"/>
    <x v="24"/>
    <n v="44052"/>
    <x v="3"/>
    <x v="485"/>
    <x v="1"/>
    <x v="13"/>
    <x v="480"/>
    <n v="7.2160000000000002"/>
    <n v="2"/>
    <n v="0.2"/>
    <n v="1.7138000000000002"/>
  </r>
  <r>
    <n v="2381"/>
    <s v="CA-2013-118052"/>
    <x v="0"/>
    <x v="715"/>
    <d v="2013-05-11T00:00:00"/>
    <s v="Standard Class"/>
    <s v="BE-11455"/>
    <s v="Brad Eason"/>
    <x v="2"/>
    <x v="0"/>
    <s v="Lorain"/>
    <x v="24"/>
    <n v="44052"/>
    <x v="3"/>
    <x v="1323"/>
    <x v="1"/>
    <x v="10"/>
    <x v="1300"/>
    <n v="49.568000000000005"/>
    <n v="2"/>
    <n v="0.2"/>
    <n v="15.489999999999997"/>
  </r>
  <r>
    <n v="2382"/>
    <s v="CA-2013-118052"/>
    <x v="0"/>
    <x v="715"/>
    <d v="2013-05-11T00:00:00"/>
    <s v="Standard Class"/>
    <s v="BE-11455"/>
    <s v="Brad Eason"/>
    <x v="2"/>
    <x v="0"/>
    <s v="Lorain"/>
    <x v="24"/>
    <n v="44052"/>
    <x v="3"/>
    <x v="28"/>
    <x v="0"/>
    <x v="5"/>
    <x v="1301"/>
    <n v="54.711999999999996"/>
    <n v="7"/>
    <n v="0.2"/>
    <n v="11.626299999999999"/>
  </r>
  <r>
    <n v="2383"/>
    <s v="US-2014-117534"/>
    <x v="3"/>
    <x v="613"/>
    <d v="2014-03-27T00:00:00"/>
    <s v="First Class"/>
    <s v="CV-12295"/>
    <s v="Christina VanderZanden"/>
    <x v="0"/>
    <x v="0"/>
    <s v="Fresno"/>
    <x v="1"/>
    <n v="93727"/>
    <x v="1"/>
    <x v="1324"/>
    <x v="1"/>
    <x v="9"/>
    <x v="1302"/>
    <n v="176.04"/>
    <n v="4"/>
    <n v="0"/>
    <n v="45.770399999999995"/>
  </r>
  <r>
    <n v="2384"/>
    <s v="US-2014-117534"/>
    <x v="3"/>
    <x v="613"/>
    <d v="2014-03-27T00:00:00"/>
    <s v="First Class"/>
    <s v="CV-12295"/>
    <s v="Christina VanderZanden"/>
    <x v="0"/>
    <x v="0"/>
    <s v="Fresno"/>
    <x v="1"/>
    <n v="93727"/>
    <x v="1"/>
    <x v="1325"/>
    <x v="1"/>
    <x v="6"/>
    <x v="33"/>
    <n v="16.02"/>
    <n v="9"/>
    <n v="0"/>
    <n v="4.4855999999999998"/>
  </r>
  <r>
    <n v="2385"/>
    <s v="US-2014-117534"/>
    <x v="3"/>
    <x v="613"/>
    <d v="2014-03-27T00:00:00"/>
    <s v="First Class"/>
    <s v="CV-12295"/>
    <s v="Christina VanderZanden"/>
    <x v="0"/>
    <x v="0"/>
    <s v="Fresno"/>
    <x v="1"/>
    <n v="93727"/>
    <x v="1"/>
    <x v="920"/>
    <x v="1"/>
    <x v="8"/>
    <x v="903"/>
    <n v="185.92000000000002"/>
    <n v="4"/>
    <n v="0.2"/>
    <n v="62.74799999999999"/>
  </r>
  <r>
    <n v="2386"/>
    <s v="US-2014-117534"/>
    <x v="3"/>
    <x v="613"/>
    <d v="2014-03-27T00:00:00"/>
    <s v="First Class"/>
    <s v="CV-12295"/>
    <s v="Christina VanderZanden"/>
    <x v="0"/>
    <x v="0"/>
    <s v="Fresno"/>
    <x v="1"/>
    <n v="93727"/>
    <x v="1"/>
    <x v="1326"/>
    <x v="2"/>
    <x v="7"/>
    <x v="1303"/>
    <n v="211.16800000000001"/>
    <n v="4"/>
    <n v="0.2"/>
    <n v="15.837600000000009"/>
  </r>
  <r>
    <n v="2387"/>
    <s v="US-2014-117534"/>
    <x v="3"/>
    <x v="613"/>
    <d v="2014-03-27T00:00:00"/>
    <s v="First Class"/>
    <s v="CV-12295"/>
    <s v="Christina VanderZanden"/>
    <x v="0"/>
    <x v="0"/>
    <s v="Fresno"/>
    <x v="1"/>
    <n v="93727"/>
    <x v="1"/>
    <x v="1327"/>
    <x v="2"/>
    <x v="16"/>
    <x v="1304"/>
    <n v="479.98400000000004"/>
    <n v="2"/>
    <n v="0.2"/>
    <n v="59.997999999999962"/>
  </r>
  <r>
    <n v="2388"/>
    <s v="CA-2012-145065"/>
    <x v="1"/>
    <x v="295"/>
    <d v="2012-12-15T00:00:00"/>
    <s v="First Class"/>
    <s v="DK-13375"/>
    <s v="Dennis Kane"/>
    <x v="0"/>
    <x v="0"/>
    <s v="San Diego"/>
    <x v="1"/>
    <n v="92105"/>
    <x v="1"/>
    <x v="1328"/>
    <x v="1"/>
    <x v="13"/>
    <x v="33"/>
    <n v="7.86"/>
    <n v="2"/>
    <n v="0"/>
    <n v="3.6155999999999997"/>
  </r>
  <r>
    <n v="2389"/>
    <s v="CA-2012-145065"/>
    <x v="1"/>
    <x v="295"/>
    <d v="2012-12-15T00:00:00"/>
    <s v="First Class"/>
    <s v="DK-13375"/>
    <s v="Dennis Kane"/>
    <x v="0"/>
    <x v="0"/>
    <s v="San Diego"/>
    <x v="1"/>
    <n v="92105"/>
    <x v="1"/>
    <x v="1329"/>
    <x v="1"/>
    <x v="8"/>
    <x v="1305"/>
    <n v="24.448"/>
    <n v="2"/>
    <n v="0.2"/>
    <n v="8.8623999999999992"/>
  </r>
  <r>
    <n v="2390"/>
    <s v="US-2012-127040"/>
    <x v="1"/>
    <x v="401"/>
    <d v="2012-12-10T00:00:00"/>
    <s v="Standard Class"/>
    <s v="SG-20605"/>
    <s v="Speros Goranitis"/>
    <x v="0"/>
    <x v="0"/>
    <s v="New York City"/>
    <x v="15"/>
    <n v="10009"/>
    <x v="3"/>
    <x v="1330"/>
    <x v="1"/>
    <x v="10"/>
    <x v="1306"/>
    <n v="6.48"/>
    <n v="1"/>
    <n v="0"/>
    <n v="3.1104000000000003"/>
  </r>
  <r>
    <n v="2391"/>
    <s v="US-2012-127040"/>
    <x v="1"/>
    <x v="401"/>
    <d v="2012-12-10T00:00:00"/>
    <s v="Standard Class"/>
    <s v="SG-20605"/>
    <s v="Speros Goranitis"/>
    <x v="0"/>
    <x v="0"/>
    <s v="New York City"/>
    <x v="15"/>
    <n v="10009"/>
    <x v="3"/>
    <x v="1331"/>
    <x v="1"/>
    <x v="10"/>
    <x v="1307"/>
    <n v="41.86"/>
    <n v="7"/>
    <n v="0"/>
    <n v="20.511400000000002"/>
  </r>
  <r>
    <n v="2392"/>
    <s v="US-2012-127040"/>
    <x v="1"/>
    <x v="401"/>
    <d v="2012-12-10T00:00:00"/>
    <s v="Standard Class"/>
    <s v="SG-20605"/>
    <s v="Speros Goranitis"/>
    <x v="0"/>
    <x v="0"/>
    <s v="New York City"/>
    <x v="15"/>
    <n v="10009"/>
    <x v="3"/>
    <x v="1332"/>
    <x v="2"/>
    <x v="11"/>
    <x v="1308"/>
    <n v="1619.91"/>
    <n v="9"/>
    <n v="0"/>
    <n v="97.194599999999923"/>
  </r>
  <r>
    <n v="2393"/>
    <s v="US-2012-127040"/>
    <x v="1"/>
    <x v="401"/>
    <d v="2012-12-10T00:00:00"/>
    <s v="Standard Class"/>
    <s v="SG-20605"/>
    <s v="Speros Goranitis"/>
    <x v="0"/>
    <x v="0"/>
    <s v="New York City"/>
    <x v="15"/>
    <n v="10009"/>
    <x v="3"/>
    <x v="1146"/>
    <x v="0"/>
    <x v="5"/>
    <x v="1125"/>
    <n v="113.92"/>
    <n v="4"/>
    <n v="0"/>
    <n v="42.150400000000005"/>
  </r>
  <r>
    <n v="2394"/>
    <s v="CA-2013-128111"/>
    <x v="0"/>
    <x v="716"/>
    <d v="2013-03-24T00:00:00"/>
    <s v="Standard Class"/>
    <s v="CS-12355"/>
    <s v="Christine Sundaresam"/>
    <x v="0"/>
    <x v="0"/>
    <s v="Malden"/>
    <x v="31"/>
    <n v="2148"/>
    <x v="3"/>
    <x v="397"/>
    <x v="1"/>
    <x v="6"/>
    <x v="393"/>
    <n v="39.68"/>
    <n v="2"/>
    <n v="0"/>
    <n v="10.316800000000001"/>
  </r>
  <r>
    <n v="2395"/>
    <s v="CA-2012-137897"/>
    <x v="1"/>
    <x v="717"/>
    <d v="2012-11-19T00:00:00"/>
    <s v="Standard Class"/>
    <s v="PJ-18835"/>
    <s v="Patrick Jones"/>
    <x v="1"/>
    <x v="0"/>
    <s v="New York City"/>
    <x v="15"/>
    <n v="10035"/>
    <x v="3"/>
    <x v="1202"/>
    <x v="2"/>
    <x v="11"/>
    <x v="1178"/>
    <n v="37.6"/>
    <n v="2"/>
    <n v="0"/>
    <n v="2.2560000000000002"/>
  </r>
  <r>
    <n v="2396"/>
    <s v="CA-2012-137897"/>
    <x v="1"/>
    <x v="717"/>
    <d v="2012-11-19T00:00:00"/>
    <s v="Standard Class"/>
    <s v="PJ-18835"/>
    <s v="Patrick Jones"/>
    <x v="1"/>
    <x v="0"/>
    <s v="New York City"/>
    <x v="15"/>
    <n v="10035"/>
    <x v="3"/>
    <x v="538"/>
    <x v="2"/>
    <x v="11"/>
    <x v="533"/>
    <n v="59.9"/>
    <n v="2"/>
    <n v="0"/>
    <n v="23.96"/>
  </r>
  <r>
    <n v="2397"/>
    <s v="CA-2012-137897"/>
    <x v="1"/>
    <x v="717"/>
    <d v="2012-11-19T00:00:00"/>
    <s v="Standard Class"/>
    <s v="PJ-18835"/>
    <s v="Patrick Jones"/>
    <x v="1"/>
    <x v="0"/>
    <s v="New York City"/>
    <x v="15"/>
    <n v="10035"/>
    <x v="3"/>
    <x v="956"/>
    <x v="1"/>
    <x v="10"/>
    <x v="940"/>
    <n v="37"/>
    <n v="5"/>
    <n v="0"/>
    <n v="16.649999999999999"/>
  </r>
  <r>
    <n v="2398"/>
    <s v="CA-2014-169264"/>
    <x v="3"/>
    <x v="718"/>
    <d v="2014-08-17T00:00:00"/>
    <s v="Second Class"/>
    <s v="NP-18700"/>
    <s v="Nora Preis"/>
    <x v="0"/>
    <x v="0"/>
    <s v="San Francisco"/>
    <x v="1"/>
    <n v="94109"/>
    <x v="1"/>
    <x v="745"/>
    <x v="1"/>
    <x v="2"/>
    <x v="736"/>
    <n v="5.76"/>
    <n v="2"/>
    <n v="0"/>
    <n v="2.8224"/>
  </r>
  <r>
    <n v="2399"/>
    <s v="CA-2014-169264"/>
    <x v="3"/>
    <x v="718"/>
    <d v="2014-08-17T00:00:00"/>
    <s v="Second Class"/>
    <s v="NP-18700"/>
    <s v="Nora Preis"/>
    <x v="0"/>
    <x v="0"/>
    <s v="San Francisco"/>
    <x v="1"/>
    <n v="94109"/>
    <x v="1"/>
    <x v="21"/>
    <x v="1"/>
    <x v="6"/>
    <x v="21"/>
    <n v="16.68"/>
    <n v="6"/>
    <n v="0"/>
    <n v="4.3367999999999993"/>
  </r>
  <r>
    <n v="2400"/>
    <s v="CA-2014-147361"/>
    <x v="3"/>
    <x v="428"/>
    <d v="2014-09-16T00:00:00"/>
    <s v="Standard Class"/>
    <s v="SB-20290"/>
    <s v="Sean Braxton"/>
    <x v="1"/>
    <x v="0"/>
    <s v="Florence"/>
    <x v="20"/>
    <n v="29501"/>
    <x v="0"/>
    <x v="435"/>
    <x v="1"/>
    <x v="4"/>
    <x v="430"/>
    <n v="628.80999999999995"/>
    <n v="7"/>
    <n v="0"/>
    <n v="12.576199999999986"/>
  </r>
  <r>
    <n v="2401"/>
    <s v="CA-2014-147361"/>
    <x v="3"/>
    <x v="428"/>
    <d v="2014-09-16T00:00:00"/>
    <s v="Standard Class"/>
    <s v="SB-20290"/>
    <s v="Sean Braxton"/>
    <x v="1"/>
    <x v="0"/>
    <s v="Florence"/>
    <x v="20"/>
    <n v="29501"/>
    <x v="0"/>
    <x v="1011"/>
    <x v="1"/>
    <x v="4"/>
    <x v="994"/>
    <n v="56.449999999999996"/>
    <n v="5"/>
    <n v="0"/>
    <n v="14.676999999999998"/>
  </r>
  <r>
    <n v="2402"/>
    <s v="CA-2014-145877"/>
    <x v="3"/>
    <x v="719"/>
    <d v="2014-04-05T00:00:00"/>
    <s v="Second Class"/>
    <s v="AS-10090"/>
    <s v="Adam Shillingsburg"/>
    <x v="0"/>
    <x v="0"/>
    <s v="Springfield"/>
    <x v="25"/>
    <n v="65807"/>
    <x v="2"/>
    <x v="953"/>
    <x v="1"/>
    <x v="4"/>
    <x v="937"/>
    <n v="94.199999999999989"/>
    <n v="6"/>
    <n v="0"/>
    <n v="23.550000000000004"/>
  </r>
  <r>
    <n v="2403"/>
    <s v="CA-2014-145877"/>
    <x v="3"/>
    <x v="719"/>
    <d v="2014-04-05T00:00:00"/>
    <s v="Second Class"/>
    <s v="AS-10090"/>
    <s v="Adam Shillingsburg"/>
    <x v="0"/>
    <x v="0"/>
    <s v="Springfield"/>
    <x v="25"/>
    <n v="65807"/>
    <x v="2"/>
    <x v="152"/>
    <x v="1"/>
    <x v="12"/>
    <x v="33"/>
    <n v="28.4"/>
    <n v="5"/>
    <n v="0"/>
    <n v="13.347999999999997"/>
  </r>
  <r>
    <n v="2404"/>
    <s v="US-2013-110170"/>
    <x v="0"/>
    <x v="720"/>
    <d v="2013-10-04T00:00:00"/>
    <s v="Standard Class"/>
    <s v="HM-14860"/>
    <s v="Harry Marie"/>
    <x v="1"/>
    <x v="0"/>
    <s v="Huntsville"/>
    <x v="5"/>
    <n v="77340"/>
    <x v="2"/>
    <x v="1333"/>
    <x v="0"/>
    <x v="0"/>
    <x v="1309"/>
    <n v="956.6647999999999"/>
    <n v="7"/>
    <n v="0.32"/>
    <n v="-225.09759999999991"/>
  </r>
  <r>
    <n v="2405"/>
    <s v="CA-2014-108574"/>
    <x v="3"/>
    <x v="566"/>
    <d v="2014-10-12T00:00:00"/>
    <s v="Standard Class"/>
    <s v="MG-18145"/>
    <s v="Mike Gockenbach"/>
    <x v="0"/>
    <x v="0"/>
    <s v="Los Angeles"/>
    <x v="1"/>
    <n v="90045"/>
    <x v="1"/>
    <x v="695"/>
    <x v="2"/>
    <x v="11"/>
    <x v="688"/>
    <n v="1115.9099999999999"/>
    <n v="9"/>
    <n v="0"/>
    <n v="200.86379999999991"/>
  </r>
  <r>
    <n v="2406"/>
    <s v="CA-2014-108574"/>
    <x v="3"/>
    <x v="566"/>
    <d v="2014-10-12T00:00:00"/>
    <s v="Standard Class"/>
    <s v="MG-18145"/>
    <s v="Mike Gockenbach"/>
    <x v="0"/>
    <x v="0"/>
    <s v="Los Angeles"/>
    <x v="1"/>
    <n v="90045"/>
    <x v="1"/>
    <x v="461"/>
    <x v="2"/>
    <x v="7"/>
    <x v="457"/>
    <n v="128.744"/>
    <n v="7"/>
    <n v="0.2"/>
    <n v="-28.967399999999991"/>
  </r>
  <r>
    <n v="2407"/>
    <s v="CA-2014-108574"/>
    <x v="3"/>
    <x v="566"/>
    <d v="2014-10-12T00:00:00"/>
    <s v="Standard Class"/>
    <s v="MG-18145"/>
    <s v="Mike Gockenbach"/>
    <x v="0"/>
    <x v="0"/>
    <s v="Los Angeles"/>
    <x v="1"/>
    <n v="90045"/>
    <x v="1"/>
    <x v="312"/>
    <x v="2"/>
    <x v="7"/>
    <x v="309"/>
    <n v="79.920000000000016"/>
    <n v="10"/>
    <n v="0.2"/>
    <n v="26.972999999999992"/>
  </r>
  <r>
    <n v="2408"/>
    <s v="CA-2014-144589"/>
    <x v="3"/>
    <x v="176"/>
    <d v="2014-01-26T00:00:00"/>
    <s v="Standard Class"/>
    <s v="TM-21010"/>
    <s v="Tamara Manning"/>
    <x v="0"/>
    <x v="0"/>
    <s v="San Francisco"/>
    <x v="1"/>
    <n v="94122"/>
    <x v="1"/>
    <x v="1159"/>
    <x v="1"/>
    <x v="6"/>
    <x v="33"/>
    <n v="24.2"/>
    <n v="5"/>
    <n v="0"/>
    <n v="7.9859999999999998"/>
  </r>
  <r>
    <n v="2409"/>
    <s v="CA-2014-144589"/>
    <x v="3"/>
    <x v="176"/>
    <d v="2014-01-26T00:00:00"/>
    <s v="Standard Class"/>
    <s v="TM-21010"/>
    <s v="Tamara Manning"/>
    <x v="0"/>
    <x v="0"/>
    <s v="San Francisco"/>
    <x v="1"/>
    <n v="94122"/>
    <x v="1"/>
    <x v="1334"/>
    <x v="2"/>
    <x v="7"/>
    <x v="1310"/>
    <n v="359.97600000000006"/>
    <n v="3"/>
    <n v="0.2"/>
    <n v="130.49130000000002"/>
  </r>
  <r>
    <n v="2410"/>
    <s v="CA-2014-155985"/>
    <x v="3"/>
    <x v="721"/>
    <d v="2014-03-26T00:00:00"/>
    <s v="First Class"/>
    <s v="BE-11335"/>
    <s v="Bill Eplett"/>
    <x v="2"/>
    <x v="0"/>
    <s v="San Francisco"/>
    <x v="1"/>
    <n v="94122"/>
    <x v="1"/>
    <x v="1092"/>
    <x v="0"/>
    <x v="5"/>
    <x v="1073"/>
    <n v="211.84"/>
    <n v="8"/>
    <n v="0"/>
    <n v="76.262399999999985"/>
  </r>
  <r>
    <n v="2411"/>
    <s v="CA-2011-162684"/>
    <x v="2"/>
    <x v="601"/>
    <d v="2011-08-06T00:00:00"/>
    <s v="Standard Class"/>
    <s v="AS-10630"/>
    <s v="Ann Steele"/>
    <x v="2"/>
    <x v="0"/>
    <s v="Philadelphia"/>
    <x v="9"/>
    <n v="19120"/>
    <x v="3"/>
    <x v="1053"/>
    <x v="1"/>
    <x v="13"/>
    <x v="1033"/>
    <n v="5.68"/>
    <n v="2"/>
    <n v="0.2"/>
    <n v="1.9169999999999998"/>
  </r>
  <r>
    <n v="2412"/>
    <s v="CA-2012-142041"/>
    <x v="1"/>
    <x v="722"/>
    <d v="2012-06-09T00:00:00"/>
    <s v="Second Class"/>
    <s v="EM-13810"/>
    <s v="Eleni McCrary"/>
    <x v="1"/>
    <x v="0"/>
    <s v="Los Angeles"/>
    <x v="1"/>
    <n v="90036"/>
    <x v="1"/>
    <x v="620"/>
    <x v="1"/>
    <x v="8"/>
    <x v="33"/>
    <n v="7.52"/>
    <n v="5"/>
    <n v="0.2"/>
    <n v="2.6319999999999997"/>
  </r>
  <r>
    <n v="2413"/>
    <s v="CA-2011-151295"/>
    <x v="2"/>
    <x v="607"/>
    <d v="2011-11-16T00:00:00"/>
    <s v="Standard Class"/>
    <s v="JA-15970"/>
    <s v="Joseph Airdo"/>
    <x v="0"/>
    <x v="0"/>
    <s v="Los Angeles"/>
    <x v="1"/>
    <n v="90045"/>
    <x v="1"/>
    <x v="358"/>
    <x v="1"/>
    <x v="10"/>
    <x v="354"/>
    <n v="11.96"/>
    <n v="2"/>
    <n v="0"/>
    <n v="5.8604000000000003"/>
  </r>
  <r>
    <n v="2414"/>
    <s v="CA-2011-151295"/>
    <x v="2"/>
    <x v="607"/>
    <d v="2011-11-16T00:00:00"/>
    <s v="Standard Class"/>
    <s v="JA-15970"/>
    <s v="Joseph Airdo"/>
    <x v="0"/>
    <x v="0"/>
    <s v="Los Angeles"/>
    <x v="1"/>
    <n v="90045"/>
    <x v="1"/>
    <x v="736"/>
    <x v="0"/>
    <x v="3"/>
    <x v="728"/>
    <n v="629.06400000000008"/>
    <n v="3"/>
    <n v="0.2"/>
    <n v="31.453199999999953"/>
  </r>
  <r>
    <n v="2415"/>
    <s v="CA-2013-156300"/>
    <x v="0"/>
    <x v="723"/>
    <d v="2014-01-03T00:00:00"/>
    <s v="Standard Class"/>
    <s v="TB-21595"/>
    <s v="Troy Blackwell"/>
    <x v="0"/>
    <x v="0"/>
    <s v="Milwaukee"/>
    <x v="6"/>
    <n v="53209"/>
    <x v="2"/>
    <x v="1318"/>
    <x v="0"/>
    <x v="1"/>
    <x v="1295"/>
    <n v="754.44999999999993"/>
    <n v="5"/>
    <n v="0"/>
    <n v="60.356000000000023"/>
  </r>
  <r>
    <n v="2416"/>
    <s v="CA-2012-146087"/>
    <x v="1"/>
    <x v="380"/>
    <d v="2012-07-11T00:00:00"/>
    <s v="Standard Class"/>
    <s v="PP-18955"/>
    <s v="Paul Prost"/>
    <x v="2"/>
    <x v="0"/>
    <s v="Holyoke"/>
    <x v="31"/>
    <n v="1040"/>
    <x v="3"/>
    <x v="415"/>
    <x v="0"/>
    <x v="0"/>
    <x v="410"/>
    <n v="301.95999999999998"/>
    <n v="2"/>
    <n v="0"/>
    <n v="60.391999999999996"/>
  </r>
  <r>
    <n v="2417"/>
    <s v="CA-2014-168655"/>
    <x v="3"/>
    <x v="386"/>
    <d v="2014-10-19T00:00:00"/>
    <s v="Standard Class"/>
    <s v="ML-18040"/>
    <s v="Michelle Lonsdale"/>
    <x v="1"/>
    <x v="0"/>
    <s v="Albuquerque"/>
    <x v="27"/>
    <n v="87105"/>
    <x v="1"/>
    <x v="1200"/>
    <x v="2"/>
    <x v="11"/>
    <x v="1176"/>
    <n v="595"/>
    <n v="5"/>
    <n v="0"/>
    <n v="95.200000000000031"/>
  </r>
  <r>
    <n v="2418"/>
    <s v="CA-2014-168655"/>
    <x v="3"/>
    <x v="386"/>
    <d v="2014-10-19T00:00:00"/>
    <s v="Standard Class"/>
    <s v="ML-18040"/>
    <s v="Michelle Lonsdale"/>
    <x v="1"/>
    <x v="0"/>
    <s v="Albuquerque"/>
    <x v="27"/>
    <n v="87105"/>
    <x v="1"/>
    <x v="1197"/>
    <x v="1"/>
    <x v="8"/>
    <x v="1173"/>
    <n v="79.872000000000014"/>
    <n v="3"/>
    <n v="0.2"/>
    <n v="29.951999999999998"/>
  </r>
  <r>
    <n v="2419"/>
    <s v="CA-2013-107202"/>
    <x v="0"/>
    <x v="206"/>
    <d v="2013-05-29T00:00:00"/>
    <s v="Standard Class"/>
    <s v="LC-16930"/>
    <s v="Linda Cazamias"/>
    <x v="1"/>
    <x v="0"/>
    <s v="Sparks"/>
    <x v="33"/>
    <n v="89431"/>
    <x v="1"/>
    <x v="1335"/>
    <x v="2"/>
    <x v="15"/>
    <x v="1311"/>
    <n v="2396.4"/>
    <n v="10"/>
    <n v="0.2"/>
    <n v="179.73000000000013"/>
  </r>
  <r>
    <n v="2420"/>
    <s v="CA-2014-159597"/>
    <x v="3"/>
    <x v="45"/>
    <d v="2014-11-15T00:00:00"/>
    <s v="Standard Class"/>
    <s v="MC-17590"/>
    <s v="Matt Collister"/>
    <x v="1"/>
    <x v="0"/>
    <s v="Coachella"/>
    <x v="1"/>
    <n v="92236"/>
    <x v="1"/>
    <x v="967"/>
    <x v="1"/>
    <x v="4"/>
    <x v="951"/>
    <n v="63.56"/>
    <n v="2"/>
    <n v="0"/>
    <n v="3.1779999999999973"/>
  </r>
  <r>
    <n v="2421"/>
    <s v="CA-2014-159597"/>
    <x v="3"/>
    <x v="45"/>
    <d v="2014-11-15T00:00:00"/>
    <s v="Standard Class"/>
    <s v="MC-17590"/>
    <s v="Matt Collister"/>
    <x v="1"/>
    <x v="0"/>
    <s v="Coachella"/>
    <x v="1"/>
    <n v="92236"/>
    <x v="1"/>
    <x v="1336"/>
    <x v="2"/>
    <x v="11"/>
    <x v="1312"/>
    <n v="99.99"/>
    <n v="1"/>
    <n v="0"/>
    <n v="43.995600000000003"/>
  </r>
  <r>
    <n v="2422"/>
    <s v="CA-2013-155551"/>
    <x v="0"/>
    <x v="724"/>
    <d v="2013-04-24T00:00:00"/>
    <s v="Standard Class"/>
    <s v="CR-12580"/>
    <s v="Clay Rozendal"/>
    <x v="2"/>
    <x v="0"/>
    <s v="Elmhurst"/>
    <x v="10"/>
    <n v="60126"/>
    <x v="2"/>
    <x v="82"/>
    <x v="1"/>
    <x v="4"/>
    <x v="82"/>
    <n v="230.376"/>
    <n v="3"/>
    <n v="0.2"/>
    <n v="-48.954900000000002"/>
  </r>
  <r>
    <n v="2423"/>
    <s v="CA-2013-155551"/>
    <x v="0"/>
    <x v="724"/>
    <d v="2013-04-24T00:00:00"/>
    <s v="Standard Class"/>
    <s v="CR-12580"/>
    <s v="Clay Rozendal"/>
    <x v="2"/>
    <x v="0"/>
    <s v="Elmhurst"/>
    <x v="10"/>
    <n v="60126"/>
    <x v="2"/>
    <x v="670"/>
    <x v="1"/>
    <x v="10"/>
    <x v="664"/>
    <n v="9.6640000000000015"/>
    <n v="2"/>
    <n v="0.2"/>
    <n v="3.2615999999999996"/>
  </r>
  <r>
    <n v="2424"/>
    <s v="US-2014-147669"/>
    <x v="3"/>
    <x v="53"/>
    <d v="2014-12-31T00:00:00"/>
    <s v="Standard Class"/>
    <s v="SV-20935"/>
    <s v="Susan Vittorini"/>
    <x v="0"/>
    <x v="0"/>
    <s v="Fairfield"/>
    <x v="24"/>
    <n v="45014"/>
    <x v="3"/>
    <x v="721"/>
    <x v="2"/>
    <x v="11"/>
    <x v="713"/>
    <n v="158.928"/>
    <n v="7"/>
    <n v="0.2"/>
    <n v="41.718599999999995"/>
  </r>
  <r>
    <n v="2425"/>
    <s v="US-2014-147669"/>
    <x v="3"/>
    <x v="53"/>
    <d v="2014-12-31T00:00:00"/>
    <s v="Standard Class"/>
    <s v="SV-20935"/>
    <s v="Susan Vittorini"/>
    <x v="0"/>
    <x v="0"/>
    <s v="Fairfield"/>
    <x v="24"/>
    <n v="45014"/>
    <x v="3"/>
    <x v="1311"/>
    <x v="1"/>
    <x v="8"/>
    <x v="1288"/>
    <n v="13.023000000000001"/>
    <n v="1"/>
    <n v="0.7"/>
    <n v="-10.418399999999998"/>
  </r>
  <r>
    <n v="2426"/>
    <s v="US-2014-147669"/>
    <x v="3"/>
    <x v="53"/>
    <d v="2014-12-31T00:00:00"/>
    <s v="Standard Class"/>
    <s v="SV-20935"/>
    <s v="Susan Vittorini"/>
    <x v="0"/>
    <x v="0"/>
    <s v="Fairfield"/>
    <x v="24"/>
    <n v="45014"/>
    <x v="3"/>
    <x v="1337"/>
    <x v="0"/>
    <x v="3"/>
    <x v="1313"/>
    <n v="273.06"/>
    <n v="2"/>
    <n v="0.4"/>
    <n v="-104.67300000000006"/>
  </r>
  <r>
    <n v="2427"/>
    <s v="US-2014-147669"/>
    <x v="3"/>
    <x v="53"/>
    <d v="2014-12-31T00:00:00"/>
    <s v="Standard Class"/>
    <s v="SV-20935"/>
    <s v="Susan Vittorini"/>
    <x v="0"/>
    <x v="0"/>
    <s v="Fairfield"/>
    <x v="24"/>
    <n v="45014"/>
    <x v="3"/>
    <x v="1228"/>
    <x v="1"/>
    <x v="13"/>
    <x v="33"/>
    <n v="39.311999999999998"/>
    <n v="13"/>
    <n v="0.2"/>
    <n v="12.776399999999999"/>
  </r>
  <r>
    <n v="2428"/>
    <s v="CA-2013-169922"/>
    <x v="0"/>
    <x v="725"/>
    <d v="2013-06-18T00:00:00"/>
    <s v="Standard Class"/>
    <s v="MZ-17515"/>
    <s v="Mary Zewe"/>
    <x v="1"/>
    <x v="0"/>
    <s v="Arlington"/>
    <x v="5"/>
    <n v="76017"/>
    <x v="2"/>
    <x v="1338"/>
    <x v="1"/>
    <x v="8"/>
    <x v="1314"/>
    <n v="1.3439999999999996"/>
    <n v="4"/>
    <n v="0.8"/>
    <n v="-2.1504000000000008"/>
  </r>
  <r>
    <n v="2429"/>
    <s v="CA-2013-169922"/>
    <x v="0"/>
    <x v="725"/>
    <d v="2013-06-18T00:00:00"/>
    <s v="Standard Class"/>
    <s v="MZ-17515"/>
    <s v="Mary Zewe"/>
    <x v="1"/>
    <x v="0"/>
    <s v="Arlington"/>
    <x v="5"/>
    <n v="76017"/>
    <x v="2"/>
    <x v="1339"/>
    <x v="1"/>
    <x v="8"/>
    <x v="1315"/>
    <n v="8.2719999999999985"/>
    <n v="4"/>
    <n v="0.8"/>
    <n v="-13.648800000000001"/>
  </r>
  <r>
    <n v="2430"/>
    <s v="CA-2013-169922"/>
    <x v="0"/>
    <x v="725"/>
    <d v="2013-06-18T00:00:00"/>
    <s v="Standard Class"/>
    <s v="MZ-17515"/>
    <s v="Mary Zewe"/>
    <x v="1"/>
    <x v="0"/>
    <s v="Arlington"/>
    <x v="5"/>
    <n v="76017"/>
    <x v="2"/>
    <x v="1073"/>
    <x v="0"/>
    <x v="5"/>
    <x v="1054"/>
    <n v="12.544000000000002"/>
    <n v="7"/>
    <n v="0.6"/>
    <n v="-9.0944000000000038"/>
  </r>
  <r>
    <n v="2431"/>
    <s v="CA-2014-100748"/>
    <x v="3"/>
    <x v="726"/>
    <d v="2014-05-21T00:00:00"/>
    <s v="Standard Class"/>
    <s v="RB-19795"/>
    <s v="Ross Baird"/>
    <x v="2"/>
    <x v="0"/>
    <s v="San Francisco"/>
    <x v="1"/>
    <n v="94110"/>
    <x v="1"/>
    <x v="2"/>
    <x v="1"/>
    <x v="2"/>
    <x v="2"/>
    <n v="58.48"/>
    <n v="8"/>
    <n v="0"/>
    <n v="27.485599999999998"/>
  </r>
  <r>
    <n v="2432"/>
    <s v="CA-2014-129805"/>
    <x v="3"/>
    <x v="116"/>
    <d v="2015-01-03T00:00:00"/>
    <s v="Standard Class"/>
    <s v="HM-14860"/>
    <s v="Harry Marie"/>
    <x v="1"/>
    <x v="0"/>
    <s v="Seattle"/>
    <x v="4"/>
    <n v="98103"/>
    <x v="1"/>
    <x v="345"/>
    <x v="0"/>
    <x v="5"/>
    <x v="341"/>
    <n v="7.4"/>
    <n v="2"/>
    <n v="0"/>
    <n v="3.0340000000000007"/>
  </r>
  <r>
    <n v="2433"/>
    <s v="CA-2011-148586"/>
    <x v="2"/>
    <x v="727"/>
    <d v="2011-04-01T00:00:00"/>
    <s v="Standard Class"/>
    <s v="AZ-10750"/>
    <s v="Annie Zypern"/>
    <x v="0"/>
    <x v="0"/>
    <s v="New York City"/>
    <x v="15"/>
    <n v="10009"/>
    <x v="3"/>
    <x v="1340"/>
    <x v="0"/>
    <x v="1"/>
    <x v="1316"/>
    <n v="366.786"/>
    <n v="7"/>
    <n v="0.1"/>
    <n v="65.206400000000002"/>
  </r>
  <r>
    <n v="2434"/>
    <s v="US-2014-112613"/>
    <x v="3"/>
    <x v="39"/>
    <d v="2014-06-02T00:00:00"/>
    <s v="Standard Class"/>
    <s v="JH-15910"/>
    <s v="Jonathan Howell"/>
    <x v="0"/>
    <x v="0"/>
    <s v="Houston"/>
    <x v="5"/>
    <n v="77070"/>
    <x v="2"/>
    <x v="1259"/>
    <x v="2"/>
    <x v="7"/>
    <x v="1234"/>
    <n v="54.367999999999995"/>
    <n v="4"/>
    <n v="0.2"/>
    <n v="4.0775999999999968"/>
  </r>
  <r>
    <n v="2435"/>
    <s v="CA-2012-154746"/>
    <x v="1"/>
    <x v="717"/>
    <d v="2012-11-17T00:00:00"/>
    <s v="First Class"/>
    <s v="PJ-18835"/>
    <s v="Patrick Jones"/>
    <x v="1"/>
    <x v="0"/>
    <s v="Springfield"/>
    <x v="17"/>
    <n v="22153"/>
    <x v="0"/>
    <x v="618"/>
    <x v="1"/>
    <x v="12"/>
    <x v="613"/>
    <n v="33.96"/>
    <n v="2"/>
    <n v="0"/>
    <n v="16.98"/>
  </r>
  <r>
    <n v="2436"/>
    <s v="CA-2012-154746"/>
    <x v="1"/>
    <x v="717"/>
    <d v="2012-11-17T00:00:00"/>
    <s v="First Class"/>
    <s v="PJ-18835"/>
    <s v="Patrick Jones"/>
    <x v="1"/>
    <x v="0"/>
    <s v="Springfield"/>
    <x v="17"/>
    <n v="22153"/>
    <x v="0"/>
    <x v="1341"/>
    <x v="1"/>
    <x v="9"/>
    <x v="1317"/>
    <n v="826.11"/>
    <n v="3"/>
    <n v="0"/>
    <n v="322.18290000000002"/>
  </r>
  <r>
    <n v="2437"/>
    <s v="CA-2014-140053"/>
    <x v="3"/>
    <x v="445"/>
    <d v="2014-07-11T00:00:00"/>
    <s v="Standard Class"/>
    <s v="CA-12265"/>
    <s v="Christina Anderson"/>
    <x v="0"/>
    <x v="0"/>
    <s v="Farmington"/>
    <x v="27"/>
    <n v="87401"/>
    <x v="1"/>
    <x v="71"/>
    <x v="0"/>
    <x v="5"/>
    <x v="71"/>
    <n v="545.85"/>
    <n v="9"/>
    <n v="0"/>
    <n v="114.6285"/>
  </r>
  <r>
    <n v="2438"/>
    <s v="CA-2011-164210"/>
    <x v="2"/>
    <x v="728"/>
    <d v="2011-11-20T00:00:00"/>
    <s v="Second Class"/>
    <s v="PW-19240"/>
    <s v="Pierre Wener"/>
    <x v="0"/>
    <x v="0"/>
    <s v="Louisville"/>
    <x v="22"/>
    <n v="80027"/>
    <x v="1"/>
    <x v="1342"/>
    <x v="0"/>
    <x v="3"/>
    <x v="1318"/>
    <n v="145.97999999999999"/>
    <n v="2"/>
    <n v="0.5"/>
    <n v="-99.266399999999976"/>
  </r>
  <r>
    <n v="2439"/>
    <s v="CA-2011-164210"/>
    <x v="2"/>
    <x v="728"/>
    <d v="2011-11-20T00:00:00"/>
    <s v="Second Class"/>
    <s v="PW-19240"/>
    <s v="Pierre Wener"/>
    <x v="0"/>
    <x v="0"/>
    <s v="Louisville"/>
    <x v="22"/>
    <n v="80027"/>
    <x v="1"/>
    <x v="862"/>
    <x v="1"/>
    <x v="10"/>
    <x v="848"/>
    <n v="35.808"/>
    <n v="4"/>
    <n v="0.2"/>
    <n v="12.5328"/>
  </r>
  <r>
    <n v="2440"/>
    <s v="CA-2014-139948"/>
    <x v="3"/>
    <x v="729"/>
    <d v="2014-07-23T00:00:00"/>
    <s v="Standard Class"/>
    <s v="SW-20455"/>
    <s v="Shaun Weien"/>
    <x v="0"/>
    <x v="0"/>
    <s v="Tampa"/>
    <x v="2"/>
    <n v="33614"/>
    <x v="0"/>
    <x v="627"/>
    <x v="0"/>
    <x v="5"/>
    <x v="621"/>
    <n v="7.9040000000000008"/>
    <n v="2"/>
    <n v="0.2"/>
    <n v="2.1736000000000004"/>
  </r>
  <r>
    <n v="2441"/>
    <s v="CA-2013-146934"/>
    <x v="0"/>
    <x v="730"/>
    <d v="2013-05-28T00:00:00"/>
    <s v="Standard Class"/>
    <s v="AF-10870"/>
    <s v="Art Ferguson"/>
    <x v="0"/>
    <x v="0"/>
    <s v="Passaic"/>
    <x v="30"/>
    <n v="7055"/>
    <x v="3"/>
    <x v="302"/>
    <x v="2"/>
    <x v="7"/>
    <x v="299"/>
    <n v="345"/>
    <n v="5"/>
    <n v="0"/>
    <n v="86.25"/>
  </r>
  <r>
    <n v="2442"/>
    <s v="CA-2013-146934"/>
    <x v="0"/>
    <x v="730"/>
    <d v="2013-05-28T00:00:00"/>
    <s v="Standard Class"/>
    <s v="AF-10870"/>
    <s v="Art Ferguson"/>
    <x v="0"/>
    <x v="0"/>
    <s v="Passaic"/>
    <x v="30"/>
    <n v="7055"/>
    <x v="3"/>
    <x v="209"/>
    <x v="0"/>
    <x v="3"/>
    <x v="208"/>
    <n v="174.28599999999997"/>
    <n v="2"/>
    <n v="0.3"/>
    <n v="-19.918399999999991"/>
  </r>
  <r>
    <n v="2443"/>
    <s v="CA-2013-146934"/>
    <x v="0"/>
    <x v="730"/>
    <d v="2013-05-28T00:00:00"/>
    <s v="Standard Class"/>
    <s v="AF-10870"/>
    <s v="Art Ferguson"/>
    <x v="0"/>
    <x v="0"/>
    <s v="Passaic"/>
    <x v="30"/>
    <n v="7055"/>
    <x v="3"/>
    <x v="190"/>
    <x v="1"/>
    <x v="9"/>
    <x v="189"/>
    <n v="662.84"/>
    <n v="4"/>
    <n v="0"/>
    <n v="172.33840000000004"/>
  </r>
  <r>
    <n v="2444"/>
    <s v="CA-2013-146934"/>
    <x v="0"/>
    <x v="730"/>
    <d v="2013-05-28T00:00:00"/>
    <s v="Standard Class"/>
    <s v="AF-10870"/>
    <s v="Art Ferguson"/>
    <x v="0"/>
    <x v="0"/>
    <s v="Passaic"/>
    <x v="30"/>
    <n v="7055"/>
    <x v="3"/>
    <x v="452"/>
    <x v="2"/>
    <x v="11"/>
    <x v="448"/>
    <n v="95.1"/>
    <n v="5"/>
    <n v="0"/>
    <n v="30.431999999999995"/>
  </r>
  <r>
    <n v="2445"/>
    <s v="CA-2013-146934"/>
    <x v="0"/>
    <x v="730"/>
    <d v="2013-05-28T00:00:00"/>
    <s v="Standard Class"/>
    <s v="AF-10870"/>
    <s v="Art Ferguson"/>
    <x v="0"/>
    <x v="0"/>
    <s v="Passaic"/>
    <x v="30"/>
    <n v="7055"/>
    <x v="3"/>
    <x v="1343"/>
    <x v="1"/>
    <x v="12"/>
    <x v="1319"/>
    <n v="26.880000000000003"/>
    <n v="6"/>
    <n v="0"/>
    <n v="12.902400000000002"/>
  </r>
  <r>
    <n v="2446"/>
    <s v="CA-2013-146934"/>
    <x v="0"/>
    <x v="730"/>
    <d v="2013-05-28T00:00:00"/>
    <s v="Standard Class"/>
    <s v="AF-10870"/>
    <s v="Art Ferguson"/>
    <x v="0"/>
    <x v="0"/>
    <s v="Passaic"/>
    <x v="30"/>
    <n v="7055"/>
    <x v="3"/>
    <x v="957"/>
    <x v="2"/>
    <x v="7"/>
    <x v="941"/>
    <n v="257.98"/>
    <n v="2"/>
    <n v="0"/>
    <n v="74.8142"/>
  </r>
  <r>
    <n v="2447"/>
    <s v="CA-2012-100573"/>
    <x v="1"/>
    <x v="12"/>
    <d v="2012-10-01T00:00:00"/>
    <s v="Standard Class"/>
    <s v="AM-10705"/>
    <s v="Anne McFarland"/>
    <x v="0"/>
    <x v="0"/>
    <s v="Los Angeles"/>
    <x v="1"/>
    <n v="90004"/>
    <x v="1"/>
    <x v="755"/>
    <x v="1"/>
    <x v="12"/>
    <x v="746"/>
    <n v="17.48"/>
    <n v="2"/>
    <n v="0"/>
    <n v="8.2156000000000002"/>
  </r>
  <r>
    <n v="2448"/>
    <s v="CA-2013-119165"/>
    <x v="0"/>
    <x v="731"/>
    <d v="2013-11-07T00:00:00"/>
    <s v="Standard Class"/>
    <s v="BD-11320"/>
    <s v="Bill Donatelli"/>
    <x v="0"/>
    <x v="0"/>
    <s v="Philadelphia"/>
    <x v="9"/>
    <n v="19143"/>
    <x v="3"/>
    <x v="1153"/>
    <x v="0"/>
    <x v="1"/>
    <x v="1132"/>
    <n v="492.83499999999998"/>
    <n v="5"/>
    <n v="0.3"/>
    <n v="-14.080999999999989"/>
  </r>
  <r>
    <n v="2449"/>
    <s v="CA-2012-128027"/>
    <x v="1"/>
    <x v="471"/>
    <d v="2012-09-17T00:00:00"/>
    <s v="Second Class"/>
    <s v="CM-12385"/>
    <s v="Christopher Martinez"/>
    <x v="0"/>
    <x v="0"/>
    <s v="North Charleston"/>
    <x v="20"/>
    <n v="29406"/>
    <x v="0"/>
    <x v="435"/>
    <x v="1"/>
    <x v="4"/>
    <x v="430"/>
    <n v="269.49"/>
    <n v="3"/>
    <n v="0"/>
    <n v="5.3897999999999939"/>
  </r>
  <r>
    <n v="2450"/>
    <s v="CA-2013-140207"/>
    <x v="0"/>
    <x v="732"/>
    <d v="2013-11-11T00:00:00"/>
    <s v="Standard Class"/>
    <s v="CS-12400"/>
    <s v="Christopher Schild"/>
    <x v="2"/>
    <x v="0"/>
    <s v="San Jose"/>
    <x v="1"/>
    <n v="95123"/>
    <x v="1"/>
    <x v="1344"/>
    <x v="1"/>
    <x v="8"/>
    <x v="1320"/>
    <n v="29.120000000000005"/>
    <n v="5"/>
    <n v="0.2"/>
    <n v="9.8279999999999959"/>
  </r>
  <r>
    <n v="2451"/>
    <s v="CA-2014-140949"/>
    <x v="3"/>
    <x v="294"/>
    <d v="2014-03-23T00:00:00"/>
    <s v="Second Class"/>
    <s v="DB-13405"/>
    <s v="Denny Blanton"/>
    <x v="0"/>
    <x v="0"/>
    <s v="New York City"/>
    <x v="15"/>
    <n v="10011"/>
    <x v="3"/>
    <x v="1345"/>
    <x v="1"/>
    <x v="2"/>
    <x v="1321"/>
    <n v="18.75"/>
    <n v="5"/>
    <n v="0"/>
    <n v="9"/>
  </r>
  <r>
    <n v="2452"/>
    <s v="CA-2014-140949"/>
    <x v="3"/>
    <x v="294"/>
    <d v="2014-03-23T00:00:00"/>
    <s v="Second Class"/>
    <s v="DB-13405"/>
    <s v="Denny Blanton"/>
    <x v="0"/>
    <x v="0"/>
    <s v="New York City"/>
    <x v="15"/>
    <n v="10011"/>
    <x v="3"/>
    <x v="424"/>
    <x v="2"/>
    <x v="7"/>
    <x v="419"/>
    <n v="119.69999999999999"/>
    <n v="6"/>
    <n v="0"/>
    <n v="31.121999999999996"/>
  </r>
  <r>
    <n v="2453"/>
    <s v="CA-2014-140949"/>
    <x v="3"/>
    <x v="294"/>
    <d v="2014-03-23T00:00:00"/>
    <s v="Second Class"/>
    <s v="DB-13405"/>
    <s v="Denny Blanton"/>
    <x v="0"/>
    <x v="0"/>
    <s v="New York City"/>
    <x v="15"/>
    <n v="10011"/>
    <x v="3"/>
    <x v="536"/>
    <x v="1"/>
    <x v="8"/>
    <x v="531"/>
    <n v="9.1440000000000001"/>
    <n v="3"/>
    <n v="0.2"/>
    <n v="3.0860999999999996"/>
  </r>
  <r>
    <n v="2454"/>
    <s v="CA-2014-140949"/>
    <x v="3"/>
    <x v="294"/>
    <d v="2014-03-23T00:00:00"/>
    <s v="Second Class"/>
    <s v="DB-13405"/>
    <s v="Denny Blanton"/>
    <x v="0"/>
    <x v="0"/>
    <s v="New York City"/>
    <x v="15"/>
    <n v="10011"/>
    <x v="3"/>
    <x v="452"/>
    <x v="2"/>
    <x v="11"/>
    <x v="448"/>
    <n v="57.06"/>
    <n v="3"/>
    <n v="0"/>
    <n v="18.2592"/>
  </r>
  <r>
    <n v="2455"/>
    <s v="CA-2014-140949"/>
    <x v="3"/>
    <x v="294"/>
    <d v="2014-03-23T00:00:00"/>
    <s v="Second Class"/>
    <s v="DB-13405"/>
    <s v="Denny Blanton"/>
    <x v="0"/>
    <x v="0"/>
    <s v="New York City"/>
    <x v="15"/>
    <n v="10011"/>
    <x v="3"/>
    <x v="1044"/>
    <x v="2"/>
    <x v="11"/>
    <x v="1024"/>
    <n v="71.599999999999994"/>
    <n v="8"/>
    <n v="0"/>
    <n v="13.603999999999992"/>
  </r>
  <r>
    <n v="2456"/>
    <s v="CA-2014-140949"/>
    <x v="3"/>
    <x v="294"/>
    <d v="2014-03-23T00:00:00"/>
    <s v="Second Class"/>
    <s v="DB-13405"/>
    <s v="Denny Blanton"/>
    <x v="0"/>
    <x v="0"/>
    <s v="New York City"/>
    <x v="15"/>
    <n v="10011"/>
    <x v="3"/>
    <x v="1031"/>
    <x v="1"/>
    <x v="4"/>
    <x v="1013"/>
    <n v="107.44"/>
    <n v="8"/>
    <n v="0"/>
    <n v="27.934399999999997"/>
  </r>
  <r>
    <n v="2457"/>
    <s v="CA-2014-140949"/>
    <x v="3"/>
    <x v="294"/>
    <d v="2014-03-23T00:00:00"/>
    <s v="Second Class"/>
    <s v="DB-13405"/>
    <s v="Denny Blanton"/>
    <x v="0"/>
    <x v="0"/>
    <s v="New York City"/>
    <x v="15"/>
    <n v="10011"/>
    <x v="3"/>
    <x v="676"/>
    <x v="1"/>
    <x v="2"/>
    <x v="670"/>
    <n v="7.31"/>
    <n v="1"/>
    <n v="0"/>
    <n v="3.4356999999999998"/>
  </r>
  <r>
    <n v="2458"/>
    <s v="CA-2014-140949"/>
    <x v="3"/>
    <x v="294"/>
    <d v="2014-03-23T00:00:00"/>
    <s v="Second Class"/>
    <s v="DB-13405"/>
    <s v="Denny Blanton"/>
    <x v="0"/>
    <x v="0"/>
    <s v="New York City"/>
    <x v="15"/>
    <n v="10011"/>
    <x v="3"/>
    <x v="32"/>
    <x v="1"/>
    <x v="6"/>
    <x v="32"/>
    <n v="59.099999999999994"/>
    <n v="6"/>
    <n v="0"/>
    <n v="22.458000000000002"/>
  </r>
  <r>
    <n v="2459"/>
    <s v="CA-2014-140949"/>
    <x v="3"/>
    <x v="294"/>
    <d v="2014-03-23T00:00:00"/>
    <s v="Second Class"/>
    <s v="DB-13405"/>
    <s v="Denny Blanton"/>
    <x v="0"/>
    <x v="0"/>
    <s v="New York City"/>
    <x v="15"/>
    <n v="10011"/>
    <x v="3"/>
    <x v="170"/>
    <x v="1"/>
    <x v="4"/>
    <x v="169"/>
    <n v="46.53"/>
    <n v="3"/>
    <n v="0"/>
    <n v="12.097800000000001"/>
  </r>
  <r>
    <n v="2460"/>
    <s v="CA-2014-138548"/>
    <x v="3"/>
    <x v="733"/>
    <d v="2014-08-22T00:00:00"/>
    <s v="Standard Class"/>
    <s v="JG-15160"/>
    <s v="James Galang"/>
    <x v="0"/>
    <x v="0"/>
    <s v="Plainfield"/>
    <x v="30"/>
    <n v="7060"/>
    <x v="3"/>
    <x v="414"/>
    <x v="1"/>
    <x v="9"/>
    <x v="409"/>
    <n v="97.84"/>
    <n v="2"/>
    <n v="0"/>
    <n v="25.438400000000001"/>
  </r>
  <r>
    <n v="2461"/>
    <s v="CA-2012-142419"/>
    <x v="1"/>
    <x v="655"/>
    <d v="2012-07-13T00:00:00"/>
    <s v="Second Class"/>
    <s v="SC-20380"/>
    <s v="Shahid Collister"/>
    <x v="0"/>
    <x v="0"/>
    <s v="Seattle"/>
    <x v="4"/>
    <n v="98115"/>
    <x v="1"/>
    <x v="843"/>
    <x v="1"/>
    <x v="10"/>
    <x v="829"/>
    <n v="29.97"/>
    <n v="3"/>
    <n v="0"/>
    <n v="13.486499999999999"/>
  </r>
  <r>
    <n v="2462"/>
    <s v="CA-2012-142419"/>
    <x v="1"/>
    <x v="655"/>
    <d v="2012-07-13T00:00:00"/>
    <s v="Second Class"/>
    <s v="SC-20380"/>
    <s v="Shahid Collister"/>
    <x v="0"/>
    <x v="0"/>
    <s v="Seattle"/>
    <x v="4"/>
    <n v="98115"/>
    <x v="1"/>
    <x v="800"/>
    <x v="1"/>
    <x v="8"/>
    <x v="790"/>
    <n v="98.352000000000004"/>
    <n v="3"/>
    <n v="0.2"/>
    <n v="34.423199999999987"/>
  </r>
  <r>
    <n v="2463"/>
    <s v="CA-2014-148691"/>
    <x v="3"/>
    <x v="734"/>
    <d v="2014-12-10T00:00:00"/>
    <s v="Standard Class"/>
    <s v="CS-12460"/>
    <s v="Chuck Sachs"/>
    <x v="0"/>
    <x v="0"/>
    <s v="New York City"/>
    <x v="15"/>
    <n v="10009"/>
    <x v="3"/>
    <x v="301"/>
    <x v="1"/>
    <x v="8"/>
    <x v="298"/>
    <n v="83.920000000000016"/>
    <n v="5"/>
    <n v="0.2"/>
    <n v="29.371999999999993"/>
  </r>
  <r>
    <n v="2464"/>
    <s v="CA-2014-148691"/>
    <x v="3"/>
    <x v="734"/>
    <d v="2014-12-10T00:00:00"/>
    <s v="Standard Class"/>
    <s v="CS-12460"/>
    <s v="Chuck Sachs"/>
    <x v="0"/>
    <x v="0"/>
    <s v="New York City"/>
    <x v="15"/>
    <n v="10009"/>
    <x v="3"/>
    <x v="1316"/>
    <x v="1"/>
    <x v="8"/>
    <x v="1293"/>
    <n v="14.624000000000002"/>
    <n v="2"/>
    <n v="0.2"/>
    <n v="5.1183999999999994"/>
  </r>
  <r>
    <n v="2465"/>
    <s v="CA-2014-148691"/>
    <x v="3"/>
    <x v="734"/>
    <d v="2014-12-10T00:00:00"/>
    <s v="Standard Class"/>
    <s v="CS-12460"/>
    <s v="Chuck Sachs"/>
    <x v="0"/>
    <x v="0"/>
    <s v="New York City"/>
    <x v="15"/>
    <n v="10009"/>
    <x v="3"/>
    <x v="819"/>
    <x v="2"/>
    <x v="7"/>
    <x v="807"/>
    <n v="136.99"/>
    <n v="1"/>
    <n v="0"/>
    <n v="36.987300000000005"/>
  </r>
  <r>
    <n v="2466"/>
    <s v="CA-2014-148691"/>
    <x v="3"/>
    <x v="734"/>
    <d v="2014-12-10T00:00:00"/>
    <s v="Standard Class"/>
    <s v="CS-12460"/>
    <s v="Chuck Sachs"/>
    <x v="0"/>
    <x v="0"/>
    <s v="New York City"/>
    <x v="15"/>
    <n v="10009"/>
    <x v="3"/>
    <x v="395"/>
    <x v="1"/>
    <x v="2"/>
    <x v="391"/>
    <n v="3.15"/>
    <n v="1"/>
    <n v="0"/>
    <n v="1.512"/>
  </r>
  <r>
    <n v="2467"/>
    <s v="CA-2014-128755"/>
    <x v="3"/>
    <x v="464"/>
    <d v="2014-05-09T00:00:00"/>
    <s v="Standard Class"/>
    <s v="MK-18160"/>
    <s v="Mike Kennedy"/>
    <x v="0"/>
    <x v="0"/>
    <s v="Newport News"/>
    <x v="17"/>
    <n v="23602"/>
    <x v="0"/>
    <x v="1346"/>
    <x v="1"/>
    <x v="10"/>
    <x v="1322"/>
    <n v="9.11"/>
    <n v="1"/>
    <n v="0"/>
    <n v="4.099499999999999"/>
  </r>
  <r>
    <n v="2468"/>
    <s v="CA-2014-128755"/>
    <x v="3"/>
    <x v="464"/>
    <d v="2014-05-09T00:00:00"/>
    <s v="Standard Class"/>
    <s v="MK-18160"/>
    <s v="Mike Kennedy"/>
    <x v="0"/>
    <x v="0"/>
    <s v="Newport News"/>
    <x v="17"/>
    <n v="23602"/>
    <x v="0"/>
    <x v="384"/>
    <x v="1"/>
    <x v="4"/>
    <x v="380"/>
    <n v="571.44000000000005"/>
    <n v="4"/>
    <n v="0"/>
    <n v="165.71759999999995"/>
  </r>
  <r>
    <n v="2469"/>
    <s v="CA-2014-128755"/>
    <x v="3"/>
    <x v="464"/>
    <d v="2014-05-09T00:00:00"/>
    <s v="Standard Class"/>
    <s v="MK-18160"/>
    <s v="Mike Kennedy"/>
    <x v="0"/>
    <x v="0"/>
    <s v="Newport News"/>
    <x v="17"/>
    <n v="23602"/>
    <x v="0"/>
    <x v="1347"/>
    <x v="1"/>
    <x v="10"/>
    <x v="1323"/>
    <n v="32.400000000000006"/>
    <n v="5"/>
    <n v="0"/>
    <n v="15.552000000000001"/>
  </r>
  <r>
    <n v="2470"/>
    <s v="CA-2014-128755"/>
    <x v="3"/>
    <x v="464"/>
    <d v="2014-05-09T00:00:00"/>
    <s v="Standard Class"/>
    <s v="MK-18160"/>
    <s v="Mike Kennedy"/>
    <x v="0"/>
    <x v="0"/>
    <s v="Newport News"/>
    <x v="17"/>
    <n v="23602"/>
    <x v="0"/>
    <x v="1036"/>
    <x v="1"/>
    <x v="4"/>
    <x v="1017"/>
    <n v="16.91"/>
    <n v="1"/>
    <n v="0"/>
    <n v="4.5656999999999996"/>
  </r>
  <r>
    <n v="2471"/>
    <s v="US-2013-135923"/>
    <x v="0"/>
    <x v="115"/>
    <d v="2013-01-28T00:00:00"/>
    <s v="Standard Class"/>
    <s v="CM-11935"/>
    <s v="Carlos Meador"/>
    <x v="0"/>
    <x v="0"/>
    <s v="Fayetteville"/>
    <x v="3"/>
    <n v="28314"/>
    <x v="0"/>
    <x v="1348"/>
    <x v="0"/>
    <x v="5"/>
    <x v="1324"/>
    <n v="14.272"/>
    <n v="8"/>
    <n v="0.2"/>
    <n v="4.281600000000001"/>
  </r>
  <r>
    <n v="2472"/>
    <s v="US-2013-135923"/>
    <x v="0"/>
    <x v="115"/>
    <d v="2013-01-28T00:00:00"/>
    <s v="Standard Class"/>
    <s v="CM-11935"/>
    <s v="Carlos Meador"/>
    <x v="0"/>
    <x v="0"/>
    <s v="Fayetteville"/>
    <x v="3"/>
    <n v="28314"/>
    <x v="0"/>
    <x v="1248"/>
    <x v="0"/>
    <x v="0"/>
    <x v="1325"/>
    <n v="451.13599999999997"/>
    <n v="4"/>
    <n v="0.2"/>
    <n v="-67.670399999999972"/>
  </r>
  <r>
    <n v="2473"/>
    <s v="US-2013-135923"/>
    <x v="0"/>
    <x v="115"/>
    <d v="2013-01-28T00:00:00"/>
    <s v="Standard Class"/>
    <s v="CM-11935"/>
    <s v="Carlos Meador"/>
    <x v="0"/>
    <x v="0"/>
    <s v="Fayetteville"/>
    <x v="3"/>
    <n v="28314"/>
    <x v="0"/>
    <x v="1266"/>
    <x v="1"/>
    <x v="9"/>
    <x v="1241"/>
    <n v="64.864000000000004"/>
    <n v="4"/>
    <n v="0.2"/>
    <n v="6.4864000000000033"/>
  </r>
  <r>
    <n v="2474"/>
    <s v="CA-2013-114972"/>
    <x v="0"/>
    <x v="54"/>
    <d v="2013-11-07T00:00:00"/>
    <s v="First Class"/>
    <s v="PF-19225"/>
    <s v="Phillip Flathmann"/>
    <x v="0"/>
    <x v="0"/>
    <s v="Los Angeles"/>
    <x v="1"/>
    <n v="90032"/>
    <x v="1"/>
    <x v="1349"/>
    <x v="0"/>
    <x v="1"/>
    <x v="1326"/>
    <n v="217.58400000000003"/>
    <n v="2"/>
    <n v="0.2"/>
    <n v="-29.917800000000021"/>
  </r>
  <r>
    <n v="2475"/>
    <s v="CA-2013-114972"/>
    <x v="0"/>
    <x v="54"/>
    <d v="2013-11-07T00:00:00"/>
    <s v="First Class"/>
    <s v="PF-19225"/>
    <s v="Phillip Flathmann"/>
    <x v="0"/>
    <x v="0"/>
    <s v="Los Angeles"/>
    <x v="1"/>
    <n v="90032"/>
    <x v="1"/>
    <x v="1350"/>
    <x v="2"/>
    <x v="11"/>
    <x v="1327"/>
    <n v="82.95"/>
    <n v="5"/>
    <n v="0"/>
    <n v="29.032499999999999"/>
  </r>
  <r>
    <n v="2476"/>
    <s v="CA-2013-114972"/>
    <x v="0"/>
    <x v="54"/>
    <d v="2013-11-07T00:00:00"/>
    <s v="First Class"/>
    <s v="PF-19225"/>
    <s v="Phillip Flathmann"/>
    <x v="0"/>
    <x v="0"/>
    <s v="Los Angeles"/>
    <x v="1"/>
    <n v="90032"/>
    <x v="1"/>
    <x v="1351"/>
    <x v="1"/>
    <x v="2"/>
    <x v="1328"/>
    <n v="87.71"/>
    <n v="7"/>
    <n v="0"/>
    <n v="41.223699999999994"/>
  </r>
  <r>
    <n v="2477"/>
    <s v="CA-2013-114972"/>
    <x v="0"/>
    <x v="54"/>
    <d v="2013-11-07T00:00:00"/>
    <s v="First Class"/>
    <s v="PF-19225"/>
    <s v="Phillip Flathmann"/>
    <x v="0"/>
    <x v="0"/>
    <s v="Los Angeles"/>
    <x v="1"/>
    <n v="90032"/>
    <x v="1"/>
    <x v="1341"/>
    <x v="1"/>
    <x v="9"/>
    <x v="1317"/>
    <n v="1101.48"/>
    <n v="4"/>
    <n v="0"/>
    <n v="429.57720000000006"/>
  </r>
  <r>
    <n v="2478"/>
    <s v="CA-2014-102750"/>
    <x v="3"/>
    <x v="507"/>
    <d v="2014-09-09T00:00:00"/>
    <s v="Second Class"/>
    <s v="GM-14695"/>
    <s v="Greg Maxwell"/>
    <x v="1"/>
    <x v="0"/>
    <s v="Los Angeles"/>
    <x v="1"/>
    <n v="90036"/>
    <x v="1"/>
    <x v="594"/>
    <x v="0"/>
    <x v="3"/>
    <x v="589"/>
    <n v="1322.3520000000001"/>
    <n v="3"/>
    <n v="0.2"/>
    <n v="-99.176400000000001"/>
  </r>
  <r>
    <n v="2479"/>
    <s v="CA-2011-145212"/>
    <x v="2"/>
    <x v="103"/>
    <d v="2011-09-19T00:00:00"/>
    <s v="Standard Class"/>
    <s v="DC-12850"/>
    <s v="Dan Campbell"/>
    <x v="0"/>
    <x v="0"/>
    <s v="New York City"/>
    <x v="15"/>
    <n v="10011"/>
    <x v="3"/>
    <x v="6"/>
    <x v="1"/>
    <x v="6"/>
    <x v="6"/>
    <n v="5.46"/>
    <n v="3"/>
    <n v="0"/>
    <n v="1.4742000000000002"/>
  </r>
  <r>
    <n v="2480"/>
    <s v="CA-2014-141992"/>
    <x v="3"/>
    <x v="249"/>
    <d v="2014-06-26T00:00:00"/>
    <s v="Standard Class"/>
    <s v="FO-14305"/>
    <s v="Frank Olsen"/>
    <x v="0"/>
    <x v="0"/>
    <s v="Dallas"/>
    <x v="5"/>
    <n v="75220"/>
    <x v="2"/>
    <x v="1352"/>
    <x v="1"/>
    <x v="14"/>
    <x v="1329"/>
    <n v="11.184000000000001"/>
    <n v="1"/>
    <n v="0.2"/>
    <n v="0.83879999999999999"/>
  </r>
  <r>
    <n v="2481"/>
    <s v="CA-2014-141992"/>
    <x v="3"/>
    <x v="249"/>
    <d v="2014-06-26T00:00:00"/>
    <s v="Standard Class"/>
    <s v="FO-14305"/>
    <s v="Frank Olsen"/>
    <x v="0"/>
    <x v="0"/>
    <s v="Dallas"/>
    <x v="5"/>
    <n v="75220"/>
    <x v="2"/>
    <x v="82"/>
    <x v="1"/>
    <x v="4"/>
    <x v="82"/>
    <n v="153.584"/>
    <n v="2"/>
    <n v="0.2"/>
    <n v="-32.636600000000001"/>
  </r>
  <r>
    <n v="2482"/>
    <s v="CA-2014-147956"/>
    <x v="3"/>
    <x v="165"/>
    <d v="2015-01-01T00:00:00"/>
    <s v="Standard Class"/>
    <s v="AH-10210"/>
    <s v="Alan Hwang"/>
    <x v="0"/>
    <x v="0"/>
    <s v="Seattle"/>
    <x v="4"/>
    <n v="98105"/>
    <x v="1"/>
    <x v="749"/>
    <x v="1"/>
    <x v="4"/>
    <x v="740"/>
    <n v="1003.6200000000001"/>
    <n v="6"/>
    <n v="0"/>
    <n v="0"/>
  </r>
  <r>
    <n v="2483"/>
    <s v="CA-2014-126067"/>
    <x v="3"/>
    <x v="735"/>
    <d v="2014-09-04T00:00:00"/>
    <s v="Standard Class"/>
    <s v="KN-16705"/>
    <s v="Kristina Nunn"/>
    <x v="2"/>
    <x v="0"/>
    <s v="Seattle"/>
    <x v="4"/>
    <n v="98105"/>
    <x v="1"/>
    <x v="1353"/>
    <x v="2"/>
    <x v="7"/>
    <x v="1330"/>
    <n v="35.167999999999999"/>
    <n v="4"/>
    <n v="0.2"/>
    <n v="11.429599999999999"/>
  </r>
  <r>
    <n v="2484"/>
    <s v="CA-2014-126067"/>
    <x v="3"/>
    <x v="735"/>
    <d v="2014-09-04T00:00:00"/>
    <s v="Standard Class"/>
    <s v="KN-16705"/>
    <s v="Kristina Nunn"/>
    <x v="2"/>
    <x v="0"/>
    <s v="Seattle"/>
    <x v="4"/>
    <n v="98105"/>
    <x v="1"/>
    <x v="342"/>
    <x v="0"/>
    <x v="3"/>
    <x v="338"/>
    <n v="1137.75"/>
    <n v="5"/>
    <n v="0"/>
    <n v="250.30500000000004"/>
  </r>
  <r>
    <n v="2485"/>
    <s v="CA-2014-126067"/>
    <x v="3"/>
    <x v="735"/>
    <d v="2014-09-04T00:00:00"/>
    <s v="Standard Class"/>
    <s v="KN-16705"/>
    <s v="Kristina Nunn"/>
    <x v="2"/>
    <x v="0"/>
    <s v="Seattle"/>
    <x v="4"/>
    <n v="98105"/>
    <x v="1"/>
    <x v="444"/>
    <x v="1"/>
    <x v="8"/>
    <x v="439"/>
    <n v="99.680000000000021"/>
    <n v="5"/>
    <n v="0.2"/>
    <n v="32.396000000000001"/>
  </r>
  <r>
    <n v="2486"/>
    <s v="CA-2014-126067"/>
    <x v="3"/>
    <x v="735"/>
    <d v="2014-09-04T00:00:00"/>
    <s v="Standard Class"/>
    <s v="KN-16705"/>
    <s v="Kristina Nunn"/>
    <x v="2"/>
    <x v="0"/>
    <s v="Seattle"/>
    <x v="4"/>
    <n v="98105"/>
    <x v="1"/>
    <x v="449"/>
    <x v="1"/>
    <x v="6"/>
    <x v="444"/>
    <n v="5.56"/>
    <n v="2"/>
    <n v="0"/>
    <n v="1.4455999999999998"/>
  </r>
  <r>
    <n v="2487"/>
    <s v="CA-2012-104514"/>
    <x v="1"/>
    <x v="98"/>
    <d v="2012-01-04T00:00:00"/>
    <s v="Second Class"/>
    <s v="CB-12535"/>
    <s v="Claudia Bergmann"/>
    <x v="1"/>
    <x v="0"/>
    <s v="Newark"/>
    <x v="13"/>
    <n v="19711"/>
    <x v="3"/>
    <x v="1354"/>
    <x v="1"/>
    <x v="4"/>
    <x v="1331"/>
    <n v="85.52"/>
    <n v="2"/>
    <n v="0"/>
    <n v="22.235199999999999"/>
  </r>
  <r>
    <n v="2488"/>
    <s v="CA-2012-104514"/>
    <x v="1"/>
    <x v="98"/>
    <d v="2012-01-04T00:00:00"/>
    <s v="Second Class"/>
    <s v="CB-12535"/>
    <s v="Claudia Bergmann"/>
    <x v="1"/>
    <x v="0"/>
    <s v="Newark"/>
    <x v="13"/>
    <n v="19711"/>
    <x v="3"/>
    <x v="1355"/>
    <x v="1"/>
    <x v="6"/>
    <x v="1332"/>
    <n v="9.84"/>
    <n v="3"/>
    <n v="0"/>
    <n v="2.6568000000000005"/>
  </r>
  <r>
    <n v="2489"/>
    <s v="CA-2012-104514"/>
    <x v="1"/>
    <x v="98"/>
    <d v="2012-01-04T00:00:00"/>
    <s v="Second Class"/>
    <s v="CB-12535"/>
    <s v="Claudia Bergmann"/>
    <x v="1"/>
    <x v="0"/>
    <s v="Newark"/>
    <x v="13"/>
    <n v="19711"/>
    <x v="3"/>
    <x v="1283"/>
    <x v="1"/>
    <x v="10"/>
    <x v="1259"/>
    <n v="20.04"/>
    <n v="3"/>
    <n v="0"/>
    <n v="9.6191999999999993"/>
  </r>
  <r>
    <n v="2490"/>
    <s v="CA-2012-141040"/>
    <x v="1"/>
    <x v="330"/>
    <d v="2012-10-13T00:00:00"/>
    <s v="Second Class"/>
    <s v="TB-21250"/>
    <s v="Tim Brockman"/>
    <x v="0"/>
    <x v="0"/>
    <s v="New York City"/>
    <x v="15"/>
    <n v="10024"/>
    <x v="3"/>
    <x v="1356"/>
    <x v="2"/>
    <x v="7"/>
    <x v="1333"/>
    <n v="631.96"/>
    <n v="4"/>
    <n v="0"/>
    <n v="303.3408"/>
  </r>
  <r>
    <n v="2491"/>
    <s v="CA-2012-141040"/>
    <x v="1"/>
    <x v="330"/>
    <d v="2012-10-13T00:00:00"/>
    <s v="Second Class"/>
    <s v="TB-21250"/>
    <s v="Tim Brockman"/>
    <x v="0"/>
    <x v="0"/>
    <s v="New York City"/>
    <x v="15"/>
    <n v="10024"/>
    <x v="3"/>
    <x v="1357"/>
    <x v="1"/>
    <x v="10"/>
    <x v="1334"/>
    <n v="23.92"/>
    <n v="4"/>
    <n v="0"/>
    <n v="10.763999999999999"/>
  </r>
  <r>
    <n v="2492"/>
    <s v="CA-2011-113579"/>
    <x v="2"/>
    <x v="736"/>
    <d v="2011-12-15T00:00:00"/>
    <s v="Second Class"/>
    <s v="KD-16345"/>
    <s v="Katherine Ducich"/>
    <x v="0"/>
    <x v="0"/>
    <s v="Los Angeles"/>
    <x v="1"/>
    <n v="90049"/>
    <x v="1"/>
    <x v="1111"/>
    <x v="1"/>
    <x v="10"/>
    <x v="1091"/>
    <n v="90.24"/>
    <n v="6"/>
    <n v="0"/>
    <n v="41.51039999999999"/>
  </r>
  <r>
    <n v="2493"/>
    <s v="CA-2011-144624"/>
    <x v="2"/>
    <x v="84"/>
    <d v="2011-11-23T00:00:00"/>
    <s v="Standard Class"/>
    <s v="JM-15865"/>
    <s v="John Murray"/>
    <x v="0"/>
    <x v="0"/>
    <s v="Jamestown"/>
    <x v="15"/>
    <n v="14701"/>
    <x v="3"/>
    <x v="1148"/>
    <x v="2"/>
    <x v="7"/>
    <x v="1127"/>
    <n v="4548.8100000000004"/>
    <n v="7"/>
    <n v="0"/>
    <n v="1228.1787000000004"/>
  </r>
  <r>
    <n v="2494"/>
    <s v="CA-2013-146206"/>
    <x v="0"/>
    <x v="545"/>
    <d v="2013-09-15T00:00:00"/>
    <s v="Second Class"/>
    <s v="KT-16480"/>
    <s v="Kean Thornton"/>
    <x v="0"/>
    <x v="0"/>
    <s v="Houston"/>
    <x v="5"/>
    <n v="77095"/>
    <x v="2"/>
    <x v="838"/>
    <x v="0"/>
    <x v="3"/>
    <x v="824"/>
    <n v="300.93"/>
    <n v="5"/>
    <n v="0.3"/>
    <n v="-34.39200000000001"/>
  </r>
  <r>
    <n v="2495"/>
    <s v="CA-2013-146206"/>
    <x v="0"/>
    <x v="545"/>
    <d v="2013-09-15T00:00:00"/>
    <s v="Second Class"/>
    <s v="KT-16480"/>
    <s v="Kean Thornton"/>
    <x v="0"/>
    <x v="0"/>
    <s v="Houston"/>
    <x v="5"/>
    <n v="77095"/>
    <x v="2"/>
    <x v="1149"/>
    <x v="2"/>
    <x v="7"/>
    <x v="1128"/>
    <n v="719.96"/>
    <n v="5"/>
    <n v="0.2"/>
    <n v="53.997000000000043"/>
  </r>
  <r>
    <n v="2496"/>
    <s v="CA-2011-136644"/>
    <x v="2"/>
    <x v="737"/>
    <d v="2011-06-22T00:00:00"/>
    <s v="Standard Class"/>
    <s v="SC-20575"/>
    <s v="Sonia Cooley"/>
    <x v="0"/>
    <x v="0"/>
    <s v="Mishawaka"/>
    <x v="14"/>
    <n v="46544"/>
    <x v="2"/>
    <x v="405"/>
    <x v="0"/>
    <x v="1"/>
    <x v="401"/>
    <n v="647.84"/>
    <n v="8"/>
    <n v="0"/>
    <n v="32.391999999999939"/>
  </r>
  <r>
    <n v="2497"/>
    <s v="CA-2012-122371"/>
    <x v="1"/>
    <x v="120"/>
    <d v="2012-10-01T00:00:00"/>
    <s v="Standard Class"/>
    <s v="BS-11800"/>
    <s v="Bryan Spruell"/>
    <x v="2"/>
    <x v="0"/>
    <s v="San Diego"/>
    <x v="1"/>
    <n v="92037"/>
    <x v="1"/>
    <x v="80"/>
    <x v="1"/>
    <x v="4"/>
    <x v="80"/>
    <n v="64.17"/>
    <n v="3"/>
    <n v="0"/>
    <n v="18.609299999999998"/>
  </r>
  <r>
    <n v="2498"/>
    <s v="CA-2012-122371"/>
    <x v="1"/>
    <x v="120"/>
    <d v="2012-10-01T00:00:00"/>
    <s v="Standard Class"/>
    <s v="BS-11800"/>
    <s v="Bryan Spruell"/>
    <x v="2"/>
    <x v="0"/>
    <s v="San Diego"/>
    <x v="1"/>
    <n v="92037"/>
    <x v="1"/>
    <x v="633"/>
    <x v="1"/>
    <x v="12"/>
    <x v="627"/>
    <n v="124.46"/>
    <n v="2"/>
    <n v="0"/>
    <n v="58.496199999999988"/>
  </r>
  <r>
    <n v="2499"/>
    <s v="CA-2013-126935"/>
    <x v="0"/>
    <x v="288"/>
    <d v="2013-05-25T00:00:00"/>
    <s v="Standard Class"/>
    <s v="BT-11395"/>
    <s v="Bill Tyler"/>
    <x v="1"/>
    <x v="0"/>
    <s v="San Francisco"/>
    <x v="1"/>
    <n v="94109"/>
    <x v="1"/>
    <x v="1224"/>
    <x v="1"/>
    <x v="8"/>
    <x v="1199"/>
    <n v="9.5840000000000014"/>
    <n v="1"/>
    <n v="0.2"/>
    <n v="3.3543999999999996"/>
  </r>
  <r>
    <n v="2500"/>
    <s v="US-2014-133781"/>
    <x v="3"/>
    <x v="738"/>
    <d v="2014-06-24T00:00:00"/>
    <s v="First Class"/>
    <s v="DC-12850"/>
    <s v="Dan Campbell"/>
    <x v="0"/>
    <x v="0"/>
    <s v="Miami"/>
    <x v="2"/>
    <n v="33178"/>
    <x v="0"/>
    <x v="1358"/>
    <x v="1"/>
    <x v="12"/>
    <x v="1335"/>
    <n v="37.608000000000004"/>
    <n v="3"/>
    <n v="0.2"/>
    <n v="12.692699999999995"/>
  </r>
  <r>
    <n v="2501"/>
    <s v="CA-2014-131618"/>
    <x v="3"/>
    <x v="46"/>
    <d v="2014-06-21T00:00:00"/>
    <s v="First Class"/>
    <s v="LS-17200"/>
    <s v="Luke Schmidt"/>
    <x v="1"/>
    <x v="0"/>
    <s v="Skokie"/>
    <x v="10"/>
    <n v="60076"/>
    <x v="2"/>
    <x v="827"/>
    <x v="1"/>
    <x v="10"/>
    <x v="815"/>
    <n v="12.224"/>
    <n v="2"/>
    <n v="0.2"/>
    <n v="4.4311999999999996"/>
  </r>
  <r>
    <n v="2502"/>
    <s v="CA-2014-131618"/>
    <x v="3"/>
    <x v="46"/>
    <d v="2014-06-21T00:00:00"/>
    <s v="First Class"/>
    <s v="LS-17200"/>
    <s v="Luke Schmidt"/>
    <x v="1"/>
    <x v="0"/>
    <s v="Skokie"/>
    <x v="10"/>
    <n v="60076"/>
    <x v="2"/>
    <x v="614"/>
    <x v="1"/>
    <x v="8"/>
    <x v="609"/>
    <n v="2.3039999999999994"/>
    <n v="4"/>
    <n v="0.8"/>
    <n v="-3.5711999999999993"/>
  </r>
  <r>
    <n v="2503"/>
    <s v="CA-2014-131618"/>
    <x v="3"/>
    <x v="46"/>
    <d v="2014-06-21T00:00:00"/>
    <s v="First Class"/>
    <s v="LS-17200"/>
    <s v="Luke Schmidt"/>
    <x v="1"/>
    <x v="0"/>
    <s v="Skokie"/>
    <x v="10"/>
    <n v="60076"/>
    <x v="2"/>
    <x v="673"/>
    <x v="1"/>
    <x v="8"/>
    <x v="667"/>
    <n v="9.3599999999999977"/>
    <n v="4"/>
    <n v="0.8"/>
    <n v="-16.380000000000003"/>
  </r>
  <r>
    <n v="2504"/>
    <s v="CA-2013-149482"/>
    <x v="0"/>
    <x v="696"/>
    <d v="2013-11-20T00:00:00"/>
    <s v="Standard Class"/>
    <s v="RR-19315"/>
    <s v="Ralph Ritter"/>
    <x v="0"/>
    <x v="0"/>
    <s v="San Francisco"/>
    <x v="1"/>
    <n v="94110"/>
    <x v="1"/>
    <x v="1238"/>
    <x v="1"/>
    <x v="2"/>
    <x v="1212"/>
    <n v="7.38"/>
    <n v="2"/>
    <n v="0"/>
    <n v="3.4685999999999999"/>
  </r>
  <r>
    <n v="2505"/>
    <s v="CA-2011-143917"/>
    <x v="2"/>
    <x v="739"/>
    <d v="2011-07-27T00:00:00"/>
    <s v="Second Class"/>
    <s v="KL-16645"/>
    <s v="Ken Lonsdale"/>
    <x v="0"/>
    <x v="0"/>
    <s v="San Francisco"/>
    <x v="1"/>
    <n v="94122"/>
    <x v="1"/>
    <x v="230"/>
    <x v="1"/>
    <x v="4"/>
    <x v="228"/>
    <n v="53.72"/>
    <n v="4"/>
    <n v="0"/>
    <n v="15.041600000000003"/>
  </r>
  <r>
    <n v="2506"/>
    <s v="CA-2011-143917"/>
    <x v="2"/>
    <x v="739"/>
    <d v="2011-07-27T00:00:00"/>
    <s v="Second Class"/>
    <s v="KL-16645"/>
    <s v="Ken Lonsdale"/>
    <x v="0"/>
    <x v="0"/>
    <s v="San Francisco"/>
    <x v="1"/>
    <n v="94122"/>
    <x v="1"/>
    <x v="1359"/>
    <x v="1"/>
    <x v="14"/>
    <x v="1336"/>
    <n v="8187.65"/>
    <n v="5"/>
    <n v="0"/>
    <n v="327.50599999999963"/>
  </r>
  <r>
    <n v="2507"/>
    <s v="CA-2011-143917"/>
    <x v="2"/>
    <x v="739"/>
    <d v="2011-07-27T00:00:00"/>
    <s v="Second Class"/>
    <s v="KL-16645"/>
    <s v="Ken Lonsdale"/>
    <x v="0"/>
    <x v="0"/>
    <s v="San Francisco"/>
    <x v="1"/>
    <n v="94122"/>
    <x v="1"/>
    <x v="221"/>
    <x v="0"/>
    <x v="5"/>
    <x v="33"/>
    <n v="77.92"/>
    <n v="8"/>
    <n v="0"/>
    <n v="34.284800000000004"/>
  </r>
  <r>
    <n v="2508"/>
    <s v="CA-2012-120397"/>
    <x v="1"/>
    <x v="740"/>
    <d v="2012-07-02T00:00:00"/>
    <s v="Same Day"/>
    <s v="RB-19435"/>
    <s v="Richard Bierner"/>
    <x v="0"/>
    <x v="0"/>
    <s v="Houston"/>
    <x v="5"/>
    <n v="77070"/>
    <x v="2"/>
    <x v="1360"/>
    <x v="1"/>
    <x v="9"/>
    <x v="1337"/>
    <n v="32.783999999999992"/>
    <n v="4"/>
    <n v="0.8"/>
    <n v="-85.238399999999999"/>
  </r>
  <r>
    <n v="2509"/>
    <s v="CA-2014-163902"/>
    <x v="3"/>
    <x v="580"/>
    <d v="2014-03-09T00:00:00"/>
    <s v="Standard Class"/>
    <s v="MY-17380"/>
    <s v="Maribeth Yedwab"/>
    <x v="1"/>
    <x v="0"/>
    <s v="Los Angeles"/>
    <x v="1"/>
    <n v="90045"/>
    <x v="1"/>
    <x v="1361"/>
    <x v="2"/>
    <x v="7"/>
    <x v="1338"/>
    <n v="196.77600000000001"/>
    <n v="3"/>
    <n v="0.2"/>
    <n v="14.758199999999995"/>
  </r>
  <r>
    <n v="2510"/>
    <s v="CA-2014-163902"/>
    <x v="3"/>
    <x v="580"/>
    <d v="2014-03-09T00:00:00"/>
    <s v="Standard Class"/>
    <s v="MY-17380"/>
    <s v="Maribeth Yedwab"/>
    <x v="1"/>
    <x v="0"/>
    <s v="Los Angeles"/>
    <x v="1"/>
    <n v="90045"/>
    <x v="1"/>
    <x v="914"/>
    <x v="2"/>
    <x v="11"/>
    <x v="897"/>
    <n v="479.93999999999994"/>
    <n v="6"/>
    <n v="0"/>
    <n v="52.79340000000002"/>
  </r>
  <r>
    <n v="2511"/>
    <s v="CA-2013-136812"/>
    <x v="0"/>
    <x v="741"/>
    <d v="2013-11-24T00:00:00"/>
    <s v="Standard Class"/>
    <s v="AW-10930"/>
    <s v="Arthur Wiediger"/>
    <x v="2"/>
    <x v="0"/>
    <s v="Oklahoma City"/>
    <x v="26"/>
    <n v="73120"/>
    <x v="2"/>
    <x v="1362"/>
    <x v="1"/>
    <x v="4"/>
    <x v="1339"/>
    <n v="1117.92"/>
    <n v="4"/>
    <n v="0"/>
    <n v="55.895999999999958"/>
  </r>
  <r>
    <n v="2512"/>
    <s v="CA-2012-102722"/>
    <x v="1"/>
    <x v="24"/>
    <d v="2012-04-19T00:00:00"/>
    <s v="First Class"/>
    <s v="KW-16570"/>
    <s v="Kelly Williams"/>
    <x v="0"/>
    <x v="0"/>
    <s v="Monroe"/>
    <x v="28"/>
    <n v="71203"/>
    <x v="0"/>
    <x v="936"/>
    <x v="2"/>
    <x v="11"/>
    <x v="920"/>
    <n v="106.5"/>
    <n v="6"/>
    <n v="0"/>
    <n v="41.534999999999997"/>
  </r>
  <r>
    <n v="2513"/>
    <s v="CA-2014-155089"/>
    <x v="3"/>
    <x v="574"/>
    <d v="2014-12-07T00:00:00"/>
    <s v="Standard Class"/>
    <s v="DB-12910"/>
    <s v="Daniel Byrd"/>
    <x v="2"/>
    <x v="0"/>
    <s v="Tampa"/>
    <x v="2"/>
    <n v="33614"/>
    <x v="0"/>
    <x v="471"/>
    <x v="1"/>
    <x v="8"/>
    <x v="467"/>
    <n v="45.660000000000011"/>
    <n v="5"/>
    <n v="0.7"/>
    <n v="-33.483999999999995"/>
  </r>
  <r>
    <n v="2514"/>
    <s v="CA-2013-124506"/>
    <x v="0"/>
    <x v="583"/>
    <d v="2013-11-18T00:00:00"/>
    <s v="Standard Class"/>
    <s v="BB-11545"/>
    <s v="Brenda Bowman"/>
    <x v="1"/>
    <x v="0"/>
    <s v="Chicago"/>
    <x v="10"/>
    <n v="60623"/>
    <x v="2"/>
    <x v="1048"/>
    <x v="2"/>
    <x v="11"/>
    <x v="1028"/>
    <n v="95.968000000000004"/>
    <n v="4"/>
    <n v="0.2"/>
    <n v="1.1995999999999931"/>
  </r>
  <r>
    <n v="2515"/>
    <s v="CA-2013-124506"/>
    <x v="0"/>
    <x v="583"/>
    <d v="2013-11-18T00:00:00"/>
    <s v="Standard Class"/>
    <s v="BB-11545"/>
    <s v="Brenda Bowman"/>
    <x v="1"/>
    <x v="0"/>
    <s v="Chicago"/>
    <x v="10"/>
    <n v="60623"/>
    <x v="2"/>
    <x v="877"/>
    <x v="0"/>
    <x v="1"/>
    <x v="862"/>
    <n v="47.991999999999997"/>
    <n v="2"/>
    <n v="0.3"/>
    <n v="-2.0567999999999991"/>
  </r>
  <r>
    <n v="2516"/>
    <s v="CA-2011-106572"/>
    <x v="2"/>
    <x v="742"/>
    <d v="2011-09-10T00:00:00"/>
    <s v="Standard Class"/>
    <s v="NP-18700"/>
    <s v="Nora Preis"/>
    <x v="0"/>
    <x v="0"/>
    <s v="Bowling Green"/>
    <x v="24"/>
    <n v="43402"/>
    <x v="3"/>
    <x v="546"/>
    <x v="1"/>
    <x v="4"/>
    <x v="541"/>
    <n v="264.32"/>
    <n v="2"/>
    <n v="0.2"/>
    <n v="19.823999999999998"/>
  </r>
  <r>
    <n v="2517"/>
    <s v="CA-2011-128888"/>
    <x v="2"/>
    <x v="647"/>
    <d v="2011-11-22T00:00:00"/>
    <s v="Standard Class"/>
    <s v="PB-19105"/>
    <s v="Peter Bühler"/>
    <x v="0"/>
    <x v="0"/>
    <s v="Houston"/>
    <x v="5"/>
    <n v="77095"/>
    <x v="2"/>
    <x v="970"/>
    <x v="1"/>
    <x v="12"/>
    <x v="955"/>
    <n v="604.65600000000006"/>
    <n v="9"/>
    <n v="0.2"/>
    <n v="204.07139999999995"/>
  </r>
  <r>
    <n v="2518"/>
    <s v="CA-2014-123134"/>
    <x v="3"/>
    <x v="743"/>
    <d v="2014-05-08T00:00:00"/>
    <s v="Standard Class"/>
    <s v="DW-13585"/>
    <s v="Dorothy Wardle"/>
    <x v="1"/>
    <x v="0"/>
    <s v="Westfield"/>
    <x v="30"/>
    <n v="7090"/>
    <x v="3"/>
    <x v="784"/>
    <x v="0"/>
    <x v="5"/>
    <x v="775"/>
    <n v="129.93"/>
    <n v="3"/>
    <n v="0"/>
    <n v="12.992999999999988"/>
  </r>
  <r>
    <n v="2519"/>
    <s v="CA-2013-124352"/>
    <x v="0"/>
    <x v="680"/>
    <d v="2013-10-22T00:00:00"/>
    <s v="Standard Class"/>
    <s v="CD-12790"/>
    <s v="Cynthia Delaney"/>
    <x v="2"/>
    <x v="0"/>
    <s v="Oklahoma City"/>
    <x v="26"/>
    <n v="73120"/>
    <x v="2"/>
    <x v="1363"/>
    <x v="1"/>
    <x v="2"/>
    <x v="1340"/>
    <n v="20.16"/>
    <n v="7"/>
    <n v="0"/>
    <n v="9.8783999999999992"/>
  </r>
  <r>
    <n v="2520"/>
    <s v="CA-2013-124352"/>
    <x v="0"/>
    <x v="680"/>
    <d v="2013-10-22T00:00:00"/>
    <s v="Standard Class"/>
    <s v="CD-12790"/>
    <s v="Cynthia Delaney"/>
    <x v="2"/>
    <x v="0"/>
    <s v="Oklahoma City"/>
    <x v="26"/>
    <n v="73120"/>
    <x v="2"/>
    <x v="607"/>
    <x v="1"/>
    <x v="2"/>
    <x v="602"/>
    <n v="29.46"/>
    <n v="6"/>
    <n v="0"/>
    <n v="14.4354"/>
  </r>
  <r>
    <n v="2521"/>
    <s v="CA-2013-124352"/>
    <x v="0"/>
    <x v="680"/>
    <d v="2013-10-22T00:00:00"/>
    <s v="Standard Class"/>
    <s v="CD-12790"/>
    <s v="Cynthia Delaney"/>
    <x v="2"/>
    <x v="0"/>
    <s v="Oklahoma City"/>
    <x v="26"/>
    <n v="73120"/>
    <x v="2"/>
    <x v="1364"/>
    <x v="1"/>
    <x v="9"/>
    <x v="1341"/>
    <n v="868.58999999999992"/>
    <n v="3"/>
    <n v="0"/>
    <n v="251.89109999999988"/>
  </r>
  <r>
    <n v="2522"/>
    <s v="CA-2013-124352"/>
    <x v="0"/>
    <x v="680"/>
    <d v="2013-10-22T00:00:00"/>
    <s v="Standard Class"/>
    <s v="CD-12790"/>
    <s v="Cynthia Delaney"/>
    <x v="2"/>
    <x v="0"/>
    <s v="Oklahoma City"/>
    <x v="26"/>
    <n v="73120"/>
    <x v="2"/>
    <x v="89"/>
    <x v="1"/>
    <x v="10"/>
    <x v="89"/>
    <n v="12.96"/>
    <n v="2"/>
    <n v="0"/>
    <n v="6.2208000000000006"/>
  </r>
  <r>
    <n v="2523"/>
    <s v="CA-2013-124352"/>
    <x v="0"/>
    <x v="680"/>
    <d v="2013-10-22T00:00:00"/>
    <s v="Standard Class"/>
    <s v="CD-12790"/>
    <s v="Cynthia Delaney"/>
    <x v="2"/>
    <x v="0"/>
    <s v="Oklahoma City"/>
    <x v="26"/>
    <n v="73120"/>
    <x v="2"/>
    <x v="895"/>
    <x v="2"/>
    <x v="7"/>
    <x v="879"/>
    <n v="5.5"/>
    <n v="1"/>
    <n v="0"/>
    <n v="1.375"/>
  </r>
  <r>
    <n v="2524"/>
    <s v="CA-2013-124352"/>
    <x v="0"/>
    <x v="680"/>
    <d v="2013-10-22T00:00:00"/>
    <s v="Standard Class"/>
    <s v="CD-12790"/>
    <s v="Cynthia Delaney"/>
    <x v="2"/>
    <x v="0"/>
    <s v="Oklahoma City"/>
    <x v="26"/>
    <n v="73120"/>
    <x v="2"/>
    <x v="999"/>
    <x v="1"/>
    <x v="8"/>
    <x v="982"/>
    <n v="121.6"/>
    <n v="4"/>
    <n v="0"/>
    <n v="55.935999999999993"/>
  </r>
  <r>
    <n v="2525"/>
    <s v="CA-2012-124541"/>
    <x v="1"/>
    <x v="744"/>
    <d v="2012-04-10T00:00:00"/>
    <s v="Standard Class"/>
    <s v="TT-21220"/>
    <s v="Thomas Thornton"/>
    <x v="0"/>
    <x v="0"/>
    <s v="Houston"/>
    <x v="5"/>
    <n v="77041"/>
    <x v="2"/>
    <x v="512"/>
    <x v="1"/>
    <x v="6"/>
    <x v="507"/>
    <n v="42.047999999999995"/>
    <n v="9"/>
    <n v="0.2"/>
    <n v="5.2559999999999985"/>
  </r>
  <r>
    <n v="2526"/>
    <s v="CA-2012-124541"/>
    <x v="1"/>
    <x v="744"/>
    <d v="2012-04-10T00:00:00"/>
    <s v="Standard Class"/>
    <s v="TT-21220"/>
    <s v="Thomas Thornton"/>
    <x v="0"/>
    <x v="0"/>
    <s v="Houston"/>
    <x v="5"/>
    <n v="77041"/>
    <x v="2"/>
    <x v="1365"/>
    <x v="2"/>
    <x v="11"/>
    <x v="1342"/>
    <n v="25.488"/>
    <n v="2"/>
    <n v="0.2"/>
    <n v="4.4603999999999999"/>
  </r>
  <r>
    <n v="2527"/>
    <s v="CA-2012-124541"/>
    <x v="1"/>
    <x v="744"/>
    <d v="2012-04-10T00:00:00"/>
    <s v="Standard Class"/>
    <s v="TT-21220"/>
    <s v="Thomas Thornton"/>
    <x v="0"/>
    <x v="0"/>
    <s v="Houston"/>
    <x v="5"/>
    <n v="77041"/>
    <x v="2"/>
    <x v="1023"/>
    <x v="1"/>
    <x v="8"/>
    <x v="1005"/>
    <n v="6.8999999999999986"/>
    <n v="3"/>
    <n v="0.8"/>
    <n v="-12.075000000000003"/>
  </r>
  <r>
    <n v="2528"/>
    <s v="CA-2012-124541"/>
    <x v="1"/>
    <x v="744"/>
    <d v="2012-04-10T00:00:00"/>
    <s v="Standard Class"/>
    <s v="TT-21220"/>
    <s v="Thomas Thornton"/>
    <x v="0"/>
    <x v="0"/>
    <s v="Houston"/>
    <x v="5"/>
    <n v="77041"/>
    <x v="2"/>
    <x v="1232"/>
    <x v="1"/>
    <x v="8"/>
    <x v="1206"/>
    <n v="9.6479999999999961"/>
    <n v="6"/>
    <n v="0.8"/>
    <n v="-16.884"/>
  </r>
  <r>
    <n v="2529"/>
    <s v="CA-2012-124541"/>
    <x v="1"/>
    <x v="744"/>
    <d v="2012-04-10T00:00:00"/>
    <s v="Standard Class"/>
    <s v="TT-21220"/>
    <s v="Thomas Thornton"/>
    <x v="0"/>
    <x v="0"/>
    <s v="Houston"/>
    <x v="5"/>
    <n v="77041"/>
    <x v="2"/>
    <x v="1050"/>
    <x v="1"/>
    <x v="10"/>
    <x v="1030"/>
    <n v="7.9680000000000009"/>
    <n v="2"/>
    <n v="0.2"/>
    <n v="2.8884000000000007"/>
  </r>
  <r>
    <n v="2530"/>
    <s v="CA-2011-108707"/>
    <x v="2"/>
    <x v="745"/>
    <d v="2011-10-29T00:00:00"/>
    <s v="Standard Class"/>
    <s v="DB-12910"/>
    <s v="Daniel Byrd"/>
    <x v="2"/>
    <x v="0"/>
    <s v="Fort Lauderdale"/>
    <x v="2"/>
    <n v="33311"/>
    <x v="0"/>
    <x v="739"/>
    <x v="1"/>
    <x v="10"/>
    <x v="731"/>
    <n v="10.368000000000002"/>
    <n v="2"/>
    <n v="0.2"/>
    <n v="3.6288"/>
  </r>
  <r>
    <n v="2531"/>
    <s v="CA-2011-111500"/>
    <x v="2"/>
    <x v="654"/>
    <d v="2011-08-21T00:00:00"/>
    <s v="Standard Class"/>
    <s v="DJ-13510"/>
    <s v="Don Jones"/>
    <x v="1"/>
    <x v="0"/>
    <s v="Little Rock"/>
    <x v="36"/>
    <n v="72209"/>
    <x v="0"/>
    <x v="1138"/>
    <x v="1"/>
    <x v="10"/>
    <x v="1117"/>
    <n v="114.2"/>
    <n v="5"/>
    <n v="0"/>
    <n v="52.531999999999996"/>
  </r>
  <r>
    <n v="2532"/>
    <s v="CA-2011-111500"/>
    <x v="2"/>
    <x v="654"/>
    <d v="2011-08-21T00:00:00"/>
    <s v="Standard Class"/>
    <s v="DJ-13510"/>
    <s v="Don Jones"/>
    <x v="1"/>
    <x v="0"/>
    <s v="Little Rock"/>
    <x v="36"/>
    <n v="72209"/>
    <x v="0"/>
    <x v="1366"/>
    <x v="1"/>
    <x v="8"/>
    <x v="304"/>
    <n v="17.96"/>
    <n v="4"/>
    <n v="0"/>
    <n v="8.2615999999999996"/>
  </r>
  <r>
    <n v="2533"/>
    <s v="CA-2011-111500"/>
    <x v="2"/>
    <x v="654"/>
    <d v="2011-08-21T00:00:00"/>
    <s v="Standard Class"/>
    <s v="DJ-13510"/>
    <s v="Don Jones"/>
    <x v="1"/>
    <x v="0"/>
    <s v="Little Rock"/>
    <x v="36"/>
    <n v="72209"/>
    <x v="0"/>
    <x v="1088"/>
    <x v="1"/>
    <x v="13"/>
    <x v="1069"/>
    <n v="12.67"/>
    <n v="7"/>
    <n v="0"/>
    <n v="4.5611999999999995"/>
  </r>
  <r>
    <n v="2534"/>
    <s v="CA-2011-111500"/>
    <x v="2"/>
    <x v="654"/>
    <d v="2011-08-21T00:00:00"/>
    <s v="Standard Class"/>
    <s v="DJ-13510"/>
    <s v="Don Jones"/>
    <x v="1"/>
    <x v="0"/>
    <s v="Little Rock"/>
    <x v="36"/>
    <n v="72209"/>
    <x v="0"/>
    <x v="106"/>
    <x v="2"/>
    <x v="11"/>
    <x v="106"/>
    <n v="339.96"/>
    <n v="4"/>
    <n v="0"/>
    <n v="122.38559999999998"/>
  </r>
  <r>
    <n v="2535"/>
    <s v="US-2014-117723"/>
    <x v="3"/>
    <x v="733"/>
    <d v="2014-08-19T00:00:00"/>
    <s v="Second Class"/>
    <s v="DL-13495"/>
    <s v="Dionis Lloyd"/>
    <x v="1"/>
    <x v="0"/>
    <s v="Philadelphia"/>
    <x v="9"/>
    <n v="19120"/>
    <x v="3"/>
    <x v="458"/>
    <x v="1"/>
    <x v="4"/>
    <x v="454"/>
    <n v="1801.6320000000001"/>
    <n v="6"/>
    <n v="0.2"/>
    <n v="-337.80600000000004"/>
  </r>
  <r>
    <n v="2536"/>
    <s v="CA-2012-143238"/>
    <x v="1"/>
    <x v="684"/>
    <d v="2012-09-08T00:00:00"/>
    <s v="First Class"/>
    <s v="LO-17170"/>
    <s v="Lori Olson"/>
    <x v="1"/>
    <x v="0"/>
    <s v="La Quinta"/>
    <x v="1"/>
    <n v="92253"/>
    <x v="1"/>
    <x v="103"/>
    <x v="2"/>
    <x v="11"/>
    <x v="103"/>
    <n v="46.32"/>
    <n v="4"/>
    <n v="0"/>
    <n v="18.064800000000002"/>
  </r>
  <r>
    <n v="2537"/>
    <s v="CA-2012-168746"/>
    <x v="1"/>
    <x v="746"/>
    <d v="2012-01-29T00:00:00"/>
    <s v="Second Class"/>
    <s v="SV-20365"/>
    <s v="Seth Vernon"/>
    <x v="0"/>
    <x v="0"/>
    <s v="Cleveland"/>
    <x v="24"/>
    <n v="44105"/>
    <x v="3"/>
    <x v="70"/>
    <x v="0"/>
    <x v="1"/>
    <x v="70"/>
    <n v="181.98599999999999"/>
    <n v="2"/>
    <n v="0.3"/>
    <n v="-54.595799999999997"/>
  </r>
  <r>
    <n v="2538"/>
    <s v="CA-2012-168746"/>
    <x v="1"/>
    <x v="746"/>
    <d v="2012-01-29T00:00:00"/>
    <s v="Second Class"/>
    <s v="SV-20365"/>
    <s v="Seth Vernon"/>
    <x v="0"/>
    <x v="0"/>
    <s v="Cleveland"/>
    <x v="24"/>
    <n v="44105"/>
    <x v="3"/>
    <x v="1149"/>
    <x v="2"/>
    <x v="7"/>
    <x v="1128"/>
    <n v="431.976"/>
    <n v="4"/>
    <n v="0.4"/>
    <n v="-100.7944"/>
  </r>
  <r>
    <n v="2539"/>
    <s v="CA-2012-168746"/>
    <x v="1"/>
    <x v="746"/>
    <d v="2012-01-29T00:00:00"/>
    <s v="Second Class"/>
    <s v="SV-20365"/>
    <s v="Seth Vernon"/>
    <x v="0"/>
    <x v="0"/>
    <s v="Cleveland"/>
    <x v="24"/>
    <n v="44105"/>
    <x v="3"/>
    <x v="1367"/>
    <x v="2"/>
    <x v="7"/>
    <x v="1343"/>
    <n v="155.36999999999998"/>
    <n v="1"/>
    <n v="0.4"/>
    <n v="-36.253"/>
  </r>
  <r>
    <n v="2540"/>
    <s v="CA-2012-113404"/>
    <x v="1"/>
    <x v="747"/>
    <d v="2012-07-16T00:00:00"/>
    <s v="Same Day"/>
    <s v="EM-13810"/>
    <s v="Eleni McCrary"/>
    <x v="1"/>
    <x v="0"/>
    <s v="San Francisco"/>
    <x v="1"/>
    <n v="94122"/>
    <x v="1"/>
    <x v="299"/>
    <x v="0"/>
    <x v="1"/>
    <x v="296"/>
    <n v="1348.7040000000002"/>
    <n v="6"/>
    <n v="0.2"/>
    <n v="-219.16440000000023"/>
  </r>
  <r>
    <n v="2541"/>
    <s v="CA-2012-113404"/>
    <x v="1"/>
    <x v="747"/>
    <d v="2012-07-16T00:00:00"/>
    <s v="Same Day"/>
    <s v="EM-13810"/>
    <s v="Eleni McCrary"/>
    <x v="1"/>
    <x v="0"/>
    <s v="San Francisco"/>
    <x v="1"/>
    <n v="94122"/>
    <x v="1"/>
    <x v="284"/>
    <x v="0"/>
    <x v="1"/>
    <x v="281"/>
    <n v="700.15200000000004"/>
    <n v="3"/>
    <n v="0.2"/>
    <n v="78.767099999999971"/>
  </r>
  <r>
    <n v="2542"/>
    <s v="CA-2013-144792"/>
    <x v="0"/>
    <x v="567"/>
    <d v="2013-05-05T00:00:00"/>
    <s v="Standard Class"/>
    <s v="KD-16615"/>
    <s v="Ken Dana"/>
    <x v="1"/>
    <x v="0"/>
    <s v="Scottsdale"/>
    <x v="16"/>
    <n v="85254"/>
    <x v="1"/>
    <x v="561"/>
    <x v="0"/>
    <x v="5"/>
    <x v="555"/>
    <n v="111.88800000000001"/>
    <n v="7"/>
    <n v="0.2"/>
    <n v="22.377600000000001"/>
  </r>
  <r>
    <n v="2543"/>
    <s v="CA-2011-164385"/>
    <x v="2"/>
    <x v="467"/>
    <d v="2011-10-01T00:00:00"/>
    <s v="Second Class"/>
    <s v="NB-18580"/>
    <s v="Nicole Brennan"/>
    <x v="1"/>
    <x v="0"/>
    <s v="Philadelphia"/>
    <x v="9"/>
    <n v="19134"/>
    <x v="3"/>
    <x v="810"/>
    <x v="1"/>
    <x v="9"/>
    <x v="800"/>
    <n v="143.952"/>
    <n v="3"/>
    <n v="0.2"/>
    <n v="14.39520000000001"/>
  </r>
  <r>
    <n v="2544"/>
    <s v="US-2013-114174"/>
    <x v="0"/>
    <x v="162"/>
    <d v="2013-09-15T00:00:00"/>
    <s v="Standard Class"/>
    <s v="AP-10720"/>
    <s v="Anne Pryor"/>
    <x v="2"/>
    <x v="0"/>
    <s v="Malden"/>
    <x v="31"/>
    <n v="2148"/>
    <x v="3"/>
    <x v="1368"/>
    <x v="0"/>
    <x v="0"/>
    <x v="1344"/>
    <n v="173.94"/>
    <n v="3"/>
    <n v="0"/>
    <n v="13.915199999999992"/>
  </r>
  <r>
    <n v="2545"/>
    <s v="US-2013-114174"/>
    <x v="0"/>
    <x v="162"/>
    <d v="2013-09-15T00:00:00"/>
    <s v="Standard Class"/>
    <s v="AP-10720"/>
    <s v="Anne Pryor"/>
    <x v="2"/>
    <x v="0"/>
    <s v="Malden"/>
    <x v="31"/>
    <n v="2148"/>
    <x v="3"/>
    <x v="1238"/>
    <x v="1"/>
    <x v="2"/>
    <x v="1212"/>
    <n v="14.76"/>
    <n v="4"/>
    <n v="0"/>
    <n v="6.9371999999999998"/>
  </r>
  <r>
    <n v="2546"/>
    <s v="CA-2014-108070"/>
    <x v="3"/>
    <x v="513"/>
    <d v="2014-04-21T00:00:00"/>
    <s v="Standard Class"/>
    <s v="JE-15745"/>
    <s v="Joel Eaton"/>
    <x v="0"/>
    <x v="0"/>
    <s v="San Jose"/>
    <x v="1"/>
    <n v="95123"/>
    <x v="1"/>
    <x v="232"/>
    <x v="1"/>
    <x v="4"/>
    <x v="230"/>
    <n v="205.92"/>
    <n v="4"/>
    <n v="0"/>
    <n v="2.0592000000000041"/>
  </r>
  <r>
    <n v="2547"/>
    <s v="CA-2014-108070"/>
    <x v="3"/>
    <x v="513"/>
    <d v="2014-04-21T00:00:00"/>
    <s v="Standard Class"/>
    <s v="JE-15745"/>
    <s v="Joel Eaton"/>
    <x v="0"/>
    <x v="0"/>
    <s v="San Jose"/>
    <x v="1"/>
    <n v="95123"/>
    <x v="1"/>
    <x v="430"/>
    <x v="0"/>
    <x v="0"/>
    <x v="425"/>
    <n v="102.833"/>
    <n v="1"/>
    <n v="0.15"/>
    <n v="-6.0489999999999995"/>
  </r>
  <r>
    <n v="2548"/>
    <s v="US-2012-128090"/>
    <x v="1"/>
    <x v="748"/>
    <d v="2012-08-22T00:00:00"/>
    <s v="Standard Class"/>
    <s v="JM-15865"/>
    <s v="John Murray"/>
    <x v="0"/>
    <x v="0"/>
    <s v="Phoenix"/>
    <x v="16"/>
    <n v="85023"/>
    <x v="1"/>
    <x v="826"/>
    <x v="1"/>
    <x v="6"/>
    <x v="814"/>
    <n v="2.3039999999999998"/>
    <n v="1"/>
    <n v="0.2"/>
    <n v="0.25919999999999999"/>
  </r>
  <r>
    <n v="2549"/>
    <s v="US-2012-128090"/>
    <x v="1"/>
    <x v="748"/>
    <d v="2012-08-22T00:00:00"/>
    <s v="Standard Class"/>
    <s v="JM-15865"/>
    <s v="John Murray"/>
    <x v="0"/>
    <x v="0"/>
    <s v="Phoenix"/>
    <x v="16"/>
    <n v="85023"/>
    <x v="1"/>
    <x v="1147"/>
    <x v="2"/>
    <x v="7"/>
    <x v="1126"/>
    <n v="1879.96"/>
    <n v="5"/>
    <n v="0.2"/>
    <n v="211.49549999999977"/>
  </r>
  <r>
    <n v="2550"/>
    <s v="US-2012-128090"/>
    <x v="1"/>
    <x v="748"/>
    <d v="2012-08-22T00:00:00"/>
    <s v="Standard Class"/>
    <s v="JM-15865"/>
    <s v="John Murray"/>
    <x v="0"/>
    <x v="0"/>
    <s v="Phoenix"/>
    <x v="16"/>
    <n v="85023"/>
    <x v="1"/>
    <x v="1184"/>
    <x v="1"/>
    <x v="10"/>
    <x v="1161"/>
    <n v="313.024"/>
    <n v="8"/>
    <n v="0.2"/>
    <n v="105.64559999999997"/>
  </r>
  <r>
    <n v="2551"/>
    <s v="US-2012-128090"/>
    <x v="1"/>
    <x v="748"/>
    <d v="2012-08-22T00:00:00"/>
    <s v="Standard Class"/>
    <s v="JM-15865"/>
    <s v="John Murray"/>
    <x v="0"/>
    <x v="0"/>
    <s v="Phoenix"/>
    <x v="16"/>
    <n v="85023"/>
    <x v="1"/>
    <x v="816"/>
    <x v="1"/>
    <x v="2"/>
    <x v="804"/>
    <n v="5.04"/>
    <n v="2"/>
    <n v="0.2"/>
    <n v="1.764"/>
  </r>
  <r>
    <n v="2552"/>
    <s v="CA-2014-101042"/>
    <x v="3"/>
    <x v="123"/>
    <d v="2014-11-24T00:00:00"/>
    <s v="Standard Class"/>
    <s v="AB-10105"/>
    <s v="Adrian Barton"/>
    <x v="0"/>
    <x v="0"/>
    <s v="Henderson"/>
    <x v="0"/>
    <n v="42420"/>
    <x v="0"/>
    <x v="1369"/>
    <x v="0"/>
    <x v="5"/>
    <x v="1345"/>
    <n v="821.87999999999988"/>
    <n v="6"/>
    <n v="0"/>
    <n v="213.68880000000001"/>
  </r>
  <r>
    <n v="2553"/>
    <s v="CA-2014-101042"/>
    <x v="3"/>
    <x v="123"/>
    <d v="2014-11-24T00:00:00"/>
    <s v="Standard Class"/>
    <s v="AB-10105"/>
    <s v="Adrian Barton"/>
    <x v="0"/>
    <x v="0"/>
    <s v="Henderson"/>
    <x v="0"/>
    <n v="42420"/>
    <x v="0"/>
    <x v="1045"/>
    <x v="1"/>
    <x v="8"/>
    <x v="1025"/>
    <n v="21.96"/>
    <n v="2"/>
    <n v="0"/>
    <n v="10.760400000000001"/>
  </r>
  <r>
    <n v="2554"/>
    <s v="CA-2013-155439"/>
    <x v="0"/>
    <x v="749"/>
    <d v="2013-09-19T00:00:00"/>
    <s v="Standard Class"/>
    <s v="PN-18775"/>
    <s v="Parhena Norris"/>
    <x v="2"/>
    <x v="0"/>
    <s v="Columbia"/>
    <x v="20"/>
    <n v="29203"/>
    <x v="0"/>
    <x v="815"/>
    <x v="1"/>
    <x v="10"/>
    <x v="803"/>
    <n v="25.92"/>
    <n v="4"/>
    <n v="0"/>
    <n v="12.441600000000001"/>
  </r>
  <r>
    <n v="2555"/>
    <s v="CA-2013-118626"/>
    <x v="0"/>
    <x v="243"/>
    <d v="2013-08-21T00:00:00"/>
    <s v="Standard Class"/>
    <s v="JC-15775"/>
    <s v="John Castell"/>
    <x v="0"/>
    <x v="0"/>
    <s v="Tallahassee"/>
    <x v="2"/>
    <n v="32303"/>
    <x v="0"/>
    <x v="1370"/>
    <x v="2"/>
    <x v="7"/>
    <x v="1346"/>
    <n v="705.54399999999998"/>
    <n v="7"/>
    <n v="0.2"/>
    <n v="70.554400000000072"/>
  </r>
  <r>
    <n v="2556"/>
    <s v="CA-2012-111458"/>
    <x v="1"/>
    <x v="120"/>
    <d v="2012-09-30T00:00:00"/>
    <s v="Standard Class"/>
    <s v="PF-19165"/>
    <s v="Philip Fox"/>
    <x v="0"/>
    <x v="0"/>
    <s v="New York City"/>
    <x v="15"/>
    <n v="10035"/>
    <x v="3"/>
    <x v="1371"/>
    <x v="2"/>
    <x v="11"/>
    <x v="1347"/>
    <n v="50"/>
    <n v="2"/>
    <n v="0"/>
    <n v="12"/>
  </r>
  <r>
    <n v="2557"/>
    <s v="US-2013-126844"/>
    <x v="0"/>
    <x v="750"/>
    <d v="2013-10-15T00:00:00"/>
    <s v="Standard Class"/>
    <s v="BW-11110"/>
    <s v="Bart Watters"/>
    <x v="1"/>
    <x v="0"/>
    <s v="Houston"/>
    <x v="5"/>
    <n v="77070"/>
    <x v="2"/>
    <x v="1372"/>
    <x v="0"/>
    <x v="5"/>
    <x v="1348"/>
    <n v="51.712000000000003"/>
    <n v="8"/>
    <n v="0.6"/>
    <n v="-32.320000000000007"/>
  </r>
  <r>
    <n v="2558"/>
    <s v="US-2012-112508"/>
    <x v="1"/>
    <x v="539"/>
    <d v="2012-03-30T00:00:00"/>
    <s v="Standard Class"/>
    <s v="BP-11185"/>
    <s v="Ben Peterman"/>
    <x v="1"/>
    <x v="0"/>
    <s v="Coral Springs"/>
    <x v="2"/>
    <n v="33065"/>
    <x v="0"/>
    <x v="1298"/>
    <x v="1"/>
    <x v="9"/>
    <x v="1274"/>
    <n v="6.9920000000000009"/>
    <n v="2"/>
    <n v="0.2"/>
    <n v="0.52439999999999998"/>
  </r>
  <r>
    <n v="2559"/>
    <s v="CA-2012-147788"/>
    <x v="1"/>
    <x v="70"/>
    <d v="2012-06-04T00:00:00"/>
    <s v="Standard Class"/>
    <s v="TM-21010"/>
    <s v="Tamara Manning"/>
    <x v="0"/>
    <x v="0"/>
    <s v="Orem"/>
    <x v="7"/>
    <n v="84057"/>
    <x v="1"/>
    <x v="1373"/>
    <x v="0"/>
    <x v="0"/>
    <x v="1349"/>
    <n v="1406.86"/>
    <n v="7"/>
    <n v="0"/>
    <n v="140.68599999999989"/>
  </r>
  <r>
    <n v="2560"/>
    <s v="CA-2012-147788"/>
    <x v="1"/>
    <x v="70"/>
    <d v="2012-06-04T00:00:00"/>
    <s v="Standard Class"/>
    <s v="TM-21010"/>
    <s v="Tamara Manning"/>
    <x v="0"/>
    <x v="0"/>
    <s v="Orem"/>
    <x v="7"/>
    <n v="84057"/>
    <x v="1"/>
    <x v="365"/>
    <x v="1"/>
    <x v="2"/>
    <x v="360"/>
    <n v="15.75"/>
    <n v="5"/>
    <n v="0"/>
    <n v="7.5600000000000005"/>
  </r>
  <r>
    <n v="2561"/>
    <s v="CA-2012-147788"/>
    <x v="1"/>
    <x v="70"/>
    <d v="2012-06-04T00:00:00"/>
    <s v="Standard Class"/>
    <s v="TM-21010"/>
    <s v="Tamara Manning"/>
    <x v="0"/>
    <x v="0"/>
    <s v="Orem"/>
    <x v="7"/>
    <n v="84057"/>
    <x v="1"/>
    <x v="765"/>
    <x v="1"/>
    <x v="4"/>
    <x v="757"/>
    <n v="323.10000000000002"/>
    <n v="2"/>
    <n v="0"/>
    <n v="61.38900000000001"/>
  </r>
  <r>
    <n v="2562"/>
    <s v="CA-2012-144288"/>
    <x v="1"/>
    <x v="707"/>
    <d v="2012-12-31T00:00:00"/>
    <s v="Standard Class"/>
    <s v="MB-17305"/>
    <s v="Maria Bertelson"/>
    <x v="0"/>
    <x v="0"/>
    <s v="Nashville"/>
    <x v="18"/>
    <n v="37211"/>
    <x v="0"/>
    <x v="1186"/>
    <x v="1"/>
    <x v="2"/>
    <x v="1163"/>
    <n v="9.2159999999999993"/>
    <n v="4"/>
    <n v="0.2"/>
    <n v="3.3408000000000002"/>
  </r>
  <r>
    <n v="2563"/>
    <s v="CA-2012-144288"/>
    <x v="1"/>
    <x v="707"/>
    <d v="2012-12-31T00:00:00"/>
    <s v="Standard Class"/>
    <s v="MB-17305"/>
    <s v="Maria Bertelson"/>
    <x v="0"/>
    <x v="0"/>
    <s v="Nashville"/>
    <x v="18"/>
    <n v="37211"/>
    <x v="0"/>
    <x v="1290"/>
    <x v="1"/>
    <x v="10"/>
    <x v="1267"/>
    <n v="10.368000000000002"/>
    <n v="2"/>
    <n v="0.2"/>
    <n v="3.6288"/>
  </r>
  <r>
    <n v="2564"/>
    <s v="CA-2012-110632"/>
    <x v="1"/>
    <x v="751"/>
    <d v="2012-03-22T00:00:00"/>
    <s v="Second Class"/>
    <s v="HR-14830"/>
    <s v="Harold Ryan"/>
    <x v="1"/>
    <x v="0"/>
    <s v="New York City"/>
    <x v="15"/>
    <n v="10009"/>
    <x v="3"/>
    <x v="1374"/>
    <x v="2"/>
    <x v="11"/>
    <x v="1350"/>
    <n v="15.02"/>
    <n v="1"/>
    <n v="0"/>
    <n v="2.7035999999999998"/>
  </r>
  <r>
    <n v="2565"/>
    <s v="CA-2012-110632"/>
    <x v="1"/>
    <x v="751"/>
    <d v="2012-03-22T00:00:00"/>
    <s v="Second Class"/>
    <s v="HR-14830"/>
    <s v="Harold Ryan"/>
    <x v="1"/>
    <x v="0"/>
    <s v="New York City"/>
    <x v="15"/>
    <n v="10009"/>
    <x v="3"/>
    <x v="1036"/>
    <x v="1"/>
    <x v="4"/>
    <x v="1017"/>
    <n v="33.82"/>
    <n v="2"/>
    <n v="0"/>
    <n v="9.1313999999999993"/>
  </r>
  <r>
    <n v="2566"/>
    <s v="CA-2014-109589"/>
    <x v="3"/>
    <x v="202"/>
    <d v="2014-12-25T00:00:00"/>
    <s v="First Class"/>
    <s v="BD-11635"/>
    <s v="Brian Derr"/>
    <x v="0"/>
    <x v="0"/>
    <s v="Bowling Green"/>
    <x v="0"/>
    <n v="42104"/>
    <x v="0"/>
    <x v="936"/>
    <x v="2"/>
    <x v="11"/>
    <x v="920"/>
    <n v="71"/>
    <n v="4"/>
    <n v="0"/>
    <n v="27.689999999999998"/>
  </r>
  <r>
    <n v="2567"/>
    <s v="CA-2014-123967"/>
    <x v="3"/>
    <x v="752"/>
    <d v="2014-11-04T00:00:00"/>
    <s v="Second Class"/>
    <s v="SF-20200"/>
    <s v="Sarah Foster"/>
    <x v="0"/>
    <x v="0"/>
    <s v="Bellingham"/>
    <x v="4"/>
    <n v="98226"/>
    <x v="1"/>
    <x v="1375"/>
    <x v="1"/>
    <x v="8"/>
    <x v="1351"/>
    <n v="25.120000000000005"/>
    <n v="5"/>
    <n v="0.2"/>
    <n v="7.8499999999999979"/>
  </r>
  <r>
    <n v="2568"/>
    <s v="CA-2014-123967"/>
    <x v="3"/>
    <x v="752"/>
    <d v="2014-11-04T00:00:00"/>
    <s v="Second Class"/>
    <s v="SF-20200"/>
    <s v="Sarah Foster"/>
    <x v="0"/>
    <x v="0"/>
    <s v="Bellingham"/>
    <x v="4"/>
    <n v="98226"/>
    <x v="1"/>
    <x v="1234"/>
    <x v="0"/>
    <x v="3"/>
    <x v="1208"/>
    <n v="2665.62"/>
    <n v="9"/>
    <n v="0"/>
    <n v="239.90580000000011"/>
  </r>
  <r>
    <n v="2569"/>
    <s v="CA-2014-148929"/>
    <x v="3"/>
    <x v="210"/>
    <d v="2014-09-12T00:00:00"/>
    <s v="Standard Class"/>
    <s v="SP-20620"/>
    <s v="Stefania Perrino"/>
    <x v="1"/>
    <x v="0"/>
    <s v="New York City"/>
    <x v="15"/>
    <n v="10011"/>
    <x v="3"/>
    <x v="42"/>
    <x v="1"/>
    <x v="4"/>
    <x v="42"/>
    <n v="478.08"/>
    <n v="8"/>
    <n v="0"/>
    <n v="133.86240000000004"/>
  </r>
  <r>
    <n v="2570"/>
    <s v="CA-2014-134404"/>
    <x v="3"/>
    <x v="753"/>
    <d v="2014-12-28T00:00:00"/>
    <s v="Same Day"/>
    <s v="DR-12880"/>
    <s v="Dan Reichenbach"/>
    <x v="1"/>
    <x v="0"/>
    <s v="Newark"/>
    <x v="24"/>
    <n v="43055"/>
    <x v="3"/>
    <x v="819"/>
    <x v="2"/>
    <x v="7"/>
    <x v="807"/>
    <n v="164.38800000000001"/>
    <n v="2"/>
    <n v="0.4"/>
    <n v="-35.617400000000004"/>
  </r>
  <r>
    <n v="2571"/>
    <s v="CA-2014-134404"/>
    <x v="3"/>
    <x v="753"/>
    <d v="2014-12-28T00:00:00"/>
    <s v="Same Day"/>
    <s v="DR-12880"/>
    <s v="Dan Reichenbach"/>
    <x v="1"/>
    <x v="0"/>
    <s v="Newark"/>
    <x v="24"/>
    <n v="43055"/>
    <x v="3"/>
    <x v="154"/>
    <x v="1"/>
    <x v="6"/>
    <x v="153"/>
    <n v="13.247999999999999"/>
    <n v="4"/>
    <n v="0.2"/>
    <n v="3.6431999999999998"/>
  </r>
  <r>
    <n v="2572"/>
    <s v="CA-2014-109778"/>
    <x v="3"/>
    <x v="11"/>
    <d v="2014-07-22T00:00:00"/>
    <s v="Standard Class"/>
    <s v="VM-21685"/>
    <s v="Valerie Mitchum"/>
    <x v="2"/>
    <x v="0"/>
    <s v="Woodstock"/>
    <x v="10"/>
    <n v="60098"/>
    <x v="2"/>
    <x v="853"/>
    <x v="1"/>
    <x v="6"/>
    <x v="838"/>
    <n v="2.9120000000000004"/>
    <n v="2"/>
    <n v="0.2"/>
    <n v="0.90999999999999981"/>
  </r>
  <r>
    <n v="2573"/>
    <s v="CA-2013-155845"/>
    <x v="0"/>
    <x v="399"/>
    <d v="2013-08-16T00:00:00"/>
    <s v="Second Class"/>
    <s v="CM-12235"/>
    <s v="Chris McAfee"/>
    <x v="0"/>
    <x v="0"/>
    <s v="Carrollton"/>
    <x v="5"/>
    <n v="75007"/>
    <x v="2"/>
    <x v="1287"/>
    <x v="2"/>
    <x v="11"/>
    <x v="1264"/>
    <n v="1399.9440000000002"/>
    <n v="7"/>
    <n v="0.2"/>
    <n v="52.497900000000016"/>
  </r>
  <r>
    <n v="2574"/>
    <s v="CA-2014-145128"/>
    <x v="3"/>
    <x v="362"/>
    <d v="2014-07-15T00:00:00"/>
    <s v="Standard Class"/>
    <s v="SM-20320"/>
    <s v="Sean Miller"/>
    <x v="2"/>
    <x v="0"/>
    <s v="Lafayette"/>
    <x v="14"/>
    <n v="47905"/>
    <x v="2"/>
    <x v="793"/>
    <x v="0"/>
    <x v="5"/>
    <x v="783"/>
    <n v="526.45000000000005"/>
    <n v="5"/>
    <n v="0"/>
    <n v="31.586999999999961"/>
  </r>
  <r>
    <n v="2575"/>
    <s v="CA-2011-129091"/>
    <x v="2"/>
    <x v="754"/>
    <d v="2011-11-27T00:00:00"/>
    <s v="Standard Class"/>
    <s v="RA-19885"/>
    <s v="Ruben Ausman"/>
    <x v="1"/>
    <x v="0"/>
    <s v="Columbus"/>
    <x v="32"/>
    <n v="31907"/>
    <x v="0"/>
    <x v="897"/>
    <x v="1"/>
    <x v="12"/>
    <x v="881"/>
    <n v="16.23"/>
    <n v="3"/>
    <n v="0"/>
    <n v="7.9527000000000001"/>
  </r>
  <r>
    <n v="2576"/>
    <s v="CA-2011-129091"/>
    <x v="2"/>
    <x v="754"/>
    <d v="2011-11-27T00:00:00"/>
    <s v="Standard Class"/>
    <s v="RA-19885"/>
    <s v="Ruben Ausman"/>
    <x v="1"/>
    <x v="0"/>
    <s v="Columbus"/>
    <x v="32"/>
    <n v="31907"/>
    <x v="0"/>
    <x v="669"/>
    <x v="1"/>
    <x v="8"/>
    <x v="663"/>
    <n v="319.89999999999998"/>
    <n v="5"/>
    <n v="0"/>
    <n v="156.751"/>
  </r>
  <r>
    <n v="2577"/>
    <s v="CA-2011-129091"/>
    <x v="2"/>
    <x v="754"/>
    <d v="2011-11-27T00:00:00"/>
    <s v="Standard Class"/>
    <s v="RA-19885"/>
    <s v="Ruben Ausman"/>
    <x v="1"/>
    <x v="0"/>
    <s v="Columbus"/>
    <x v="32"/>
    <n v="31907"/>
    <x v="0"/>
    <x v="152"/>
    <x v="1"/>
    <x v="12"/>
    <x v="33"/>
    <n v="11.36"/>
    <n v="2"/>
    <n v="0"/>
    <n v="5.3391999999999991"/>
  </r>
  <r>
    <n v="2578"/>
    <s v="CA-2011-129091"/>
    <x v="2"/>
    <x v="754"/>
    <d v="2011-11-27T00:00:00"/>
    <s v="Standard Class"/>
    <s v="RA-19885"/>
    <s v="Ruben Ausman"/>
    <x v="1"/>
    <x v="0"/>
    <s v="Columbus"/>
    <x v="32"/>
    <n v="31907"/>
    <x v="0"/>
    <x v="1376"/>
    <x v="1"/>
    <x v="9"/>
    <x v="1352"/>
    <n v="675.12"/>
    <n v="3"/>
    <n v="0"/>
    <n v="290.30160000000001"/>
  </r>
  <r>
    <n v="2579"/>
    <s v="US-2011-155502"/>
    <x v="2"/>
    <x v="755"/>
    <d v="2011-02-01T00:00:00"/>
    <s v="Standard Class"/>
    <s v="SD-20485"/>
    <s v="Shirley Daniels"/>
    <x v="2"/>
    <x v="0"/>
    <s v="Alexandria"/>
    <x v="17"/>
    <n v="22304"/>
    <x v="0"/>
    <x v="1377"/>
    <x v="0"/>
    <x v="5"/>
    <x v="1353"/>
    <n v="62.820000000000007"/>
    <n v="3"/>
    <n v="0"/>
    <n v="30.7818"/>
  </r>
  <r>
    <n v="2580"/>
    <s v="US-2011-155502"/>
    <x v="2"/>
    <x v="755"/>
    <d v="2011-02-01T00:00:00"/>
    <s v="Standard Class"/>
    <s v="SD-20485"/>
    <s v="Shirley Daniels"/>
    <x v="2"/>
    <x v="0"/>
    <s v="Alexandria"/>
    <x v="17"/>
    <n v="22304"/>
    <x v="0"/>
    <x v="854"/>
    <x v="1"/>
    <x v="4"/>
    <x v="839"/>
    <n v="489.92"/>
    <n v="8"/>
    <n v="0"/>
    <n v="0"/>
  </r>
  <r>
    <n v="2581"/>
    <s v="US-2011-155502"/>
    <x v="2"/>
    <x v="755"/>
    <d v="2011-02-01T00:00:00"/>
    <s v="Standard Class"/>
    <s v="SD-20485"/>
    <s v="Shirley Daniels"/>
    <x v="2"/>
    <x v="0"/>
    <s v="Alexandria"/>
    <x v="17"/>
    <n v="22304"/>
    <x v="0"/>
    <x v="934"/>
    <x v="1"/>
    <x v="10"/>
    <x v="918"/>
    <n v="19.440000000000001"/>
    <n v="3"/>
    <n v="0"/>
    <n v="9.3312000000000008"/>
  </r>
  <r>
    <n v="2582"/>
    <s v="US-2011-155502"/>
    <x v="2"/>
    <x v="755"/>
    <d v="2011-02-01T00:00:00"/>
    <s v="Standard Class"/>
    <s v="SD-20485"/>
    <s v="Shirley Daniels"/>
    <x v="2"/>
    <x v="0"/>
    <s v="Alexandria"/>
    <x v="17"/>
    <n v="22304"/>
    <x v="0"/>
    <x v="1305"/>
    <x v="1"/>
    <x v="10"/>
    <x v="1281"/>
    <n v="16.68"/>
    <n v="2"/>
    <n v="0"/>
    <n v="8.34"/>
  </r>
  <r>
    <n v="2583"/>
    <s v="US-2011-155502"/>
    <x v="2"/>
    <x v="755"/>
    <d v="2011-02-01T00:00:00"/>
    <s v="Standard Class"/>
    <s v="SD-20485"/>
    <s v="Shirley Daniels"/>
    <x v="2"/>
    <x v="0"/>
    <s v="Alexandria"/>
    <x v="17"/>
    <n v="22304"/>
    <x v="0"/>
    <x v="1378"/>
    <x v="2"/>
    <x v="7"/>
    <x v="1354"/>
    <n v="155.35"/>
    <n v="13"/>
    <n v="0"/>
    <n v="0"/>
  </r>
  <r>
    <n v="2584"/>
    <s v="US-2011-155502"/>
    <x v="2"/>
    <x v="755"/>
    <d v="2011-02-01T00:00:00"/>
    <s v="Standard Class"/>
    <s v="SD-20485"/>
    <s v="Shirley Daniels"/>
    <x v="2"/>
    <x v="0"/>
    <s v="Alexandria"/>
    <x v="17"/>
    <n v="22304"/>
    <x v="0"/>
    <x v="1379"/>
    <x v="0"/>
    <x v="5"/>
    <x v="1355"/>
    <n v="12.419999999999998"/>
    <n v="3"/>
    <n v="0"/>
    <n v="4.4711999999999996"/>
  </r>
  <r>
    <n v="2585"/>
    <s v="US-2011-155502"/>
    <x v="2"/>
    <x v="755"/>
    <d v="2011-02-01T00:00:00"/>
    <s v="Standard Class"/>
    <s v="SD-20485"/>
    <s v="Shirley Daniels"/>
    <x v="2"/>
    <x v="0"/>
    <s v="Alexandria"/>
    <x v="17"/>
    <n v="22304"/>
    <x v="0"/>
    <x v="539"/>
    <x v="2"/>
    <x v="7"/>
    <x v="534"/>
    <n v="187.98"/>
    <n v="2"/>
    <n v="0"/>
    <n v="52.634399999999999"/>
  </r>
  <r>
    <n v="2586"/>
    <s v="CA-2012-121041"/>
    <x v="1"/>
    <x v="502"/>
    <d v="2012-11-10T00:00:00"/>
    <s v="Standard Class"/>
    <s v="CS-12250"/>
    <s v="Chris Selesnick"/>
    <x v="1"/>
    <x v="0"/>
    <s v="Haltom City"/>
    <x v="5"/>
    <n v="76117"/>
    <x v="2"/>
    <x v="318"/>
    <x v="1"/>
    <x v="12"/>
    <x v="315"/>
    <n v="6.6080000000000005"/>
    <n v="2"/>
    <n v="0.2"/>
    <n v="2.1475999999999997"/>
  </r>
  <r>
    <n v="2587"/>
    <s v="CA-2014-131695"/>
    <x v="3"/>
    <x v="160"/>
    <d v="2014-07-07T00:00:00"/>
    <s v="Standard Class"/>
    <s v="RA-19285"/>
    <s v="Ralph Arnett"/>
    <x v="0"/>
    <x v="0"/>
    <s v="New York City"/>
    <x v="15"/>
    <n v="10024"/>
    <x v="3"/>
    <x v="841"/>
    <x v="1"/>
    <x v="4"/>
    <x v="827"/>
    <n v="248.57"/>
    <n v="7"/>
    <n v="0"/>
    <n v="67.113900000000015"/>
  </r>
  <r>
    <n v="2588"/>
    <s v="CA-2014-131695"/>
    <x v="3"/>
    <x v="160"/>
    <d v="2014-07-07T00:00:00"/>
    <s v="Standard Class"/>
    <s v="RA-19285"/>
    <s v="Ralph Arnett"/>
    <x v="0"/>
    <x v="0"/>
    <s v="New York City"/>
    <x v="15"/>
    <n v="10024"/>
    <x v="3"/>
    <x v="1380"/>
    <x v="0"/>
    <x v="5"/>
    <x v="1356"/>
    <n v="22.23"/>
    <n v="1"/>
    <n v="0"/>
    <n v="9.7812000000000019"/>
  </r>
  <r>
    <n v="2589"/>
    <s v="CA-2013-137729"/>
    <x v="0"/>
    <x v="465"/>
    <d v="2013-05-10T00:00:00"/>
    <s v="Standard Class"/>
    <s v="BF-11005"/>
    <s v="Barry Franz"/>
    <x v="2"/>
    <x v="0"/>
    <s v="Los Angeles"/>
    <x v="1"/>
    <n v="90004"/>
    <x v="1"/>
    <x v="1198"/>
    <x v="1"/>
    <x v="4"/>
    <x v="1174"/>
    <n v="5.98"/>
    <n v="1"/>
    <n v="0"/>
    <n v="1.0165999999999995"/>
  </r>
  <r>
    <n v="2590"/>
    <s v="CA-2013-137729"/>
    <x v="0"/>
    <x v="465"/>
    <d v="2013-05-10T00:00:00"/>
    <s v="Standard Class"/>
    <s v="BF-11005"/>
    <s v="Barry Franz"/>
    <x v="2"/>
    <x v="0"/>
    <s v="Los Angeles"/>
    <x v="1"/>
    <n v="90004"/>
    <x v="1"/>
    <x v="239"/>
    <x v="2"/>
    <x v="7"/>
    <x v="237"/>
    <n v="246.16800000000001"/>
    <n v="3"/>
    <n v="0.2"/>
    <n v="21.539699999999996"/>
  </r>
  <r>
    <n v="2591"/>
    <s v="US-2013-115455"/>
    <x v="0"/>
    <x v="162"/>
    <d v="2013-09-15T00:00:00"/>
    <s v="Standard Class"/>
    <s v="SE-20110"/>
    <s v="Sanjit Engle"/>
    <x v="0"/>
    <x v="0"/>
    <s v="Wheeling"/>
    <x v="10"/>
    <n v="60090"/>
    <x v="2"/>
    <x v="1381"/>
    <x v="0"/>
    <x v="5"/>
    <x v="1357"/>
    <n v="14.136000000000003"/>
    <n v="2"/>
    <n v="0.6"/>
    <n v="-7.774799999999999"/>
  </r>
  <r>
    <n v="2592"/>
    <s v="US-2013-115455"/>
    <x v="0"/>
    <x v="162"/>
    <d v="2013-09-15T00:00:00"/>
    <s v="Standard Class"/>
    <s v="SE-20110"/>
    <s v="Sanjit Engle"/>
    <x v="0"/>
    <x v="0"/>
    <s v="Wheeling"/>
    <x v="10"/>
    <n v="60090"/>
    <x v="2"/>
    <x v="1382"/>
    <x v="0"/>
    <x v="3"/>
    <x v="1358"/>
    <n v="601.47"/>
    <n v="3"/>
    <n v="0.5"/>
    <n v="-300.73500000000001"/>
  </r>
  <r>
    <n v="2593"/>
    <s v="CA-2014-128300"/>
    <x v="3"/>
    <x v="221"/>
    <d v="2014-11-27T00:00:00"/>
    <s v="Second Class"/>
    <s v="RS-19765"/>
    <s v="Roland Schwarz"/>
    <x v="1"/>
    <x v="0"/>
    <s v="Summerville"/>
    <x v="20"/>
    <n v="29483"/>
    <x v="0"/>
    <x v="1255"/>
    <x v="2"/>
    <x v="7"/>
    <x v="1230"/>
    <n v="79.099999999999994"/>
    <n v="2"/>
    <n v="0"/>
    <n v="39.549999999999997"/>
  </r>
  <r>
    <n v="2594"/>
    <s v="CA-2014-128300"/>
    <x v="3"/>
    <x v="221"/>
    <d v="2014-11-27T00:00:00"/>
    <s v="Second Class"/>
    <s v="RS-19765"/>
    <s v="Roland Schwarz"/>
    <x v="1"/>
    <x v="0"/>
    <s v="Summerville"/>
    <x v="20"/>
    <n v="29483"/>
    <x v="0"/>
    <x v="800"/>
    <x v="1"/>
    <x v="8"/>
    <x v="790"/>
    <n v="327.84"/>
    <n v="8"/>
    <n v="0"/>
    <n v="157.36319999999998"/>
  </r>
  <r>
    <n v="2595"/>
    <s v="CA-2014-149048"/>
    <x v="3"/>
    <x v="726"/>
    <d v="2014-05-18T00:00:00"/>
    <s v="Standard Class"/>
    <s v="BM-11650"/>
    <s v="Brian Moss"/>
    <x v="1"/>
    <x v="0"/>
    <s v="Columbus"/>
    <x v="14"/>
    <n v="47201"/>
    <x v="2"/>
    <x v="231"/>
    <x v="1"/>
    <x v="12"/>
    <x v="229"/>
    <n v="180.96"/>
    <n v="2"/>
    <n v="0"/>
    <n v="81.432000000000002"/>
  </r>
  <r>
    <n v="2596"/>
    <s v="CA-2014-149048"/>
    <x v="3"/>
    <x v="726"/>
    <d v="2014-05-18T00:00:00"/>
    <s v="Standard Class"/>
    <s v="BM-11650"/>
    <s v="Brian Moss"/>
    <x v="1"/>
    <x v="0"/>
    <s v="Columbus"/>
    <x v="14"/>
    <n v="47201"/>
    <x v="2"/>
    <x v="569"/>
    <x v="1"/>
    <x v="8"/>
    <x v="564"/>
    <n v="914.97"/>
    <n v="3"/>
    <n v="0"/>
    <n v="411.73649999999998"/>
  </r>
  <r>
    <n v="2597"/>
    <s v="CA-2014-149048"/>
    <x v="3"/>
    <x v="726"/>
    <d v="2014-05-18T00:00:00"/>
    <s v="Standard Class"/>
    <s v="BM-11650"/>
    <s v="Brian Moss"/>
    <x v="1"/>
    <x v="0"/>
    <s v="Columbus"/>
    <x v="14"/>
    <n v="47201"/>
    <x v="2"/>
    <x v="966"/>
    <x v="2"/>
    <x v="7"/>
    <x v="1359"/>
    <n v="587.97"/>
    <n v="3"/>
    <n v="0"/>
    <n v="158.75190000000003"/>
  </r>
  <r>
    <n v="2598"/>
    <s v="CA-2014-149048"/>
    <x v="3"/>
    <x v="726"/>
    <d v="2014-05-18T00:00:00"/>
    <s v="Standard Class"/>
    <s v="BM-11650"/>
    <s v="Brian Moss"/>
    <x v="1"/>
    <x v="0"/>
    <s v="Columbus"/>
    <x v="14"/>
    <n v="47201"/>
    <x v="2"/>
    <x v="1244"/>
    <x v="1"/>
    <x v="4"/>
    <x v="1218"/>
    <n v="530.34"/>
    <n v="2"/>
    <n v="0"/>
    <n v="95.461199999999963"/>
  </r>
  <r>
    <n v="2599"/>
    <s v="CA-2014-149048"/>
    <x v="3"/>
    <x v="726"/>
    <d v="2014-05-18T00:00:00"/>
    <s v="Standard Class"/>
    <s v="BM-11650"/>
    <s v="Brian Moss"/>
    <x v="1"/>
    <x v="0"/>
    <s v="Columbus"/>
    <x v="14"/>
    <n v="47201"/>
    <x v="2"/>
    <x v="1383"/>
    <x v="1"/>
    <x v="10"/>
    <x v="1360"/>
    <n v="14.940000000000001"/>
    <n v="3"/>
    <n v="0"/>
    <n v="7.3206000000000007"/>
  </r>
  <r>
    <n v="2600"/>
    <s v="CA-2014-108553"/>
    <x v="3"/>
    <x v="756"/>
    <d v="2014-04-30T00:00:00"/>
    <s v="Standard Class"/>
    <s v="SK-19990"/>
    <s v="Sally Knutson"/>
    <x v="0"/>
    <x v="0"/>
    <s v="New York City"/>
    <x v="15"/>
    <n v="10024"/>
    <x v="3"/>
    <x v="1306"/>
    <x v="1"/>
    <x v="9"/>
    <x v="1282"/>
    <n v="121.94"/>
    <n v="2"/>
    <n v="0"/>
    <n v="35.362599999999986"/>
  </r>
  <r>
    <n v="2601"/>
    <s v="CA-2014-108553"/>
    <x v="3"/>
    <x v="756"/>
    <d v="2014-04-30T00:00:00"/>
    <s v="Standard Class"/>
    <s v="SK-19990"/>
    <s v="Sally Knutson"/>
    <x v="0"/>
    <x v="0"/>
    <s v="New York City"/>
    <x v="15"/>
    <n v="10024"/>
    <x v="3"/>
    <x v="354"/>
    <x v="1"/>
    <x v="14"/>
    <x v="350"/>
    <n v="122.71000000000001"/>
    <n v="7"/>
    <n v="0"/>
    <n v="36.812999999999988"/>
  </r>
  <r>
    <n v="2602"/>
    <s v="CA-2013-165848"/>
    <x v="0"/>
    <x v="30"/>
    <d v="2013-06-05T00:00:00"/>
    <s v="Same Day"/>
    <s v="EN-13780"/>
    <s v="Edward Nazzal"/>
    <x v="0"/>
    <x v="0"/>
    <s v="New York City"/>
    <x v="15"/>
    <n v="10035"/>
    <x v="3"/>
    <x v="811"/>
    <x v="1"/>
    <x v="10"/>
    <x v="33"/>
    <n v="14.940000000000001"/>
    <n v="3"/>
    <n v="0"/>
    <n v="7.0218000000000007"/>
  </r>
  <r>
    <n v="2603"/>
    <s v="CA-2013-165848"/>
    <x v="0"/>
    <x v="30"/>
    <d v="2013-06-05T00:00:00"/>
    <s v="Same Day"/>
    <s v="EN-13780"/>
    <s v="Edward Nazzal"/>
    <x v="0"/>
    <x v="0"/>
    <s v="New York City"/>
    <x v="15"/>
    <n v="10035"/>
    <x v="3"/>
    <x v="1384"/>
    <x v="2"/>
    <x v="15"/>
    <x v="1361"/>
    <n v="1349.85"/>
    <n v="3"/>
    <n v="0"/>
    <n v="364.45949999999993"/>
  </r>
  <r>
    <n v="2604"/>
    <s v="CA-2013-165848"/>
    <x v="0"/>
    <x v="30"/>
    <d v="2013-06-05T00:00:00"/>
    <s v="Same Day"/>
    <s v="EN-13780"/>
    <s v="Edward Nazzal"/>
    <x v="0"/>
    <x v="0"/>
    <s v="New York City"/>
    <x v="15"/>
    <n v="10035"/>
    <x v="3"/>
    <x v="1057"/>
    <x v="0"/>
    <x v="0"/>
    <x v="1037"/>
    <n v="136.78399999999999"/>
    <n v="1"/>
    <n v="0.2"/>
    <n v="5.129400000000004"/>
  </r>
  <r>
    <n v="2605"/>
    <s v="CA-2013-165848"/>
    <x v="0"/>
    <x v="30"/>
    <d v="2013-06-05T00:00:00"/>
    <s v="Same Day"/>
    <s v="EN-13780"/>
    <s v="Edward Nazzal"/>
    <x v="0"/>
    <x v="0"/>
    <s v="New York City"/>
    <x v="15"/>
    <n v="10035"/>
    <x v="3"/>
    <x v="677"/>
    <x v="0"/>
    <x v="5"/>
    <x v="671"/>
    <n v="61.12"/>
    <n v="4"/>
    <n v="0"/>
    <n v="20.780799999999999"/>
  </r>
  <r>
    <n v="2606"/>
    <s v="CA-2011-112718"/>
    <x v="2"/>
    <x v="757"/>
    <d v="2011-12-21T00:00:00"/>
    <s v="Standard Class"/>
    <s v="KN-16450"/>
    <s v="Kean Nguyen"/>
    <x v="1"/>
    <x v="0"/>
    <s v="Jacksonville"/>
    <x v="2"/>
    <n v="32216"/>
    <x v="0"/>
    <x v="1065"/>
    <x v="1"/>
    <x v="8"/>
    <x v="1045"/>
    <n v="1.1670000000000003"/>
    <n v="1"/>
    <n v="0.7"/>
    <n v="-0.85579999999999989"/>
  </r>
  <r>
    <n v="2607"/>
    <s v="CA-2013-154053"/>
    <x v="0"/>
    <x v="758"/>
    <d v="2013-03-11T00:00:00"/>
    <s v="Standard Class"/>
    <s v="MG-17890"/>
    <s v="Michael Granlund"/>
    <x v="2"/>
    <x v="0"/>
    <s v="San Diego"/>
    <x v="1"/>
    <n v="92024"/>
    <x v="1"/>
    <x v="1385"/>
    <x v="1"/>
    <x v="6"/>
    <x v="1362"/>
    <n v="16.989999999999998"/>
    <n v="1"/>
    <n v="0"/>
    <n v="4.9270999999999976"/>
  </r>
  <r>
    <n v="2608"/>
    <s v="CA-2011-127446"/>
    <x v="2"/>
    <x v="641"/>
    <d v="2011-11-30T00:00:00"/>
    <s v="Standard Class"/>
    <s v="MC-17590"/>
    <s v="Matt Collister"/>
    <x v="1"/>
    <x v="0"/>
    <s v="Arlington"/>
    <x v="5"/>
    <n v="76017"/>
    <x v="2"/>
    <x v="1386"/>
    <x v="2"/>
    <x v="11"/>
    <x v="1363"/>
    <n v="24.672000000000001"/>
    <n v="3"/>
    <n v="0.2"/>
    <n v="0"/>
  </r>
  <r>
    <n v="2609"/>
    <s v="CA-2011-127446"/>
    <x v="2"/>
    <x v="641"/>
    <d v="2011-11-30T00:00:00"/>
    <s v="Standard Class"/>
    <s v="MC-17590"/>
    <s v="Matt Collister"/>
    <x v="1"/>
    <x v="0"/>
    <s v="Arlington"/>
    <x v="5"/>
    <n v="76017"/>
    <x v="2"/>
    <x v="395"/>
    <x v="1"/>
    <x v="2"/>
    <x v="391"/>
    <n v="2.52"/>
    <n v="1"/>
    <n v="0.2"/>
    <n v="0.88200000000000001"/>
  </r>
  <r>
    <n v="2610"/>
    <s v="CA-2011-127446"/>
    <x v="2"/>
    <x v="641"/>
    <d v="2011-11-30T00:00:00"/>
    <s v="Standard Class"/>
    <s v="MC-17590"/>
    <s v="Matt Collister"/>
    <x v="1"/>
    <x v="0"/>
    <s v="Arlington"/>
    <x v="5"/>
    <n v="76017"/>
    <x v="2"/>
    <x v="3"/>
    <x v="0"/>
    <x v="3"/>
    <x v="3"/>
    <n v="1218.7349999999997"/>
    <n v="5"/>
    <n v="0.3"/>
    <n v="-121.87349999999992"/>
  </r>
  <r>
    <n v="2611"/>
    <s v="CA-2011-127446"/>
    <x v="2"/>
    <x v="641"/>
    <d v="2011-11-30T00:00:00"/>
    <s v="Standard Class"/>
    <s v="MC-17590"/>
    <s v="Matt Collister"/>
    <x v="1"/>
    <x v="0"/>
    <s v="Arlington"/>
    <x v="5"/>
    <n v="76017"/>
    <x v="2"/>
    <x v="1238"/>
    <x v="1"/>
    <x v="2"/>
    <x v="1212"/>
    <n v="5.9039999999999999"/>
    <n v="2"/>
    <n v="0.2"/>
    <n v="1.9925999999999999"/>
  </r>
  <r>
    <n v="2612"/>
    <s v="CA-2011-127446"/>
    <x v="2"/>
    <x v="641"/>
    <d v="2011-11-30T00:00:00"/>
    <s v="Standard Class"/>
    <s v="MC-17590"/>
    <s v="Matt Collister"/>
    <x v="1"/>
    <x v="0"/>
    <s v="Arlington"/>
    <x v="5"/>
    <n v="76017"/>
    <x v="2"/>
    <x v="783"/>
    <x v="1"/>
    <x v="10"/>
    <x v="774"/>
    <n v="15.696000000000002"/>
    <n v="3"/>
    <n v="0.2"/>
    <n v="5.1011999999999995"/>
  </r>
  <r>
    <n v="2613"/>
    <s v="CA-2011-127446"/>
    <x v="2"/>
    <x v="641"/>
    <d v="2011-11-30T00:00:00"/>
    <s v="Standard Class"/>
    <s v="MC-17590"/>
    <s v="Matt Collister"/>
    <x v="1"/>
    <x v="0"/>
    <s v="Arlington"/>
    <x v="5"/>
    <n v="76017"/>
    <x v="2"/>
    <x v="534"/>
    <x v="0"/>
    <x v="5"/>
    <x v="529"/>
    <n v="6.0960000000000001"/>
    <n v="3"/>
    <n v="0.6"/>
    <n v="-3.9624000000000006"/>
  </r>
  <r>
    <n v="2614"/>
    <s v="CA-2013-137204"/>
    <x v="0"/>
    <x v="236"/>
    <d v="2013-05-06T00:00:00"/>
    <s v="Standard Class"/>
    <s v="BO-11350"/>
    <s v="Bill Overfelt"/>
    <x v="1"/>
    <x v="0"/>
    <s v="Los Angeles"/>
    <x v="1"/>
    <n v="90045"/>
    <x v="1"/>
    <x v="792"/>
    <x v="0"/>
    <x v="1"/>
    <x v="782"/>
    <n v="41.568000000000005"/>
    <n v="2"/>
    <n v="0.2"/>
    <n v="2.5980000000000008"/>
  </r>
  <r>
    <n v="2615"/>
    <s v="CA-2011-147298"/>
    <x v="2"/>
    <x v="759"/>
    <d v="2011-05-03T00:00:00"/>
    <s v="Standard Class"/>
    <s v="AG-10300"/>
    <s v="Aleksandra Gannaway"/>
    <x v="1"/>
    <x v="0"/>
    <s v="Los Angeles"/>
    <x v="1"/>
    <n v="90049"/>
    <x v="1"/>
    <x v="370"/>
    <x v="0"/>
    <x v="1"/>
    <x v="366"/>
    <n v="230.28000000000003"/>
    <n v="3"/>
    <n v="0.2"/>
    <n v="23.027999999999992"/>
  </r>
  <r>
    <n v="2616"/>
    <s v="CA-2011-147298"/>
    <x v="2"/>
    <x v="759"/>
    <d v="2011-05-03T00:00:00"/>
    <s v="Standard Class"/>
    <s v="AG-10300"/>
    <s v="Aleksandra Gannaway"/>
    <x v="1"/>
    <x v="0"/>
    <s v="Los Angeles"/>
    <x v="1"/>
    <n v="90049"/>
    <x v="1"/>
    <x v="31"/>
    <x v="1"/>
    <x v="8"/>
    <x v="31"/>
    <n v="18.288"/>
    <n v="6"/>
    <n v="0.2"/>
    <n v="5.714999999999999"/>
  </r>
  <r>
    <n v="2617"/>
    <s v="CA-2014-147942"/>
    <x v="3"/>
    <x v="719"/>
    <d v="2014-04-06T00:00:00"/>
    <s v="Standard Class"/>
    <s v="MS-17365"/>
    <s v="Maribeth Schnelling"/>
    <x v="0"/>
    <x v="0"/>
    <s v="San Francisco"/>
    <x v="1"/>
    <n v="94110"/>
    <x v="1"/>
    <x v="1387"/>
    <x v="1"/>
    <x v="2"/>
    <x v="1364"/>
    <n v="5.78"/>
    <n v="2"/>
    <n v="0"/>
    <n v="2.7166000000000001"/>
  </r>
  <r>
    <n v="2618"/>
    <s v="CA-2014-147942"/>
    <x v="3"/>
    <x v="719"/>
    <d v="2014-04-06T00:00:00"/>
    <s v="Standard Class"/>
    <s v="MS-17365"/>
    <s v="Maribeth Schnelling"/>
    <x v="0"/>
    <x v="0"/>
    <s v="San Francisco"/>
    <x v="1"/>
    <n v="94110"/>
    <x v="1"/>
    <x v="673"/>
    <x v="1"/>
    <x v="8"/>
    <x v="667"/>
    <n v="121.67999999999999"/>
    <n v="13"/>
    <n v="0.2"/>
    <n v="38.024999999999977"/>
  </r>
  <r>
    <n v="2619"/>
    <s v="CA-2014-115931"/>
    <x v="3"/>
    <x v="66"/>
    <d v="2014-12-27T00:00:00"/>
    <s v="Standard Class"/>
    <s v="JM-15655"/>
    <s v="Jim Mitchum"/>
    <x v="1"/>
    <x v="0"/>
    <s v="Carlsbad"/>
    <x v="27"/>
    <n v="88220"/>
    <x v="1"/>
    <x v="381"/>
    <x v="1"/>
    <x v="6"/>
    <x v="377"/>
    <n v="4.17"/>
    <n v="3"/>
    <n v="0"/>
    <n v="1.0841999999999998"/>
  </r>
  <r>
    <n v="2620"/>
    <s v="CA-2014-115931"/>
    <x v="3"/>
    <x v="66"/>
    <d v="2014-12-27T00:00:00"/>
    <s v="Standard Class"/>
    <s v="JM-15655"/>
    <s v="Jim Mitchum"/>
    <x v="1"/>
    <x v="0"/>
    <s v="Carlsbad"/>
    <x v="27"/>
    <n v="88220"/>
    <x v="1"/>
    <x v="1020"/>
    <x v="2"/>
    <x v="7"/>
    <x v="1002"/>
    <n v="67.040000000000006"/>
    <n v="4"/>
    <n v="0.2"/>
    <n v="6.7039999999999971"/>
  </r>
  <r>
    <n v="2621"/>
    <s v="CA-2014-115931"/>
    <x v="3"/>
    <x v="66"/>
    <d v="2014-12-27T00:00:00"/>
    <s v="Standard Class"/>
    <s v="JM-15655"/>
    <s v="Jim Mitchum"/>
    <x v="1"/>
    <x v="0"/>
    <s v="Carlsbad"/>
    <x v="27"/>
    <n v="88220"/>
    <x v="1"/>
    <x v="253"/>
    <x v="1"/>
    <x v="4"/>
    <x v="251"/>
    <n v="37.32"/>
    <n v="3"/>
    <n v="0"/>
    <n v="10.4496"/>
  </r>
  <r>
    <n v="2622"/>
    <s v="CA-2014-115931"/>
    <x v="3"/>
    <x v="66"/>
    <d v="2014-12-27T00:00:00"/>
    <s v="Standard Class"/>
    <s v="JM-15655"/>
    <s v="Jim Mitchum"/>
    <x v="1"/>
    <x v="0"/>
    <s v="Carlsbad"/>
    <x v="27"/>
    <n v="88220"/>
    <x v="1"/>
    <x v="932"/>
    <x v="1"/>
    <x v="2"/>
    <x v="916"/>
    <n v="18.45"/>
    <n v="5"/>
    <n v="0"/>
    <n v="8.6715"/>
  </r>
  <r>
    <n v="2623"/>
    <s v="CA-2011-164861"/>
    <x v="2"/>
    <x v="640"/>
    <d v="2011-12-06T00:00:00"/>
    <s v="Second Class"/>
    <s v="MC-17635"/>
    <s v="Matthew Clasen"/>
    <x v="1"/>
    <x v="0"/>
    <s v="Saint Louis"/>
    <x v="25"/>
    <n v="63116"/>
    <x v="2"/>
    <x v="1193"/>
    <x v="1"/>
    <x v="10"/>
    <x v="1169"/>
    <n v="25.92"/>
    <n v="4"/>
    <n v="0"/>
    <n v="12.441600000000001"/>
  </r>
  <r>
    <n v="2624"/>
    <s v="CA-2014-127180"/>
    <x v="3"/>
    <x v="760"/>
    <d v="2014-10-25T00:00:00"/>
    <s v="First Class"/>
    <s v="TA-21385"/>
    <s v="Tom Ashbrook"/>
    <x v="2"/>
    <x v="0"/>
    <s v="New York City"/>
    <x v="15"/>
    <n v="10024"/>
    <x v="3"/>
    <x v="1388"/>
    <x v="2"/>
    <x v="16"/>
    <x v="1365"/>
    <n v="11199.968000000001"/>
    <n v="4"/>
    <n v="0.2"/>
    <n v="3919.9887999999992"/>
  </r>
  <r>
    <n v="2625"/>
    <s v="CA-2014-127180"/>
    <x v="3"/>
    <x v="760"/>
    <d v="2014-10-25T00:00:00"/>
    <s v="First Class"/>
    <s v="TA-21385"/>
    <s v="Tom Ashbrook"/>
    <x v="2"/>
    <x v="0"/>
    <s v="New York City"/>
    <x v="15"/>
    <n v="10024"/>
    <x v="3"/>
    <x v="716"/>
    <x v="2"/>
    <x v="7"/>
    <x v="708"/>
    <n v="2399.6"/>
    <n v="8"/>
    <n v="0"/>
    <n v="647.89200000000005"/>
  </r>
  <r>
    <n v="2626"/>
    <s v="CA-2014-127180"/>
    <x v="3"/>
    <x v="760"/>
    <d v="2014-10-25T00:00:00"/>
    <s v="First Class"/>
    <s v="TA-21385"/>
    <s v="Tom Ashbrook"/>
    <x v="2"/>
    <x v="0"/>
    <s v="New York City"/>
    <x v="15"/>
    <n v="10024"/>
    <x v="3"/>
    <x v="118"/>
    <x v="1"/>
    <x v="12"/>
    <x v="118"/>
    <n v="63.9"/>
    <n v="5"/>
    <n v="0"/>
    <n v="28.754999999999995"/>
  </r>
  <r>
    <n v="2627"/>
    <s v="CA-2014-127180"/>
    <x v="3"/>
    <x v="760"/>
    <d v="2014-10-25T00:00:00"/>
    <s v="First Class"/>
    <s v="TA-21385"/>
    <s v="Tom Ashbrook"/>
    <x v="2"/>
    <x v="0"/>
    <s v="New York City"/>
    <x v="15"/>
    <n v="10024"/>
    <x v="3"/>
    <x v="509"/>
    <x v="2"/>
    <x v="7"/>
    <x v="504"/>
    <n v="52.99"/>
    <n v="1"/>
    <n v="0"/>
    <n v="0.52989999999999782"/>
  </r>
  <r>
    <n v="2628"/>
    <s v="US-2014-165344"/>
    <x v="3"/>
    <x v="38"/>
    <d v="2014-11-16T00:00:00"/>
    <s v="First Class"/>
    <s v="SB-20290"/>
    <s v="Sean Braxton"/>
    <x v="1"/>
    <x v="0"/>
    <s v="Springfield"/>
    <x v="24"/>
    <n v="45503"/>
    <x v="3"/>
    <x v="452"/>
    <x v="2"/>
    <x v="11"/>
    <x v="448"/>
    <n v="60.864000000000004"/>
    <n v="4"/>
    <n v="0.2"/>
    <n v="9.1295999999999964"/>
  </r>
  <r>
    <n v="2629"/>
    <s v="US-2014-165344"/>
    <x v="3"/>
    <x v="38"/>
    <d v="2014-11-16T00:00:00"/>
    <s v="First Class"/>
    <s v="SB-20290"/>
    <s v="Sean Braxton"/>
    <x v="1"/>
    <x v="0"/>
    <s v="Springfield"/>
    <x v="24"/>
    <n v="45503"/>
    <x v="3"/>
    <x v="1389"/>
    <x v="2"/>
    <x v="15"/>
    <x v="1366"/>
    <n v="652.99500000000012"/>
    <n v="7"/>
    <n v="0.7"/>
    <n v="-935.95949999999993"/>
  </r>
  <r>
    <n v="2630"/>
    <s v="US-2014-165344"/>
    <x v="3"/>
    <x v="38"/>
    <d v="2014-11-16T00:00:00"/>
    <s v="First Class"/>
    <s v="SB-20290"/>
    <s v="Sean Braxton"/>
    <x v="1"/>
    <x v="0"/>
    <s v="Springfield"/>
    <x v="24"/>
    <n v="45503"/>
    <x v="3"/>
    <x v="1390"/>
    <x v="1"/>
    <x v="8"/>
    <x v="1367"/>
    <n v="11.220000000000002"/>
    <n v="10"/>
    <n v="0.7"/>
    <n v="-7.4799999999999969"/>
  </r>
  <r>
    <n v="2631"/>
    <s v="CA-2012-168186"/>
    <x v="1"/>
    <x v="229"/>
    <d v="2012-09-15T00:00:00"/>
    <s v="Standard Class"/>
    <s v="AB-10150"/>
    <s v="Aimee Bixby"/>
    <x v="0"/>
    <x v="0"/>
    <s v="Tulsa"/>
    <x v="26"/>
    <n v="74133"/>
    <x v="2"/>
    <x v="1231"/>
    <x v="1"/>
    <x v="10"/>
    <x v="1205"/>
    <n v="14.940000000000001"/>
    <n v="3"/>
    <n v="0"/>
    <n v="7.0218000000000007"/>
  </r>
  <r>
    <n v="2632"/>
    <s v="US-2014-110604"/>
    <x v="3"/>
    <x v="356"/>
    <d v="2014-05-21T00:00:00"/>
    <s v="Standard Class"/>
    <s v="JF-15295"/>
    <s v="Jason Fortune-"/>
    <x v="0"/>
    <x v="0"/>
    <s v="Seattle"/>
    <x v="4"/>
    <n v="98103"/>
    <x v="1"/>
    <x v="891"/>
    <x v="0"/>
    <x v="5"/>
    <x v="875"/>
    <n v="39.96"/>
    <n v="2"/>
    <n v="0"/>
    <n v="17.182800000000004"/>
  </r>
  <r>
    <n v="2633"/>
    <s v="US-2014-110604"/>
    <x v="3"/>
    <x v="356"/>
    <d v="2014-05-21T00:00:00"/>
    <s v="Standard Class"/>
    <s v="JF-15295"/>
    <s v="Jason Fortune-"/>
    <x v="0"/>
    <x v="0"/>
    <s v="Seattle"/>
    <x v="4"/>
    <n v="98103"/>
    <x v="1"/>
    <x v="1391"/>
    <x v="0"/>
    <x v="1"/>
    <x v="1368"/>
    <n v="42.624000000000002"/>
    <n v="2"/>
    <n v="0.2"/>
    <n v="4.2623999999999977"/>
  </r>
  <r>
    <n v="2634"/>
    <s v="US-2014-110604"/>
    <x v="3"/>
    <x v="356"/>
    <d v="2014-05-21T00:00:00"/>
    <s v="Standard Class"/>
    <s v="JF-15295"/>
    <s v="Jason Fortune-"/>
    <x v="0"/>
    <x v="0"/>
    <s v="Seattle"/>
    <x v="4"/>
    <n v="98103"/>
    <x v="1"/>
    <x v="157"/>
    <x v="0"/>
    <x v="1"/>
    <x v="156"/>
    <n v="220.96"/>
    <n v="1"/>
    <n v="0.2"/>
    <n v="24.857999999999983"/>
  </r>
  <r>
    <n v="2635"/>
    <s v="CA-2012-116750"/>
    <x v="1"/>
    <x v="761"/>
    <d v="2012-07-10T00:00:00"/>
    <s v="Second Class"/>
    <s v="BF-10975"/>
    <s v="Barbara Fisher"/>
    <x v="1"/>
    <x v="0"/>
    <s v="Fayetteville"/>
    <x v="3"/>
    <n v="28314"/>
    <x v="0"/>
    <x v="1392"/>
    <x v="0"/>
    <x v="5"/>
    <x v="1369"/>
    <n v="4.9280000000000008"/>
    <n v="2"/>
    <n v="0.2"/>
    <n v="0.73919999999999941"/>
  </r>
  <r>
    <n v="2636"/>
    <s v="CA-2012-116750"/>
    <x v="1"/>
    <x v="761"/>
    <d v="2012-07-10T00:00:00"/>
    <s v="Second Class"/>
    <s v="BF-10975"/>
    <s v="Barbara Fisher"/>
    <x v="1"/>
    <x v="0"/>
    <s v="Fayetteville"/>
    <x v="3"/>
    <n v="28314"/>
    <x v="0"/>
    <x v="544"/>
    <x v="1"/>
    <x v="8"/>
    <x v="539"/>
    <n v="7.2300000000000022"/>
    <n v="5"/>
    <n v="0.7"/>
    <n v="-5.7840000000000007"/>
  </r>
  <r>
    <n v="2637"/>
    <s v="CA-2012-162369"/>
    <x v="1"/>
    <x v="762"/>
    <d v="2012-08-19T00:00:00"/>
    <s v="Standard Class"/>
    <s v="TT-21265"/>
    <s v="Tim Taslimi"/>
    <x v="1"/>
    <x v="0"/>
    <s v="Los Angeles"/>
    <x v="1"/>
    <n v="90045"/>
    <x v="1"/>
    <x v="765"/>
    <x v="1"/>
    <x v="4"/>
    <x v="757"/>
    <n v="323.10000000000002"/>
    <n v="2"/>
    <n v="0"/>
    <n v="61.38900000000001"/>
  </r>
  <r>
    <n v="2638"/>
    <s v="CA-2014-108441"/>
    <x v="3"/>
    <x v="492"/>
    <d v="2014-06-19T00:00:00"/>
    <s v="Standard Class"/>
    <s v="SB-20170"/>
    <s v="Sarah Bern"/>
    <x v="0"/>
    <x v="0"/>
    <s v="New York City"/>
    <x v="15"/>
    <n v="10035"/>
    <x v="3"/>
    <x v="1393"/>
    <x v="1"/>
    <x v="10"/>
    <x v="1370"/>
    <n v="19.04"/>
    <n v="4"/>
    <n v="0"/>
    <n v="9.3295999999999992"/>
  </r>
  <r>
    <n v="2639"/>
    <s v="CA-2014-108441"/>
    <x v="3"/>
    <x v="492"/>
    <d v="2014-06-19T00:00:00"/>
    <s v="Standard Class"/>
    <s v="SB-20170"/>
    <s v="Sarah Bern"/>
    <x v="0"/>
    <x v="0"/>
    <s v="New York City"/>
    <x v="15"/>
    <n v="10035"/>
    <x v="3"/>
    <x v="520"/>
    <x v="1"/>
    <x v="8"/>
    <x v="515"/>
    <n v="13.128"/>
    <n v="3"/>
    <n v="0.2"/>
    <n v="4.2665999999999986"/>
  </r>
  <r>
    <n v="2640"/>
    <s v="CA-2014-108441"/>
    <x v="3"/>
    <x v="492"/>
    <d v="2014-06-19T00:00:00"/>
    <s v="Standard Class"/>
    <s v="SB-20170"/>
    <s v="Sarah Bern"/>
    <x v="0"/>
    <x v="0"/>
    <s v="New York City"/>
    <x v="15"/>
    <n v="10035"/>
    <x v="3"/>
    <x v="1394"/>
    <x v="1"/>
    <x v="6"/>
    <x v="1371"/>
    <n v="64.14"/>
    <n v="3"/>
    <n v="0"/>
    <n v="16.676400000000001"/>
  </r>
  <r>
    <n v="2641"/>
    <s v="CA-2014-108441"/>
    <x v="3"/>
    <x v="492"/>
    <d v="2014-06-19T00:00:00"/>
    <s v="Standard Class"/>
    <s v="SB-20170"/>
    <s v="Sarah Bern"/>
    <x v="0"/>
    <x v="0"/>
    <s v="New York City"/>
    <x v="15"/>
    <n v="10035"/>
    <x v="3"/>
    <x v="467"/>
    <x v="0"/>
    <x v="1"/>
    <x v="463"/>
    <n v="858.24"/>
    <n v="4"/>
    <n v="0.1"/>
    <n v="143.03999999999996"/>
  </r>
  <r>
    <n v="2642"/>
    <s v="CA-2012-169740"/>
    <x v="1"/>
    <x v="763"/>
    <d v="2012-02-25T00:00:00"/>
    <s v="Standard Class"/>
    <s v="LM-17065"/>
    <s v="Liz MacKendrick"/>
    <x v="0"/>
    <x v="0"/>
    <s v="Hot Springs"/>
    <x v="36"/>
    <n v="71901"/>
    <x v="0"/>
    <x v="701"/>
    <x v="2"/>
    <x v="11"/>
    <x v="694"/>
    <n v="29.99"/>
    <n v="1"/>
    <n v="0"/>
    <n v="2.9989999999999988"/>
  </r>
  <r>
    <n v="2643"/>
    <s v="CA-2013-124051"/>
    <x v="0"/>
    <x v="723"/>
    <d v="2013-12-31T00:00:00"/>
    <s v="First Class"/>
    <s v="KA-16525"/>
    <s v="Kelly Andreada"/>
    <x v="0"/>
    <x v="0"/>
    <s v="Aurora"/>
    <x v="10"/>
    <n v="60505"/>
    <x v="2"/>
    <x v="968"/>
    <x v="1"/>
    <x v="10"/>
    <x v="952"/>
    <n v="186.048"/>
    <n v="6"/>
    <n v="0.2"/>
    <n v="67.442399999999992"/>
  </r>
  <r>
    <n v="2644"/>
    <s v="CA-2013-149111"/>
    <x v="0"/>
    <x v="764"/>
    <d v="2013-04-22T00:00:00"/>
    <s v="Second Class"/>
    <s v="BF-11170"/>
    <s v="Ben Ferrer"/>
    <x v="2"/>
    <x v="0"/>
    <s v="Raleigh"/>
    <x v="3"/>
    <n v="27604"/>
    <x v="0"/>
    <x v="521"/>
    <x v="2"/>
    <x v="7"/>
    <x v="516"/>
    <n v="36.792000000000002"/>
    <n v="1"/>
    <n v="0.2"/>
    <n v="4.1390999999999991"/>
  </r>
  <r>
    <n v="2645"/>
    <s v="CA-2013-149111"/>
    <x v="0"/>
    <x v="764"/>
    <d v="2013-04-22T00:00:00"/>
    <s v="Second Class"/>
    <s v="BF-11170"/>
    <s v="Ben Ferrer"/>
    <x v="2"/>
    <x v="0"/>
    <s v="Raleigh"/>
    <x v="3"/>
    <n v="27604"/>
    <x v="0"/>
    <x v="396"/>
    <x v="0"/>
    <x v="5"/>
    <x v="392"/>
    <n v="18.624000000000002"/>
    <n v="8"/>
    <n v="0.2"/>
    <n v="6.2855999999999987"/>
  </r>
  <r>
    <n v="2646"/>
    <s v="CA-2011-131002"/>
    <x v="2"/>
    <x v="557"/>
    <d v="2011-09-12T00:00:00"/>
    <s v="Second Class"/>
    <s v="TB-21400"/>
    <s v="Tom Boeckenhauer"/>
    <x v="0"/>
    <x v="0"/>
    <s v="Tulsa"/>
    <x v="26"/>
    <n v="74133"/>
    <x v="2"/>
    <x v="1006"/>
    <x v="0"/>
    <x v="5"/>
    <x v="1372"/>
    <n v="57.69"/>
    <n v="3"/>
    <n v="0"/>
    <n v="23.652900000000002"/>
  </r>
  <r>
    <n v="2647"/>
    <s v="CA-2011-131002"/>
    <x v="2"/>
    <x v="557"/>
    <d v="2011-09-12T00:00:00"/>
    <s v="Second Class"/>
    <s v="TB-21400"/>
    <s v="Tom Boeckenhauer"/>
    <x v="0"/>
    <x v="0"/>
    <s v="Tulsa"/>
    <x v="26"/>
    <n v="74133"/>
    <x v="2"/>
    <x v="1395"/>
    <x v="1"/>
    <x v="8"/>
    <x v="1373"/>
    <n v="42.81"/>
    <n v="3"/>
    <n v="0"/>
    <n v="20.120699999999999"/>
  </r>
  <r>
    <n v="2648"/>
    <s v="CA-2011-131002"/>
    <x v="2"/>
    <x v="557"/>
    <d v="2011-09-12T00:00:00"/>
    <s v="Second Class"/>
    <s v="TB-21400"/>
    <s v="Tom Boeckenhauer"/>
    <x v="0"/>
    <x v="0"/>
    <s v="Tulsa"/>
    <x v="26"/>
    <n v="74133"/>
    <x v="2"/>
    <x v="1396"/>
    <x v="1"/>
    <x v="10"/>
    <x v="1374"/>
    <n v="12.96"/>
    <n v="2"/>
    <n v="0"/>
    <n v="6.2208000000000006"/>
  </r>
  <r>
    <n v="2649"/>
    <s v="CA-2011-131002"/>
    <x v="2"/>
    <x v="557"/>
    <d v="2011-09-12T00:00:00"/>
    <s v="Second Class"/>
    <s v="TB-21400"/>
    <s v="Tom Boeckenhauer"/>
    <x v="0"/>
    <x v="0"/>
    <s v="Tulsa"/>
    <x v="26"/>
    <n v="74133"/>
    <x v="2"/>
    <x v="1369"/>
    <x v="0"/>
    <x v="5"/>
    <x v="1345"/>
    <n v="821.87999999999988"/>
    <n v="6"/>
    <n v="0"/>
    <n v="213.68880000000001"/>
  </r>
  <r>
    <n v="2650"/>
    <s v="CA-2011-131002"/>
    <x v="2"/>
    <x v="557"/>
    <d v="2011-09-12T00:00:00"/>
    <s v="Second Class"/>
    <s v="TB-21400"/>
    <s v="Tom Boeckenhauer"/>
    <x v="0"/>
    <x v="0"/>
    <s v="Tulsa"/>
    <x v="26"/>
    <n v="74133"/>
    <x v="2"/>
    <x v="139"/>
    <x v="2"/>
    <x v="7"/>
    <x v="139"/>
    <n v="104.85000000000001"/>
    <n v="3"/>
    <n v="0"/>
    <n v="28.309500000000007"/>
  </r>
  <r>
    <n v="2651"/>
    <s v="US-2013-146794"/>
    <x v="0"/>
    <x v="182"/>
    <d v="2013-10-02T00:00:00"/>
    <s v="Standard Class"/>
    <s v="SH-19975"/>
    <s v="Sally Hughsby"/>
    <x v="1"/>
    <x v="0"/>
    <s v="Hesperia"/>
    <x v="1"/>
    <n v="92345"/>
    <x v="1"/>
    <x v="899"/>
    <x v="0"/>
    <x v="0"/>
    <x v="883"/>
    <n v="424.95749999999992"/>
    <n v="5"/>
    <n v="0.15"/>
    <n v="19.997999999999976"/>
  </r>
  <r>
    <n v="2652"/>
    <s v="CA-2014-112515"/>
    <x v="3"/>
    <x v="697"/>
    <d v="2014-09-22T00:00:00"/>
    <s v="Second Class"/>
    <s v="AS-10225"/>
    <s v="Alan Schoenberger"/>
    <x v="1"/>
    <x v="0"/>
    <s v="Provo"/>
    <x v="7"/>
    <n v="84604"/>
    <x v="1"/>
    <x v="1366"/>
    <x v="1"/>
    <x v="8"/>
    <x v="304"/>
    <n v="10.776000000000002"/>
    <n v="3"/>
    <n v="0.2"/>
    <n v="3.5021999999999989"/>
  </r>
  <r>
    <n v="2653"/>
    <s v="CA-2014-112515"/>
    <x v="3"/>
    <x v="697"/>
    <d v="2014-09-22T00:00:00"/>
    <s v="Second Class"/>
    <s v="AS-10225"/>
    <s v="Alan Schoenberger"/>
    <x v="1"/>
    <x v="0"/>
    <s v="Provo"/>
    <x v="7"/>
    <n v="84604"/>
    <x v="1"/>
    <x v="696"/>
    <x v="1"/>
    <x v="8"/>
    <x v="689"/>
    <n v="11.784000000000001"/>
    <n v="3"/>
    <n v="0.2"/>
    <n v="4.2716999999999992"/>
  </r>
  <r>
    <n v="2654"/>
    <s v="CA-2014-112515"/>
    <x v="3"/>
    <x v="697"/>
    <d v="2014-09-22T00:00:00"/>
    <s v="Second Class"/>
    <s v="AS-10225"/>
    <s v="Alan Schoenberger"/>
    <x v="1"/>
    <x v="0"/>
    <s v="Provo"/>
    <x v="7"/>
    <n v="84604"/>
    <x v="1"/>
    <x v="1397"/>
    <x v="1"/>
    <x v="10"/>
    <x v="1375"/>
    <n v="164.88"/>
    <n v="3"/>
    <n v="0"/>
    <n v="80.791200000000003"/>
  </r>
  <r>
    <n v="2655"/>
    <s v="CA-2014-112515"/>
    <x v="3"/>
    <x v="697"/>
    <d v="2014-09-22T00:00:00"/>
    <s v="Second Class"/>
    <s v="AS-10225"/>
    <s v="Alan Schoenberger"/>
    <x v="1"/>
    <x v="0"/>
    <s v="Provo"/>
    <x v="7"/>
    <n v="84604"/>
    <x v="1"/>
    <x v="1398"/>
    <x v="0"/>
    <x v="0"/>
    <x v="1376"/>
    <n v="1292.94"/>
    <n v="3"/>
    <n v="0"/>
    <n v="77.576399999999921"/>
  </r>
  <r>
    <n v="2656"/>
    <s v="CA-2014-112515"/>
    <x v="3"/>
    <x v="697"/>
    <d v="2014-09-22T00:00:00"/>
    <s v="Second Class"/>
    <s v="AS-10225"/>
    <s v="Alan Schoenberger"/>
    <x v="1"/>
    <x v="0"/>
    <s v="Provo"/>
    <x v="7"/>
    <n v="84604"/>
    <x v="1"/>
    <x v="1399"/>
    <x v="1"/>
    <x v="8"/>
    <x v="1377"/>
    <n v="25.584000000000003"/>
    <n v="2"/>
    <n v="0.2"/>
    <n v="8.9543999999999997"/>
  </r>
  <r>
    <n v="2657"/>
    <s v="CA-2014-112515"/>
    <x v="3"/>
    <x v="697"/>
    <d v="2014-09-22T00:00:00"/>
    <s v="Second Class"/>
    <s v="AS-10225"/>
    <s v="Alan Schoenberger"/>
    <x v="1"/>
    <x v="0"/>
    <s v="Provo"/>
    <x v="7"/>
    <n v="84604"/>
    <x v="1"/>
    <x v="533"/>
    <x v="1"/>
    <x v="4"/>
    <x v="528"/>
    <n v="261.74"/>
    <n v="2"/>
    <n v="0"/>
    <n v="65.435000000000002"/>
  </r>
  <r>
    <n v="2658"/>
    <s v="CA-2014-112515"/>
    <x v="3"/>
    <x v="697"/>
    <d v="2014-09-22T00:00:00"/>
    <s v="Second Class"/>
    <s v="AS-10225"/>
    <s v="Alan Schoenberger"/>
    <x v="1"/>
    <x v="0"/>
    <s v="Provo"/>
    <x v="7"/>
    <n v="84604"/>
    <x v="1"/>
    <x v="782"/>
    <x v="1"/>
    <x v="2"/>
    <x v="773"/>
    <n v="14.399999999999999"/>
    <n v="5"/>
    <n v="0"/>
    <n v="7.056"/>
  </r>
  <r>
    <n v="2659"/>
    <s v="CA-2013-150343"/>
    <x v="0"/>
    <x v="765"/>
    <d v="2013-08-21T00:00:00"/>
    <s v="Standard Class"/>
    <s v="PK-19075"/>
    <s v="Pete Kriz"/>
    <x v="0"/>
    <x v="0"/>
    <s v="San Francisco"/>
    <x v="1"/>
    <n v="94110"/>
    <x v="1"/>
    <x v="135"/>
    <x v="1"/>
    <x v="12"/>
    <x v="135"/>
    <n v="10.86"/>
    <n v="3"/>
    <n v="0"/>
    <n v="5.1042000000000005"/>
  </r>
  <r>
    <n v="2660"/>
    <s v="CA-2012-135538"/>
    <x v="1"/>
    <x v="100"/>
    <d v="2012-12-28T00:00:00"/>
    <s v="Standard Class"/>
    <s v="HR-14830"/>
    <s v="Harold Ryan"/>
    <x v="1"/>
    <x v="0"/>
    <s v="Gilbert"/>
    <x v="16"/>
    <n v="85234"/>
    <x v="1"/>
    <x v="157"/>
    <x v="0"/>
    <x v="1"/>
    <x v="156"/>
    <n v="883.84"/>
    <n v="4"/>
    <n v="0.2"/>
    <n v="99.431999999999931"/>
  </r>
  <r>
    <n v="2661"/>
    <s v="CA-2014-123372"/>
    <x v="3"/>
    <x v="354"/>
    <d v="2014-12-03T00:00:00"/>
    <s v="Standard Class"/>
    <s v="DG-13300"/>
    <s v="Deirdre Greer"/>
    <x v="1"/>
    <x v="0"/>
    <s v="New York City"/>
    <x v="15"/>
    <n v="10035"/>
    <x v="3"/>
    <x v="1400"/>
    <x v="2"/>
    <x v="7"/>
    <x v="1378"/>
    <n v="1979.89"/>
    <n v="11"/>
    <n v="0"/>
    <n v="494.97250000000003"/>
  </r>
  <r>
    <n v="2662"/>
    <s v="CA-2014-123372"/>
    <x v="3"/>
    <x v="354"/>
    <d v="2014-12-03T00:00:00"/>
    <s v="Standard Class"/>
    <s v="DG-13300"/>
    <s v="Deirdre Greer"/>
    <x v="1"/>
    <x v="0"/>
    <s v="New York City"/>
    <x v="15"/>
    <n v="10035"/>
    <x v="3"/>
    <x v="889"/>
    <x v="1"/>
    <x v="12"/>
    <x v="873"/>
    <n v="79.959999999999994"/>
    <n v="2"/>
    <n v="0"/>
    <n v="35.981999999999992"/>
  </r>
  <r>
    <n v="2663"/>
    <s v="CA-2014-159604"/>
    <x v="3"/>
    <x v="349"/>
    <d v="2014-04-16T00:00:00"/>
    <s v="First Class"/>
    <s v="CL-12700"/>
    <s v="Craig Leslie"/>
    <x v="2"/>
    <x v="0"/>
    <s v="Springfield"/>
    <x v="25"/>
    <n v="65807"/>
    <x v="2"/>
    <x v="236"/>
    <x v="1"/>
    <x v="8"/>
    <x v="234"/>
    <n v="8.76"/>
    <n v="2"/>
    <n v="0"/>
    <n v="4.2047999999999996"/>
  </r>
  <r>
    <n v="2664"/>
    <s v="CA-2013-164784"/>
    <x v="0"/>
    <x v="766"/>
    <d v="2013-05-05T00:00:00"/>
    <s v="First Class"/>
    <s v="HF-14995"/>
    <s v="Herbert Flentye"/>
    <x v="0"/>
    <x v="0"/>
    <s v="Memphis"/>
    <x v="18"/>
    <n v="38109"/>
    <x v="0"/>
    <x v="639"/>
    <x v="1"/>
    <x v="2"/>
    <x v="633"/>
    <n v="3.9840000000000004"/>
    <n v="1"/>
    <n v="0.2"/>
    <n v="1.2948"/>
  </r>
  <r>
    <n v="2665"/>
    <s v="CA-2013-164784"/>
    <x v="0"/>
    <x v="766"/>
    <d v="2013-05-05T00:00:00"/>
    <s v="First Class"/>
    <s v="HF-14995"/>
    <s v="Herbert Flentye"/>
    <x v="0"/>
    <x v="0"/>
    <s v="Memphis"/>
    <x v="18"/>
    <n v="38109"/>
    <x v="0"/>
    <x v="121"/>
    <x v="0"/>
    <x v="3"/>
    <x v="121"/>
    <n v="370.62"/>
    <n v="3"/>
    <n v="0.4"/>
    <n v="-142.07100000000008"/>
  </r>
  <r>
    <n v="2666"/>
    <s v="CA-2013-164784"/>
    <x v="0"/>
    <x v="766"/>
    <d v="2013-05-05T00:00:00"/>
    <s v="First Class"/>
    <s v="HF-14995"/>
    <s v="Herbert Flentye"/>
    <x v="0"/>
    <x v="0"/>
    <s v="Memphis"/>
    <x v="18"/>
    <n v="38109"/>
    <x v="0"/>
    <x v="1203"/>
    <x v="1"/>
    <x v="8"/>
    <x v="1179"/>
    <n v="2.7420000000000004"/>
    <n v="2"/>
    <n v="0.7"/>
    <n v="-2.0107999999999997"/>
  </r>
  <r>
    <n v="2667"/>
    <s v="CA-2013-111794"/>
    <x v="0"/>
    <x v="393"/>
    <d v="2013-10-02T00:00:00"/>
    <s v="Same Day"/>
    <s v="HG-15025"/>
    <s v="Hunter Glantz"/>
    <x v="0"/>
    <x v="0"/>
    <s v="Amarillo"/>
    <x v="5"/>
    <n v="79109"/>
    <x v="2"/>
    <x v="217"/>
    <x v="2"/>
    <x v="11"/>
    <x v="458"/>
    <n v="79.512000000000015"/>
    <n v="3"/>
    <n v="0.2"/>
    <n v="20.8719"/>
  </r>
  <r>
    <n v="2668"/>
    <s v="CA-2013-111794"/>
    <x v="0"/>
    <x v="393"/>
    <d v="2013-10-02T00:00:00"/>
    <s v="Same Day"/>
    <s v="HG-15025"/>
    <s v="Hunter Glantz"/>
    <x v="0"/>
    <x v="0"/>
    <s v="Amarillo"/>
    <x v="5"/>
    <n v="79109"/>
    <x v="2"/>
    <x v="258"/>
    <x v="1"/>
    <x v="10"/>
    <x v="33"/>
    <n v="28.352"/>
    <n v="1"/>
    <n v="0.2"/>
    <n v="9.568799999999996"/>
  </r>
  <r>
    <n v="2669"/>
    <s v="US-2012-139759"/>
    <x v="1"/>
    <x v="767"/>
    <d v="2012-08-30T00:00:00"/>
    <s v="Standard Class"/>
    <s v="NL-18310"/>
    <s v="Nancy Lomonaco"/>
    <x v="2"/>
    <x v="0"/>
    <s v="Los Angeles"/>
    <x v="1"/>
    <n v="90045"/>
    <x v="1"/>
    <x v="23"/>
    <x v="0"/>
    <x v="1"/>
    <x v="23"/>
    <n v="40.783999999999999"/>
    <n v="1"/>
    <n v="0.2"/>
    <n v="4.5881999999999987"/>
  </r>
  <r>
    <n v="2670"/>
    <s v="US-2012-139759"/>
    <x v="1"/>
    <x v="767"/>
    <d v="2012-08-30T00:00:00"/>
    <s v="Standard Class"/>
    <s v="NL-18310"/>
    <s v="Nancy Lomonaco"/>
    <x v="2"/>
    <x v="0"/>
    <s v="Los Angeles"/>
    <x v="1"/>
    <n v="90045"/>
    <x v="1"/>
    <x v="1276"/>
    <x v="1"/>
    <x v="9"/>
    <x v="1252"/>
    <n v="105.96"/>
    <n v="4"/>
    <n v="0"/>
    <n v="29.668800000000005"/>
  </r>
  <r>
    <n v="2671"/>
    <s v="CA-2011-126403"/>
    <x v="2"/>
    <x v="340"/>
    <d v="2011-09-12T00:00:00"/>
    <s v="Second Class"/>
    <s v="RR-19525"/>
    <s v="Rick Reed"/>
    <x v="1"/>
    <x v="0"/>
    <s v="Lowell"/>
    <x v="31"/>
    <n v="1852"/>
    <x v="3"/>
    <x v="162"/>
    <x v="1"/>
    <x v="10"/>
    <x v="161"/>
    <n v="166.44"/>
    <n v="3"/>
    <n v="0"/>
    <n v="79.891199999999998"/>
  </r>
  <r>
    <n v="2672"/>
    <s v="CA-2011-126403"/>
    <x v="2"/>
    <x v="340"/>
    <d v="2011-09-12T00:00:00"/>
    <s v="Second Class"/>
    <s v="RR-19525"/>
    <s v="Rick Reed"/>
    <x v="1"/>
    <x v="0"/>
    <s v="Lowell"/>
    <x v="31"/>
    <n v="1852"/>
    <x v="3"/>
    <x v="1401"/>
    <x v="0"/>
    <x v="1"/>
    <x v="1379"/>
    <n v="785.87999999999988"/>
    <n v="6"/>
    <n v="0"/>
    <n v="212.18759999999997"/>
  </r>
  <r>
    <n v="2673"/>
    <s v="CA-2011-126403"/>
    <x v="2"/>
    <x v="340"/>
    <d v="2011-09-12T00:00:00"/>
    <s v="Second Class"/>
    <s v="RR-19525"/>
    <s v="Rick Reed"/>
    <x v="1"/>
    <x v="0"/>
    <s v="Lowell"/>
    <x v="31"/>
    <n v="1852"/>
    <x v="3"/>
    <x v="1402"/>
    <x v="1"/>
    <x v="10"/>
    <x v="1380"/>
    <n v="26.2"/>
    <n v="2"/>
    <n v="0"/>
    <n v="12.837999999999999"/>
  </r>
  <r>
    <n v="2674"/>
    <s v="CA-2011-126403"/>
    <x v="2"/>
    <x v="340"/>
    <d v="2011-09-12T00:00:00"/>
    <s v="Second Class"/>
    <s v="RR-19525"/>
    <s v="Rick Reed"/>
    <x v="1"/>
    <x v="0"/>
    <s v="Lowell"/>
    <x v="31"/>
    <n v="1852"/>
    <x v="3"/>
    <x v="1244"/>
    <x v="1"/>
    <x v="4"/>
    <x v="1218"/>
    <n v="1325.8500000000001"/>
    <n v="5"/>
    <n v="0"/>
    <n v="238.65299999999991"/>
  </r>
  <r>
    <n v="2675"/>
    <s v="CA-2014-136875"/>
    <x v="3"/>
    <x v="734"/>
    <d v="2014-12-04T00:00:00"/>
    <s v="Same Day"/>
    <s v="TC-21295"/>
    <s v="Toby Carlisle"/>
    <x v="0"/>
    <x v="0"/>
    <s v="San Diego"/>
    <x v="1"/>
    <n v="92024"/>
    <x v="1"/>
    <x v="447"/>
    <x v="1"/>
    <x v="10"/>
    <x v="1219"/>
    <n v="166.44"/>
    <n v="3"/>
    <n v="0"/>
    <n v="79.891199999999998"/>
  </r>
  <r>
    <n v="2676"/>
    <s v="CA-2014-132185"/>
    <x v="3"/>
    <x v="344"/>
    <d v="2014-12-03T00:00:00"/>
    <s v="Standard Class"/>
    <s v="DB-13615"/>
    <s v="Doug Bickford"/>
    <x v="0"/>
    <x v="0"/>
    <s v="Asheville"/>
    <x v="3"/>
    <n v="28806"/>
    <x v="0"/>
    <x v="909"/>
    <x v="1"/>
    <x v="6"/>
    <x v="892"/>
    <n v="8.76"/>
    <n v="5"/>
    <n v="0.2"/>
    <n v="0.76649999999999974"/>
  </r>
  <r>
    <n v="2677"/>
    <s v="CA-2014-132185"/>
    <x v="3"/>
    <x v="344"/>
    <d v="2014-12-03T00:00:00"/>
    <s v="Standard Class"/>
    <s v="DB-13615"/>
    <s v="Doug Bickford"/>
    <x v="0"/>
    <x v="0"/>
    <s v="Asheville"/>
    <x v="3"/>
    <n v="28806"/>
    <x v="0"/>
    <x v="1309"/>
    <x v="1"/>
    <x v="9"/>
    <x v="1285"/>
    <n v="43.584000000000003"/>
    <n v="1"/>
    <n v="0.2"/>
    <n v="4.3584000000000032"/>
  </r>
  <r>
    <n v="2678"/>
    <s v="US-2011-160780"/>
    <x v="2"/>
    <x v="261"/>
    <d v="2011-06-21T00:00:00"/>
    <s v="Same Day"/>
    <s v="SV-20785"/>
    <s v="Stewart Visinsky"/>
    <x v="0"/>
    <x v="0"/>
    <s v="Pueblo"/>
    <x v="22"/>
    <n v="81001"/>
    <x v="1"/>
    <x v="1085"/>
    <x v="1"/>
    <x v="8"/>
    <x v="1066"/>
    <n v="11.088000000000003"/>
    <n v="7"/>
    <n v="0.7"/>
    <n v="-8.1311999999999998"/>
  </r>
  <r>
    <n v="2679"/>
    <s v="US-2011-160780"/>
    <x v="2"/>
    <x v="261"/>
    <d v="2011-06-21T00:00:00"/>
    <s v="Same Day"/>
    <s v="SV-20785"/>
    <s v="Stewart Visinsky"/>
    <x v="0"/>
    <x v="0"/>
    <s v="Pueblo"/>
    <x v="22"/>
    <n v="81001"/>
    <x v="1"/>
    <x v="735"/>
    <x v="1"/>
    <x v="8"/>
    <x v="727"/>
    <n v="25.164000000000001"/>
    <n v="2"/>
    <n v="0.7"/>
    <n v="-16.775999999999996"/>
  </r>
  <r>
    <n v="2680"/>
    <s v="CA-2014-127026"/>
    <x v="3"/>
    <x v="276"/>
    <d v="2014-01-28T00:00:00"/>
    <s v="Standard Class"/>
    <s v="MH-18115"/>
    <s v="Mick Hernandez"/>
    <x v="2"/>
    <x v="0"/>
    <s v="Jackson"/>
    <x v="12"/>
    <n v="49201"/>
    <x v="2"/>
    <x v="614"/>
    <x v="1"/>
    <x v="8"/>
    <x v="609"/>
    <n v="14.399999999999999"/>
    <n v="5"/>
    <n v="0"/>
    <n v="7.056"/>
  </r>
  <r>
    <n v="2681"/>
    <s v="CA-2014-127026"/>
    <x v="3"/>
    <x v="276"/>
    <d v="2014-01-28T00:00:00"/>
    <s v="Standard Class"/>
    <s v="MH-18115"/>
    <s v="Mick Hernandez"/>
    <x v="2"/>
    <x v="0"/>
    <s v="Jackson"/>
    <x v="12"/>
    <n v="49201"/>
    <x v="2"/>
    <x v="695"/>
    <x v="2"/>
    <x v="11"/>
    <x v="688"/>
    <n v="619.94999999999993"/>
    <n v="5"/>
    <n v="0"/>
    <n v="111.59099999999995"/>
  </r>
  <r>
    <n v="2682"/>
    <s v="CA-2014-127026"/>
    <x v="3"/>
    <x v="276"/>
    <d v="2014-01-28T00:00:00"/>
    <s v="Standard Class"/>
    <s v="MH-18115"/>
    <s v="Mick Hernandez"/>
    <x v="2"/>
    <x v="0"/>
    <s v="Jackson"/>
    <x v="12"/>
    <n v="49201"/>
    <x v="2"/>
    <x v="1403"/>
    <x v="1"/>
    <x v="8"/>
    <x v="1381"/>
    <n v="89.52"/>
    <n v="4"/>
    <n v="0"/>
    <n v="42.074399999999997"/>
  </r>
  <r>
    <n v="2683"/>
    <s v="CA-2014-127026"/>
    <x v="3"/>
    <x v="276"/>
    <d v="2014-01-28T00:00:00"/>
    <s v="Standard Class"/>
    <s v="MH-18115"/>
    <s v="Mick Hernandez"/>
    <x v="2"/>
    <x v="0"/>
    <s v="Jackson"/>
    <x v="12"/>
    <n v="49201"/>
    <x v="2"/>
    <x v="1404"/>
    <x v="2"/>
    <x v="15"/>
    <x v="1382"/>
    <n v="350.97300000000007"/>
    <n v="3"/>
    <n v="0.1"/>
    <n v="152.08829999999998"/>
  </r>
  <r>
    <n v="2684"/>
    <s v="CA-2014-127026"/>
    <x v="3"/>
    <x v="276"/>
    <d v="2014-01-28T00:00:00"/>
    <s v="Standard Class"/>
    <s v="MH-18115"/>
    <s v="Mick Hernandez"/>
    <x v="2"/>
    <x v="0"/>
    <s v="Jackson"/>
    <x v="12"/>
    <n v="49201"/>
    <x v="2"/>
    <x v="1405"/>
    <x v="2"/>
    <x v="7"/>
    <x v="1383"/>
    <n v="164.99"/>
    <n v="1"/>
    <n v="0"/>
    <n v="49.496999999999986"/>
  </r>
  <r>
    <n v="2685"/>
    <s v="CA-2014-137085"/>
    <x v="3"/>
    <x v="222"/>
    <d v="2014-07-07T00:00:00"/>
    <s v="Standard Class"/>
    <s v="CT-11995"/>
    <s v="Carol Triggs"/>
    <x v="0"/>
    <x v="0"/>
    <s v="Los Angeles"/>
    <x v="1"/>
    <n v="90004"/>
    <x v="1"/>
    <x v="1311"/>
    <x v="1"/>
    <x v="8"/>
    <x v="1288"/>
    <n v="312.55200000000002"/>
    <n v="9"/>
    <n v="0.2"/>
    <n v="101.57939999999999"/>
  </r>
  <r>
    <n v="2686"/>
    <s v="CA-2013-133123"/>
    <x v="0"/>
    <x v="47"/>
    <d v="2013-09-12T00:00:00"/>
    <s v="Standard Class"/>
    <s v="KB-16315"/>
    <s v="Karl Braun"/>
    <x v="0"/>
    <x v="0"/>
    <s v="Thomasville"/>
    <x v="3"/>
    <n v="27360"/>
    <x v="0"/>
    <x v="889"/>
    <x v="1"/>
    <x v="12"/>
    <x v="873"/>
    <n v="95.951999999999998"/>
    <n v="3"/>
    <n v="0.2"/>
    <n v="29.984999999999985"/>
  </r>
  <r>
    <n v="2687"/>
    <s v="CA-2013-133123"/>
    <x v="0"/>
    <x v="47"/>
    <d v="2013-09-12T00:00:00"/>
    <s v="Standard Class"/>
    <s v="KB-16315"/>
    <s v="Karl Braun"/>
    <x v="0"/>
    <x v="0"/>
    <s v="Thomasville"/>
    <x v="3"/>
    <n v="27360"/>
    <x v="0"/>
    <x v="880"/>
    <x v="1"/>
    <x v="8"/>
    <x v="865"/>
    <n v="3.2040000000000002"/>
    <n v="2"/>
    <n v="0.7"/>
    <n v="-2.4563999999999995"/>
  </r>
  <r>
    <n v="2688"/>
    <s v="US-2013-128195"/>
    <x v="0"/>
    <x v="578"/>
    <d v="2013-08-06T00:00:00"/>
    <s v="First Class"/>
    <s v="RA-19285"/>
    <s v="Ralph Arnett"/>
    <x v="0"/>
    <x v="0"/>
    <s v="Peoria"/>
    <x v="10"/>
    <n v="61604"/>
    <x v="2"/>
    <x v="1406"/>
    <x v="1"/>
    <x v="8"/>
    <x v="1384"/>
    <n v="3.9799999999999991"/>
    <n v="5"/>
    <n v="0.8"/>
    <n v="-6.5670000000000019"/>
  </r>
  <r>
    <n v="2689"/>
    <s v="CA-2012-153220"/>
    <x v="1"/>
    <x v="768"/>
    <d v="2012-11-14T00:00:00"/>
    <s v="First Class"/>
    <s v="YC-21895"/>
    <s v="Yoseph Carroll"/>
    <x v="1"/>
    <x v="0"/>
    <s v="Los Angeles"/>
    <x v="1"/>
    <n v="90032"/>
    <x v="1"/>
    <x v="1407"/>
    <x v="1"/>
    <x v="10"/>
    <x v="1385"/>
    <n v="15.700000000000001"/>
    <n v="5"/>
    <n v="0"/>
    <n v="7.0649999999999995"/>
  </r>
  <r>
    <n v="2690"/>
    <s v="CA-2011-123064"/>
    <x v="2"/>
    <x v="479"/>
    <d v="2011-07-02T00:00:00"/>
    <s v="First Class"/>
    <s v="RA-19915"/>
    <s v="Russell Applegate"/>
    <x v="0"/>
    <x v="0"/>
    <s v="Chicago"/>
    <x v="10"/>
    <n v="60653"/>
    <x v="2"/>
    <x v="1199"/>
    <x v="1"/>
    <x v="6"/>
    <x v="1175"/>
    <n v="5.2480000000000002"/>
    <n v="4"/>
    <n v="0.2"/>
    <n v="1.6399999999999995"/>
  </r>
  <r>
    <n v="2691"/>
    <s v="CA-2014-156412"/>
    <x v="3"/>
    <x v="769"/>
    <d v="2014-12-09T00:00:00"/>
    <s v="Standard Class"/>
    <s v="CM-12160"/>
    <s v="Charles McCrossin"/>
    <x v="0"/>
    <x v="0"/>
    <s v="Philadelphia"/>
    <x v="9"/>
    <n v="19134"/>
    <x v="3"/>
    <x v="990"/>
    <x v="1"/>
    <x v="8"/>
    <x v="302"/>
    <n v="5.3460000000000019"/>
    <n v="3"/>
    <n v="0.7"/>
    <n v="-4.4550000000000001"/>
  </r>
  <r>
    <n v="2692"/>
    <s v="US-2013-144211"/>
    <x v="0"/>
    <x v="770"/>
    <d v="2013-09-03T00:00:00"/>
    <s v="Standard Class"/>
    <s v="CS-12130"/>
    <s v="Chad Sievert"/>
    <x v="0"/>
    <x v="0"/>
    <s v="Englewood"/>
    <x v="22"/>
    <n v="80112"/>
    <x v="1"/>
    <x v="1408"/>
    <x v="1"/>
    <x v="10"/>
    <x v="1386"/>
    <n v="15.48"/>
    <n v="3"/>
    <n v="0.2"/>
    <n v="5.6115000000000004"/>
  </r>
  <r>
    <n v="2693"/>
    <s v="US-2013-144211"/>
    <x v="0"/>
    <x v="770"/>
    <d v="2013-09-03T00:00:00"/>
    <s v="Standard Class"/>
    <s v="CS-12130"/>
    <s v="Chad Sievert"/>
    <x v="0"/>
    <x v="0"/>
    <s v="Englewood"/>
    <x v="22"/>
    <n v="80112"/>
    <x v="1"/>
    <x v="1409"/>
    <x v="2"/>
    <x v="7"/>
    <x v="1387"/>
    <n v="108.57599999999999"/>
    <n v="3"/>
    <n v="0.2"/>
    <n v="8.1432000000000002"/>
  </r>
  <r>
    <n v="2694"/>
    <s v="CA-2013-138079"/>
    <x v="0"/>
    <x v="115"/>
    <d v="2013-01-28T00:00:00"/>
    <s v="Standard Class"/>
    <s v="AJ-10795"/>
    <s v="Anthony Johnson"/>
    <x v="1"/>
    <x v="0"/>
    <s v="Seattle"/>
    <x v="4"/>
    <n v="98115"/>
    <x v="1"/>
    <x v="504"/>
    <x v="0"/>
    <x v="5"/>
    <x v="499"/>
    <n v="109.9"/>
    <n v="5"/>
    <n v="0"/>
    <n v="37.366"/>
  </r>
  <r>
    <n v="2695"/>
    <s v="CA-2011-143182"/>
    <x v="2"/>
    <x v="771"/>
    <d v="2011-10-20T00:00:00"/>
    <s v="Standard Class"/>
    <s v="DL-12865"/>
    <s v="Dan Lawera"/>
    <x v="0"/>
    <x v="0"/>
    <s v="Hialeah"/>
    <x v="2"/>
    <n v="33012"/>
    <x v="0"/>
    <x v="1006"/>
    <x v="0"/>
    <x v="5"/>
    <x v="1372"/>
    <n v="15.384"/>
    <n v="1"/>
    <n v="0.2"/>
    <n v="4.0383000000000013"/>
  </r>
  <r>
    <n v="2696"/>
    <s v="CA-2013-161662"/>
    <x v="0"/>
    <x v="569"/>
    <d v="2013-02-09T00:00:00"/>
    <s v="First Class"/>
    <s v="BE-11410"/>
    <s v="Bobby Elias"/>
    <x v="0"/>
    <x v="0"/>
    <s v="Lancaster"/>
    <x v="24"/>
    <n v="43130"/>
    <x v="3"/>
    <x v="423"/>
    <x v="1"/>
    <x v="10"/>
    <x v="418"/>
    <n v="30.352"/>
    <n v="2"/>
    <n v="0.2"/>
    <n v="10.623199999999997"/>
  </r>
  <r>
    <n v="2697"/>
    <s v="CA-2011-145317"/>
    <x v="2"/>
    <x v="772"/>
    <d v="2011-03-23T00:00:00"/>
    <s v="Standard Class"/>
    <s v="SM-20320"/>
    <s v="Sean Miller"/>
    <x v="2"/>
    <x v="0"/>
    <s v="Jacksonville"/>
    <x v="2"/>
    <n v="32216"/>
    <x v="0"/>
    <x v="1410"/>
    <x v="2"/>
    <x v="15"/>
    <x v="1388"/>
    <n v="821.3"/>
    <n v="4"/>
    <n v="0.5"/>
    <n v="-16.426000000000045"/>
  </r>
  <r>
    <n v="2698"/>
    <s v="CA-2011-145317"/>
    <x v="2"/>
    <x v="772"/>
    <d v="2011-03-23T00:00:00"/>
    <s v="Standard Class"/>
    <s v="SM-20320"/>
    <s v="Sean Miller"/>
    <x v="2"/>
    <x v="0"/>
    <s v="Jacksonville"/>
    <x v="2"/>
    <n v="32216"/>
    <x v="0"/>
    <x v="1411"/>
    <x v="2"/>
    <x v="15"/>
    <x v="1389"/>
    <n v="22638.48"/>
    <n v="6"/>
    <n v="0.5"/>
    <n v="-1811.0784000000021"/>
  </r>
  <r>
    <n v="2699"/>
    <s v="CA-2011-145317"/>
    <x v="2"/>
    <x v="772"/>
    <d v="2011-03-23T00:00:00"/>
    <s v="Standard Class"/>
    <s v="SM-20320"/>
    <s v="Sean Miller"/>
    <x v="2"/>
    <x v="0"/>
    <s v="Jacksonville"/>
    <x v="2"/>
    <n v="32216"/>
    <x v="0"/>
    <x v="128"/>
    <x v="1"/>
    <x v="10"/>
    <x v="128"/>
    <n v="21.376000000000001"/>
    <n v="4"/>
    <n v="0.2"/>
    <n v="7.4815999999999994"/>
  </r>
  <r>
    <n v="2700"/>
    <s v="CA-2011-145317"/>
    <x v="2"/>
    <x v="772"/>
    <d v="2011-03-23T00:00:00"/>
    <s v="Standard Class"/>
    <s v="SM-20320"/>
    <s v="Sean Miller"/>
    <x v="2"/>
    <x v="0"/>
    <s v="Jacksonville"/>
    <x v="2"/>
    <n v="32216"/>
    <x v="0"/>
    <x v="1412"/>
    <x v="1"/>
    <x v="6"/>
    <x v="1390"/>
    <n v="8.016"/>
    <n v="3"/>
    <n v="0.2"/>
    <n v="1.0019999999999993"/>
  </r>
  <r>
    <n v="2701"/>
    <s v="CA-2011-145317"/>
    <x v="2"/>
    <x v="772"/>
    <d v="2011-03-23T00:00:00"/>
    <s v="Standard Class"/>
    <s v="SM-20320"/>
    <s v="Sean Miller"/>
    <x v="2"/>
    <x v="0"/>
    <s v="Jacksonville"/>
    <x v="2"/>
    <n v="32216"/>
    <x v="0"/>
    <x v="1006"/>
    <x v="0"/>
    <x v="5"/>
    <x v="1372"/>
    <n v="30.768000000000001"/>
    <n v="2"/>
    <n v="0.2"/>
    <n v="8.0766000000000027"/>
  </r>
  <r>
    <n v="2702"/>
    <s v="CA-2011-145317"/>
    <x v="2"/>
    <x v="772"/>
    <d v="2011-03-23T00:00:00"/>
    <s v="Standard Class"/>
    <s v="SM-20320"/>
    <s v="Sean Miller"/>
    <x v="2"/>
    <x v="0"/>
    <s v="Jacksonville"/>
    <x v="2"/>
    <n v="32216"/>
    <x v="0"/>
    <x v="550"/>
    <x v="1"/>
    <x v="13"/>
    <x v="33"/>
    <n v="18.936"/>
    <n v="3"/>
    <n v="0.2"/>
    <n v="5.9174999999999986"/>
  </r>
  <r>
    <n v="2703"/>
    <s v="CA-2011-145317"/>
    <x v="2"/>
    <x v="772"/>
    <d v="2011-03-23T00:00:00"/>
    <s v="Standard Class"/>
    <s v="SM-20320"/>
    <s v="Sean Miller"/>
    <x v="2"/>
    <x v="0"/>
    <s v="Jacksonville"/>
    <x v="2"/>
    <n v="32216"/>
    <x v="0"/>
    <x v="1154"/>
    <x v="0"/>
    <x v="5"/>
    <x v="1133"/>
    <n v="122.352"/>
    <n v="3"/>
    <n v="0.2"/>
    <n v="15.29399999999999"/>
  </r>
  <r>
    <n v="2704"/>
    <s v="CA-2011-143413"/>
    <x v="2"/>
    <x v="773"/>
    <d v="2011-05-30T00:00:00"/>
    <s v="Standard Class"/>
    <s v="RP-19390"/>
    <s v="Resi Pölking"/>
    <x v="0"/>
    <x v="0"/>
    <s v="Baltimore"/>
    <x v="39"/>
    <n v="21215"/>
    <x v="3"/>
    <x v="1413"/>
    <x v="1"/>
    <x v="10"/>
    <x v="1391"/>
    <n v="116.28"/>
    <n v="3"/>
    <n v="0"/>
    <n v="56.977199999999996"/>
  </r>
  <r>
    <n v="2705"/>
    <s v="CA-2014-156818"/>
    <x v="3"/>
    <x v="497"/>
    <d v="2014-07-14T00:00:00"/>
    <s v="Second Class"/>
    <s v="JD-16015"/>
    <s v="Joy Daniels"/>
    <x v="0"/>
    <x v="0"/>
    <s v="New York City"/>
    <x v="15"/>
    <n v="10009"/>
    <x v="3"/>
    <x v="176"/>
    <x v="2"/>
    <x v="11"/>
    <x v="175"/>
    <n v="132.60000000000002"/>
    <n v="6"/>
    <n v="0"/>
    <n v="17.238000000000007"/>
  </r>
  <r>
    <n v="2706"/>
    <s v="CA-2014-155873"/>
    <x v="3"/>
    <x v="114"/>
    <d v="2014-06-22T00:00:00"/>
    <s v="Standard Class"/>
    <s v="AB-10255"/>
    <s v="Alejandro Ballentine"/>
    <x v="2"/>
    <x v="0"/>
    <s v="Carlsbad"/>
    <x v="27"/>
    <n v="88220"/>
    <x v="1"/>
    <x v="1059"/>
    <x v="1"/>
    <x v="14"/>
    <x v="1039"/>
    <n v="16.68"/>
    <n v="2"/>
    <n v="0"/>
    <n v="4.3368000000000002"/>
  </r>
  <r>
    <n v="2707"/>
    <s v="CA-2014-155873"/>
    <x v="3"/>
    <x v="114"/>
    <d v="2014-06-22T00:00:00"/>
    <s v="Standard Class"/>
    <s v="AB-10255"/>
    <s v="Alejandro Ballentine"/>
    <x v="2"/>
    <x v="0"/>
    <s v="Carlsbad"/>
    <x v="27"/>
    <n v="88220"/>
    <x v="1"/>
    <x v="1414"/>
    <x v="1"/>
    <x v="10"/>
    <x v="1392"/>
    <n v="19.440000000000001"/>
    <n v="3"/>
    <n v="0"/>
    <n v="9.3312000000000008"/>
  </r>
  <r>
    <n v="2708"/>
    <s v="CA-2014-155873"/>
    <x v="3"/>
    <x v="114"/>
    <d v="2014-06-22T00:00:00"/>
    <s v="Standard Class"/>
    <s v="AB-10255"/>
    <s v="Alejandro Ballentine"/>
    <x v="2"/>
    <x v="0"/>
    <s v="Carlsbad"/>
    <x v="27"/>
    <n v="88220"/>
    <x v="1"/>
    <x v="1415"/>
    <x v="1"/>
    <x v="10"/>
    <x v="1393"/>
    <n v="192.16"/>
    <n v="4"/>
    <n v="0"/>
    <n v="92.236799999999988"/>
  </r>
  <r>
    <n v="2709"/>
    <s v="CA-2012-121797"/>
    <x v="1"/>
    <x v="564"/>
    <d v="2012-02-06T00:00:00"/>
    <s v="Standard Class"/>
    <s v="CC-12145"/>
    <s v="Charles Crestani"/>
    <x v="0"/>
    <x v="0"/>
    <s v="Los Angeles"/>
    <x v="1"/>
    <n v="90049"/>
    <x v="1"/>
    <x v="1416"/>
    <x v="0"/>
    <x v="5"/>
    <x v="1394"/>
    <n v="227.35999999999999"/>
    <n v="7"/>
    <n v="0"/>
    <n v="81.849599999999981"/>
  </r>
  <r>
    <n v="2710"/>
    <s v="CA-2012-121797"/>
    <x v="1"/>
    <x v="564"/>
    <d v="2012-02-06T00:00:00"/>
    <s v="Standard Class"/>
    <s v="CC-12145"/>
    <s v="Charles Crestani"/>
    <x v="0"/>
    <x v="0"/>
    <s v="Los Angeles"/>
    <x v="1"/>
    <n v="90049"/>
    <x v="1"/>
    <x v="1150"/>
    <x v="2"/>
    <x v="15"/>
    <x v="1129"/>
    <n v="1919.9760000000001"/>
    <n v="3"/>
    <n v="0.2"/>
    <n v="215.99729999999977"/>
  </r>
  <r>
    <n v="2711"/>
    <s v="US-2012-120572"/>
    <x v="1"/>
    <x v="555"/>
    <d v="2012-12-15T00:00:00"/>
    <s v="Standard Class"/>
    <s v="GH-14425"/>
    <s v="Gary Hwang"/>
    <x v="0"/>
    <x v="0"/>
    <s v="Jacksonville"/>
    <x v="2"/>
    <n v="32216"/>
    <x v="0"/>
    <x v="410"/>
    <x v="1"/>
    <x v="8"/>
    <x v="405"/>
    <n v="12.828000000000001"/>
    <n v="2"/>
    <n v="0.7"/>
    <n v="-8.9795999999999978"/>
  </r>
  <r>
    <n v="2712"/>
    <s v="CA-2014-132430"/>
    <x v="3"/>
    <x v="449"/>
    <d v="2014-10-12T00:00:00"/>
    <s v="First Class"/>
    <s v="CP-12085"/>
    <s v="Cathy Prescott"/>
    <x v="1"/>
    <x v="0"/>
    <s v="Lakewood"/>
    <x v="24"/>
    <n v="44107"/>
    <x v="3"/>
    <x v="613"/>
    <x v="0"/>
    <x v="5"/>
    <x v="608"/>
    <n v="45.888000000000005"/>
    <n v="4"/>
    <n v="0.2"/>
    <n v="9.1775999999999982"/>
  </r>
  <r>
    <n v="2713"/>
    <s v="CA-2014-146031"/>
    <x v="3"/>
    <x v="570"/>
    <d v="2014-08-02T00:00:00"/>
    <s v="Second Class"/>
    <s v="GM-14440"/>
    <s v="Gary McGarr"/>
    <x v="0"/>
    <x v="0"/>
    <s v="Troy"/>
    <x v="15"/>
    <n v="12180"/>
    <x v="3"/>
    <x v="158"/>
    <x v="1"/>
    <x v="6"/>
    <x v="157"/>
    <n v="60.12"/>
    <n v="9"/>
    <n v="0"/>
    <n v="22.244399999999995"/>
  </r>
  <r>
    <n v="2714"/>
    <s v="CA-2011-110100"/>
    <x v="2"/>
    <x v="573"/>
    <d v="2011-04-29T00:00:00"/>
    <s v="Standard Class"/>
    <s v="LC-16885"/>
    <s v="Lena Creighton"/>
    <x v="0"/>
    <x v="0"/>
    <s v="Wilmington"/>
    <x v="3"/>
    <n v="28403"/>
    <x v="0"/>
    <x v="722"/>
    <x v="2"/>
    <x v="7"/>
    <x v="1395"/>
    <n v="302.37599999999998"/>
    <n v="3"/>
    <n v="0.2"/>
    <n v="37.796999999999997"/>
  </r>
  <r>
    <n v="2715"/>
    <s v="CA-2012-103723"/>
    <x v="1"/>
    <x v="494"/>
    <d v="2012-12-06T00:00:00"/>
    <s v="Standard Class"/>
    <s v="BT-11305"/>
    <s v="Beth Thompson"/>
    <x v="2"/>
    <x v="0"/>
    <s v="Seattle"/>
    <x v="4"/>
    <n v="98105"/>
    <x v="1"/>
    <x v="1061"/>
    <x v="1"/>
    <x v="6"/>
    <x v="1041"/>
    <n v="13.899999999999999"/>
    <n v="5"/>
    <n v="0"/>
    <n v="5.56"/>
  </r>
  <r>
    <n v="2716"/>
    <s v="CA-2011-127187"/>
    <x v="2"/>
    <x v="774"/>
    <d v="2011-12-08T00:00:00"/>
    <s v="Standard Class"/>
    <s v="CP-12085"/>
    <s v="Cathy Prescott"/>
    <x v="1"/>
    <x v="0"/>
    <s v="New York City"/>
    <x v="15"/>
    <n v="10024"/>
    <x v="3"/>
    <x v="1417"/>
    <x v="2"/>
    <x v="7"/>
    <x v="1396"/>
    <n v="129.97999999999999"/>
    <n v="2"/>
    <n v="0"/>
    <n v="62.3904"/>
  </r>
  <r>
    <n v="2717"/>
    <s v="CA-2014-128475"/>
    <x v="3"/>
    <x v="775"/>
    <d v="2014-09-02T00:00:00"/>
    <s v="Standard Class"/>
    <s v="SC-20680"/>
    <s v="Steve Carroll"/>
    <x v="2"/>
    <x v="0"/>
    <s v="Columbus"/>
    <x v="32"/>
    <n v="31907"/>
    <x v="0"/>
    <x v="357"/>
    <x v="2"/>
    <x v="11"/>
    <x v="353"/>
    <n v="71.98"/>
    <n v="2"/>
    <n v="0"/>
    <n v="15.1158"/>
  </r>
  <r>
    <n v="2718"/>
    <s v="CA-2011-100006"/>
    <x v="2"/>
    <x v="557"/>
    <d v="2011-09-13T00:00:00"/>
    <s v="Standard Class"/>
    <s v="DK-13375"/>
    <s v="Dennis Kane"/>
    <x v="0"/>
    <x v="0"/>
    <s v="New York City"/>
    <x v="15"/>
    <n v="10024"/>
    <x v="3"/>
    <x v="1418"/>
    <x v="2"/>
    <x v="7"/>
    <x v="1397"/>
    <n v="377.96999999999997"/>
    <n v="3"/>
    <n v="0"/>
    <n v="109.61129999999999"/>
  </r>
  <r>
    <n v="2719"/>
    <s v="CA-2014-144827"/>
    <x v="3"/>
    <x v="202"/>
    <d v="2014-12-28T00:00:00"/>
    <s v="Standard Class"/>
    <s v="SE-20110"/>
    <s v="Sanjit Engle"/>
    <x v="0"/>
    <x v="0"/>
    <s v="Costa Mesa"/>
    <x v="1"/>
    <n v="92627"/>
    <x v="1"/>
    <x v="821"/>
    <x v="1"/>
    <x v="4"/>
    <x v="809"/>
    <n v="124.36"/>
    <n v="2"/>
    <n v="0"/>
    <n v="33.577200000000005"/>
  </r>
  <r>
    <n v="2720"/>
    <s v="CA-2011-110030"/>
    <x v="2"/>
    <x v="776"/>
    <d v="2011-12-08T00:00:00"/>
    <s v="Second Class"/>
    <s v="LF-17185"/>
    <s v="Luke Foster"/>
    <x v="0"/>
    <x v="0"/>
    <s v="Houston"/>
    <x v="5"/>
    <n v="77095"/>
    <x v="2"/>
    <x v="561"/>
    <x v="0"/>
    <x v="5"/>
    <x v="555"/>
    <n v="23.976000000000003"/>
    <n v="3"/>
    <n v="0.6"/>
    <n v="-14.385599999999997"/>
  </r>
  <r>
    <n v="2721"/>
    <s v="CA-2011-121286"/>
    <x v="2"/>
    <x v="130"/>
    <d v="2011-11-08T00:00:00"/>
    <s v="Second Class"/>
    <s v="ON-18715"/>
    <s v="Odella Nelson"/>
    <x v="1"/>
    <x v="0"/>
    <s v="Cary"/>
    <x v="3"/>
    <n v="27511"/>
    <x v="0"/>
    <x v="203"/>
    <x v="1"/>
    <x v="13"/>
    <x v="202"/>
    <n v="8.3760000000000012"/>
    <n v="3"/>
    <n v="0.2"/>
    <n v="2.7222"/>
  </r>
  <r>
    <n v="2722"/>
    <s v="CA-2011-121286"/>
    <x v="2"/>
    <x v="130"/>
    <d v="2011-11-08T00:00:00"/>
    <s v="Second Class"/>
    <s v="ON-18715"/>
    <s v="Odella Nelson"/>
    <x v="1"/>
    <x v="0"/>
    <s v="Cary"/>
    <x v="3"/>
    <n v="27511"/>
    <x v="0"/>
    <x v="937"/>
    <x v="1"/>
    <x v="9"/>
    <x v="921"/>
    <n v="58.240000000000009"/>
    <n v="5"/>
    <n v="0.2"/>
    <n v="5.0960000000000001"/>
  </r>
  <r>
    <n v="2723"/>
    <s v="CA-2013-164735"/>
    <x v="0"/>
    <x v="167"/>
    <d v="2013-04-20T00:00:00"/>
    <s v="Second Class"/>
    <s v="TB-21400"/>
    <s v="Tom Boeckenhauer"/>
    <x v="0"/>
    <x v="0"/>
    <s v="Alexandria"/>
    <x v="17"/>
    <n v="22304"/>
    <x v="0"/>
    <x v="720"/>
    <x v="1"/>
    <x v="4"/>
    <x v="712"/>
    <n v="81.199999999999989"/>
    <n v="5"/>
    <n v="0"/>
    <n v="12.18"/>
  </r>
  <r>
    <n v="2724"/>
    <s v="CA-2011-153479"/>
    <x v="2"/>
    <x v="777"/>
    <d v="2011-10-08T00:00:00"/>
    <s v="Standard Class"/>
    <s v="DF-13135"/>
    <s v="David Flashing"/>
    <x v="0"/>
    <x v="0"/>
    <s v="Vallejo"/>
    <x v="1"/>
    <n v="94591"/>
    <x v="1"/>
    <x v="264"/>
    <x v="1"/>
    <x v="2"/>
    <x v="261"/>
    <n v="14.450000000000001"/>
    <n v="5"/>
    <n v="0"/>
    <n v="6.7915000000000001"/>
  </r>
  <r>
    <n v="2725"/>
    <s v="CA-2011-153479"/>
    <x v="2"/>
    <x v="777"/>
    <d v="2011-10-08T00:00:00"/>
    <s v="Standard Class"/>
    <s v="DF-13135"/>
    <s v="David Flashing"/>
    <x v="0"/>
    <x v="0"/>
    <s v="Vallejo"/>
    <x v="1"/>
    <n v="94591"/>
    <x v="1"/>
    <x v="979"/>
    <x v="1"/>
    <x v="8"/>
    <x v="963"/>
    <n v="95.64800000000001"/>
    <n v="2"/>
    <n v="0.2"/>
    <n v="31.085599999999989"/>
  </r>
  <r>
    <n v="2726"/>
    <s v="CA-2014-149888"/>
    <x v="3"/>
    <x v="659"/>
    <d v="2014-11-14T00:00:00"/>
    <s v="Standard Class"/>
    <s v="EP-13915"/>
    <s v="Emily Phan"/>
    <x v="0"/>
    <x v="0"/>
    <s v="Philadelphia"/>
    <x v="9"/>
    <n v="19120"/>
    <x v="3"/>
    <x v="1211"/>
    <x v="2"/>
    <x v="7"/>
    <x v="1187"/>
    <n v="359.97"/>
    <n v="5"/>
    <n v="0.4"/>
    <n v="-71.994000000000028"/>
  </r>
  <r>
    <n v="2727"/>
    <s v="CA-2014-149888"/>
    <x v="3"/>
    <x v="659"/>
    <d v="2014-11-14T00:00:00"/>
    <s v="Standard Class"/>
    <s v="EP-13915"/>
    <s v="Emily Phan"/>
    <x v="0"/>
    <x v="0"/>
    <s v="Philadelphia"/>
    <x v="9"/>
    <n v="19120"/>
    <x v="3"/>
    <x v="1342"/>
    <x v="0"/>
    <x v="3"/>
    <x v="1318"/>
    <n v="350.35199999999998"/>
    <n v="4"/>
    <n v="0.4"/>
    <n v="-140.14079999999996"/>
  </r>
  <r>
    <n v="2728"/>
    <s v="CA-2014-119193"/>
    <x v="3"/>
    <x v="66"/>
    <d v="2014-12-25T00:00:00"/>
    <s v="First Class"/>
    <s v="SK-19990"/>
    <s v="Sally Knutson"/>
    <x v="0"/>
    <x v="0"/>
    <s v="Toledo"/>
    <x v="24"/>
    <n v="43615"/>
    <x v="3"/>
    <x v="520"/>
    <x v="1"/>
    <x v="8"/>
    <x v="515"/>
    <n v="1.6410000000000002"/>
    <n v="1"/>
    <n v="0.7"/>
    <n v="-1.3128000000000002"/>
  </r>
  <r>
    <n v="2729"/>
    <s v="CA-2014-119193"/>
    <x v="3"/>
    <x v="66"/>
    <d v="2014-12-25T00:00:00"/>
    <s v="First Class"/>
    <s v="SK-19990"/>
    <s v="Sally Knutson"/>
    <x v="0"/>
    <x v="0"/>
    <s v="Toledo"/>
    <x v="24"/>
    <n v="43615"/>
    <x v="3"/>
    <x v="1334"/>
    <x v="2"/>
    <x v="7"/>
    <x v="1310"/>
    <n v="629.95799999999997"/>
    <n v="7"/>
    <n v="0.4"/>
    <n v="94.49369999999999"/>
  </r>
  <r>
    <n v="2730"/>
    <s v="CA-2014-104801"/>
    <x v="3"/>
    <x v="778"/>
    <d v="2014-02-20T00:00:00"/>
    <s v="Standard Class"/>
    <s v="FH-14350"/>
    <s v="Fred Harton"/>
    <x v="0"/>
    <x v="0"/>
    <s v="Seattle"/>
    <x v="4"/>
    <n v="98105"/>
    <x v="1"/>
    <x v="147"/>
    <x v="1"/>
    <x v="6"/>
    <x v="147"/>
    <n v="6.63"/>
    <n v="3"/>
    <n v="0"/>
    <n v="1.7901"/>
  </r>
  <r>
    <n v="2731"/>
    <s v="CA-2014-104801"/>
    <x v="3"/>
    <x v="778"/>
    <d v="2014-02-20T00:00:00"/>
    <s v="Standard Class"/>
    <s v="FH-14350"/>
    <s v="Fred Harton"/>
    <x v="0"/>
    <x v="0"/>
    <s v="Seattle"/>
    <x v="4"/>
    <n v="98105"/>
    <x v="1"/>
    <x v="651"/>
    <x v="2"/>
    <x v="11"/>
    <x v="645"/>
    <n v="799.96"/>
    <n v="4"/>
    <n v="0"/>
    <n v="343.98280000000005"/>
  </r>
  <r>
    <n v="2732"/>
    <s v="CA-2014-104801"/>
    <x v="3"/>
    <x v="778"/>
    <d v="2014-02-20T00:00:00"/>
    <s v="Standard Class"/>
    <s v="FH-14350"/>
    <s v="Fred Harton"/>
    <x v="0"/>
    <x v="0"/>
    <s v="Seattle"/>
    <x v="4"/>
    <n v="98105"/>
    <x v="1"/>
    <x v="216"/>
    <x v="0"/>
    <x v="5"/>
    <x v="215"/>
    <n v="107.53"/>
    <n v="1"/>
    <n v="0"/>
    <n v="21.506"/>
  </r>
  <r>
    <n v="2733"/>
    <s v="CA-2011-107594"/>
    <x v="2"/>
    <x v="779"/>
    <d v="2011-07-06T00:00:00"/>
    <s v="Standard Class"/>
    <s v="EH-13945"/>
    <s v="Eric Hoffmann"/>
    <x v="0"/>
    <x v="0"/>
    <s v="Plainfield"/>
    <x v="30"/>
    <n v="7060"/>
    <x v="3"/>
    <x v="687"/>
    <x v="2"/>
    <x v="7"/>
    <x v="680"/>
    <n v="73.98"/>
    <n v="2"/>
    <n v="0"/>
    <n v="19.974600000000002"/>
  </r>
  <r>
    <n v="2734"/>
    <s v="CA-2011-107594"/>
    <x v="2"/>
    <x v="779"/>
    <d v="2011-07-06T00:00:00"/>
    <s v="Standard Class"/>
    <s v="EH-13945"/>
    <s v="Eric Hoffmann"/>
    <x v="0"/>
    <x v="0"/>
    <s v="Plainfield"/>
    <x v="30"/>
    <n v="7060"/>
    <x v="3"/>
    <x v="796"/>
    <x v="1"/>
    <x v="6"/>
    <x v="786"/>
    <n v="5.58"/>
    <n v="1"/>
    <n v="0"/>
    <n v="2.1762000000000001"/>
  </r>
  <r>
    <n v="2735"/>
    <s v="CA-2012-129770"/>
    <x v="1"/>
    <x v="780"/>
    <d v="2012-02-23T00:00:00"/>
    <s v="Second Class"/>
    <s v="JE-15715"/>
    <s v="Joe Elijah"/>
    <x v="0"/>
    <x v="0"/>
    <s v="Las Cruces"/>
    <x v="27"/>
    <n v="88001"/>
    <x v="1"/>
    <x v="33"/>
    <x v="1"/>
    <x v="10"/>
    <x v="33"/>
    <n v="49.12"/>
    <n v="4"/>
    <n v="0"/>
    <n v="23.086399999999998"/>
  </r>
  <r>
    <n v="2736"/>
    <s v="CA-2012-115798"/>
    <x v="1"/>
    <x v="50"/>
    <d v="2012-11-19T00:00:00"/>
    <s v="Standard Class"/>
    <s v="KL-16645"/>
    <s v="Ken Lonsdale"/>
    <x v="0"/>
    <x v="0"/>
    <s v="Newark"/>
    <x v="13"/>
    <n v="19711"/>
    <x v="3"/>
    <x v="1419"/>
    <x v="2"/>
    <x v="7"/>
    <x v="1398"/>
    <n v="377.96999999999997"/>
    <n v="3"/>
    <n v="0"/>
    <n v="94.492500000000007"/>
  </r>
  <r>
    <n v="2737"/>
    <s v="CA-2012-115798"/>
    <x v="1"/>
    <x v="50"/>
    <d v="2012-11-19T00:00:00"/>
    <s v="Standard Class"/>
    <s v="KL-16645"/>
    <s v="Ken Lonsdale"/>
    <x v="0"/>
    <x v="0"/>
    <s v="Newark"/>
    <x v="13"/>
    <n v="19711"/>
    <x v="3"/>
    <x v="670"/>
    <x v="1"/>
    <x v="10"/>
    <x v="664"/>
    <n v="42.28"/>
    <n v="7"/>
    <n v="0"/>
    <n v="19.871600000000001"/>
  </r>
  <r>
    <n v="2738"/>
    <s v="CA-2012-115798"/>
    <x v="1"/>
    <x v="50"/>
    <d v="2012-11-19T00:00:00"/>
    <s v="Standard Class"/>
    <s v="KL-16645"/>
    <s v="Ken Lonsdale"/>
    <x v="0"/>
    <x v="0"/>
    <s v="Newark"/>
    <x v="13"/>
    <n v="19711"/>
    <x v="3"/>
    <x v="899"/>
    <x v="0"/>
    <x v="0"/>
    <x v="883"/>
    <n v="299.96999999999997"/>
    <n v="3"/>
    <n v="0"/>
    <n v="56.994299999999981"/>
  </r>
  <r>
    <n v="2739"/>
    <s v="CA-2012-115798"/>
    <x v="1"/>
    <x v="50"/>
    <d v="2012-11-19T00:00:00"/>
    <s v="Standard Class"/>
    <s v="KL-16645"/>
    <s v="Ken Lonsdale"/>
    <x v="0"/>
    <x v="0"/>
    <s v="Newark"/>
    <x v="13"/>
    <n v="19711"/>
    <x v="3"/>
    <x v="817"/>
    <x v="2"/>
    <x v="7"/>
    <x v="805"/>
    <n v="89.98"/>
    <n v="2"/>
    <n v="0"/>
    <n v="43.190399999999997"/>
  </r>
  <r>
    <n v="2740"/>
    <s v="CA-2014-122707"/>
    <x v="3"/>
    <x v="513"/>
    <d v="2014-04-19T00:00:00"/>
    <s v="First Class"/>
    <s v="EB-13750"/>
    <s v="Edward Becker"/>
    <x v="1"/>
    <x v="0"/>
    <s v="Hoover"/>
    <x v="19"/>
    <n v="35244"/>
    <x v="0"/>
    <x v="1420"/>
    <x v="1"/>
    <x v="14"/>
    <x v="1399"/>
    <n v="477.24"/>
    <n v="4"/>
    <n v="0"/>
    <n v="9.5448000000000093"/>
  </r>
  <r>
    <n v="2741"/>
    <s v="CA-2014-122707"/>
    <x v="3"/>
    <x v="513"/>
    <d v="2014-04-19T00:00:00"/>
    <s v="First Class"/>
    <s v="EB-13750"/>
    <s v="Edward Becker"/>
    <x v="1"/>
    <x v="0"/>
    <s v="Hoover"/>
    <x v="19"/>
    <n v="35244"/>
    <x v="0"/>
    <x v="1421"/>
    <x v="2"/>
    <x v="11"/>
    <x v="1400"/>
    <n v="25.98"/>
    <n v="2"/>
    <n v="0"/>
    <n v="1.558799999999998"/>
  </r>
  <r>
    <n v="2742"/>
    <s v="CA-2013-165015"/>
    <x v="0"/>
    <x v="781"/>
    <d v="2013-02-27T00:00:00"/>
    <s v="Second Class"/>
    <s v="BD-11725"/>
    <s v="Bruce Degenhardt"/>
    <x v="0"/>
    <x v="0"/>
    <s v="Newark"/>
    <x v="24"/>
    <n v="43055"/>
    <x v="3"/>
    <x v="1040"/>
    <x v="1"/>
    <x v="12"/>
    <x v="33"/>
    <n v="46.72"/>
    <n v="5"/>
    <n v="0.2"/>
    <n v="17.52"/>
  </r>
  <r>
    <n v="2743"/>
    <s v="CA-2011-149244"/>
    <x v="2"/>
    <x v="130"/>
    <d v="2011-11-08T00:00:00"/>
    <s v="Standard Class"/>
    <s v="MS-17530"/>
    <s v="MaryBeth Skach"/>
    <x v="0"/>
    <x v="0"/>
    <s v="San Diego"/>
    <x v="1"/>
    <n v="92037"/>
    <x v="1"/>
    <x v="1381"/>
    <x v="0"/>
    <x v="5"/>
    <x v="1357"/>
    <n v="35.340000000000003"/>
    <n v="2"/>
    <n v="0"/>
    <n v="13.429200000000002"/>
  </r>
  <r>
    <n v="2744"/>
    <s v="CA-2012-140144"/>
    <x v="1"/>
    <x v="782"/>
    <d v="2012-06-25T00:00:00"/>
    <s v="Second Class"/>
    <s v="SC-20770"/>
    <s v="Stewart Carmichael"/>
    <x v="1"/>
    <x v="0"/>
    <s v="San Francisco"/>
    <x v="1"/>
    <n v="94122"/>
    <x v="1"/>
    <x v="592"/>
    <x v="0"/>
    <x v="5"/>
    <x v="587"/>
    <n v="257.64"/>
    <n v="6"/>
    <n v="0"/>
    <n v="100.4796"/>
  </r>
  <r>
    <n v="2745"/>
    <s v="CA-2012-140144"/>
    <x v="1"/>
    <x v="782"/>
    <d v="2012-06-25T00:00:00"/>
    <s v="Second Class"/>
    <s v="SC-20770"/>
    <s v="Stewart Carmichael"/>
    <x v="1"/>
    <x v="0"/>
    <s v="San Francisco"/>
    <x v="1"/>
    <n v="94122"/>
    <x v="1"/>
    <x v="66"/>
    <x v="2"/>
    <x v="7"/>
    <x v="66"/>
    <n v="125.97600000000001"/>
    <n v="3"/>
    <n v="0.2"/>
    <n v="47.241"/>
  </r>
  <r>
    <n v="2746"/>
    <s v="CA-2014-163321"/>
    <x v="3"/>
    <x v="783"/>
    <d v="2014-08-12T00:00:00"/>
    <s v="Second Class"/>
    <s v="FM-14380"/>
    <s v="Fred McMath"/>
    <x v="0"/>
    <x v="0"/>
    <s v="Jacksonville"/>
    <x v="3"/>
    <n v="28540"/>
    <x v="0"/>
    <x v="409"/>
    <x v="2"/>
    <x v="11"/>
    <x v="404"/>
    <n v="79.992000000000004"/>
    <n v="1"/>
    <n v="0.2"/>
    <n v="21.997800000000002"/>
  </r>
  <r>
    <n v="2747"/>
    <s v="CA-2011-155887"/>
    <x v="2"/>
    <x v="552"/>
    <d v="2011-05-17T00:00:00"/>
    <s v="Standard Class"/>
    <s v="KT-16480"/>
    <s v="Kean Thornton"/>
    <x v="0"/>
    <x v="0"/>
    <s v="Franklin"/>
    <x v="31"/>
    <n v="2038"/>
    <x v="3"/>
    <x v="601"/>
    <x v="0"/>
    <x v="3"/>
    <x v="596"/>
    <n v="700.05600000000004"/>
    <n v="3"/>
    <n v="0.3"/>
    <n v="-130.0104"/>
  </r>
  <r>
    <n v="2748"/>
    <s v="US-2012-165449"/>
    <x v="1"/>
    <x v="6"/>
    <d v="2012-11-26T00:00:00"/>
    <s v="Standard Class"/>
    <s v="AP-10720"/>
    <s v="Anne Pryor"/>
    <x v="2"/>
    <x v="0"/>
    <s v="Frisco"/>
    <x v="5"/>
    <n v="75034"/>
    <x v="2"/>
    <x v="1422"/>
    <x v="2"/>
    <x v="11"/>
    <x v="1401"/>
    <n v="27.168000000000003"/>
    <n v="4"/>
    <n v="0.2"/>
    <n v="-1.3583999999999987"/>
  </r>
  <r>
    <n v="2749"/>
    <s v="CA-2012-110247"/>
    <x v="1"/>
    <x v="784"/>
    <d v="2012-12-08T00:00:00"/>
    <s v="Standard Class"/>
    <s v="RH-19555"/>
    <s v="Ritsa Hightower"/>
    <x v="0"/>
    <x v="0"/>
    <s v="Tallahassee"/>
    <x v="2"/>
    <n v="32303"/>
    <x v="0"/>
    <x v="1316"/>
    <x v="1"/>
    <x v="8"/>
    <x v="1293"/>
    <n v="8.2260000000000009"/>
    <n v="3"/>
    <n v="0.7"/>
    <n v="-6.0323999999999991"/>
  </r>
  <r>
    <n v="2750"/>
    <s v="US-2011-141257"/>
    <x v="2"/>
    <x v="785"/>
    <d v="2011-06-14T00:00:00"/>
    <s v="Standard Class"/>
    <s v="CS-11950"/>
    <s v="Carlos Soltero"/>
    <x v="0"/>
    <x v="0"/>
    <s v="Seattle"/>
    <x v="4"/>
    <n v="98115"/>
    <x v="1"/>
    <x v="1423"/>
    <x v="0"/>
    <x v="1"/>
    <x v="1402"/>
    <n v="585.55200000000002"/>
    <n v="3"/>
    <n v="0.2"/>
    <n v="73.19399999999996"/>
  </r>
  <r>
    <n v="2751"/>
    <s v="CA-2011-154669"/>
    <x v="2"/>
    <x v="233"/>
    <d v="2011-08-11T00:00:00"/>
    <s v="Second Class"/>
    <s v="TM-21010"/>
    <s v="Tamara Manning"/>
    <x v="0"/>
    <x v="0"/>
    <s v="Vacaville"/>
    <x v="1"/>
    <n v="95687"/>
    <x v="1"/>
    <x v="1424"/>
    <x v="1"/>
    <x v="4"/>
    <x v="1403"/>
    <n v="423.28"/>
    <n v="11"/>
    <n v="0"/>
    <n v="110.05279999999999"/>
  </r>
  <r>
    <n v="2752"/>
    <s v="CA-2011-158029"/>
    <x v="2"/>
    <x v="542"/>
    <d v="2011-05-30T00:00:00"/>
    <s v="Standard Class"/>
    <s v="HF-14995"/>
    <s v="Herbert Flentye"/>
    <x v="0"/>
    <x v="0"/>
    <s v="Los Angeles"/>
    <x v="1"/>
    <n v="90008"/>
    <x v="1"/>
    <x v="1153"/>
    <x v="0"/>
    <x v="1"/>
    <x v="1132"/>
    <n v="225.29600000000002"/>
    <n v="2"/>
    <n v="0.2"/>
    <n v="22.529599999999995"/>
  </r>
  <r>
    <n v="2753"/>
    <s v="CA-2012-155306"/>
    <x v="1"/>
    <x v="786"/>
    <d v="2012-04-21T00:00:00"/>
    <s v="Standard Class"/>
    <s v="GA-14515"/>
    <s v="George Ashbrook"/>
    <x v="0"/>
    <x v="0"/>
    <s v="San Francisco"/>
    <x v="1"/>
    <n v="94122"/>
    <x v="1"/>
    <x v="1061"/>
    <x v="1"/>
    <x v="6"/>
    <x v="1041"/>
    <n v="5.56"/>
    <n v="2"/>
    <n v="0"/>
    <n v="2.2239999999999998"/>
  </r>
  <r>
    <n v="2754"/>
    <s v="CA-2012-155306"/>
    <x v="1"/>
    <x v="786"/>
    <d v="2012-04-21T00:00:00"/>
    <s v="Standard Class"/>
    <s v="GA-14515"/>
    <s v="George Ashbrook"/>
    <x v="0"/>
    <x v="0"/>
    <s v="San Francisco"/>
    <x v="1"/>
    <n v="94122"/>
    <x v="1"/>
    <x v="619"/>
    <x v="2"/>
    <x v="11"/>
    <x v="614"/>
    <n v="323.37"/>
    <n v="3"/>
    <n v="0"/>
    <n v="129.34800000000001"/>
  </r>
  <r>
    <n v="2755"/>
    <s v="CA-2012-155306"/>
    <x v="1"/>
    <x v="786"/>
    <d v="2012-04-21T00:00:00"/>
    <s v="Standard Class"/>
    <s v="GA-14515"/>
    <s v="George Ashbrook"/>
    <x v="0"/>
    <x v="0"/>
    <s v="San Francisco"/>
    <x v="1"/>
    <n v="94122"/>
    <x v="1"/>
    <x v="966"/>
    <x v="2"/>
    <x v="7"/>
    <x v="1359"/>
    <n v="783.96000000000015"/>
    <n v="5"/>
    <n v="0.2"/>
    <n v="68.59650000000002"/>
  </r>
  <r>
    <n v="2756"/>
    <s v="CA-2012-155306"/>
    <x v="1"/>
    <x v="786"/>
    <d v="2012-04-21T00:00:00"/>
    <s v="Standard Class"/>
    <s v="GA-14515"/>
    <s v="George Ashbrook"/>
    <x v="0"/>
    <x v="0"/>
    <s v="San Francisco"/>
    <x v="1"/>
    <n v="94122"/>
    <x v="1"/>
    <x v="1364"/>
    <x v="1"/>
    <x v="9"/>
    <x v="1341"/>
    <n v="1447.6499999999999"/>
    <n v="5"/>
    <n v="0"/>
    <n v="419.8184999999998"/>
  </r>
  <r>
    <n v="2757"/>
    <s v="CA-2012-155306"/>
    <x v="1"/>
    <x v="786"/>
    <d v="2012-04-21T00:00:00"/>
    <s v="Standard Class"/>
    <s v="GA-14515"/>
    <s v="George Ashbrook"/>
    <x v="0"/>
    <x v="0"/>
    <s v="San Francisco"/>
    <x v="1"/>
    <n v="94122"/>
    <x v="1"/>
    <x v="1331"/>
    <x v="1"/>
    <x v="10"/>
    <x v="1307"/>
    <n v="11.96"/>
    <n v="2"/>
    <n v="0"/>
    <n v="5.8604000000000003"/>
  </r>
  <r>
    <n v="2758"/>
    <s v="CA-2013-127775"/>
    <x v="0"/>
    <x v="725"/>
    <d v="2013-06-14T00:00:00"/>
    <s v="Second Class"/>
    <s v="ES-14020"/>
    <s v="Erica Smith"/>
    <x v="0"/>
    <x v="0"/>
    <s v="New York City"/>
    <x v="15"/>
    <n v="10035"/>
    <x v="3"/>
    <x v="657"/>
    <x v="2"/>
    <x v="11"/>
    <x v="651"/>
    <n v="239.96999999999997"/>
    <n v="3"/>
    <n v="0"/>
    <n v="71.990999999999985"/>
  </r>
  <r>
    <n v="2759"/>
    <s v="CA-2013-146171"/>
    <x v="0"/>
    <x v="21"/>
    <d v="2013-03-16T00:00:00"/>
    <s v="Standard Class"/>
    <s v="JP-16135"/>
    <s v="Julie Prescott"/>
    <x v="2"/>
    <x v="0"/>
    <s v="Columbus"/>
    <x v="32"/>
    <n v="31907"/>
    <x v="0"/>
    <x v="1006"/>
    <x v="0"/>
    <x v="5"/>
    <x v="1372"/>
    <n v="76.92"/>
    <n v="4"/>
    <n v="0"/>
    <n v="31.537200000000006"/>
  </r>
  <r>
    <n v="2760"/>
    <s v="CA-2013-146171"/>
    <x v="0"/>
    <x v="21"/>
    <d v="2013-03-16T00:00:00"/>
    <s v="Standard Class"/>
    <s v="JP-16135"/>
    <s v="Julie Prescott"/>
    <x v="2"/>
    <x v="0"/>
    <s v="Columbus"/>
    <x v="32"/>
    <n v="31907"/>
    <x v="0"/>
    <x v="772"/>
    <x v="1"/>
    <x v="4"/>
    <x v="764"/>
    <n v="481.32"/>
    <n v="4"/>
    <n v="0"/>
    <n v="125.14319999999998"/>
  </r>
  <r>
    <n v="2761"/>
    <s v="CA-2011-129574"/>
    <x v="2"/>
    <x v="542"/>
    <d v="2011-05-29T00:00:00"/>
    <s v="First Class"/>
    <s v="Dp-13240"/>
    <s v="Dean percer"/>
    <x v="2"/>
    <x v="0"/>
    <s v="Murray"/>
    <x v="7"/>
    <n v="84107"/>
    <x v="1"/>
    <x v="364"/>
    <x v="1"/>
    <x v="10"/>
    <x v="359"/>
    <n v="48.4"/>
    <n v="5"/>
    <n v="0"/>
    <n v="23.231999999999999"/>
  </r>
  <r>
    <n v="2762"/>
    <s v="CA-2014-126536"/>
    <x v="3"/>
    <x v="386"/>
    <d v="2014-10-15T00:00:00"/>
    <s v="First Class"/>
    <s v="NK-18490"/>
    <s v="Neil Knudson"/>
    <x v="2"/>
    <x v="0"/>
    <s v="San Francisco"/>
    <x v="1"/>
    <n v="94110"/>
    <x v="1"/>
    <x v="1425"/>
    <x v="2"/>
    <x v="11"/>
    <x v="1404"/>
    <n v="0.99"/>
    <n v="1"/>
    <n v="0"/>
    <n v="0.4356000000000001"/>
  </r>
  <r>
    <n v="2763"/>
    <s v="CA-2014-126536"/>
    <x v="3"/>
    <x v="386"/>
    <d v="2014-10-15T00:00:00"/>
    <s v="First Class"/>
    <s v="NK-18490"/>
    <s v="Neil Knudson"/>
    <x v="2"/>
    <x v="0"/>
    <s v="San Francisco"/>
    <x v="1"/>
    <n v="94110"/>
    <x v="1"/>
    <x v="986"/>
    <x v="1"/>
    <x v="8"/>
    <x v="970"/>
    <n v="101.84"/>
    <n v="5"/>
    <n v="0.2"/>
    <n v="36.917000000000002"/>
  </r>
  <r>
    <n v="2764"/>
    <s v="CA-2014-165757"/>
    <x v="3"/>
    <x v="738"/>
    <d v="2014-06-29T00:00:00"/>
    <s v="Standard Class"/>
    <s v="PL-18925"/>
    <s v="Paul Lucas"/>
    <x v="2"/>
    <x v="0"/>
    <s v="Philadelphia"/>
    <x v="9"/>
    <n v="19140"/>
    <x v="3"/>
    <x v="1426"/>
    <x v="1"/>
    <x v="8"/>
    <x v="1405"/>
    <n v="10.332000000000003"/>
    <n v="3"/>
    <n v="0.7"/>
    <n v="-7.5767999999999986"/>
  </r>
  <r>
    <n v="2765"/>
    <s v="CA-2014-165757"/>
    <x v="3"/>
    <x v="738"/>
    <d v="2014-06-29T00:00:00"/>
    <s v="Standard Class"/>
    <s v="PL-18925"/>
    <s v="Paul Lucas"/>
    <x v="2"/>
    <x v="0"/>
    <s v="Philadelphia"/>
    <x v="9"/>
    <n v="19140"/>
    <x v="3"/>
    <x v="350"/>
    <x v="1"/>
    <x v="8"/>
    <x v="346"/>
    <n v="31.155000000000005"/>
    <n v="5"/>
    <n v="0.7"/>
    <n v="-23.8855"/>
  </r>
  <r>
    <n v="2766"/>
    <s v="CA-2014-165757"/>
    <x v="3"/>
    <x v="738"/>
    <d v="2014-06-29T00:00:00"/>
    <s v="Standard Class"/>
    <s v="PL-18925"/>
    <s v="Paul Lucas"/>
    <x v="2"/>
    <x v="0"/>
    <s v="Philadelphia"/>
    <x v="9"/>
    <n v="19140"/>
    <x v="3"/>
    <x v="1427"/>
    <x v="1"/>
    <x v="4"/>
    <x v="1406"/>
    <n v="8.9280000000000008"/>
    <n v="2"/>
    <n v="0.2"/>
    <n v="0.66959999999999997"/>
  </r>
  <r>
    <n v="2767"/>
    <s v="CA-2014-167752"/>
    <x v="3"/>
    <x v="787"/>
    <d v="2014-01-19T00:00:00"/>
    <s v="First Class"/>
    <s v="RW-19690"/>
    <s v="Robert Waldorf"/>
    <x v="0"/>
    <x v="0"/>
    <s v="Philadelphia"/>
    <x v="9"/>
    <n v="19134"/>
    <x v="3"/>
    <x v="1428"/>
    <x v="1"/>
    <x v="9"/>
    <x v="1407"/>
    <n v="34.384"/>
    <n v="1"/>
    <n v="0.2"/>
    <n v="3.8681999999999945"/>
  </r>
  <r>
    <n v="2768"/>
    <s v="CA-2014-167752"/>
    <x v="3"/>
    <x v="787"/>
    <d v="2014-01-19T00:00:00"/>
    <s v="First Class"/>
    <s v="RW-19690"/>
    <s v="Robert Waldorf"/>
    <x v="0"/>
    <x v="0"/>
    <s v="Philadelphia"/>
    <x v="9"/>
    <n v="19134"/>
    <x v="3"/>
    <x v="227"/>
    <x v="1"/>
    <x v="9"/>
    <x v="225"/>
    <n v="1924.1599999999999"/>
    <n v="8"/>
    <n v="0.2"/>
    <n v="312.67599999999993"/>
  </r>
  <r>
    <n v="2769"/>
    <s v="US-2012-122140"/>
    <x v="1"/>
    <x v="788"/>
    <d v="2012-04-07T00:00:00"/>
    <s v="Standard Class"/>
    <s v="MO-17950"/>
    <s v="Michael Oakman"/>
    <x v="0"/>
    <x v="0"/>
    <s v="Dallas"/>
    <x v="5"/>
    <n v="75220"/>
    <x v="2"/>
    <x v="1429"/>
    <x v="1"/>
    <x v="9"/>
    <x v="1408"/>
    <n v="32.191999999999993"/>
    <n v="2"/>
    <n v="0.8"/>
    <n v="-80.48"/>
  </r>
  <r>
    <n v="2770"/>
    <s v="US-2012-122140"/>
    <x v="1"/>
    <x v="788"/>
    <d v="2012-04-07T00:00:00"/>
    <s v="Standard Class"/>
    <s v="MO-17950"/>
    <s v="Michael Oakman"/>
    <x v="0"/>
    <x v="0"/>
    <s v="Dallas"/>
    <x v="5"/>
    <n v="75220"/>
    <x v="2"/>
    <x v="1044"/>
    <x v="2"/>
    <x v="11"/>
    <x v="1024"/>
    <n v="50.120000000000005"/>
    <n v="7"/>
    <n v="0.2"/>
    <n v="-0.62650000000000716"/>
  </r>
  <r>
    <n v="2771"/>
    <s v="US-2012-122140"/>
    <x v="1"/>
    <x v="788"/>
    <d v="2012-04-07T00:00:00"/>
    <s v="Standard Class"/>
    <s v="MO-17950"/>
    <s v="Michael Oakman"/>
    <x v="0"/>
    <x v="0"/>
    <s v="Dallas"/>
    <x v="5"/>
    <n v="75220"/>
    <x v="2"/>
    <x v="1235"/>
    <x v="2"/>
    <x v="11"/>
    <x v="1209"/>
    <n v="47.975999999999999"/>
    <n v="3"/>
    <n v="0.2"/>
    <n v="1.7990999999999993"/>
  </r>
  <r>
    <n v="2772"/>
    <s v="CA-2013-163986"/>
    <x v="0"/>
    <x v="323"/>
    <d v="2013-09-11T00:00:00"/>
    <s v="Standard Class"/>
    <s v="JJ-15445"/>
    <s v="Jennifer Jackson"/>
    <x v="0"/>
    <x v="0"/>
    <s v="Waukesha"/>
    <x v="6"/>
    <n v="53186"/>
    <x v="2"/>
    <x v="376"/>
    <x v="1"/>
    <x v="4"/>
    <x v="372"/>
    <n v="54.5"/>
    <n v="5"/>
    <n v="0"/>
    <n v="14.169999999999998"/>
  </r>
  <r>
    <n v="2773"/>
    <s v="CA-2014-158967"/>
    <x v="3"/>
    <x v="389"/>
    <d v="2014-12-13T00:00:00"/>
    <s v="First Class"/>
    <s v="BT-11680"/>
    <s v="Brian Thompson"/>
    <x v="0"/>
    <x v="0"/>
    <s v="Fort Lauderdale"/>
    <x v="2"/>
    <n v="33311"/>
    <x v="0"/>
    <x v="740"/>
    <x v="0"/>
    <x v="5"/>
    <x v="33"/>
    <n v="19.103999999999999"/>
    <n v="3"/>
    <n v="0.2"/>
    <n v="5.7312000000000012"/>
  </r>
  <r>
    <n v="2774"/>
    <s v="CA-2013-131576"/>
    <x v="0"/>
    <x v="441"/>
    <d v="2013-11-27T00:00:00"/>
    <s v="Standard Class"/>
    <s v="RD-19585"/>
    <s v="Rob Dowd"/>
    <x v="0"/>
    <x v="0"/>
    <s v="Detroit"/>
    <x v="12"/>
    <n v="48205"/>
    <x v="2"/>
    <x v="91"/>
    <x v="1"/>
    <x v="8"/>
    <x v="91"/>
    <n v="49.44"/>
    <n v="3"/>
    <n v="0"/>
    <n v="24.2256"/>
  </r>
  <r>
    <n v="2775"/>
    <s v="CA-2014-143455"/>
    <x v="3"/>
    <x v="343"/>
    <d v="2014-11-19T00:00:00"/>
    <s v="Standard Class"/>
    <s v="ML-17755"/>
    <s v="Max Ludwig"/>
    <x v="2"/>
    <x v="0"/>
    <s v="Springfield"/>
    <x v="24"/>
    <n v="45503"/>
    <x v="3"/>
    <x v="498"/>
    <x v="1"/>
    <x v="10"/>
    <x v="493"/>
    <n v="10.368000000000002"/>
    <n v="2"/>
    <n v="0.2"/>
    <n v="3.6288"/>
  </r>
  <r>
    <n v="2776"/>
    <s v="CA-2013-144729"/>
    <x v="0"/>
    <x v="147"/>
    <d v="2013-10-26T00:00:00"/>
    <s v="Standard Class"/>
    <s v="JE-15745"/>
    <s v="Joel Eaton"/>
    <x v="0"/>
    <x v="0"/>
    <s v="San Diego"/>
    <x v="1"/>
    <n v="92037"/>
    <x v="1"/>
    <x v="232"/>
    <x v="1"/>
    <x v="4"/>
    <x v="230"/>
    <n v="154.44"/>
    <n v="3"/>
    <n v="0"/>
    <n v="1.5444000000000031"/>
  </r>
  <r>
    <n v="2777"/>
    <s v="CA-2012-127019"/>
    <x v="1"/>
    <x v="379"/>
    <d v="2012-12-25T00:00:00"/>
    <s v="Standard Class"/>
    <s v="ER-13855"/>
    <s v="Elpida Rittenbach"/>
    <x v="1"/>
    <x v="0"/>
    <s v="Colorado Springs"/>
    <x v="22"/>
    <n v="80906"/>
    <x v="1"/>
    <x v="930"/>
    <x v="1"/>
    <x v="9"/>
    <x v="914"/>
    <n v="60.984000000000009"/>
    <n v="7"/>
    <n v="0.2"/>
    <n v="4.5737999999999985"/>
  </r>
  <r>
    <n v="2778"/>
    <s v="CA-2012-138534"/>
    <x v="1"/>
    <x v="789"/>
    <d v="2012-07-19T00:00:00"/>
    <s v="Second Class"/>
    <s v="JM-15535"/>
    <s v="Jessica Myrick"/>
    <x v="0"/>
    <x v="0"/>
    <s v="Bakersfield"/>
    <x v="1"/>
    <n v="93309"/>
    <x v="1"/>
    <x v="1121"/>
    <x v="0"/>
    <x v="0"/>
    <x v="1100"/>
    <n v="195.46600000000001"/>
    <n v="2"/>
    <n v="0.15"/>
    <n v="-13.797600000000017"/>
  </r>
  <r>
    <n v="2779"/>
    <s v="CA-2014-108322"/>
    <x v="3"/>
    <x v="504"/>
    <d v="2014-05-06T00:00:00"/>
    <s v="Standard Class"/>
    <s v="SS-20140"/>
    <s v="Saphhira Shifley"/>
    <x v="1"/>
    <x v="0"/>
    <s v="Pompano Beach"/>
    <x v="2"/>
    <n v="33068"/>
    <x v="0"/>
    <x v="345"/>
    <x v="0"/>
    <x v="5"/>
    <x v="341"/>
    <n v="23.680000000000003"/>
    <n v="8"/>
    <n v="0.2"/>
    <n v="6.216000000000002"/>
  </r>
  <r>
    <n v="2780"/>
    <s v="CA-2014-108322"/>
    <x v="3"/>
    <x v="504"/>
    <d v="2014-05-06T00:00:00"/>
    <s v="Standard Class"/>
    <s v="SS-20140"/>
    <s v="Saphhira Shifley"/>
    <x v="1"/>
    <x v="0"/>
    <s v="Pompano Beach"/>
    <x v="2"/>
    <n v="33068"/>
    <x v="0"/>
    <x v="1430"/>
    <x v="2"/>
    <x v="11"/>
    <x v="1409"/>
    <n v="2.3760000000000003"/>
    <n v="3"/>
    <n v="0.2"/>
    <n v="0.74249999999999994"/>
  </r>
  <r>
    <n v="2781"/>
    <s v="CA-2014-167668"/>
    <x v="3"/>
    <x v="636"/>
    <d v="2014-05-09T00:00:00"/>
    <s v="First Class"/>
    <s v="TC-21295"/>
    <s v="Toby Carlisle"/>
    <x v="0"/>
    <x v="0"/>
    <s v="New York City"/>
    <x v="15"/>
    <n v="10035"/>
    <x v="3"/>
    <x v="198"/>
    <x v="1"/>
    <x v="2"/>
    <x v="197"/>
    <n v="59.2"/>
    <n v="4"/>
    <n v="0"/>
    <n v="29.6"/>
  </r>
  <r>
    <n v="2782"/>
    <s v="CA-2014-146724"/>
    <x v="3"/>
    <x v="225"/>
    <d v="2014-11-28T00:00:00"/>
    <s v="Standard Class"/>
    <s v="HG-15025"/>
    <s v="Hunter Glantz"/>
    <x v="0"/>
    <x v="0"/>
    <s v="Lakeville"/>
    <x v="11"/>
    <n v="55044"/>
    <x v="2"/>
    <x v="208"/>
    <x v="1"/>
    <x v="6"/>
    <x v="207"/>
    <n v="22"/>
    <n v="10"/>
    <n v="0"/>
    <n v="9.6800000000000015"/>
  </r>
  <r>
    <n v="2783"/>
    <s v="CA-2013-139878"/>
    <x v="0"/>
    <x v="583"/>
    <d v="2013-11-17T00:00:00"/>
    <s v="Standard Class"/>
    <s v="LD-17005"/>
    <s v="Lisa DeCherney"/>
    <x v="0"/>
    <x v="0"/>
    <s v="Detroit"/>
    <x v="12"/>
    <n v="48234"/>
    <x v="2"/>
    <x v="957"/>
    <x v="2"/>
    <x v="7"/>
    <x v="941"/>
    <n v="257.98"/>
    <n v="2"/>
    <n v="0"/>
    <n v="74.8142"/>
  </r>
  <r>
    <n v="2784"/>
    <s v="US-2013-106677"/>
    <x v="0"/>
    <x v="732"/>
    <d v="2013-11-11T00:00:00"/>
    <s v="Standard Class"/>
    <s v="AS-10285"/>
    <s v="Alejandro Savely"/>
    <x v="1"/>
    <x v="0"/>
    <s v="Philadelphia"/>
    <x v="9"/>
    <n v="19134"/>
    <x v="3"/>
    <x v="1431"/>
    <x v="2"/>
    <x v="7"/>
    <x v="1410"/>
    <n v="23.987999999999996"/>
    <n v="2"/>
    <n v="0.4"/>
    <n v="-15.991999999999999"/>
  </r>
  <r>
    <n v="2785"/>
    <s v="CA-2013-116974"/>
    <x v="0"/>
    <x v="790"/>
    <d v="2013-10-16T00:00:00"/>
    <s v="Standard Class"/>
    <s v="MP-17965"/>
    <s v="Michael Paige"/>
    <x v="1"/>
    <x v="0"/>
    <s v="Troy"/>
    <x v="24"/>
    <n v="45373"/>
    <x v="3"/>
    <x v="1136"/>
    <x v="2"/>
    <x v="7"/>
    <x v="1115"/>
    <n v="23.975999999999999"/>
    <n v="4"/>
    <n v="0.4"/>
    <n v="-15.584400000000002"/>
  </r>
  <r>
    <n v="2786"/>
    <s v="CA-2012-149972"/>
    <x v="1"/>
    <x v="481"/>
    <d v="2012-09-23T00:00:00"/>
    <s v="First Class"/>
    <s v="CD-12790"/>
    <s v="Cynthia Delaney"/>
    <x v="2"/>
    <x v="0"/>
    <s v="Los Angeles"/>
    <x v="1"/>
    <n v="90036"/>
    <x v="1"/>
    <x v="499"/>
    <x v="0"/>
    <x v="1"/>
    <x v="494"/>
    <n v="601.53599999999994"/>
    <n v="4"/>
    <n v="0.2"/>
    <n v="0"/>
  </r>
  <r>
    <n v="2787"/>
    <s v="CA-2012-149972"/>
    <x v="1"/>
    <x v="481"/>
    <d v="2012-09-23T00:00:00"/>
    <s v="First Class"/>
    <s v="CD-12790"/>
    <s v="Cynthia Delaney"/>
    <x v="2"/>
    <x v="0"/>
    <s v="Los Angeles"/>
    <x v="1"/>
    <n v="90036"/>
    <x v="1"/>
    <x v="1432"/>
    <x v="1"/>
    <x v="13"/>
    <x v="1411"/>
    <n v="7.9"/>
    <n v="2"/>
    <n v="0"/>
    <n v="2.5279999999999996"/>
  </r>
  <r>
    <n v="2788"/>
    <s v="US-2011-117744"/>
    <x v="2"/>
    <x v="266"/>
    <d v="2011-12-06T00:00:00"/>
    <s v="Standard Class"/>
    <s v="MD-17860"/>
    <s v="Michael Dominguez"/>
    <x v="1"/>
    <x v="0"/>
    <s v="Corpus Christi"/>
    <x v="5"/>
    <n v="78415"/>
    <x v="2"/>
    <x v="287"/>
    <x v="0"/>
    <x v="5"/>
    <x v="284"/>
    <n v="58.36"/>
    <n v="5"/>
    <n v="0.6"/>
    <n v="-24.802999999999997"/>
  </r>
  <r>
    <n v="2789"/>
    <s v="US-2011-117744"/>
    <x v="2"/>
    <x v="266"/>
    <d v="2011-12-06T00:00:00"/>
    <s v="Standard Class"/>
    <s v="MD-17860"/>
    <s v="Michael Dominguez"/>
    <x v="1"/>
    <x v="0"/>
    <s v="Corpus Christi"/>
    <x v="5"/>
    <n v="78415"/>
    <x v="2"/>
    <x v="134"/>
    <x v="1"/>
    <x v="6"/>
    <x v="134"/>
    <n v="16.463999999999999"/>
    <n v="7"/>
    <n v="0.2"/>
    <n v="1.4406000000000008"/>
  </r>
  <r>
    <n v="2790"/>
    <s v="US-2011-117744"/>
    <x v="2"/>
    <x v="266"/>
    <d v="2011-12-06T00:00:00"/>
    <s v="Standard Class"/>
    <s v="MD-17860"/>
    <s v="Michael Dominguez"/>
    <x v="1"/>
    <x v="0"/>
    <s v="Corpus Christi"/>
    <x v="5"/>
    <n v="78415"/>
    <x v="2"/>
    <x v="561"/>
    <x v="0"/>
    <x v="5"/>
    <x v="555"/>
    <n v="39.960000000000008"/>
    <n v="5"/>
    <n v="0.6"/>
    <n v="-23.975999999999999"/>
  </r>
  <r>
    <n v="2791"/>
    <s v="CA-2011-125514"/>
    <x v="2"/>
    <x v="158"/>
    <d v="2011-09-22T00:00:00"/>
    <s v="First Class"/>
    <s v="BM-11650"/>
    <s v="Brian Moss"/>
    <x v="1"/>
    <x v="0"/>
    <s v="Omaha"/>
    <x v="8"/>
    <n v="68104"/>
    <x v="2"/>
    <x v="95"/>
    <x v="1"/>
    <x v="9"/>
    <x v="95"/>
    <n v="25.96"/>
    <n v="2"/>
    <n v="0"/>
    <n v="7.5283999999999978"/>
  </r>
  <r>
    <n v="2792"/>
    <s v="CA-2011-125514"/>
    <x v="2"/>
    <x v="158"/>
    <d v="2011-09-22T00:00:00"/>
    <s v="First Class"/>
    <s v="BM-11650"/>
    <s v="Brian Moss"/>
    <x v="1"/>
    <x v="0"/>
    <s v="Omaha"/>
    <x v="8"/>
    <n v="68104"/>
    <x v="2"/>
    <x v="1204"/>
    <x v="1"/>
    <x v="9"/>
    <x v="1180"/>
    <n v="36.269999999999996"/>
    <n v="3"/>
    <n v="0"/>
    <n v="10.880999999999997"/>
  </r>
  <r>
    <n v="2793"/>
    <s v="CA-2011-125514"/>
    <x v="2"/>
    <x v="158"/>
    <d v="2011-09-22T00:00:00"/>
    <s v="First Class"/>
    <s v="BM-11650"/>
    <s v="Brian Moss"/>
    <x v="1"/>
    <x v="0"/>
    <s v="Omaha"/>
    <x v="8"/>
    <n v="68104"/>
    <x v="2"/>
    <x v="815"/>
    <x v="1"/>
    <x v="10"/>
    <x v="803"/>
    <n v="6.48"/>
    <n v="1"/>
    <n v="0"/>
    <n v="3.1104000000000003"/>
  </r>
  <r>
    <n v="2794"/>
    <s v="CA-2011-154599"/>
    <x v="2"/>
    <x v="791"/>
    <d v="2011-04-17T00:00:00"/>
    <s v="Standard Class"/>
    <s v="KN-16450"/>
    <s v="Kean Nguyen"/>
    <x v="1"/>
    <x v="0"/>
    <s v="Redondo Beach"/>
    <x v="1"/>
    <n v="90278"/>
    <x v="1"/>
    <x v="664"/>
    <x v="2"/>
    <x v="7"/>
    <x v="658"/>
    <n v="1075.088"/>
    <n v="14"/>
    <n v="0.2"/>
    <n v="94.070199999999943"/>
  </r>
  <r>
    <n v="2795"/>
    <s v="CA-2011-154599"/>
    <x v="2"/>
    <x v="791"/>
    <d v="2011-04-17T00:00:00"/>
    <s v="Standard Class"/>
    <s v="KN-16450"/>
    <s v="Kean Nguyen"/>
    <x v="1"/>
    <x v="0"/>
    <s v="Redondo Beach"/>
    <x v="1"/>
    <n v="90278"/>
    <x v="1"/>
    <x v="819"/>
    <x v="2"/>
    <x v="7"/>
    <x v="807"/>
    <n v="438.36800000000005"/>
    <n v="4"/>
    <n v="0.2"/>
    <n v="38.357200000000006"/>
  </r>
  <r>
    <n v="2796"/>
    <s v="CA-2011-154599"/>
    <x v="2"/>
    <x v="791"/>
    <d v="2011-04-17T00:00:00"/>
    <s v="Standard Class"/>
    <s v="KN-16450"/>
    <s v="Kean Nguyen"/>
    <x v="1"/>
    <x v="0"/>
    <s v="Redondo Beach"/>
    <x v="1"/>
    <n v="90278"/>
    <x v="1"/>
    <x v="507"/>
    <x v="1"/>
    <x v="8"/>
    <x v="502"/>
    <n v="18.088000000000001"/>
    <n v="7"/>
    <n v="0.2"/>
    <n v="6.5569000000000006"/>
  </r>
  <r>
    <n v="2797"/>
    <s v="CA-2011-154599"/>
    <x v="2"/>
    <x v="791"/>
    <d v="2011-04-17T00:00:00"/>
    <s v="Standard Class"/>
    <s v="KN-16450"/>
    <s v="Kean Nguyen"/>
    <x v="1"/>
    <x v="0"/>
    <s v="Redondo Beach"/>
    <x v="1"/>
    <n v="90278"/>
    <x v="1"/>
    <x v="430"/>
    <x v="0"/>
    <x v="0"/>
    <x v="425"/>
    <n v="308.49900000000002"/>
    <n v="3"/>
    <n v="0.15"/>
    <n v="-18.146999999999998"/>
  </r>
  <r>
    <n v="2798"/>
    <s v="CA-2014-158743"/>
    <x v="3"/>
    <x v="179"/>
    <d v="2014-10-28T00:00:00"/>
    <s v="Standard Class"/>
    <s v="IG-15085"/>
    <s v="Ivan Gibson"/>
    <x v="0"/>
    <x v="0"/>
    <s v="Little Rock"/>
    <x v="36"/>
    <n v="72209"/>
    <x v="0"/>
    <x v="1216"/>
    <x v="1"/>
    <x v="6"/>
    <x v="1191"/>
    <n v="13.36"/>
    <n v="4"/>
    <n v="0"/>
    <n v="4.1415999999999986"/>
  </r>
  <r>
    <n v="2799"/>
    <s v="CA-2014-158743"/>
    <x v="3"/>
    <x v="179"/>
    <d v="2014-10-28T00:00:00"/>
    <s v="Standard Class"/>
    <s v="IG-15085"/>
    <s v="Ivan Gibson"/>
    <x v="0"/>
    <x v="0"/>
    <s v="Little Rock"/>
    <x v="36"/>
    <n v="72209"/>
    <x v="0"/>
    <x v="681"/>
    <x v="1"/>
    <x v="10"/>
    <x v="675"/>
    <n v="39.96"/>
    <n v="2"/>
    <n v="0"/>
    <n v="18.781199999999998"/>
  </r>
  <r>
    <n v="2800"/>
    <s v="CA-2014-158743"/>
    <x v="3"/>
    <x v="179"/>
    <d v="2014-10-28T00:00:00"/>
    <s v="Standard Class"/>
    <s v="IG-15085"/>
    <s v="Ivan Gibson"/>
    <x v="0"/>
    <x v="0"/>
    <s v="Little Rock"/>
    <x v="36"/>
    <n v="72209"/>
    <x v="0"/>
    <x v="705"/>
    <x v="1"/>
    <x v="8"/>
    <x v="698"/>
    <n v="145.85000000000002"/>
    <n v="5"/>
    <n v="0"/>
    <n v="70.007999999999996"/>
  </r>
  <r>
    <n v="2801"/>
    <s v="CA-2013-153318"/>
    <x v="0"/>
    <x v="792"/>
    <d v="2013-10-29T00:00:00"/>
    <s v="First Class"/>
    <s v="JS-15595"/>
    <s v="Jill Stevenson"/>
    <x v="1"/>
    <x v="0"/>
    <s v="Miami"/>
    <x v="2"/>
    <n v="33180"/>
    <x v="0"/>
    <x v="469"/>
    <x v="2"/>
    <x v="7"/>
    <x v="465"/>
    <n v="783.96000000000015"/>
    <n v="5"/>
    <n v="0.2"/>
    <n v="78.396000000000043"/>
  </r>
  <r>
    <n v="2802"/>
    <s v="US-2012-110163"/>
    <x v="1"/>
    <x v="549"/>
    <d v="2012-11-04T00:00:00"/>
    <s v="First Class"/>
    <s v="GA-14725"/>
    <s v="Guy Armstrong"/>
    <x v="0"/>
    <x v="0"/>
    <s v="Salem"/>
    <x v="21"/>
    <n v="97301"/>
    <x v="1"/>
    <x v="32"/>
    <x v="1"/>
    <x v="6"/>
    <x v="32"/>
    <n v="7.88"/>
    <n v="1"/>
    <n v="0.2"/>
    <n v="1.7730000000000004"/>
  </r>
  <r>
    <n v="2803"/>
    <s v="CA-2014-143329"/>
    <x v="3"/>
    <x v="132"/>
    <d v="2014-11-09T00:00:00"/>
    <s v="Standard Class"/>
    <s v="DL-13330"/>
    <s v="Denise Leinenbach"/>
    <x v="0"/>
    <x v="0"/>
    <s v="Las Cruces"/>
    <x v="27"/>
    <n v="88001"/>
    <x v="1"/>
    <x v="93"/>
    <x v="0"/>
    <x v="5"/>
    <x v="93"/>
    <n v="41.37"/>
    <n v="3"/>
    <n v="0"/>
    <n v="17.375399999999999"/>
  </r>
  <r>
    <n v="2804"/>
    <s v="CA-2012-159380"/>
    <x v="1"/>
    <x v="793"/>
    <d v="2012-05-16T00:00:00"/>
    <s v="Standard Class"/>
    <s v="CS-12505"/>
    <s v="Cindy Stewart"/>
    <x v="0"/>
    <x v="0"/>
    <s v="San Francisco"/>
    <x v="1"/>
    <n v="94122"/>
    <x v="1"/>
    <x v="1117"/>
    <x v="1"/>
    <x v="10"/>
    <x v="1096"/>
    <n v="12.84"/>
    <n v="3"/>
    <n v="0"/>
    <n v="5.7779999999999987"/>
  </r>
  <r>
    <n v="2805"/>
    <s v="CA-2012-159380"/>
    <x v="1"/>
    <x v="793"/>
    <d v="2012-05-16T00:00:00"/>
    <s v="Standard Class"/>
    <s v="CS-12505"/>
    <s v="Cindy Stewart"/>
    <x v="0"/>
    <x v="0"/>
    <s v="San Francisco"/>
    <x v="1"/>
    <n v="94122"/>
    <x v="1"/>
    <x v="1433"/>
    <x v="1"/>
    <x v="10"/>
    <x v="1412"/>
    <n v="25.68"/>
    <n v="6"/>
    <n v="0"/>
    <n v="11.555999999999997"/>
  </r>
  <r>
    <n v="2806"/>
    <s v="CA-2012-122623"/>
    <x v="1"/>
    <x v="67"/>
    <d v="2012-09-11T00:00:00"/>
    <s v="Standard Class"/>
    <s v="CC-12145"/>
    <s v="Charles Crestani"/>
    <x v="0"/>
    <x v="0"/>
    <s v="El Paso"/>
    <x v="5"/>
    <n v="79907"/>
    <x v="2"/>
    <x v="1272"/>
    <x v="0"/>
    <x v="1"/>
    <x v="1248"/>
    <n v="47.515999999999991"/>
    <n v="2"/>
    <n v="0.3"/>
    <n v="-2.0364000000000004"/>
  </r>
  <r>
    <n v="2807"/>
    <s v="CA-2012-148635"/>
    <x v="1"/>
    <x v="395"/>
    <d v="2012-07-27T00:00:00"/>
    <s v="Second Class"/>
    <s v="MH-18025"/>
    <s v="Michelle Huthwaite"/>
    <x v="0"/>
    <x v="0"/>
    <s v="Seattle"/>
    <x v="4"/>
    <n v="98115"/>
    <x v="1"/>
    <x v="1217"/>
    <x v="1"/>
    <x v="13"/>
    <x v="1192"/>
    <n v="9.42"/>
    <n v="2"/>
    <n v="0"/>
    <n v="0.47100000000000009"/>
  </r>
  <r>
    <n v="2808"/>
    <s v="CA-2012-148635"/>
    <x v="1"/>
    <x v="395"/>
    <d v="2012-07-27T00:00:00"/>
    <s v="Second Class"/>
    <s v="MH-18025"/>
    <s v="Michelle Huthwaite"/>
    <x v="0"/>
    <x v="0"/>
    <s v="Seattle"/>
    <x v="4"/>
    <n v="98115"/>
    <x v="1"/>
    <x v="1434"/>
    <x v="1"/>
    <x v="10"/>
    <x v="1413"/>
    <n v="12.96"/>
    <n v="2"/>
    <n v="0"/>
    <n v="6.2208000000000006"/>
  </r>
  <r>
    <n v="2809"/>
    <s v="CA-2012-148635"/>
    <x v="1"/>
    <x v="395"/>
    <d v="2012-07-27T00:00:00"/>
    <s v="Second Class"/>
    <s v="MH-18025"/>
    <s v="Michelle Huthwaite"/>
    <x v="0"/>
    <x v="0"/>
    <s v="Seattle"/>
    <x v="4"/>
    <n v="98115"/>
    <x v="1"/>
    <x v="1248"/>
    <x v="0"/>
    <x v="0"/>
    <x v="1325"/>
    <n v="704.9"/>
    <n v="5"/>
    <n v="0"/>
    <n v="56.392000000000024"/>
  </r>
  <r>
    <n v="2810"/>
    <s v="CA-2012-148635"/>
    <x v="1"/>
    <x v="395"/>
    <d v="2012-07-27T00:00:00"/>
    <s v="Second Class"/>
    <s v="MH-18025"/>
    <s v="Michelle Huthwaite"/>
    <x v="0"/>
    <x v="0"/>
    <s v="Seattle"/>
    <x v="4"/>
    <n v="98115"/>
    <x v="1"/>
    <x v="1131"/>
    <x v="0"/>
    <x v="1"/>
    <x v="1110"/>
    <n v="561.5680000000001"/>
    <n v="2"/>
    <n v="0.2"/>
    <n v="28.078400000000016"/>
  </r>
  <r>
    <n v="2811"/>
    <s v="CA-2012-135685"/>
    <x v="1"/>
    <x v="547"/>
    <d v="2012-11-18T00:00:00"/>
    <s v="Second Class"/>
    <s v="MP-18175"/>
    <s v="Mike Pelletier"/>
    <x v="2"/>
    <x v="0"/>
    <s v="Milwaukee"/>
    <x v="6"/>
    <n v="53209"/>
    <x v="2"/>
    <x v="368"/>
    <x v="1"/>
    <x v="10"/>
    <x v="364"/>
    <n v="179.82"/>
    <n v="9"/>
    <n v="0"/>
    <n v="84.5154"/>
  </r>
  <r>
    <n v="2812"/>
    <s v="CA-2012-135685"/>
    <x v="1"/>
    <x v="547"/>
    <d v="2012-11-18T00:00:00"/>
    <s v="Second Class"/>
    <s v="MP-18175"/>
    <s v="Mike Pelletier"/>
    <x v="2"/>
    <x v="0"/>
    <s v="Milwaukee"/>
    <x v="6"/>
    <n v="53209"/>
    <x v="2"/>
    <x v="1435"/>
    <x v="0"/>
    <x v="5"/>
    <x v="1414"/>
    <n v="185.57999999999998"/>
    <n v="6"/>
    <n v="0"/>
    <n v="76.087800000000001"/>
  </r>
  <r>
    <n v="2813"/>
    <s v="CA-2012-135685"/>
    <x v="1"/>
    <x v="547"/>
    <d v="2012-11-18T00:00:00"/>
    <s v="Second Class"/>
    <s v="MP-18175"/>
    <s v="Mike Pelletier"/>
    <x v="2"/>
    <x v="0"/>
    <s v="Milwaukee"/>
    <x v="6"/>
    <n v="53209"/>
    <x v="2"/>
    <x v="719"/>
    <x v="0"/>
    <x v="3"/>
    <x v="711"/>
    <n v="214.11"/>
    <n v="3"/>
    <n v="0"/>
    <n v="36.398699999999977"/>
  </r>
  <r>
    <n v="2814"/>
    <s v="CA-2012-135685"/>
    <x v="1"/>
    <x v="547"/>
    <d v="2012-11-18T00:00:00"/>
    <s v="Second Class"/>
    <s v="MP-18175"/>
    <s v="Mike Pelletier"/>
    <x v="2"/>
    <x v="0"/>
    <s v="Milwaukee"/>
    <x v="6"/>
    <n v="53209"/>
    <x v="2"/>
    <x v="1287"/>
    <x v="2"/>
    <x v="11"/>
    <x v="1264"/>
    <n v="999.96"/>
    <n v="4"/>
    <n v="0"/>
    <n v="229.99080000000004"/>
  </r>
  <r>
    <n v="2815"/>
    <s v="CA-2012-135685"/>
    <x v="1"/>
    <x v="547"/>
    <d v="2012-11-18T00:00:00"/>
    <s v="Second Class"/>
    <s v="MP-18175"/>
    <s v="Mike Pelletier"/>
    <x v="2"/>
    <x v="0"/>
    <s v="Milwaukee"/>
    <x v="6"/>
    <n v="53209"/>
    <x v="2"/>
    <x v="562"/>
    <x v="0"/>
    <x v="3"/>
    <x v="556"/>
    <n v="653.54999999999995"/>
    <n v="3"/>
    <n v="0"/>
    <n v="111.10349999999994"/>
  </r>
  <r>
    <n v="2816"/>
    <s v="CA-2012-104626"/>
    <x v="1"/>
    <x v="135"/>
    <d v="2012-09-08T00:00:00"/>
    <s v="Standard Class"/>
    <s v="DR-12940"/>
    <s v="Daniel Raglin"/>
    <x v="2"/>
    <x v="0"/>
    <s v="Franklin"/>
    <x v="31"/>
    <n v="2038"/>
    <x v="3"/>
    <x v="710"/>
    <x v="1"/>
    <x v="8"/>
    <x v="702"/>
    <n v="114.60000000000001"/>
    <n v="5"/>
    <n v="0"/>
    <n v="51.57"/>
  </r>
  <r>
    <n v="2817"/>
    <s v="CA-2012-104626"/>
    <x v="1"/>
    <x v="135"/>
    <d v="2012-09-08T00:00:00"/>
    <s v="Standard Class"/>
    <s v="DR-12940"/>
    <s v="Daniel Raglin"/>
    <x v="2"/>
    <x v="0"/>
    <s v="Franklin"/>
    <x v="31"/>
    <n v="2038"/>
    <x v="3"/>
    <x v="163"/>
    <x v="0"/>
    <x v="1"/>
    <x v="162"/>
    <n v="60.74"/>
    <n v="1"/>
    <n v="0"/>
    <n v="15.185000000000002"/>
  </r>
  <r>
    <n v="2818"/>
    <s v="CA-2012-104626"/>
    <x v="1"/>
    <x v="135"/>
    <d v="2012-09-08T00:00:00"/>
    <s v="Standard Class"/>
    <s v="DR-12940"/>
    <s v="Daniel Raglin"/>
    <x v="2"/>
    <x v="0"/>
    <s v="Franklin"/>
    <x v="31"/>
    <n v="2038"/>
    <x v="3"/>
    <x v="1292"/>
    <x v="0"/>
    <x v="5"/>
    <x v="1269"/>
    <n v="124.36"/>
    <n v="2"/>
    <n v="0"/>
    <n v="27.359200000000001"/>
  </r>
  <r>
    <n v="2819"/>
    <s v="CA-2012-104626"/>
    <x v="1"/>
    <x v="135"/>
    <d v="2012-09-08T00:00:00"/>
    <s v="Standard Class"/>
    <s v="DR-12940"/>
    <s v="Daniel Raglin"/>
    <x v="2"/>
    <x v="0"/>
    <s v="Franklin"/>
    <x v="31"/>
    <n v="2038"/>
    <x v="3"/>
    <x v="245"/>
    <x v="1"/>
    <x v="4"/>
    <x v="243"/>
    <n v="1088.76"/>
    <n v="6"/>
    <n v="0"/>
    <n v="315.74039999999985"/>
  </r>
  <r>
    <n v="2820"/>
    <s v="CA-2013-160500"/>
    <x v="0"/>
    <x v="465"/>
    <d v="2013-05-09T00:00:00"/>
    <s v="First Class"/>
    <s v="DM-13015"/>
    <s v="Darrin Martin"/>
    <x v="0"/>
    <x v="0"/>
    <s v="Encinitas"/>
    <x v="1"/>
    <n v="92024"/>
    <x v="1"/>
    <x v="1338"/>
    <x v="1"/>
    <x v="8"/>
    <x v="1314"/>
    <n v="6.7200000000000006"/>
    <n v="5"/>
    <n v="0.2"/>
    <n v="2.351999999999999"/>
  </r>
  <r>
    <n v="2821"/>
    <s v="CA-2013-160500"/>
    <x v="0"/>
    <x v="465"/>
    <d v="2013-05-09T00:00:00"/>
    <s v="First Class"/>
    <s v="DM-13015"/>
    <s v="Darrin Martin"/>
    <x v="0"/>
    <x v="0"/>
    <s v="Encinitas"/>
    <x v="1"/>
    <n v="92024"/>
    <x v="1"/>
    <x v="209"/>
    <x v="0"/>
    <x v="3"/>
    <x v="208"/>
    <n v="298.77600000000001"/>
    <n v="3"/>
    <n v="0.2"/>
    <n v="7.4693999999999932"/>
  </r>
  <r>
    <n v="2822"/>
    <s v="CA-2014-100202"/>
    <x v="3"/>
    <x v="413"/>
    <d v="2014-01-06T00:00:00"/>
    <s v="Standard Class"/>
    <s v="BD-11620"/>
    <s v="Brian DeCherney"/>
    <x v="0"/>
    <x v="0"/>
    <s v="Anaheim"/>
    <x v="1"/>
    <n v="92804"/>
    <x v="1"/>
    <x v="202"/>
    <x v="2"/>
    <x v="7"/>
    <x v="201"/>
    <n v="302.37599999999998"/>
    <n v="3"/>
    <n v="0.2"/>
    <n v="22.678200000000018"/>
  </r>
  <r>
    <n v="2823"/>
    <s v="CA-2014-131016"/>
    <x v="3"/>
    <x v="65"/>
    <d v="2014-09-21T00:00:00"/>
    <s v="First Class"/>
    <s v="DC-12850"/>
    <s v="Dan Campbell"/>
    <x v="0"/>
    <x v="0"/>
    <s v="Arlington"/>
    <x v="5"/>
    <n v="76017"/>
    <x v="2"/>
    <x v="311"/>
    <x v="1"/>
    <x v="6"/>
    <x v="308"/>
    <n v="8.9280000000000008"/>
    <n v="2"/>
    <n v="0.2"/>
    <n v="0.55799999999999894"/>
  </r>
  <r>
    <n v="2824"/>
    <s v="CA-2014-131016"/>
    <x v="3"/>
    <x v="65"/>
    <d v="2014-09-21T00:00:00"/>
    <s v="First Class"/>
    <s v="DC-12850"/>
    <s v="Dan Campbell"/>
    <x v="0"/>
    <x v="0"/>
    <s v="Arlington"/>
    <x v="5"/>
    <n v="76017"/>
    <x v="2"/>
    <x v="1069"/>
    <x v="1"/>
    <x v="4"/>
    <x v="1049"/>
    <n v="47.584000000000003"/>
    <n v="2"/>
    <n v="0.2"/>
    <n v="-2.9739999999999966"/>
  </r>
  <r>
    <n v="2825"/>
    <s v="US-2011-112914"/>
    <x v="2"/>
    <x v="794"/>
    <d v="2011-09-30T00:00:00"/>
    <s v="Standard Class"/>
    <s v="MT-18070"/>
    <s v="Michelle Tran"/>
    <x v="2"/>
    <x v="0"/>
    <s v="Houston"/>
    <x v="5"/>
    <n v="77041"/>
    <x v="2"/>
    <x v="1436"/>
    <x v="1"/>
    <x v="10"/>
    <x v="1415"/>
    <n v="33.792000000000002"/>
    <n v="8"/>
    <n v="0.2"/>
    <n v="10.559999999999999"/>
  </r>
  <r>
    <n v="2826"/>
    <s v="US-2011-112914"/>
    <x v="2"/>
    <x v="794"/>
    <d v="2011-09-30T00:00:00"/>
    <s v="Standard Class"/>
    <s v="MT-18070"/>
    <s v="Michelle Tran"/>
    <x v="2"/>
    <x v="0"/>
    <s v="Houston"/>
    <x v="5"/>
    <n v="77041"/>
    <x v="2"/>
    <x v="587"/>
    <x v="0"/>
    <x v="0"/>
    <x v="582"/>
    <n v="300.53279999999995"/>
    <n v="2"/>
    <n v="0.32"/>
    <n v="-97.23120000000003"/>
  </r>
  <r>
    <n v="2827"/>
    <s v="US-2011-112914"/>
    <x v="2"/>
    <x v="794"/>
    <d v="2011-09-30T00:00:00"/>
    <s v="Standard Class"/>
    <s v="MT-18070"/>
    <s v="Michelle Tran"/>
    <x v="2"/>
    <x v="0"/>
    <s v="Houston"/>
    <x v="5"/>
    <n v="77041"/>
    <x v="2"/>
    <x v="1282"/>
    <x v="1"/>
    <x v="8"/>
    <x v="1258"/>
    <n v="2.7239999999999993"/>
    <n v="2"/>
    <n v="0.8"/>
    <n v="-4.3584000000000014"/>
  </r>
  <r>
    <n v="2828"/>
    <s v="US-2011-112914"/>
    <x v="2"/>
    <x v="794"/>
    <d v="2011-09-30T00:00:00"/>
    <s v="Standard Class"/>
    <s v="MT-18070"/>
    <s v="Michelle Tran"/>
    <x v="2"/>
    <x v="0"/>
    <s v="Houston"/>
    <x v="5"/>
    <n v="77041"/>
    <x v="2"/>
    <x v="29"/>
    <x v="1"/>
    <x v="12"/>
    <x v="29"/>
    <n v="3.2640000000000002"/>
    <n v="2"/>
    <n v="0.2"/>
    <n v="1.1015999999999997"/>
  </r>
  <r>
    <n v="2829"/>
    <s v="CA-2013-124149"/>
    <x v="0"/>
    <x v="131"/>
    <d v="2013-04-27T00:00:00"/>
    <s v="First Class"/>
    <s v="MJ-17740"/>
    <s v="Max Jones"/>
    <x v="0"/>
    <x v="0"/>
    <s v="Lancaster"/>
    <x v="24"/>
    <n v="43130"/>
    <x v="3"/>
    <x v="1437"/>
    <x v="1"/>
    <x v="10"/>
    <x v="1416"/>
    <n v="108.33600000000001"/>
    <n v="6"/>
    <n v="0.2"/>
    <n v="37.917599999999993"/>
  </r>
  <r>
    <n v="2830"/>
    <s v="CA-2013-124149"/>
    <x v="0"/>
    <x v="131"/>
    <d v="2013-04-27T00:00:00"/>
    <s v="First Class"/>
    <s v="MJ-17740"/>
    <s v="Max Jones"/>
    <x v="0"/>
    <x v="0"/>
    <s v="Lancaster"/>
    <x v="24"/>
    <n v="43130"/>
    <x v="3"/>
    <x v="4"/>
    <x v="1"/>
    <x v="4"/>
    <x v="4"/>
    <n v="55.92"/>
    <n v="5"/>
    <n v="0.2"/>
    <n v="6.2910000000000004"/>
  </r>
  <r>
    <n v="2831"/>
    <s v="CA-2013-124149"/>
    <x v="0"/>
    <x v="131"/>
    <d v="2013-04-27T00:00:00"/>
    <s v="First Class"/>
    <s v="MJ-17740"/>
    <s v="Max Jones"/>
    <x v="0"/>
    <x v="0"/>
    <s v="Lancaster"/>
    <x v="24"/>
    <n v="43130"/>
    <x v="3"/>
    <x v="1438"/>
    <x v="1"/>
    <x v="10"/>
    <x v="1417"/>
    <n v="78.304000000000002"/>
    <n v="2"/>
    <n v="0.2"/>
    <n v="29.363999999999997"/>
  </r>
  <r>
    <n v="2832"/>
    <s v="CA-2011-148915"/>
    <x v="2"/>
    <x v="301"/>
    <d v="2011-11-05T00:00:00"/>
    <s v="Standard Class"/>
    <s v="ND-18370"/>
    <s v="Natalie DeCherney"/>
    <x v="0"/>
    <x v="0"/>
    <s v="Portland"/>
    <x v="21"/>
    <n v="97206"/>
    <x v="1"/>
    <x v="1439"/>
    <x v="1"/>
    <x v="4"/>
    <x v="1418"/>
    <n v="443.92"/>
    <n v="5"/>
    <n v="0.2"/>
    <n v="-94.33299999999997"/>
  </r>
  <r>
    <n v="2833"/>
    <s v="CA-2011-148915"/>
    <x v="2"/>
    <x v="301"/>
    <d v="2011-11-05T00:00:00"/>
    <s v="Standard Class"/>
    <s v="ND-18370"/>
    <s v="Natalie DeCherney"/>
    <x v="0"/>
    <x v="0"/>
    <s v="Portland"/>
    <x v="21"/>
    <n v="97206"/>
    <x v="1"/>
    <x v="1417"/>
    <x v="2"/>
    <x v="7"/>
    <x v="1396"/>
    <n v="155.976"/>
    <n v="3"/>
    <n v="0.2"/>
    <n v="54.5916"/>
  </r>
  <r>
    <n v="2834"/>
    <s v="CA-2014-134649"/>
    <x v="3"/>
    <x v="795"/>
    <d v="2014-02-01T00:00:00"/>
    <s v="Second Class"/>
    <s v="CA-11965"/>
    <s v="Carol Adams"/>
    <x v="1"/>
    <x v="0"/>
    <s v="Hoover"/>
    <x v="19"/>
    <n v="35244"/>
    <x v="0"/>
    <x v="147"/>
    <x v="1"/>
    <x v="6"/>
    <x v="147"/>
    <n v="15.469999999999999"/>
    <n v="7"/>
    <n v="0"/>
    <n v="4.1768999999999998"/>
  </r>
  <r>
    <n v="2835"/>
    <s v="CA-2014-134649"/>
    <x v="3"/>
    <x v="795"/>
    <d v="2014-02-01T00:00:00"/>
    <s v="Second Class"/>
    <s v="CA-11965"/>
    <s v="Carol Adams"/>
    <x v="1"/>
    <x v="0"/>
    <s v="Hoover"/>
    <x v="19"/>
    <n v="35244"/>
    <x v="0"/>
    <x v="175"/>
    <x v="1"/>
    <x v="8"/>
    <x v="174"/>
    <n v="7.16"/>
    <n v="2"/>
    <n v="0"/>
    <n v="3.4367999999999999"/>
  </r>
  <r>
    <n v="2836"/>
    <s v="CA-2014-110842"/>
    <x v="3"/>
    <x v="343"/>
    <d v="2014-11-17T00:00:00"/>
    <s v="Standard Class"/>
    <s v="GA-14725"/>
    <s v="Guy Armstrong"/>
    <x v="0"/>
    <x v="0"/>
    <s v="Los Angeles"/>
    <x v="1"/>
    <n v="90036"/>
    <x v="1"/>
    <x v="930"/>
    <x v="1"/>
    <x v="9"/>
    <x v="914"/>
    <n v="10.89"/>
    <n v="1"/>
    <n v="0"/>
    <n v="2.8314000000000004"/>
  </r>
  <r>
    <n v="2837"/>
    <s v="CA-2014-110842"/>
    <x v="3"/>
    <x v="343"/>
    <d v="2014-11-17T00:00:00"/>
    <s v="Standard Class"/>
    <s v="GA-14725"/>
    <s v="Guy Armstrong"/>
    <x v="0"/>
    <x v="0"/>
    <s v="Los Angeles"/>
    <x v="1"/>
    <n v="90036"/>
    <x v="1"/>
    <x v="1440"/>
    <x v="1"/>
    <x v="10"/>
    <x v="1419"/>
    <n v="19.440000000000001"/>
    <n v="3"/>
    <n v="0"/>
    <n v="9.3312000000000008"/>
  </r>
  <r>
    <n v="2838"/>
    <s v="CA-2014-110842"/>
    <x v="3"/>
    <x v="343"/>
    <d v="2014-11-17T00:00:00"/>
    <s v="Standard Class"/>
    <s v="GA-14725"/>
    <s v="Guy Armstrong"/>
    <x v="0"/>
    <x v="0"/>
    <s v="Los Angeles"/>
    <x v="1"/>
    <n v="90036"/>
    <x v="1"/>
    <x v="999"/>
    <x v="1"/>
    <x v="8"/>
    <x v="982"/>
    <n v="121.6"/>
    <n v="5"/>
    <n v="0.2"/>
    <n v="39.519999999999989"/>
  </r>
  <r>
    <n v="2839"/>
    <s v="CA-2013-147368"/>
    <x v="0"/>
    <x v="632"/>
    <d v="2013-06-13T00:00:00"/>
    <s v="First Class"/>
    <s v="TC-21295"/>
    <s v="Toby Carlisle"/>
    <x v="0"/>
    <x v="0"/>
    <s v="Tallahassee"/>
    <x v="2"/>
    <n v="32303"/>
    <x v="0"/>
    <x v="946"/>
    <x v="2"/>
    <x v="15"/>
    <x v="930"/>
    <n v="695.7"/>
    <n v="2"/>
    <n v="0.5"/>
    <n v="-27.827999999999975"/>
  </r>
  <r>
    <n v="2840"/>
    <s v="US-2012-104185"/>
    <x v="1"/>
    <x v="37"/>
    <d v="2012-09-08T00:00:00"/>
    <s v="Second Class"/>
    <s v="JB-15400"/>
    <s v="Jennifer Braxton"/>
    <x v="1"/>
    <x v="0"/>
    <s v="New York City"/>
    <x v="15"/>
    <n v="10009"/>
    <x v="3"/>
    <x v="772"/>
    <x v="1"/>
    <x v="4"/>
    <x v="764"/>
    <n v="120.33"/>
    <n v="1"/>
    <n v="0"/>
    <n v="31.285799999999995"/>
  </r>
  <r>
    <n v="2841"/>
    <s v="US-2011-125521"/>
    <x v="2"/>
    <x v="619"/>
    <d v="2011-03-19T00:00:00"/>
    <s v="Standard Class"/>
    <s v="CK-12325"/>
    <s v="Christine Kargatis"/>
    <x v="2"/>
    <x v="0"/>
    <s v="Chesapeake"/>
    <x v="17"/>
    <n v="23320"/>
    <x v="0"/>
    <x v="463"/>
    <x v="0"/>
    <x v="1"/>
    <x v="459"/>
    <n v="1139.92"/>
    <n v="4"/>
    <n v="0"/>
    <n v="284.98"/>
  </r>
  <r>
    <n v="2842"/>
    <s v="US-2014-135062"/>
    <x v="3"/>
    <x v="515"/>
    <d v="2014-09-05T00:00:00"/>
    <s v="Second Class"/>
    <s v="RL-19615"/>
    <s v="Rob Lucas"/>
    <x v="0"/>
    <x v="0"/>
    <s v="Fayetteville"/>
    <x v="3"/>
    <n v="28314"/>
    <x v="0"/>
    <x v="839"/>
    <x v="1"/>
    <x v="10"/>
    <x v="825"/>
    <n v="229.54400000000001"/>
    <n v="7"/>
    <n v="0.2"/>
    <n v="83.209699999999998"/>
  </r>
  <r>
    <n v="2843"/>
    <s v="CA-2014-135650"/>
    <x v="3"/>
    <x v="721"/>
    <d v="2014-03-28T00:00:00"/>
    <s v="Standard Class"/>
    <s v="AC-10660"/>
    <s v="Anna Chung"/>
    <x v="0"/>
    <x v="0"/>
    <s v="Huntsville"/>
    <x v="5"/>
    <n v="77340"/>
    <x v="2"/>
    <x v="435"/>
    <x v="1"/>
    <x v="4"/>
    <x v="430"/>
    <n v="143.72800000000001"/>
    <n v="2"/>
    <n v="0.2"/>
    <n v="-32.338800000000006"/>
  </r>
  <r>
    <n v="2844"/>
    <s v="CA-2014-112865"/>
    <x v="3"/>
    <x v="796"/>
    <d v="2014-05-23T00:00:00"/>
    <s v="Standard Class"/>
    <s v="BH-11710"/>
    <s v="Brosina Hoffman"/>
    <x v="0"/>
    <x v="0"/>
    <s v="Philadelphia"/>
    <x v="9"/>
    <n v="19140"/>
    <x v="3"/>
    <x v="1374"/>
    <x v="2"/>
    <x v="11"/>
    <x v="1350"/>
    <n v="36.048000000000002"/>
    <n v="3"/>
    <n v="0.2"/>
    <n v="-0.90120000000000111"/>
  </r>
  <r>
    <n v="2845"/>
    <s v="US-2013-162852"/>
    <x v="0"/>
    <x v="797"/>
    <d v="2014-01-01T00:00:00"/>
    <s v="Standard Class"/>
    <s v="BG-11695"/>
    <s v="Brooke Gillingham"/>
    <x v="1"/>
    <x v="0"/>
    <s v="Woodstock"/>
    <x v="10"/>
    <n v="60098"/>
    <x v="2"/>
    <x v="531"/>
    <x v="0"/>
    <x v="1"/>
    <x v="526"/>
    <n v="845.48799999999994"/>
    <n v="8"/>
    <n v="0.3"/>
    <n v="-12.078400000000101"/>
  </r>
  <r>
    <n v="2846"/>
    <s v="CA-2014-138163"/>
    <x v="3"/>
    <x v="701"/>
    <d v="2014-11-21T00:00:00"/>
    <s v="First Class"/>
    <s v="XP-21865"/>
    <s v="Xylona Preis"/>
    <x v="0"/>
    <x v="0"/>
    <s v="Everett"/>
    <x v="31"/>
    <n v="2149"/>
    <x v="3"/>
    <x v="207"/>
    <x v="1"/>
    <x v="6"/>
    <x v="206"/>
    <n v="50.94"/>
    <n v="3"/>
    <n v="0"/>
    <n v="14.263200000000001"/>
  </r>
  <r>
    <n v="2847"/>
    <s v="CA-2014-152093"/>
    <x v="3"/>
    <x v="18"/>
    <d v="2014-09-16T00:00:00"/>
    <s v="Standard Class"/>
    <s v="SN-20560"/>
    <s v="Skye Norling"/>
    <x v="2"/>
    <x v="0"/>
    <s v="Chicago"/>
    <x v="10"/>
    <n v="60653"/>
    <x v="2"/>
    <x v="450"/>
    <x v="1"/>
    <x v="8"/>
    <x v="446"/>
    <n v="762.59399999999982"/>
    <n v="3"/>
    <n v="0.8"/>
    <n v="-1143.8910000000001"/>
  </r>
  <r>
    <n v="2848"/>
    <s v="CA-2014-157854"/>
    <x v="3"/>
    <x v="798"/>
    <d v="2014-04-16T00:00:00"/>
    <s v="Standard Class"/>
    <s v="DM-13345"/>
    <s v="Denise Monton"/>
    <x v="1"/>
    <x v="0"/>
    <s v="Roswell"/>
    <x v="32"/>
    <n v="30076"/>
    <x v="0"/>
    <x v="1441"/>
    <x v="0"/>
    <x v="5"/>
    <x v="1420"/>
    <n v="56.28"/>
    <n v="6"/>
    <n v="0"/>
    <n v="15.758400000000002"/>
  </r>
  <r>
    <n v="2849"/>
    <s v="CA-2014-157854"/>
    <x v="3"/>
    <x v="798"/>
    <d v="2014-04-16T00:00:00"/>
    <s v="Standard Class"/>
    <s v="DM-13345"/>
    <s v="Denise Monton"/>
    <x v="1"/>
    <x v="0"/>
    <s v="Roswell"/>
    <x v="32"/>
    <n v="30076"/>
    <x v="0"/>
    <x v="1176"/>
    <x v="1"/>
    <x v="8"/>
    <x v="1153"/>
    <n v="2690.9700000000003"/>
    <n v="3"/>
    <n v="0"/>
    <n v="1264.7558999999999"/>
  </r>
  <r>
    <n v="2850"/>
    <s v="CA-2013-123617"/>
    <x v="0"/>
    <x v="85"/>
    <d v="2013-12-04T00:00:00"/>
    <s v="Standard Class"/>
    <s v="AJ-10780"/>
    <s v="Anthony Jacobs"/>
    <x v="1"/>
    <x v="0"/>
    <s v="Palm Coast"/>
    <x v="2"/>
    <n v="32137"/>
    <x v="0"/>
    <x v="863"/>
    <x v="1"/>
    <x v="8"/>
    <x v="849"/>
    <n v="7.4340000000000011"/>
    <n v="6"/>
    <n v="0.7"/>
    <n v="-5.6993999999999971"/>
  </r>
  <r>
    <n v="2851"/>
    <s v="US-2013-128293"/>
    <x v="0"/>
    <x v="799"/>
    <d v="2013-06-06T00:00:00"/>
    <s v="First Class"/>
    <s v="KC-16255"/>
    <s v="Karen Carlisle"/>
    <x v="1"/>
    <x v="0"/>
    <s v="Philadelphia"/>
    <x v="9"/>
    <n v="19120"/>
    <x v="3"/>
    <x v="459"/>
    <x v="1"/>
    <x v="4"/>
    <x v="455"/>
    <n v="64.784000000000006"/>
    <n v="1"/>
    <n v="0.2"/>
    <n v="-12.956800000000005"/>
  </r>
  <r>
    <n v="2852"/>
    <s v="CA-2014-107342"/>
    <x v="3"/>
    <x v="94"/>
    <d v="2014-12-23T00:00:00"/>
    <s v="Standard Class"/>
    <s v="VF-21715"/>
    <s v="Vicky Freymann"/>
    <x v="2"/>
    <x v="0"/>
    <s v="Columbus"/>
    <x v="14"/>
    <n v="47201"/>
    <x v="2"/>
    <x v="728"/>
    <x v="1"/>
    <x v="10"/>
    <x v="720"/>
    <n v="28.16"/>
    <n v="4"/>
    <n v="0"/>
    <n v="13.235199999999999"/>
  </r>
  <r>
    <n v="2853"/>
    <s v="CA-2013-136371"/>
    <x v="0"/>
    <x v="690"/>
    <d v="2013-03-22T00:00:00"/>
    <s v="Second Class"/>
    <s v="SV-20935"/>
    <s v="Susan Vittorini"/>
    <x v="0"/>
    <x v="0"/>
    <s v="Oceanside"/>
    <x v="15"/>
    <n v="11572"/>
    <x v="3"/>
    <x v="1442"/>
    <x v="0"/>
    <x v="5"/>
    <x v="1421"/>
    <n v="14.98"/>
    <n v="1"/>
    <n v="0"/>
    <n v="6.8908000000000005"/>
  </r>
  <r>
    <n v="2854"/>
    <s v="CA-2013-136371"/>
    <x v="0"/>
    <x v="690"/>
    <d v="2013-03-22T00:00:00"/>
    <s v="Second Class"/>
    <s v="SV-20935"/>
    <s v="Susan Vittorini"/>
    <x v="0"/>
    <x v="0"/>
    <s v="Oceanside"/>
    <x v="15"/>
    <n v="11572"/>
    <x v="3"/>
    <x v="534"/>
    <x v="0"/>
    <x v="5"/>
    <x v="529"/>
    <n v="20.32"/>
    <n v="4"/>
    <n v="0"/>
    <n v="6.9087999999999994"/>
  </r>
  <r>
    <n v="2855"/>
    <s v="CA-2014-137344"/>
    <x v="3"/>
    <x v="648"/>
    <d v="2014-08-21T00:00:00"/>
    <s v="Same Day"/>
    <s v="EM-13810"/>
    <s v="Eleni McCrary"/>
    <x v="1"/>
    <x v="0"/>
    <s v="Franklin"/>
    <x v="31"/>
    <n v="2038"/>
    <x v="3"/>
    <x v="1031"/>
    <x v="1"/>
    <x v="4"/>
    <x v="1013"/>
    <n v="40.29"/>
    <n v="3"/>
    <n v="0"/>
    <n v="10.475399999999999"/>
  </r>
  <r>
    <n v="2856"/>
    <s v="CA-2014-169810"/>
    <x v="3"/>
    <x v="800"/>
    <d v="2014-08-01T00:00:00"/>
    <s v="Standard Class"/>
    <s v="RB-19360"/>
    <s v="Raymond Buch"/>
    <x v="0"/>
    <x v="0"/>
    <s v="Sioux Falls"/>
    <x v="44"/>
    <n v="57103"/>
    <x v="2"/>
    <x v="1387"/>
    <x v="1"/>
    <x v="2"/>
    <x v="1364"/>
    <n v="20.23"/>
    <n v="7"/>
    <n v="0"/>
    <n v="9.5081000000000007"/>
  </r>
  <r>
    <n v="2857"/>
    <s v="CA-2013-128594"/>
    <x v="0"/>
    <x v="370"/>
    <d v="2013-08-30T00:00:00"/>
    <s v="First Class"/>
    <s v="DJ-13510"/>
    <s v="Don Jones"/>
    <x v="1"/>
    <x v="0"/>
    <s v="San Diego"/>
    <x v="1"/>
    <n v="92037"/>
    <x v="1"/>
    <x v="445"/>
    <x v="0"/>
    <x v="1"/>
    <x v="440"/>
    <n v="1603.1360000000002"/>
    <n v="4"/>
    <n v="0.2"/>
    <n v="100.19599999999997"/>
  </r>
  <r>
    <n v="2858"/>
    <s v="CA-2013-154690"/>
    <x v="0"/>
    <x v="243"/>
    <d v="2013-08-18T00:00:00"/>
    <s v="Second Class"/>
    <s v="CC-12370"/>
    <s v="Christopher Conant"/>
    <x v="0"/>
    <x v="0"/>
    <s v="Fayetteville"/>
    <x v="3"/>
    <n v="28314"/>
    <x v="0"/>
    <x v="1153"/>
    <x v="0"/>
    <x v="1"/>
    <x v="1132"/>
    <n v="225.29600000000002"/>
    <n v="2"/>
    <n v="0.2"/>
    <n v="22.529599999999995"/>
  </r>
  <r>
    <n v="2859"/>
    <s v="CA-2014-138975"/>
    <x v="3"/>
    <x v="240"/>
    <d v="2014-05-24T00:00:00"/>
    <s v="Standard Class"/>
    <s v="SC-20380"/>
    <s v="Shahid Collister"/>
    <x v="0"/>
    <x v="0"/>
    <s v="Atlanta"/>
    <x v="32"/>
    <n v="30318"/>
    <x v="0"/>
    <x v="658"/>
    <x v="2"/>
    <x v="11"/>
    <x v="652"/>
    <n v="67.8"/>
    <n v="4"/>
    <n v="0"/>
    <n v="4.0679999999999978"/>
  </r>
  <r>
    <n v="2860"/>
    <s v="CA-2014-138975"/>
    <x v="3"/>
    <x v="240"/>
    <d v="2014-05-24T00:00:00"/>
    <s v="Standard Class"/>
    <s v="SC-20380"/>
    <s v="Shahid Collister"/>
    <x v="0"/>
    <x v="0"/>
    <s v="Atlanta"/>
    <x v="32"/>
    <n v="30318"/>
    <x v="0"/>
    <x v="1443"/>
    <x v="2"/>
    <x v="7"/>
    <x v="1422"/>
    <n v="377.96999999999997"/>
    <n v="3"/>
    <n v="0"/>
    <n v="98.272200000000012"/>
  </r>
  <r>
    <n v="2861"/>
    <s v="CA-2014-138975"/>
    <x v="3"/>
    <x v="240"/>
    <d v="2014-05-24T00:00:00"/>
    <s v="Standard Class"/>
    <s v="SC-20380"/>
    <s v="Shahid Collister"/>
    <x v="0"/>
    <x v="0"/>
    <s v="Atlanta"/>
    <x v="32"/>
    <n v="30318"/>
    <x v="0"/>
    <x v="199"/>
    <x v="0"/>
    <x v="0"/>
    <x v="198"/>
    <n v="1628.82"/>
    <n v="9"/>
    <n v="0"/>
    <n v="374.62859999999989"/>
  </r>
  <r>
    <n v="2862"/>
    <s v="CA-2014-138975"/>
    <x v="3"/>
    <x v="240"/>
    <d v="2014-05-24T00:00:00"/>
    <s v="Standard Class"/>
    <s v="SC-20380"/>
    <s v="Shahid Collister"/>
    <x v="0"/>
    <x v="0"/>
    <s v="Atlanta"/>
    <x v="32"/>
    <n v="30318"/>
    <x v="0"/>
    <x v="839"/>
    <x v="1"/>
    <x v="10"/>
    <x v="825"/>
    <n v="286.93"/>
    <n v="7"/>
    <n v="0"/>
    <n v="140.59569999999999"/>
  </r>
  <r>
    <n v="2863"/>
    <s v="CA-2014-106537"/>
    <x v="3"/>
    <x v="801"/>
    <d v="2014-08-18T00:00:00"/>
    <s v="Standard Class"/>
    <s v="RH-19495"/>
    <s v="Rick Hansen"/>
    <x v="0"/>
    <x v="0"/>
    <s v="Orlando"/>
    <x v="2"/>
    <n v="32839"/>
    <x v="0"/>
    <x v="1396"/>
    <x v="1"/>
    <x v="10"/>
    <x v="1374"/>
    <n v="20.736000000000004"/>
    <n v="4"/>
    <n v="0.2"/>
    <n v="7.2576000000000001"/>
  </r>
  <r>
    <n v="2864"/>
    <s v="US-2014-103828"/>
    <x v="3"/>
    <x v="802"/>
    <d v="2014-08-14T00:00:00"/>
    <s v="Same Day"/>
    <s v="JK-15370"/>
    <s v="Jay Kimmel"/>
    <x v="0"/>
    <x v="0"/>
    <s v="San Francisco"/>
    <x v="1"/>
    <n v="94122"/>
    <x v="1"/>
    <x v="470"/>
    <x v="1"/>
    <x v="4"/>
    <x v="466"/>
    <n v="31.44"/>
    <n v="3"/>
    <n v="0"/>
    <n v="8.4888000000000012"/>
  </r>
  <r>
    <n v="2865"/>
    <s v="US-2014-103828"/>
    <x v="3"/>
    <x v="802"/>
    <d v="2014-08-14T00:00:00"/>
    <s v="Same Day"/>
    <s v="JK-15370"/>
    <s v="Jay Kimmel"/>
    <x v="0"/>
    <x v="0"/>
    <s v="San Francisco"/>
    <x v="1"/>
    <n v="94122"/>
    <x v="1"/>
    <x v="360"/>
    <x v="1"/>
    <x v="9"/>
    <x v="33"/>
    <n v="83.79"/>
    <n v="7"/>
    <n v="0"/>
    <n v="22.623299999999997"/>
  </r>
  <r>
    <n v="2866"/>
    <s v="US-2014-103828"/>
    <x v="3"/>
    <x v="802"/>
    <d v="2014-08-14T00:00:00"/>
    <s v="Same Day"/>
    <s v="JK-15370"/>
    <s v="Jay Kimmel"/>
    <x v="0"/>
    <x v="0"/>
    <s v="San Francisco"/>
    <x v="1"/>
    <n v="94122"/>
    <x v="1"/>
    <x v="397"/>
    <x v="1"/>
    <x v="6"/>
    <x v="393"/>
    <n v="59.519999999999996"/>
    <n v="3"/>
    <n v="0"/>
    <n v="15.475200000000001"/>
  </r>
  <r>
    <n v="2867"/>
    <s v="US-2014-103828"/>
    <x v="3"/>
    <x v="802"/>
    <d v="2014-08-14T00:00:00"/>
    <s v="Same Day"/>
    <s v="JK-15370"/>
    <s v="Jay Kimmel"/>
    <x v="0"/>
    <x v="0"/>
    <s v="San Francisco"/>
    <x v="1"/>
    <n v="94122"/>
    <x v="1"/>
    <x v="1444"/>
    <x v="1"/>
    <x v="14"/>
    <x v="33"/>
    <n v="31.92"/>
    <n v="4"/>
    <n v="0"/>
    <n v="9.2567999999999984"/>
  </r>
  <r>
    <n v="2868"/>
    <s v="CA-2013-115588"/>
    <x v="0"/>
    <x v="338"/>
    <d v="2013-11-13T00:00:00"/>
    <s v="Second Class"/>
    <s v="AF-10885"/>
    <s v="Art Foster"/>
    <x v="0"/>
    <x v="0"/>
    <s v="Toledo"/>
    <x v="24"/>
    <n v="43615"/>
    <x v="3"/>
    <x v="327"/>
    <x v="1"/>
    <x v="14"/>
    <x v="33"/>
    <n v="14.720000000000002"/>
    <n v="5"/>
    <n v="0.2"/>
    <n v="-3.3120000000000012"/>
  </r>
  <r>
    <n v="2869"/>
    <s v="CA-2013-115588"/>
    <x v="0"/>
    <x v="338"/>
    <d v="2013-11-13T00:00:00"/>
    <s v="Second Class"/>
    <s v="AF-10885"/>
    <s v="Art Foster"/>
    <x v="0"/>
    <x v="0"/>
    <s v="Toledo"/>
    <x v="24"/>
    <n v="43615"/>
    <x v="3"/>
    <x v="720"/>
    <x v="1"/>
    <x v="4"/>
    <x v="712"/>
    <n v="38.975999999999999"/>
    <n v="3"/>
    <n v="0.2"/>
    <n v="-2.4359999999999999"/>
  </r>
  <r>
    <n v="2870"/>
    <s v="CA-2014-143861"/>
    <x v="3"/>
    <x v="492"/>
    <d v="2014-06-20T00:00:00"/>
    <s v="Standard Class"/>
    <s v="LC-16885"/>
    <s v="Lena Creighton"/>
    <x v="0"/>
    <x v="0"/>
    <s v="Saint Petersburg"/>
    <x v="2"/>
    <n v="33710"/>
    <x v="0"/>
    <x v="1445"/>
    <x v="0"/>
    <x v="5"/>
    <x v="1423"/>
    <n v="17.088000000000001"/>
    <n v="2"/>
    <n v="0.2"/>
    <n v="1.0679999999999996"/>
  </r>
  <r>
    <n v="2871"/>
    <s v="CA-2011-148040"/>
    <x v="2"/>
    <x v="579"/>
    <d v="2011-03-26T00:00:00"/>
    <s v="Standard Class"/>
    <s v="BF-11275"/>
    <s v="Beth Fritzler"/>
    <x v="1"/>
    <x v="0"/>
    <s v="Tucson"/>
    <x v="16"/>
    <n v="85705"/>
    <x v="1"/>
    <x v="1323"/>
    <x v="1"/>
    <x v="10"/>
    <x v="1300"/>
    <n v="74.352000000000004"/>
    <n v="3"/>
    <n v="0.2"/>
    <n v="23.234999999999992"/>
  </r>
  <r>
    <n v="2872"/>
    <s v="CA-2011-148040"/>
    <x v="2"/>
    <x v="579"/>
    <d v="2011-03-26T00:00:00"/>
    <s v="Standard Class"/>
    <s v="BF-11275"/>
    <s v="Beth Fritzler"/>
    <x v="1"/>
    <x v="0"/>
    <s v="Tucson"/>
    <x v="16"/>
    <n v="85705"/>
    <x v="1"/>
    <x v="541"/>
    <x v="0"/>
    <x v="1"/>
    <x v="536"/>
    <n v="314.35199999999998"/>
    <n v="3"/>
    <n v="0.2"/>
    <n v="-35.36460000000001"/>
  </r>
  <r>
    <n v="2873"/>
    <s v="CA-2014-135167"/>
    <x v="3"/>
    <x v="140"/>
    <d v="2014-06-21T00:00:00"/>
    <s v="Standard Class"/>
    <s v="SC-20800"/>
    <s v="Stuart Calhoun"/>
    <x v="0"/>
    <x v="0"/>
    <s v="Los Angeles"/>
    <x v="1"/>
    <n v="90036"/>
    <x v="1"/>
    <x v="319"/>
    <x v="1"/>
    <x v="6"/>
    <x v="316"/>
    <n v="4.26"/>
    <n v="1"/>
    <n v="0"/>
    <n v="1.7465999999999999"/>
  </r>
  <r>
    <n v="2874"/>
    <s v="CA-2014-137022"/>
    <x v="3"/>
    <x v="673"/>
    <d v="2014-11-23T00:00:00"/>
    <s v="Standard Class"/>
    <s v="SW-20275"/>
    <s v="Scott Williamson"/>
    <x v="0"/>
    <x v="0"/>
    <s v="San Diego"/>
    <x v="1"/>
    <n v="92105"/>
    <x v="1"/>
    <x v="537"/>
    <x v="1"/>
    <x v="4"/>
    <x v="532"/>
    <n v="811.28"/>
    <n v="8"/>
    <n v="0"/>
    <n v="24.338399999999979"/>
  </r>
  <r>
    <n v="2875"/>
    <s v="US-2014-102638"/>
    <x v="3"/>
    <x v="614"/>
    <d v="2015-01-01T00:00:00"/>
    <s v="First Class"/>
    <s v="MC-17845"/>
    <s v="Michael Chen"/>
    <x v="0"/>
    <x v="0"/>
    <s v="New York City"/>
    <x v="15"/>
    <n v="10035"/>
    <x v="3"/>
    <x v="131"/>
    <x v="1"/>
    <x v="13"/>
    <x v="131"/>
    <n v="6.0299999999999994"/>
    <n v="3"/>
    <n v="0"/>
    <n v="2.9546999999999999"/>
  </r>
  <r>
    <n v="2876"/>
    <s v="US-2013-167339"/>
    <x v="0"/>
    <x v="803"/>
    <d v="2013-01-23T00:00:00"/>
    <s v="Second Class"/>
    <s v="TD-20995"/>
    <s v="Tamara Dahlen"/>
    <x v="0"/>
    <x v="0"/>
    <s v="San Diego"/>
    <x v="1"/>
    <n v="92037"/>
    <x v="1"/>
    <x v="992"/>
    <x v="0"/>
    <x v="1"/>
    <x v="975"/>
    <n v="153.56800000000001"/>
    <n v="2"/>
    <n v="0.2"/>
    <n v="-5.758800000000015"/>
  </r>
  <r>
    <n v="2877"/>
    <s v="US-2013-167339"/>
    <x v="0"/>
    <x v="803"/>
    <d v="2013-01-23T00:00:00"/>
    <s v="Second Class"/>
    <s v="TD-20995"/>
    <s v="Tamara Dahlen"/>
    <x v="0"/>
    <x v="0"/>
    <s v="San Diego"/>
    <x v="1"/>
    <n v="92037"/>
    <x v="1"/>
    <x v="323"/>
    <x v="0"/>
    <x v="1"/>
    <x v="320"/>
    <n v="1013.4879999999999"/>
    <n v="7"/>
    <n v="0.2"/>
    <n v="76.011600000000016"/>
  </r>
  <r>
    <n v="2878"/>
    <s v="CA-2013-152072"/>
    <x v="0"/>
    <x v="804"/>
    <d v="2013-01-19T00:00:00"/>
    <s v="Standard Class"/>
    <s v="Dp-13240"/>
    <s v="Dean percer"/>
    <x v="2"/>
    <x v="0"/>
    <s v="Westfield"/>
    <x v="30"/>
    <n v="7090"/>
    <x v="3"/>
    <x v="1249"/>
    <x v="1"/>
    <x v="12"/>
    <x v="1224"/>
    <n v="52.34"/>
    <n v="2"/>
    <n v="0"/>
    <n v="24.599800000000002"/>
  </r>
  <r>
    <n v="2879"/>
    <s v="CA-2013-152072"/>
    <x v="0"/>
    <x v="804"/>
    <d v="2013-01-19T00:00:00"/>
    <s v="Standard Class"/>
    <s v="Dp-13240"/>
    <s v="Dean percer"/>
    <x v="2"/>
    <x v="0"/>
    <s v="Westfield"/>
    <x v="30"/>
    <n v="7090"/>
    <x v="3"/>
    <x v="372"/>
    <x v="1"/>
    <x v="6"/>
    <x v="368"/>
    <n v="4.66"/>
    <n v="2"/>
    <n v="0"/>
    <n v="1.3513999999999995"/>
  </r>
  <r>
    <n v="2880"/>
    <s v="CA-2013-152072"/>
    <x v="0"/>
    <x v="804"/>
    <d v="2013-01-19T00:00:00"/>
    <s v="Standard Class"/>
    <s v="Dp-13240"/>
    <s v="Dean percer"/>
    <x v="2"/>
    <x v="0"/>
    <s v="Westfield"/>
    <x v="30"/>
    <n v="7090"/>
    <x v="3"/>
    <x v="106"/>
    <x v="2"/>
    <x v="11"/>
    <x v="106"/>
    <n v="254.96999999999997"/>
    <n v="3"/>
    <n v="0"/>
    <n v="91.789199999999994"/>
  </r>
  <r>
    <n v="2881"/>
    <s v="CA-2013-102932"/>
    <x v="0"/>
    <x v="251"/>
    <d v="2013-09-24T00:00:00"/>
    <s v="Second Class"/>
    <s v="SD-20485"/>
    <s v="Shirley Daniels"/>
    <x v="2"/>
    <x v="0"/>
    <s v="Orange"/>
    <x v="30"/>
    <n v="7050"/>
    <x v="3"/>
    <x v="15"/>
    <x v="1"/>
    <x v="8"/>
    <x v="15"/>
    <n v="25.44"/>
    <n v="6"/>
    <n v="0"/>
    <n v="12.72"/>
  </r>
  <r>
    <n v="2882"/>
    <s v="CA-2013-102932"/>
    <x v="0"/>
    <x v="251"/>
    <d v="2013-09-24T00:00:00"/>
    <s v="Second Class"/>
    <s v="SD-20485"/>
    <s v="Shirley Daniels"/>
    <x v="2"/>
    <x v="0"/>
    <s v="Orange"/>
    <x v="30"/>
    <n v="7050"/>
    <x v="3"/>
    <x v="660"/>
    <x v="1"/>
    <x v="14"/>
    <x v="654"/>
    <n v="27.93"/>
    <n v="3"/>
    <n v="0"/>
    <n v="8.0996999999999986"/>
  </r>
  <r>
    <n v="2883"/>
    <s v="CA-2011-165540"/>
    <x v="2"/>
    <x v="805"/>
    <d v="2011-02-26T00:00:00"/>
    <s v="Standard Class"/>
    <s v="TM-21010"/>
    <s v="Tamara Manning"/>
    <x v="0"/>
    <x v="0"/>
    <s v="Woodstock"/>
    <x v="10"/>
    <n v="60098"/>
    <x v="2"/>
    <x v="608"/>
    <x v="1"/>
    <x v="8"/>
    <x v="603"/>
    <n v="8.8499999999999979"/>
    <n v="5"/>
    <n v="0.8"/>
    <n v="-13.717499999999998"/>
  </r>
  <r>
    <n v="2884"/>
    <s v="CA-2013-130799"/>
    <x v="0"/>
    <x v="583"/>
    <d v="2013-11-17T00:00:00"/>
    <s v="Second Class"/>
    <s v="BK-11260"/>
    <s v="Berenike Kampe"/>
    <x v="0"/>
    <x v="0"/>
    <s v="San Francisco"/>
    <x v="1"/>
    <n v="94110"/>
    <x v="1"/>
    <x v="852"/>
    <x v="0"/>
    <x v="5"/>
    <x v="837"/>
    <n v="6.96"/>
    <n v="4"/>
    <n v="0"/>
    <n v="2.2271999999999998"/>
  </r>
  <r>
    <n v="2885"/>
    <s v="CA-2013-164483"/>
    <x v="0"/>
    <x v="806"/>
    <d v="2013-02-03T00:00:00"/>
    <s v="Standard Class"/>
    <s v="JF-15490"/>
    <s v="Jeremy Farry"/>
    <x v="0"/>
    <x v="0"/>
    <s v="San Francisco"/>
    <x v="1"/>
    <n v="94122"/>
    <x v="1"/>
    <x v="634"/>
    <x v="1"/>
    <x v="8"/>
    <x v="628"/>
    <n v="17.456"/>
    <n v="2"/>
    <n v="0.2"/>
    <n v="5.8914"/>
  </r>
  <r>
    <n v="2886"/>
    <s v="US-2013-159856"/>
    <x v="0"/>
    <x v="807"/>
    <d v="2013-10-23T00:00:00"/>
    <s v="Standard Class"/>
    <s v="EP-13915"/>
    <s v="Emily Phan"/>
    <x v="0"/>
    <x v="0"/>
    <s v="Tempe"/>
    <x v="16"/>
    <n v="85281"/>
    <x v="1"/>
    <x v="389"/>
    <x v="0"/>
    <x v="1"/>
    <x v="385"/>
    <n v="307.92"/>
    <n v="5"/>
    <n v="0.2"/>
    <n v="-34.64100000000002"/>
  </r>
  <r>
    <n v="2887"/>
    <s v="CA-2014-102099"/>
    <x v="3"/>
    <x v="404"/>
    <d v="2014-12-20T00:00:00"/>
    <s v="First Class"/>
    <s v="EP-13915"/>
    <s v="Emily Phan"/>
    <x v="0"/>
    <x v="0"/>
    <s v="Los Angeles"/>
    <x v="1"/>
    <n v="90008"/>
    <x v="1"/>
    <x v="453"/>
    <x v="1"/>
    <x v="6"/>
    <x v="449"/>
    <n v="6.63"/>
    <n v="3"/>
    <n v="0"/>
    <n v="1.7901"/>
  </r>
  <r>
    <n v="2888"/>
    <s v="CA-2014-102099"/>
    <x v="3"/>
    <x v="404"/>
    <d v="2014-12-20T00:00:00"/>
    <s v="First Class"/>
    <s v="EP-13915"/>
    <s v="Emily Phan"/>
    <x v="0"/>
    <x v="0"/>
    <s v="Los Angeles"/>
    <x v="1"/>
    <n v="90008"/>
    <x v="1"/>
    <x v="860"/>
    <x v="1"/>
    <x v="10"/>
    <x v="846"/>
    <n v="12.96"/>
    <n v="2"/>
    <n v="0"/>
    <n v="6.2208000000000006"/>
  </r>
  <r>
    <n v="2889"/>
    <s v="CA-2014-102099"/>
    <x v="3"/>
    <x v="404"/>
    <d v="2014-12-20T00:00:00"/>
    <s v="First Class"/>
    <s v="EP-13915"/>
    <s v="Emily Phan"/>
    <x v="0"/>
    <x v="0"/>
    <s v="Los Angeles"/>
    <x v="1"/>
    <n v="90008"/>
    <x v="1"/>
    <x v="730"/>
    <x v="1"/>
    <x v="10"/>
    <x v="722"/>
    <n v="32.400000000000006"/>
    <n v="5"/>
    <n v="0"/>
    <n v="15.552000000000001"/>
  </r>
  <r>
    <n v="2890"/>
    <s v="CA-2014-164049"/>
    <x v="3"/>
    <x v="808"/>
    <d v="2014-11-07T00:00:00"/>
    <s v="Standard Class"/>
    <s v="KH-16630"/>
    <s v="Ken Heidel"/>
    <x v="1"/>
    <x v="0"/>
    <s v="Seattle"/>
    <x v="4"/>
    <n v="98105"/>
    <x v="1"/>
    <x v="1446"/>
    <x v="1"/>
    <x v="10"/>
    <x v="1424"/>
    <n v="23.849999999999998"/>
    <n v="5"/>
    <n v="0"/>
    <n v="10.732499999999998"/>
  </r>
  <r>
    <n v="2891"/>
    <s v="CA-2011-142727"/>
    <x v="2"/>
    <x v="333"/>
    <d v="2011-05-01T00:00:00"/>
    <s v="Second Class"/>
    <s v="HG-14845"/>
    <s v="Harry Greene"/>
    <x v="0"/>
    <x v="0"/>
    <s v="Lake Charles"/>
    <x v="28"/>
    <n v="70601"/>
    <x v="0"/>
    <x v="792"/>
    <x v="0"/>
    <x v="1"/>
    <x v="782"/>
    <n v="51.96"/>
    <n v="2"/>
    <n v="0"/>
    <n v="12.990000000000002"/>
  </r>
  <r>
    <n v="2892"/>
    <s v="CA-2011-142727"/>
    <x v="2"/>
    <x v="333"/>
    <d v="2011-05-01T00:00:00"/>
    <s v="Second Class"/>
    <s v="HG-14845"/>
    <s v="Harry Greene"/>
    <x v="0"/>
    <x v="0"/>
    <s v="Lake Charles"/>
    <x v="28"/>
    <n v="70601"/>
    <x v="0"/>
    <x v="952"/>
    <x v="1"/>
    <x v="8"/>
    <x v="936"/>
    <n v="17.940000000000001"/>
    <n v="3"/>
    <n v="0"/>
    <n v="8.6112000000000002"/>
  </r>
  <r>
    <n v="2893"/>
    <s v="CA-2014-139913"/>
    <x v="3"/>
    <x v="436"/>
    <d v="2014-10-30T00:00:00"/>
    <s v="Standard Class"/>
    <s v="JC-16105"/>
    <s v="Julie Creighton"/>
    <x v="1"/>
    <x v="0"/>
    <s v="Rochester"/>
    <x v="15"/>
    <n v="14609"/>
    <x v="3"/>
    <x v="1447"/>
    <x v="1"/>
    <x v="10"/>
    <x v="1425"/>
    <n v="11.56"/>
    <n v="2"/>
    <n v="0"/>
    <n v="5.6644000000000005"/>
  </r>
  <r>
    <n v="2894"/>
    <s v="CA-2014-139913"/>
    <x v="3"/>
    <x v="436"/>
    <d v="2014-10-30T00:00:00"/>
    <s v="Standard Class"/>
    <s v="JC-16105"/>
    <s v="Julie Creighton"/>
    <x v="1"/>
    <x v="0"/>
    <s v="Rochester"/>
    <x v="15"/>
    <n v="14609"/>
    <x v="3"/>
    <x v="218"/>
    <x v="1"/>
    <x v="10"/>
    <x v="217"/>
    <n v="26.400000000000002"/>
    <n v="5"/>
    <n v="0"/>
    <n v="11.879999999999999"/>
  </r>
  <r>
    <n v="2895"/>
    <s v="CA-2014-139913"/>
    <x v="3"/>
    <x v="436"/>
    <d v="2014-10-30T00:00:00"/>
    <s v="Standard Class"/>
    <s v="JC-16105"/>
    <s v="Julie Creighton"/>
    <x v="1"/>
    <x v="0"/>
    <s v="Rochester"/>
    <x v="15"/>
    <n v="14609"/>
    <x v="3"/>
    <x v="1448"/>
    <x v="0"/>
    <x v="5"/>
    <x v="1426"/>
    <n v="69.08"/>
    <n v="11"/>
    <n v="0"/>
    <n v="29.013600000000004"/>
  </r>
  <r>
    <n v="2896"/>
    <s v="CA-2014-139913"/>
    <x v="3"/>
    <x v="436"/>
    <d v="2014-10-30T00:00:00"/>
    <s v="Standard Class"/>
    <s v="JC-16105"/>
    <s v="Julie Creighton"/>
    <x v="1"/>
    <x v="0"/>
    <s v="Rochester"/>
    <x v="15"/>
    <n v="14609"/>
    <x v="3"/>
    <x v="179"/>
    <x v="2"/>
    <x v="7"/>
    <x v="178"/>
    <n v="35.880000000000003"/>
    <n v="3"/>
    <n v="0"/>
    <n v="10.046400000000002"/>
  </r>
  <r>
    <n v="2897"/>
    <s v="CA-2011-169033"/>
    <x v="2"/>
    <x v="809"/>
    <d v="2011-04-03T00:00:00"/>
    <s v="Standard Class"/>
    <s v="KM-16720"/>
    <s v="Kunst Miller"/>
    <x v="0"/>
    <x v="0"/>
    <s v="Long Beach"/>
    <x v="15"/>
    <n v="11561"/>
    <x v="3"/>
    <x v="1068"/>
    <x v="1"/>
    <x v="6"/>
    <x v="1048"/>
    <n v="49.65"/>
    <n v="5"/>
    <n v="0"/>
    <n v="20.853000000000002"/>
  </r>
  <r>
    <n v="2898"/>
    <s v="US-2013-164630"/>
    <x v="0"/>
    <x v="810"/>
    <d v="2013-01-09T00:00:00"/>
    <s v="Standard Class"/>
    <s v="EB-13975"/>
    <s v="Erica Bern"/>
    <x v="1"/>
    <x v="0"/>
    <s v="Charlotte"/>
    <x v="3"/>
    <n v="28205"/>
    <x v="0"/>
    <x v="1327"/>
    <x v="2"/>
    <x v="16"/>
    <x v="1304"/>
    <n v="959.96800000000007"/>
    <n v="4"/>
    <n v="0.2"/>
    <n v="119.99599999999992"/>
  </r>
  <r>
    <n v="2899"/>
    <s v="US-2012-114839"/>
    <x v="1"/>
    <x v="33"/>
    <d v="2012-04-30T00:00:00"/>
    <s v="Standard Class"/>
    <s v="PW-19240"/>
    <s v="Pierre Wener"/>
    <x v="0"/>
    <x v="0"/>
    <s v="Houston"/>
    <x v="5"/>
    <n v="77036"/>
    <x v="2"/>
    <x v="284"/>
    <x v="0"/>
    <x v="1"/>
    <x v="281"/>
    <n v="408.42200000000003"/>
    <n v="2"/>
    <n v="0.3"/>
    <n v="-5.8346000000000231"/>
  </r>
  <r>
    <n v="2900"/>
    <s v="CA-2012-166464"/>
    <x v="1"/>
    <x v="811"/>
    <d v="2012-09-17T00:00:00"/>
    <s v="Standard Class"/>
    <s v="PG-18895"/>
    <s v="Paul Gonzalez"/>
    <x v="0"/>
    <x v="0"/>
    <s v="New York City"/>
    <x v="15"/>
    <n v="10035"/>
    <x v="3"/>
    <x v="1327"/>
    <x v="2"/>
    <x v="16"/>
    <x v="1304"/>
    <n v="479.98400000000004"/>
    <n v="2"/>
    <n v="0.2"/>
    <n v="59.997999999999962"/>
  </r>
  <r>
    <n v="2901"/>
    <s v="CA-2012-166464"/>
    <x v="1"/>
    <x v="811"/>
    <d v="2012-09-17T00:00:00"/>
    <s v="Standard Class"/>
    <s v="PG-18895"/>
    <s v="Paul Gonzalez"/>
    <x v="0"/>
    <x v="0"/>
    <s v="New York City"/>
    <x v="15"/>
    <n v="10035"/>
    <x v="3"/>
    <x v="395"/>
    <x v="1"/>
    <x v="2"/>
    <x v="391"/>
    <n v="12.6"/>
    <n v="4"/>
    <n v="0"/>
    <n v="6.048"/>
  </r>
  <r>
    <n v="2902"/>
    <s v="CA-2014-124898"/>
    <x v="3"/>
    <x v="220"/>
    <d v="2014-09-16T00:00:00"/>
    <s v="Standard Class"/>
    <s v="DB-12910"/>
    <s v="Daniel Byrd"/>
    <x v="2"/>
    <x v="0"/>
    <s v="Columbus"/>
    <x v="32"/>
    <n v="31907"/>
    <x v="0"/>
    <x v="779"/>
    <x v="1"/>
    <x v="10"/>
    <x v="770"/>
    <n v="184.66"/>
    <n v="7"/>
    <n v="0"/>
    <n v="84.943599999999989"/>
  </r>
  <r>
    <n v="2903"/>
    <s v="CA-2013-164035"/>
    <x v="0"/>
    <x v="1"/>
    <d v="2013-06-18T00:00:00"/>
    <s v="Standard Class"/>
    <s v="CR-12730"/>
    <s v="Craig Reiter"/>
    <x v="0"/>
    <x v="0"/>
    <s v="Chicago"/>
    <x v="10"/>
    <n v="60610"/>
    <x v="2"/>
    <x v="1215"/>
    <x v="1"/>
    <x v="10"/>
    <x v="1190"/>
    <n v="23.120000000000005"/>
    <n v="5"/>
    <n v="0.2"/>
    <n v="8.3810000000000002"/>
  </r>
  <r>
    <n v="2904"/>
    <s v="CA-2013-153577"/>
    <x v="0"/>
    <x v="812"/>
    <d v="2013-07-02T00:00:00"/>
    <s v="Standard Class"/>
    <s v="KH-16330"/>
    <s v="Katharine Harms"/>
    <x v="1"/>
    <x v="0"/>
    <s v="Highland Park"/>
    <x v="10"/>
    <n v="60035"/>
    <x v="2"/>
    <x v="1070"/>
    <x v="1"/>
    <x v="10"/>
    <x v="1050"/>
    <n v="37.463999999999999"/>
    <n v="7"/>
    <n v="0.2"/>
    <n v="12.175799999999999"/>
  </r>
  <r>
    <n v="2905"/>
    <s v="CA-2013-153577"/>
    <x v="0"/>
    <x v="812"/>
    <d v="2013-07-02T00:00:00"/>
    <s v="Standard Class"/>
    <s v="KH-16330"/>
    <s v="Katharine Harms"/>
    <x v="1"/>
    <x v="0"/>
    <s v="Highland Park"/>
    <x v="10"/>
    <n v="60035"/>
    <x v="2"/>
    <x v="1189"/>
    <x v="0"/>
    <x v="1"/>
    <x v="1166"/>
    <n v="539.65800000000002"/>
    <n v="3"/>
    <n v="0.3"/>
    <n v="-7.7094000000001017"/>
  </r>
  <r>
    <n v="2906"/>
    <s v="CA-2011-127586"/>
    <x v="2"/>
    <x v="467"/>
    <d v="2011-09-30T00:00:00"/>
    <s v="Standard Class"/>
    <s v="CS-12400"/>
    <s v="Christopher Schild"/>
    <x v="2"/>
    <x v="0"/>
    <s v="Seattle"/>
    <x v="4"/>
    <n v="98115"/>
    <x v="1"/>
    <x v="1449"/>
    <x v="1"/>
    <x v="4"/>
    <x v="1427"/>
    <n v="310.12"/>
    <n v="2"/>
    <n v="0"/>
    <n v="80.631200000000007"/>
  </r>
  <r>
    <n v="2907"/>
    <s v="CA-2014-121615"/>
    <x v="3"/>
    <x v="132"/>
    <d v="2014-11-10T00:00:00"/>
    <s v="Standard Class"/>
    <s v="DL-12925"/>
    <s v="Daniel Lacy"/>
    <x v="0"/>
    <x v="0"/>
    <s v="Eagan"/>
    <x v="11"/>
    <n v="55122"/>
    <x v="2"/>
    <x v="1450"/>
    <x v="1"/>
    <x v="10"/>
    <x v="1428"/>
    <n v="8.56"/>
    <n v="2"/>
    <n v="0"/>
    <n v="3.8519999999999994"/>
  </r>
  <r>
    <n v="2908"/>
    <s v="CA-2014-121615"/>
    <x v="3"/>
    <x v="132"/>
    <d v="2014-11-10T00:00:00"/>
    <s v="Standard Class"/>
    <s v="DL-12925"/>
    <s v="Daniel Lacy"/>
    <x v="0"/>
    <x v="0"/>
    <s v="Eagan"/>
    <x v="11"/>
    <n v="55122"/>
    <x v="2"/>
    <x v="470"/>
    <x v="1"/>
    <x v="4"/>
    <x v="466"/>
    <n v="52.400000000000006"/>
    <n v="5"/>
    <n v="0"/>
    <n v="14.148"/>
  </r>
  <r>
    <n v="2909"/>
    <s v="CA-2014-121615"/>
    <x v="3"/>
    <x v="132"/>
    <d v="2014-11-10T00:00:00"/>
    <s v="Standard Class"/>
    <s v="DL-12925"/>
    <s v="Daniel Lacy"/>
    <x v="0"/>
    <x v="0"/>
    <s v="Eagan"/>
    <x v="11"/>
    <n v="55122"/>
    <x v="2"/>
    <x v="1140"/>
    <x v="1"/>
    <x v="2"/>
    <x v="1119"/>
    <n v="14.940000000000001"/>
    <n v="3"/>
    <n v="0"/>
    <n v="6.8723999999999998"/>
  </r>
  <r>
    <n v="2910"/>
    <s v="CA-2014-166415"/>
    <x v="3"/>
    <x v="600"/>
    <d v="2014-02-24T00:00:00"/>
    <s v="Standard Class"/>
    <s v="ME-17725"/>
    <s v="Max Engle"/>
    <x v="0"/>
    <x v="0"/>
    <s v="Seattle"/>
    <x v="4"/>
    <n v="98103"/>
    <x v="1"/>
    <x v="1028"/>
    <x v="1"/>
    <x v="13"/>
    <x v="1010"/>
    <n v="11.22"/>
    <n v="3"/>
    <n v="0"/>
    <n v="0.2244000000000006"/>
  </r>
  <r>
    <n v="2911"/>
    <s v="CA-2012-118444"/>
    <x v="1"/>
    <x v="599"/>
    <d v="2012-11-09T00:00:00"/>
    <s v="Standard Class"/>
    <s v="VD-21670"/>
    <s v="Valerie Dominguez"/>
    <x v="0"/>
    <x v="0"/>
    <s v="Coral Springs"/>
    <x v="2"/>
    <n v="33065"/>
    <x v="0"/>
    <x v="643"/>
    <x v="1"/>
    <x v="9"/>
    <x v="842"/>
    <n v="387.13600000000002"/>
    <n v="4"/>
    <n v="0.2"/>
    <n v="24.196000000000012"/>
  </r>
  <r>
    <n v="2912"/>
    <s v="CA-2011-113929"/>
    <x v="2"/>
    <x v="737"/>
    <d v="2011-06-21T00:00:00"/>
    <s v="Standard Class"/>
    <s v="CK-12205"/>
    <s v="Chloris Kastensmidt"/>
    <x v="0"/>
    <x v="0"/>
    <s v="Hempstead"/>
    <x v="15"/>
    <n v="11550"/>
    <x v="3"/>
    <x v="1451"/>
    <x v="1"/>
    <x v="12"/>
    <x v="33"/>
    <n v="41.4"/>
    <n v="5"/>
    <n v="0"/>
    <n v="19.457999999999998"/>
  </r>
  <r>
    <n v="2913"/>
    <s v="CA-2011-113929"/>
    <x v="2"/>
    <x v="737"/>
    <d v="2011-06-21T00:00:00"/>
    <s v="Standard Class"/>
    <s v="CK-12205"/>
    <s v="Chloris Kastensmidt"/>
    <x v="0"/>
    <x v="0"/>
    <s v="Hempstead"/>
    <x v="15"/>
    <n v="11550"/>
    <x v="3"/>
    <x v="1452"/>
    <x v="1"/>
    <x v="6"/>
    <x v="1429"/>
    <n v="35"/>
    <n v="4"/>
    <n v="0"/>
    <n v="10.499999999999996"/>
  </r>
  <r>
    <n v="2914"/>
    <s v="CA-2011-113929"/>
    <x v="2"/>
    <x v="737"/>
    <d v="2011-06-21T00:00:00"/>
    <s v="Standard Class"/>
    <s v="CK-12205"/>
    <s v="Chloris Kastensmidt"/>
    <x v="0"/>
    <x v="0"/>
    <s v="Hempstead"/>
    <x v="15"/>
    <n v="11550"/>
    <x v="3"/>
    <x v="91"/>
    <x v="1"/>
    <x v="8"/>
    <x v="91"/>
    <n v="39.552000000000007"/>
    <n v="3"/>
    <n v="0.2"/>
    <n v="14.337599999999998"/>
  </r>
  <r>
    <n v="2915"/>
    <s v="CA-2012-134747"/>
    <x v="1"/>
    <x v="88"/>
    <d v="2012-10-17T00:00:00"/>
    <s v="Second Class"/>
    <s v="DL-12925"/>
    <s v="Daniel Lacy"/>
    <x v="0"/>
    <x v="0"/>
    <s v="Noblesville"/>
    <x v="14"/>
    <n v="46060"/>
    <x v="2"/>
    <x v="1409"/>
    <x v="2"/>
    <x v="7"/>
    <x v="1387"/>
    <n v="135.72"/>
    <n v="3"/>
    <n v="0"/>
    <n v="35.287199999999999"/>
  </r>
  <r>
    <n v="2916"/>
    <s v="CA-2012-134747"/>
    <x v="1"/>
    <x v="88"/>
    <d v="2012-10-17T00:00:00"/>
    <s v="Second Class"/>
    <s v="DL-12925"/>
    <s v="Daniel Lacy"/>
    <x v="0"/>
    <x v="0"/>
    <s v="Noblesville"/>
    <x v="14"/>
    <n v="46060"/>
    <x v="2"/>
    <x v="1375"/>
    <x v="1"/>
    <x v="8"/>
    <x v="1351"/>
    <n v="12.56"/>
    <n v="2"/>
    <n v="0"/>
    <n v="5.6519999999999992"/>
  </r>
  <r>
    <n v="2917"/>
    <s v="CA-2012-134747"/>
    <x v="1"/>
    <x v="88"/>
    <d v="2012-10-17T00:00:00"/>
    <s v="Second Class"/>
    <s v="DL-12925"/>
    <s v="Daniel Lacy"/>
    <x v="0"/>
    <x v="0"/>
    <s v="Noblesville"/>
    <x v="14"/>
    <n v="46060"/>
    <x v="2"/>
    <x v="984"/>
    <x v="2"/>
    <x v="7"/>
    <x v="968"/>
    <n v="263.95999999999998"/>
    <n v="4"/>
    <n v="0"/>
    <n v="71.269200000000012"/>
  </r>
  <r>
    <n v="2918"/>
    <s v="CA-2014-155047"/>
    <x v="3"/>
    <x v="151"/>
    <d v="2014-08-31T00:00:00"/>
    <s v="First Class"/>
    <s v="SE-20110"/>
    <s v="Sanjit Engle"/>
    <x v="0"/>
    <x v="0"/>
    <s v="Dallas"/>
    <x v="5"/>
    <n v="75220"/>
    <x v="2"/>
    <x v="1453"/>
    <x v="1"/>
    <x v="6"/>
    <x v="1430"/>
    <n v="5.9520000000000008"/>
    <n v="1"/>
    <n v="0.2"/>
    <n v="0.37200000000000011"/>
  </r>
  <r>
    <n v="2919"/>
    <s v="CA-2013-160129"/>
    <x v="0"/>
    <x v="813"/>
    <d v="2013-11-24T00:00:00"/>
    <s v="Same Day"/>
    <s v="LS-17200"/>
    <s v="Luke Schmidt"/>
    <x v="1"/>
    <x v="0"/>
    <s v="Philadelphia"/>
    <x v="9"/>
    <n v="19140"/>
    <x v="3"/>
    <x v="1432"/>
    <x v="1"/>
    <x v="13"/>
    <x v="1411"/>
    <n v="15.8"/>
    <n v="5"/>
    <n v="0.2"/>
    <n v="2.3699999999999983"/>
  </r>
  <r>
    <n v="2920"/>
    <s v="CA-2013-160129"/>
    <x v="0"/>
    <x v="813"/>
    <d v="2013-11-24T00:00:00"/>
    <s v="Same Day"/>
    <s v="LS-17200"/>
    <s v="Luke Schmidt"/>
    <x v="1"/>
    <x v="0"/>
    <s v="Philadelphia"/>
    <x v="9"/>
    <n v="19140"/>
    <x v="3"/>
    <x v="1104"/>
    <x v="0"/>
    <x v="5"/>
    <x v="1084"/>
    <n v="14.368000000000002"/>
    <n v="2"/>
    <n v="0.2"/>
    <n v="3.9512"/>
  </r>
  <r>
    <n v="2921"/>
    <s v="CA-2013-160129"/>
    <x v="0"/>
    <x v="813"/>
    <d v="2013-11-24T00:00:00"/>
    <s v="Same Day"/>
    <s v="LS-17200"/>
    <s v="Luke Schmidt"/>
    <x v="1"/>
    <x v="0"/>
    <s v="Philadelphia"/>
    <x v="9"/>
    <n v="19140"/>
    <x v="3"/>
    <x v="980"/>
    <x v="0"/>
    <x v="5"/>
    <x v="964"/>
    <n v="70.448000000000008"/>
    <n v="7"/>
    <n v="0.2"/>
    <n v="12.328399999999988"/>
  </r>
  <r>
    <n v="2922"/>
    <s v="CA-2014-164329"/>
    <x v="3"/>
    <x v="289"/>
    <d v="2014-01-31T00:00:00"/>
    <s v="Same Day"/>
    <s v="MM-17920"/>
    <s v="Michael Moore"/>
    <x v="0"/>
    <x v="0"/>
    <s v="San Francisco"/>
    <x v="1"/>
    <n v="94109"/>
    <x v="1"/>
    <x v="557"/>
    <x v="1"/>
    <x v="4"/>
    <x v="551"/>
    <n v="129.30000000000001"/>
    <n v="2"/>
    <n v="0"/>
    <n v="6.4649999999999892"/>
  </r>
  <r>
    <n v="2923"/>
    <s v="US-2012-141453"/>
    <x v="1"/>
    <x v="672"/>
    <d v="2012-12-03T00:00:00"/>
    <s v="Second Class"/>
    <s v="DB-13270"/>
    <s v="Deborah Brumfield"/>
    <x v="2"/>
    <x v="0"/>
    <s v="Austin"/>
    <x v="5"/>
    <n v="78745"/>
    <x v="2"/>
    <x v="625"/>
    <x v="1"/>
    <x v="8"/>
    <x v="619"/>
    <n v="3.8819999999999988"/>
    <n v="3"/>
    <n v="0.8"/>
    <n v="-5.8230000000000004"/>
  </r>
  <r>
    <n v="2924"/>
    <s v="CA-2011-156993"/>
    <x v="2"/>
    <x v="307"/>
    <d v="2011-07-04T00:00:00"/>
    <s v="Standard Class"/>
    <s v="RW-19630"/>
    <s v="Rob Williams"/>
    <x v="1"/>
    <x v="0"/>
    <s v="Detroit"/>
    <x v="12"/>
    <n v="48234"/>
    <x v="2"/>
    <x v="829"/>
    <x v="1"/>
    <x v="13"/>
    <x v="33"/>
    <n v="6.08"/>
    <n v="1"/>
    <n v="0"/>
    <n v="3.04"/>
  </r>
  <r>
    <n v="2925"/>
    <s v="CA-2011-157721"/>
    <x v="2"/>
    <x v="814"/>
    <d v="2011-09-05T00:00:00"/>
    <s v="First Class"/>
    <s v="JM-16195"/>
    <s v="Justin MacKendrick"/>
    <x v="0"/>
    <x v="0"/>
    <s v="Watertown"/>
    <x v="15"/>
    <n v="13601"/>
    <x v="3"/>
    <x v="941"/>
    <x v="1"/>
    <x v="9"/>
    <x v="925"/>
    <n v="19.899999999999999"/>
    <n v="1"/>
    <n v="0"/>
    <n v="8.9549999999999983"/>
  </r>
  <r>
    <n v="2926"/>
    <s v="CA-2011-157721"/>
    <x v="2"/>
    <x v="814"/>
    <d v="2011-09-05T00:00:00"/>
    <s v="First Class"/>
    <s v="JM-16195"/>
    <s v="Justin MacKendrick"/>
    <x v="0"/>
    <x v="0"/>
    <s v="Watertown"/>
    <x v="15"/>
    <n v="13601"/>
    <x v="3"/>
    <x v="1454"/>
    <x v="0"/>
    <x v="5"/>
    <x v="1431"/>
    <n v="70.709999999999994"/>
    <n v="1"/>
    <n v="0"/>
    <n v="4.9496999999999929"/>
  </r>
  <r>
    <n v="2927"/>
    <s v="CA-2014-128629"/>
    <x v="3"/>
    <x v="815"/>
    <d v="2014-07-15T00:00:00"/>
    <s v="Second Class"/>
    <s v="BP-11155"/>
    <s v="Becky Pak"/>
    <x v="0"/>
    <x v="0"/>
    <s v="Columbus"/>
    <x v="32"/>
    <n v="31907"/>
    <x v="0"/>
    <x v="1448"/>
    <x v="0"/>
    <x v="5"/>
    <x v="1426"/>
    <n v="18.84"/>
    <n v="3"/>
    <n v="0"/>
    <n v="7.9128000000000007"/>
  </r>
  <r>
    <n v="2928"/>
    <s v="CA-2014-158106"/>
    <x v="3"/>
    <x v="400"/>
    <d v="2014-06-11T00:00:00"/>
    <s v="Standard Class"/>
    <s v="CT-11995"/>
    <s v="Carol Triggs"/>
    <x v="0"/>
    <x v="0"/>
    <s v="Apple Valley"/>
    <x v="11"/>
    <n v="55124"/>
    <x v="2"/>
    <x v="826"/>
    <x v="1"/>
    <x v="6"/>
    <x v="814"/>
    <n v="8.64"/>
    <n v="3"/>
    <n v="0"/>
    <n v="2.5055999999999998"/>
  </r>
  <r>
    <n v="2929"/>
    <s v="US-2014-120390"/>
    <x v="3"/>
    <x v="15"/>
    <d v="2014-10-27T00:00:00"/>
    <s v="Standard Class"/>
    <s v="TH-21550"/>
    <s v="Tracy Hopkins"/>
    <x v="2"/>
    <x v="0"/>
    <s v="Burlington"/>
    <x v="3"/>
    <n v="27217"/>
    <x v="0"/>
    <x v="316"/>
    <x v="1"/>
    <x v="8"/>
    <x v="313"/>
    <n v="1633.1880000000003"/>
    <n v="4"/>
    <n v="0.7"/>
    <n v="-1306.5504000000001"/>
  </r>
  <r>
    <n v="2930"/>
    <s v="CA-2014-143434"/>
    <x v="3"/>
    <x v="551"/>
    <d v="2014-11-25T00:00:00"/>
    <s v="Standard Class"/>
    <s v="ME-17320"/>
    <s v="Maria Etezadi"/>
    <x v="2"/>
    <x v="0"/>
    <s v="Saginaw"/>
    <x v="12"/>
    <n v="48601"/>
    <x v="2"/>
    <x v="627"/>
    <x v="0"/>
    <x v="5"/>
    <x v="621"/>
    <n v="19.760000000000002"/>
    <n v="4"/>
    <n v="0"/>
    <n v="8.2992000000000008"/>
  </r>
  <r>
    <n v="2931"/>
    <s v="CA-2012-168564"/>
    <x v="1"/>
    <x v="816"/>
    <d v="2012-08-08T00:00:00"/>
    <s v="Same Day"/>
    <s v="TT-21220"/>
    <s v="Thomas Thornton"/>
    <x v="0"/>
    <x v="0"/>
    <s v="San Francisco"/>
    <x v="1"/>
    <n v="94109"/>
    <x v="1"/>
    <x v="925"/>
    <x v="1"/>
    <x v="8"/>
    <x v="908"/>
    <n v="6.6080000000000005"/>
    <n v="2"/>
    <n v="0.2"/>
    <n v="2.2302"/>
  </r>
  <r>
    <n v="2932"/>
    <s v="CA-2012-168564"/>
    <x v="1"/>
    <x v="816"/>
    <d v="2012-08-08T00:00:00"/>
    <s v="Same Day"/>
    <s v="TT-21220"/>
    <s v="Thomas Thornton"/>
    <x v="0"/>
    <x v="0"/>
    <s v="San Francisco"/>
    <x v="1"/>
    <n v="94109"/>
    <x v="1"/>
    <x v="248"/>
    <x v="1"/>
    <x v="8"/>
    <x v="246"/>
    <n v="7.28"/>
    <n v="2"/>
    <n v="0.2"/>
    <n v="2.7299999999999995"/>
  </r>
  <r>
    <n v="2933"/>
    <s v="CA-2012-168564"/>
    <x v="1"/>
    <x v="816"/>
    <d v="2012-08-08T00:00:00"/>
    <s v="Same Day"/>
    <s v="TT-21220"/>
    <s v="Thomas Thornton"/>
    <x v="0"/>
    <x v="0"/>
    <s v="San Francisco"/>
    <x v="1"/>
    <n v="94109"/>
    <x v="1"/>
    <x v="323"/>
    <x v="0"/>
    <x v="1"/>
    <x v="320"/>
    <n v="144.78399999999999"/>
    <n v="1"/>
    <n v="0.2"/>
    <n v="10.858800000000002"/>
  </r>
  <r>
    <n v="2934"/>
    <s v="US-2013-169040"/>
    <x v="0"/>
    <x v="409"/>
    <d v="2013-12-13T00:00:00"/>
    <s v="Standard Class"/>
    <s v="GT-14710"/>
    <s v="Greg Tran"/>
    <x v="0"/>
    <x v="0"/>
    <s v="Seattle"/>
    <x v="4"/>
    <n v="98105"/>
    <x v="1"/>
    <x v="966"/>
    <x v="2"/>
    <x v="7"/>
    <x v="1359"/>
    <n v="156.79200000000003"/>
    <n v="1"/>
    <n v="0.2"/>
    <n v="13.719300000000004"/>
  </r>
  <r>
    <n v="2935"/>
    <s v="US-2013-169040"/>
    <x v="0"/>
    <x v="409"/>
    <d v="2013-12-13T00:00:00"/>
    <s v="Standard Class"/>
    <s v="GT-14710"/>
    <s v="Greg Tran"/>
    <x v="0"/>
    <x v="0"/>
    <s v="Seattle"/>
    <x v="4"/>
    <n v="98105"/>
    <x v="1"/>
    <x v="1400"/>
    <x v="2"/>
    <x v="7"/>
    <x v="1378"/>
    <n v="431.97600000000006"/>
    <n v="3"/>
    <n v="0.2"/>
    <n v="26.998499999999993"/>
  </r>
  <r>
    <n v="2936"/>
    <s v="US-2013-169040"/>
    <x v="0"/>
    <x v="409"/>
    <d v="2013-12-13T00:00:00"/>
    <s v="Standard Class"/>
    <s v="GT-14710"/>
    <s v="Greg Tran"/>
    <x v="0"/>
    <x v="0"/>
    <s v="Seattle"/>
    <x v="4"/>
    <n v="98105"/>
    <x v="1"/>
    <x v="81"/>
    <x v="1"/>
    <x v="12"/>
    <x v="81"/>
    <n v="35.89"/>
    <n v="1"/>
    <n v="0"/>
    <n v="16.150499999999997"/>
  </r>
  <r>
    <n v="2937"/>
    <s v="US-2013-169040"/>
    <x v="0"/>
    <x v="409"/>
    <d v="2013-12-13T00:00:00"/>
    <s v="Standard Class"/>
    <s v="GT-14710"/>
    <s v="Greg Tran"/>
    <x v="0"/>
    <x v="0"/>
    <s v="Seattle"/>
    <x v="4"/>
    <n v="98105"/>
    <x v="1"/>
    <x v="674"/>
    <x v="1"/>
    <x v="8"/>
    <x v="668"/>
    <n v="47.207999999999998"/>
    <n v="7"/>
    <n v="0.2"/>
    <n v="15.342599999999997"/>
  </r>
  <r>
    <n v="2938"/>
    <s v="US-2013-169040"/>
    <x v="0"/>
    <x v="409"/>
    <d v="2013-12-13T00:00:00"/>
    <s v="Standard Class"/>
    <s v="GT-14710"/>
    <s v="Greg Tran"/>
    <x v="0"/>
    <x v="0"/>
    <s v="Seattle"/>
    <x v="4"/>
    <n v="98105"/>
    <x v="1"/>
    <x v="129"/>
    <x v="1"/>
    <x v="10"/>
    <x v="129"/>
    <n v="248.07999999999998"/>
    <n v="7"/>
    <n v="0"/>
    <n v="116.59759999999997"/>
  </r>
  <r>
    <n v="2939"/>
    <s v="US-2013-169040"/>
    <x v="0"/>
    <x v="409"/>
    <d v="2013-12-13T00:00:00"/>
    <s v="Standard Class"/>
    <s v="GT-14710"/>
    <s v="Greg Tran"/>
    <x v="0"/>
    <x v="0"/>
    <s v="Seattle"/>
    <x v="4"/>
    <n v="98105"/>
    <x v="1"/>
    <x v="67"/>
    <x v="1"/>
    <x v="10"/>
    <x v="67"/>
    <n v="189.7"/>
    <n v="5"/>
    <n v="0"/>
    <n v="89.158999999999992"/>
  </r>
  <r>
    <n v="2940"/>
    <s v="US-2013-169040"/>
    <x v="0"/>
    <x v="409"/>
    <d v="2013-12-13T00:00:00"/>
    <s v="Standard Class"/>
    <s v="GT-14710"/>
    <s v="Greg Tran"/>
    <x v="0"/>
    <x v="0"/>
    <s v="Seattle"/>
    <x v="4"/>
    <n v="98105"/>
    <x v="1"/>
    <x v="444"/>
    <x v="1"/>
    <x v="8"/>
    <x v="439"/>
    <n v="59.808000000000007"/>
    <n v="3"/>
    <n v="0.2"/>
    <n v="19.4376"/>
  </r>
  <r>
    <n v="2941"/>
    <s v="CA-2014-155880"/>
    <x v="3"/>
    <x v="613"/>
    <d v="2014-04-01T00:00:00"/>
    <s v="Standard Class"/>
    <s v="JD-16150"/>
    <s v="Justin Deggeller"/>
    <x v="1"/>
    <x v="0"/>
    <s v="Milwaukee"/>
    <x v="6"/>
    <n v="53209"/>
    <x v="2"/>
    <x v="1455"/>
    <x v="0"/>
    <x v="1"/>
    <x v="1432"/>
    <n v="90.99"/>
    <n v="1"/>
    <n v="0"/>
    <n v="14.558400000000006"/>
  </r>
  <r>
    <n v="2942"/>
    <s v="CA-2014-155880"/>
    <x v="3"/>
    <x v="613"/>
    <d v="2014-04-01T00:00:00"/>
    <s v="Standard Class"/>
    <s v="JD-16150"/>
    <s v="Justin Deggeller"/>
    <x v="1"/>
    <x v="0"/>
    <s v="Milwaukee"/>
    <x v="6"/>
    <n v="53209"/>
    <x v="2"/>
    <x v="635"/>
    <x v="0"/>
    <x v="1"/>
    <x v="629"/>
    <n v="1526.5600000000002"/>
    <n v="7"/>
    <n v="0"/>
    <n v="427.43679999999995"/>
  </r>
  <r>
    <n v="2943"/>
    <s v="CA-2014-155880"/>
    <x v="3"/>
    <x v="613"/>
    <d v="2014-04-01T00:00:00"/>
    <s v="Standard Class"/>
    <s v="JD-16150"/>
    <s v="Justin Deggeller"/>
    <x v="1"/>
    <x v="0"/>
    <s v="Milwaukee"/>
    <x v="6"/>
    <n v="53209"/>
    <x v="2"/>
    <x v="812"/>
    <x v="0"/>
    <x v="1"/>
    <x v="801"/>
    <n v="368.96999999999997"/>
    <n v="3"/>
    <n v="0"/>
    <n v="40.586699999999979"/>
  </r>
  <r>
    <n v="2944"/>
    <s v="CA-2014-126242"/>
    <x v="3"/>
    <x v="123"/>
    <d v="2014-11-25T00:00:00"/>
    <s v="Standard Class"/>
    <s v="MC-18100"/>
    <s v="Mick Crebagga"/>
    <x v="0"/>
    <x v="0"/>
    <s v="Los Angeles"/>
    <x v="1"/>
    <n v="90049"/>
    <x v="1"/>
    <x v="298"/>
    <x v="1"/>
    <x v="4"/>
    <x v="295"/>
    <n v="305.01"/>
    <n v="9"/>
    <n v="0"/>
    <n v="76.252499999999998"/>
  </r>
  <r>
    <n v="2945"/>
    <s v="CA-2014-126242"/>
    <x v="3"/>
    <x v="123"/>
    <d v="2014-11-25T00:00:00"/>
    <s v="Standard Class"/>
    <s v="MC-18100"/>
    <s v="Mick Crebagga"/>
    <x v="0"/>
    <x v="0"/>
    <s v="Los Angeles"/>
    <x v="1"/>
    <n v="90049"/>
    <x v="1"/>
    <x v="1456"/>
    <x v="0"/>
    <x v="5"/>
    <x v="1433"/>
    <n v="18.7"/>
    <n v="1"/>
    <n v="0"/>
    <n v="7.1059999999999999"/>
  </r>
  <r>
    <n v="2946"/>
    <s v="CA-2013-166443"/>
    <x v="0"/>
    <x v="254"/>
    <d v="2013-11-06T00:00:00"/>
    <s v="First Class"/>
    <s v="LH-17020"/>
    <s v="Lisa Hazard"/>
    <x v="0"/>
    <x v="0"/>
    <s v="San Francisco"/>
    <x v="1"/>
    <n v="94122"/>
    <x v="1"/>
    <x v="493"/>
    <x v="0"/>
    <x v="5"/>
    <x v="488"/>
    <n v="38.29"/>
    <n v="7"/>
    <n v="0"/>
    <n v="16.464700000000001"/>
  </r>
  <r>
    <n v="2947"/>
    <s v="CA-2014-169859"/>
    <x v="3"/>
    <x v="817"/>
    <d v="2014-12-19T00:00:00"/>
    <s v="Standard Class"/>
    <s v="MP-18175"/>
    <s v="Mike Pelletier"/>
    <x v="2"/>
    <x v="0"/>
    <s v="San Diego"/>
    <x v="1"/>
    <n v="92024"/>
    <x v="1"/>
    <x v="1457"/>
    <x v="0"/>
    <x v="5"/>
    <x v="1434"/>
    <n v="26.25"/>
    <n v="3"/>
    <n v="0"/>
    <n v="11.025000000000002"/>
  </r>
  <r>
    <n v="2948"/>
    <s v="CA-2014-169859"/>
    <x v="3"/>
    <x v="817"/>
    <d v="2014-12-19T00:00:00"/>
    <s v="Standard Class"/>
    <s v="MP-18175"/>
    <s v="Mike Pelletier"/>
    <x v="2"/>
    <x v="0"/>
    <s v="San Diego"/>
    <x v="1"/>
    <n v="92024"/>
    <x v="1"/>
    <x v="1458"/>
    <x v="1"/>
    <x v="8"/>
    <x v="1435"/>
    <n v="64.959999999999994"/>
    <n v="14"/>
    <n v="0.2"/>
    <n v="22.736000000000001"/>
  </r>
  <r>
    <n v="2949"/>
    <s v="CA-2014-169859"/>
    <x v="3"/>
    <x v="817"/>
    <d v="2014-12-19T00:00:00"/>
    <s v="Standard Class"/>
    <s v="MP-18175"/>
    <s v="Mike Pelletier"/>
    <x v="2"/>
    <x v="0"/>
    <s v="San Diego"/>
    <x v="1"/>
    <n v="92024"/>
    <x v="1"/>
    <x v="755"/>
    <x v="1"/>
    <x v="12"/>
    <x v="746"/>
    <n v="43.7"/>
    <n v="5"/>
    <n v="0"/>
    <n v="20.539000000000001"/>
  </r>
  <r>
    <n v="2950"/>
    <s v="CA-2014-134915"/>
    <x v="3"/>
    <x v="105"/>
    <d v="2014-11-13T00:00:00"/>
    <s v="Same Day"/>
    <s v="EM-14140"/>
    <s v="Eugene Moren"/>
    <x v="2"/>
    <x v="0"/>
    <s v="Glendale"/>
    <x v="16"/>
    <n v="85301"/>
    <x v="1"/>
    <x v="197"/>
    <x v="2"/>
    <x v="11"/>
    <x v="196"/>
    <n v="41.6"/>
    <n v="4"/>
    <n v="0.2"/>
    <n v="12.999999999999998"/>
  </r>
  <r>
    <n v="2951"/>
    <s v="CA-2014-134915"/>
    <x v="3"/>
    <x v="105"/>
    <d v="2014-11-13T00:00:00"/>
    <s v="Same Day"/>
    <s v="EM-14140"/>
    <s v="Eugene Moren"/>
    <x v="2"/>
    <x v="0"/>
    <s v="Glendale"/>
    <x v="16"/>
    <n v="85301"/>
    <x v="1"/>
    <x v="1215"/>
    <x v="1"/>
    <x v="10"/>
    <x v="1190"/>
    <n v="23.120000000000005"/>
    <n v="5"/>
    <n v="0.2"/>
    <n v="8.3810000000000002"/>
  </r>
  <r>
    <n v="2952"/>
    <s v="CA-2014-134915"/>
    <x v="3"/>
    <x v="105"/>
    <d v="2014-11-13T00:00:00"/>
    <s v="Same Day"/>
    <s v="EM-14140"/>
    <s v="Eugene Moren"/>
    <x v="2"/>
    <x v="0"/>
    <s v="Glendale"/>
    <x v="16"/>
    <n v="85301"/>
    <x v="1"/>
    <x v="1459"/>
    <x v="0"/>
    <x v="1"/>
    <x v="1436"/>
    <n v="113.88800000000002"/>
    <n v="2"/>
    <n v="0.2"/>
    <n v="9.9651999999999994"/>
  </r>
  <r>
    <n v="2953"/>
    <s v="CA-2014-134915"/>
    <x v="3"/>
    <x v="105"/>
    <d v="2014-11-13T00:00:00"/>
    <s v="Same Day"/>
    <s v="EM-14140"/>
    <s v="Eugene Moren"/>
    <x v="2"/>
    <x v="0"/>
    <s v="Glendale"/>
    <x v="16"/>
    <n v="85301"/>
    <x v="1"/>
    <x v="1460"/>
    <x v="0"/>
    <x v="5"/>
    <x v="1437"/>
    <n v="113.56800000000001"/>
    <n v="2"/>
    <n v="0.2"/>
    <n v="-5.6784000000000034"/>
  </r>
  <r>
    <n v="2954"/>
    <s v="CA-2014-134915"/>
    <x v="3"/>
    <x v="105"/>
    <d v="2014-11-13T00:00:00"/>
    <s v="Same Day"/>
    <s v="EM-14140"/>
    <s v="Eugene Moren"/>
    <x v="2"/>
    <x v="0"/>
    <s v="Glendale"/>
    <x v="16"/>
    <n v="85301"/>
    <x v="1"/>
    <x v="500"/>
    <x v="2"/>
    <x v="7"/>
    <x v="495"/>
    <n v="7.9200000000000008"/>
    <n v="2"/>
    <n v="0.2"/>
    <n v="0.69299999999999984"/>
  </r>
  <r>
    <n v="2955"/>
    <s v="CA-2014-134915"/>
    <x v="3"/>
    <x v="105"/>
    <d v="2014-11-13T00:00:00"/>
    <s v="Same Day"/>
    <s v="EM-14140"/>
    <s v="Eugene Moren"/>
    <x v="2"/>
    <x v="0"/>
    <s v="Glendale"/>
    <x v="16"/>
    <n v="85301"/>
    <x v="1"/>
    <x v="1461"/>
    <x v="2"/>
    <x v="7"/>
    <x v="1438"/>
    <n v="671.98400000000004"/>
    <n v="2"/>
    <n v="0.2"/>
    <n v="50.398800000000023"/>
  </r>
  <r>
    <n v="2956"/>
    <s v="CA-2013-153353"/>
    <x v="0"/>
    <x v="298"/>
    <d v="2013-08-25T00:00:00"/>
    <s v="Standard Class"/>
    <s v="GG-14650"/>
    <s v="Greg Guthrie"/>
    <x v="1"/>
    <x v="0"/>
    <s v="New York City"/>
    <x v="15"/>
    <n v="10035"/>
    <x v="3"/>
    <x v="884"/>
    <x v="2"/>
    <x v="7"/>
    <x v="869"/>
    <n v="39.99"/>
    <n v="1"/>
    <n v="0"/>
    <n v="11.597099999999998"/>
  </r>
  <r>
    <n v="2957"/>
    <s v="CA-2014-123638"/>
    <x v="3"/>
    <x v="818"/>
    <d v="2014-07-05T00:00:00"/>
    <s v="Standard Class"/>
    <s v="MA-17995"/>
    <s v="Michelle Arnett"/>
    <x v="2"/>
    <x v="0"/>
    <s v="Watertown"/>
    <x v="15"/>
    <n v="13601"/>
    <x v="3"/>
    <x v="474"/>
    <x v="0"/>
    <x v="1"/>
    <x v="470"/>
    <n v="191.64600000000002"/>
    <n v="3"/>
    <n v="0.1"/>
    <n v="31.94100000000001"/>
  </r>
  <r>
    <n v="2958"/>
    <s v="CA-2014-168900"/>
    <x v="3"/>
    <x v="464"/>
    <d v="2014-05-10T00:00:00"/>
    <s v="Standard Class"/>
    <s v="SH-20395"/>
    <s v="Shahid Hopkins"/>
    <x v="0"/>
    <x v="0"/>
    <s v="Springfield"/>
    <x v="24"/>
    <n v="45503"/>
    <x v="3"/>
    <x v="8"/>
    <x v="1"/>
    <x v="8"/>
    <x v="8"/>
    <n v="2.3130000000000002"/>
    <n v="1"/>
    <n v="0.7"/>
    <n v="-1.9274999999999993"/>
  </r>
  <r>
    <n v="2959"/>
    <s v="CA-2012-158456"/>
    <x v="1"/>
    <x v="100"/>
    <d v="2012-12-29T00:00:00"/>
    <s v="Standard Class"/>
    <s v="KT-16465"/>
    <s v="Kean Takahito"/>
    <x v="0"/>
    <x v="0"/>
    <s v="Los Angeles"/>
    <x v="1"/>
    <n v="90032"/>
    <x v="1"/>
    <x v="799"/>
    <x v="1"/>
    <x v="8"/>
    <x v="789"/>
    <n v="19.936000000000003"/>
    <n v="4"/>
    <n v="0.2"/>
    <n v="7.2267999999999999"/>
  </r>
  <r>
    <n v="2960"/>
    <s v="CA-2012-158456"/>
    <x v="1"/>
    <x v="100"/>
    <d v="2012-12-29T00:00:00"/>
    <s v="Standard Class"/>
    <s v="KT-16465"/>
    <s v="Kean Takahito"/>
    <x v="0"/>
    <x v="0"/>
    <s v="Los Angeles"/>
    <x v="1"/>
    <n v="90032"/>
    <x v="1"/>
    <x v="271"/>
    <x v="1"/>
    <x v="13"/>
    <x v="268"/>
    <n v="45.92"/>
    <n v="4"/>
    <n v="0"/>
    <n v="21.5824"/>
  </r>
  <r>
    <n v="2961"/>
    <s v="CA-2014-143665"/>
    <x v="3"/>
    <x v="466"/>
    <d v="2014-05-02T00:00:00"/>
    <s v="Standard Class"/>
    <s v="PO-19180"/>
    <s v="Philisse Overcash"/>
    <x v="2"/>
    <x v="0"/>
    <s v="Seattle"/>
    <x v="4"/>
    <n v="98115"/>
    <x v="1"/>
    <x v="987"/>
    <x v="1"/>
    <x v="10"/>
    <x v="971"/>
    <n v="20.34"/>
    <n v="3"/>
    <n v="0"/>
    <n v="9.3563999999999989"/>
  </r>
  <r>
    <n v="2962"/>
    <s v="CA-2014-143665"/>
    <x v="3"/>
    <x v="466"/>
    <d v="2014-05-02T00:00:00"/>
    <s v="Standard Class"/>
    <s v="PO-19180"/>
    <s v="Philisse Overcash"/>
    <x v="2"/>
    <x v="0"/>
    <s v="Seattle"/>
    <x v="4"/>
    <n v="98115"/>
    <x v="1"/>
    <x v="1123"/>
    <x v="1"/>
    <x v="2"/>
    <x v="1102"/>
    <n v="39.28"/>
    <n v="8"/>
    <n v="0"/>
    <n v="19.247199999999999"/>
  </r>
  <r>
    <n v="2963"/>
    <s v="CA-2014-137428"/>
    <x v="3"/>
    <x v="819"/>
    <d v="2014-12-22T00:00:00"/>
    <s v="Second Class"/>
    <s v="AY-10555"/>
    <s v="Andy Yotov"/>
    <x v="1"/>
    <x v="0"/>
    <s v="Oceanside"/>
    <x v="1"/>
    <n v="92054"/>
    <x v="1"/>
    <x v="23"/>
    <x v="0"/>
    <x v="1"/>
    <x v="23"/>
    <n v="81.567999999999998"/>
    <n v="2"/>
    <n v="0.2"/>
    <n v="9.1763999999999974"/>
  </r>
  <r>
    <n v="2964"/>
    <s v="CA-2014-137428"/>
    <x v="3"/>
    <x v="819"/>
    <d v="2014-12-22T00:00:00"/>
    <s v="Second Class"/>
    <s v="AY-10555"/>
    <s v="Andy Yotov"/>
    <x v="1"/>
    <x v="0"/>
    <s v="Oceanside"/>
    <x v="1"/>
    <n v="92054"/>
    <x v="1"/>
    <x v="163"/>
    <x v="0"/>
    <x v="1"/>
    <x v="162"/>
    <n v="97.184000000000012"/>
    <n v="2"/>
    <n v="0.2"/>
    <n v="6.0740000000000016"/>
  </r>
  <r>
    <n v="2965"/>
    <s v="CA-2014-137428"/>
    <x v="3"/>
    <x v="819"/>
    <d v="2014-12-22T00:00:00"/>
    <s v="Second Class"/>
    <s v="AY-10555"/>
    <s v="Andy Yotov"/>
    <x v="1"/>
    <x v="0"/>
    <s v="Oceanside"/>
    <x v="1"/>
    <n v="92054"/>
    <x v="1"/>
    <x v="525"/>
    <x v="1"/>
    <x v="8"/>
    <x v="520"/>
    <n v="24.320000000000004"/>
    <n v="5"/>
    <n v="0.2"/>
    <n v="8.2079999999999984"/>
  </r>
  <r>
    <n v="2966"/>
    <s v="CA-2014-137428"/>
    <x v="3"/>
    <x v="819"/>
    <d v="2014-12-22T00:00:00"/>
    <s v="Second Class"/>
    <s v="AY-10555"/>
    <s v="Andy Yotov"/>
    <x v="1"/>
    <x v="0"/>
    <s v="Oceanside"/>
    <x v="1"/>
    <n v="92054"/>
    <x v="1"/>
    <x v="1462"/>
    <x v="0"/>
    <x v="5"/>
    <x v="1439"/>
    <n v="18.96"/>
    <n v="2"/>
    <n v="0"/>
    <n v="7.5840000000000014"/>
  </r>
  <r>
    <n v="2967"/>
    <s v="CA-2011-162866"/>
    <x v="2"/>
    <x v="422"/>
    <d v="2011-12-31T00:00:00"/>
    <s v="Standard Class"/>
    <s v="Co-12640"/>
    <s v="Corey-Lock"/>
    <x v="0"/>
    <x v="0"/>
    <s v="Skokie"/>
    <x v="10"/>
    <n v="60076"/>
    <x v="2"/>
    <x v="1001"/>
    <x v="0"/>
    <x v="5"/>
    <x v="984"/>
    <n v="32.952000000000005"/>
    <n v="6"/>
    <n v="0.6"/>
    <n v="-19.771199999999997"/>
  </r>
  <r>
    <n v="2968"/>
    <s v="CA-2011-162866"/>
    <x v="2"/>
    <x v="422"/>
    <d v="2011-12-31T00:00:00"/>
    <s v="Standard Class"/>
    <s v="Co-12640"/>
    <s v="Corey-Lock"/>
    <x v="0"/>
    <x v="0"/>
    <s v="Skokie"/>
    <x v="10"/>
    <n v="60076"/>
    <x v="2"/>
    <x v="1190"/>
    <x v="1"/>
    <x v="4"/>
    <x v="33"/>
    <n v="30.016000000000005"/>
    <n v="4"/>
    <n v="0.2"/>
    <n v="3.0015999999999998"/>
  </r>
  <r>
    <n v="2969"/>
    <s v="CA-2014-167941"/>
    <x v="3"/>
    <x v="44"/>
    <d v="2014-11-10T00:00:00"/>
    <s v="Second Class"/>
    <s v="JF-15565"/>
    <s v="Jill Fjeld"/>
    <x v="0"/>
    <x v="0"/>
    <s v="Fayetteville"/>
    <x v="3"/>
    <n v="28314"/>
    <x v="0"/>
    <x v="77"/>
    <x v="1"/>
    <x v="9"/>
    <x v="77"/>
    <n v="499.58400000000006"/>
    <n v="3"/>
    <n v="0.2"/>
    <n v="43.713600000000014"/>
  </r>
  <r>
    <n v="2970"/>
    <s v="CA-2014-167941"/>
    <x v="3"/>
    <x v="44"/>
    <d v="2014-11-10T00:00:00"/>
    <s v="Second Class"/>
    <s v="JF-15565"/>
    <s v="Jill Fjeld"/>
    <x v="0"/>
    <x v="0"/>
    <s v="Fayetteville"/>
    <x v="3"/>
    <n v="28314"/>
    <x v="0"/>
    <x v="585"/>
    <x v="1"/>
    <x v="10"/>
    <x v="580"/>
    <n v="31.104000000000006"/>
    <n v="6"/>
    <n v="0.2"/>
    <n v="10.8864"/>
  </r>
  <r>
    <n v="2971"/>
    <s v="CA-2014-167941"/>
    <x v="3"/>
    <x v="44"/>
    <d v="2014-11-10T00:00:00"/>
    <s v="Second Class"/>
    <s v="JF-15565"/>
    <s v="Jill Fjeld"/>
    <x v="0"/>
    <x v="0"/>
    <s v="Fayetteville"/>
    <x v="3"/>
    <n v="28314"/>
    <x v="0"/>
    <x v="555"/>
    <x v="1"/>
    <x v="8"/>
    <x v="549"/>
    <n v="13.272000000000002"/>
    <n v="8"/>
    <n v="0.7"/>
    <n v="-10.617599999999999"/>
  </r>
  <r>
    <n v="2972"/>
    <s v="CA-2014-167941"/>
    <x v="3"/>
    <x v="44"/>
    <d v="2014-11-10T00:00:00"/>
    <s v="Second Class"/>
    <s v="JF-15565"/>
    <s v="Jill Fjeld"/>
    <x v="0"/>
    <x v="0"/>
    <s v="Fayetteville"/>
    <x v="3"/>
    <n v="28314"/>
    <x v="0"/>
    <x v="1381"/>
    <x v="0"/>
    <x v="5"/>
    <x v="1357"/>
    <n v="28.272000000000006"/>
    <n v="2"/>
    <n v="0.2"/>
    <n v="6.3612000000000002"/>
  </r>
  <r>
    <n v="2973"/>
    <s v="CA-2014-167941"/>
    <x v="3"/>
    <x v="44"/>
    <d v="2014-11-10T00:00:00"/>
    <s v="Second Class"/>
    <s v="JF-15565"/>
    <s v="Jill Fjeld"/>
    <x v="0"/>
    <x v="0"/>
    <s v="Fayetteville"/>
    <x v="3"/>
    <n v="28314"/>
    <x v="0"/>
    <x v="459"/>
    <x v="1"/>
    <x v="4"/>
    <x v="455"/>
    <n v="259.13600000000002"/>
    <n v="4"/>
    <n v="0.2"/>
    <n v="-51.827200000000019"/>
  </r>
  <r>
    <n v="2974"/>
    <s v="CA-2014-111808"/>
    <x v="3"/>
    <x v="819"/>
    <d v="2014-12-21T00:00:00"/>
    <s v="Standard Class"/>
    <s v="AR-10510"/>
    <s v="Andrew Roberts"/>
    <x v="0"/>
    <x v="0"/>
    <s v="Tulsa"/>
    <x v="26"/>
    <n v="74133"/>
    <x v="2"/>
    <x v="870"/>
    <x v="1"/>
    <x v="8"/>
    <x v="855"/>
    <n v="10.8"/>
    <n v="5"/>
    <n v="0"/>
    <n v="5.1839999999999993"/>
  </r>
  <r>
    <n v="2975"/>
    <s v="CA-2012-137512"/>
    <x v="1"/>
    <x v="820"/>
    <d v="2012-05-12T00:00:00"/>
    <s v="Standard Class"/>
    <s v="AG-10675"/>
    <s v="Anna Gayman"/>
    <x v="0"/>
    <x v="0"/>
    <s v="Allen"/>
    <x v="5"/>
    <n v="75002"/>
    <x v="2"/>
    <x v="616"/>
    <x v="0"/>
    <x v="3"/>
    <x v="611"/>
    <n v="244.00599999999997"/>
    <n v="2"/>
    <n v="0.3"/>
    <n v="-31.372200000000007"/>
  </r>
  <r>
    <n v="2976"/>
    <s v="CA-2012-137512"/>
    <x v="1"/>
    <x v="820"/>
    <d v="2012-05-12T00:00:00"/>
    <s v="Standard Class"/>
    <s v="AG-10675"/>
    <s v="Anna Gayman"/>
    <x v="0"/>
    <x v="0"/>
    <s v="Allen"/>
    <x v="5"/>
    <n v="75002"/>
    <x v="2"/>
    <x v="1463"/>
    <x v="1"/>
    <x v="10"/>
    <x v="1440"/>
    <n v="15.936000000000002"/>
    <n v="4"/>
    <n v="0.2"/>
    <n v="5.378400000000001"/>
  </r>
  <r>
    <n v="2977"/>
    <s v="CA-2014-139773"/>
    <x v="3"/>
    <x v="769"/>
    <d v="2014-12-05T00:00:00"/>
    <s v="Same Day"/>
    <s v="DV-13045"/>
    <s v="Darrin Van Huff"/>
    <x v="1"/>
    <x v="0"/>
    <s v="Philadelphia"/>
    <x v="9"/>
    <n v="19143"/>
    <x v="3"/>
    <x v="1464"/>
    <x v="0"/>
    <x v="1"/>
    <x v="1441"/>
    <n v="188.55199999999996"/>
    <n v="7"/>
    <n v="0.3"/>
    <n v="-2.693600000000032"/>
  </r>
  <r>
    <n v="2978"/>
    <s v="CA-2014-134607"/>
    <x v="3"/>
    <x v="621"/>
    <d v="2014-10-09T00:00:00"/>
    <s v="Second Class"/>
    <s v="HL-15040"/>
    <s v="Hunter Lopez"/>
    <x v="0"/>
    <x v="0"/>
    <s v="Rochester"/>
    <x v="15"/>
    <n v="14609"/>
    <x v="3"/>
    <x v="1011"/>
    <x v="1"/>
    <x v="4"/>
    <x v="994"/>
    <n v="22.58"/>
    <n v="2"/>
    <n v="0"/>
    <n v="5.8707999999999991"/>
  </r>
  <r>
    <n v="2979"/>
    <s v="CA-2011-109232"/>
    <x v="2"/>
    <x v="286"/>
    <d v="2011-01-17T00:00:00"/>
    <s v="Second Class"/>
    <s v="ND-18370"/>
    <s v="Natalie DeCherney"/>
    <x v="0"/>
    <x v="0"/>
    <s v="Mount Pleasant"/>
    <x v="20"/>
    <n v="29464"/>
    <x v="0"/>
    <x v="1455"/>
    <x v="0"/>
    <x v="1"/>
    <x v="1432"/>
    <n v="545.93999999999994"/>
    <n v="6"/>
    <n v="0"/>
    <n v="87.350400000000036"/>
  </r>
  <r>
    <n v="2980"/>
    <s v="CA-2012-139850"/>
    <x v="1"/>
    <x v="821"/>
    <d v="2012-06-17T00:00:00"/>
    <s v="Standard Class"/>
    <s v="GB-14575"/>
    <s v="Giulietta Baptist"/>
    <x v="0"/>
    <x v="0"/>
    <s v="Philadelphia"/>
    <x v="9"/>
    <n v="19134"/>
    <x v="3"/>
    <x v="1465"/>
    <x v="1"/>
    <x v="10"/>
    <x v="1442"/>
    <n v="20.736000000000004"/>
    <n v="4"/>
    <n v="0.2"/>
    <n v="7.2576000000000001"/>
  </r>
  <r>
    <n v="2981"/>
    <s v="CA-2012-139850"/>
    <x v="1"/>
    <x v="821"/>
    <d v="2012-06-17T00:00:00"/>
    <s v="Standard Class"/>
    <s v="GB-14575"/>
    <s v="Giulietta Baptist"/>
    <x v="0"/>
    <x v="0"/>
    <s v="Philadelphia"/>
    <x v="9"/>
    <n v="19134"/>
    <x v="3"/>
    <x v="1251"/>
    <x v="0"/>
    <x v="5"/>
    <x v="1226"/>
    <n v="43.295999999999999"/>
    <n v="2"/>
    <n v="0.2"/>
    <n v="4.3295999999999975"/>
  </r>
  <r>
    <n v="2982"/>
    <s v="CA-2011-131310"/>
    <x v="2"/>
    <x v="136"/>
    <d v="2011-07-18T00:00:00"/>
    <s v="Standard Class"/>
    <s v="CL-12565"/>
    <s v="Clay Ludtke"/>
    <x v="0"/>
    <x v="0"/>
    <s v="Seattle"/>
    <x v="4"/>
    <n v="98115"/>
    <x v="1"/>
    <x v="1464"/>
    <x v="0"/>
    <x v="1"/>
    <x v="1441"/>
    <n v="123.136"/>
    <n v="4"/>
    <n v="0.2"/>
    <n v="13.852799999999981"/>
  </r>
  <r>
    <n v="2983"/>
    <s v="CA-2011-131310"/>
    <x v="2"/>
    <x v="136"/>
    <d v="2011-07-18T00:00:00"/>
    <s v="Standard Class"/>
    <s v="CL-12565"/>
    <s v="Clay Ludtke"/>
    <x v="0"/>
    <x v="0"/>
    <s v="Seattle"/>
    <x v="4"/>
    <n v="98115"/>
    <x v="1"/>
    <x v="653"/>
    <x v="1"/>
    <x v="8"/>
    <x v="647"/>
    <n v="11.264000000000001"/>
    <n v="4"/>
    <n v="0.2"/>
    <n v="3.8015999999999992"/>
  </r>
  <r>
    <n v="2984"/>
    <s v="US-2011-112872"/>
    <x v="2"/>
    <x v="776"/>
    <d v="2011-12-11T00:00:00"/>
    <s v="Second Class"/>
    <s v="RC-19960"/>
    <s v="Ryan Crowe"/>
    <x v="0"/>
    <x v="0"/>
    <s v="Springfield"/>
    <x v="21"/>
    <n v="97477"/>
    <x v="1"/>
    <x v="330"/>
    <x v="1"/>
    <x v="4"/>
    <x v="326"/>
    <n v="53.424000000000007"/>
    <n v="3"/>
    <n v="0.2"/>
    <n v="4.6746000000000016"/>
  </r>
  <r>
    <n v="2985"/>
    <s v="US-2011-112872"/>
    <x v="2"/>
    <x v="776"/>
    <d v="2011-12-11T00:00:00"/>
    <s v="Second Class"/>
    <s v="RC-19960"/>
    <s v="Ryan Crowe"/>
    <x v="0"/>
    <x v="0"/>
    <s v="Springfield"/>
    <x v="21"/>
    <n v="97477"/>
    <x v="1"/>
    <x v="1258"/>
    <x v="0"/>
    <x v="3"/>
    <x v="1233"/>
    <n v="275.49"/>
    <n v="1"/>
    <n v="0.5"/>
    <n v="-170.80380000000002"/>
  </r>
  <r>
    <n v="2986"/>
    <s v="CA-2013-139269"/>
    <x v="0"/>
    <x v="822"/>
    <d v="2013-05-31T00:00:00"/>
    <s v="Standard Class"/>
    <s v="JB-16045"/>
    <s v="Julia Barnett"/>
    <x v="2"/>
    <x v="0"/>
    <s v="Columbus"/>
    <x v="32"/>
    <n v="31907"/>
    <x v="0"/>
    <x v="1466"/>
    <x v="0"/>
    <x v="5"/>
    <x v="1443"/>
    <n v="24.96"/>
    <n v="4"/>
    <n v="0"/>
    <n v="6.240000000000002"/>
  </r>
  <r>
    <n v="2987"/>
    <s v="CA-2013-139269"/>
    <x v="0"/>
    <x v="822"/>
    <d v="2013-05-31T00:00:00"/>
    <s v="Standard Class"/>
    <s v="JB-16045"/>
    <s v="Julia Barnett"/>
    <x v="2"/>
    <x v="0"/>
    <s v="Columbus"/>
    <x v="32"/>
    <n v="31907"/>
    <x v="0"/>
    <x v="364"/>
    <x v="1"/>
    <x v="10"/>
    <x v="359"/>
    <n v="19.36"/>
    <n v="2"/>
    <n v="0"/>
    <n v="9.2927999999999997"/>
  </r>
  <r>
    <n v="2988"/>
    <s v="CA-2013-139269"/>
    <x v="0"/>
    <x v="822"/>
    <d v="2013-05-31T00:00:00"/>
    <s v="Standard Class"/>
    <s v="JB-16045"/>
    <s v="Julia Barnett"/>
    <x v="2"/>
    <x v="0"/>
    <s v="Columbus"/>
    <x v="32"/>
    <n v="31907"/>
    <x v="0"/>
    <x v="426"/>
    <x v="1"/>
    <x v="4"/>
    <x v="421"/>
    <n v="1267.6499999999999"/>
    <n v="9"/>
    <n v="0"/>
    <n v="152.11799999999999"/>
  </r>
  <r>
    <n v="2989"/>
    <s v="CA-2013-139010"/>
    <x v="0"/>
    <x v="823"/>
    <d v="2013-02-26T00:00:00"/>
    <s v="Second Class"/>
    <s v="MC-17635"/>
    <s v="Matthew Clasen"/>
    <x v="1"/>
    <x v="0"/>
    <s v="Los Angeles"/>
    <x v="1"/>
    <n v="90032"/>
    <x v="1"/>
    <x v="1421"/>
    <x v="2"/>
    <x v="11"/>
    <x v="1400"/>
    <n v="12.99"/>
    <n v="1"/>
    <n v="0"/>
    <n v="0.77939999999999898"/>
  </r>
  <r>
    <n v="2990"/>
    <s v="CA-2013-139010"/>
    <x v="0"/>
    <x v="823"/>
    <d v="2013-02-26T00:00:00"/>
    <s v="Second Class"/>
    <s v="MC-17635"/>
    <s v="Matthew Clasen"/>
    <x v="1"/>
    <x v="0"/>
    <s v="Los Angeles"/>
    <x v="1"/>
    <n v="90032"/>
    <x v="1"/>
    <x v="1458"/>
    <x v="1"/>
    <x v="8"/>
    <x v="1435"/>
    <n v="18.559999999999999"/>
    <n v="4"/>
    <n v="0.2"/>
    <n v="6.4959999999999996"/>
  </r>
  <r>
    <n v="2991"/>
    <s v="CA-2013-139010"/>
    <x v="0"/>
    <x v="823"/>
    <d v="2013-02-26T00:00:00"/>
    <s v="Second Class"/>
    <s v="MC-17635"/>
    <s v="Matthew Clasen"/>
    <x v="1"/>
    <x v="0"/>
    <s v="Los Angeles"/>
    <x v="1"/>
    <n v="90032"/>
    <x v="1"/>
    <x v="435"/>
    <x v="1"/>
    <x v="4"/>
    <x v="430"/>
    <n v="449.15"/>
    <n v="5"/>
    <n v="0"/>
    <n v="8.9829999999999899"/>
  </r>
  <r>
    <n v="2992"/>
    <s v="CA-2013-139010"/>
    <x v="0"/>
    <x v="823"/>
    <d v="2013-02-26T00:00:00"/>
    <s v="Second Class"/>
    <s v="MC-17635"/>
    <s v="Matthew Clasen"/>
    <x v="1"/>
    <x v="0"/>
    <s v="Los Angeles"/>
    <x v="1"/>
    <n v="90032"/>
    <x v="1"/>
    <x v="78"/>
    <x v="1"/>
    <x v="8"/>
    <x v="78"/>
    <n v="31.248000000000005"/>
    <n v="7"/>
    <n v="0.2"/>
    <n v="10.936799999999998"/>
  </r>
  <r>
    <n v="2993"/>
    <s v="CA-2013-134376"/>
    <x v="0"/>
    <x v="824"/>
    <d v="2013-10-07T00:00:00"/>
    <s v="Standard Class"/>
    <s v="TT-21265"/>
    <s v="Tim Taslimi"/>
    <x v="1"/>
    <x v="0"/>
    <s v="New York City"/>
    <x v="15"/>
    <n v="10024"/>
    <x v="3"/>
    <x v="564"/>
    <x v="1"/>
    <x v="9"/>
    <x v="559"/>
    <n v="61.44"/>
    <n v="3"/>
    <n v="0"/>
    <n v="16.588799999999999"/>
  </r>
  <r>
    <n v="2994"/>
    <s v="CA-2014-147291"/>
    <x v="3"/>
    <x v="825"/>
    <d v="2014-03-18T00:00:00"/>
    <s v="Standard Class"/>
    <s v="MJ-17740"/>
    <s v="Max Jones"/>
    <x v="0"/>
    <x v="0"/>
    <s v="Detroit"/>
    <x v="12"/>
    <n v="48227"/>
    <x v="2"/>
    <x v="1188"/>
    <x v="1"/>
    <x v="8"/>
    <x v="1165"/>
    <n v="895.92"/>
    <n v="4"/>
    <n v="0"/>
    <n v="421.08239999999995"/>
  </r>
  <r>
    <n v="2995"/>
    <s v="CA-2013-112893"/>
    <x v="0"/>
    <x v="369"/>
    <d v="2013-09-14T00:00:00"/>
    <s v="Second Class"/>
    <s v="AT-10735"/>
    <s v="Annie Thurman"/>
    <x v="0"/>
    <x v="0"/>
    <s v="Stockton"/>
    <x v="1"/>
    <n v="95207"/>
    <x v="1"/>
    <x v="68"/>
    <x v="1"/>
    <x v="8"/>
    <x v="1444"/>
    <n v="55.360000000000007"/>
    <n v="4"/>
    <n v="0.2"/>
    <n v="18.683999999999997"/>
  </r>
  <r>
    <n v="2996"/>
    <s v="US-2011-150532"/>
    <x v="2"/>
    <x v="686"/>
    <d v="2011-07-21T00:00:00"/>
    <s v="Standard Class"/>
    <s v="PB-19150"/>
    <s v="Philip Brown"/>
    <x v="0"/>
    <x v="0"/>
    <s v="Phoenix"/>
    <x v="16"/>
    <n v="85023"/>
    <x v="1"/>
    <x v="4"/>
    <x v="1"/>
    <x v="4"/>
    <x v="4"/>
    <n v="55.92"/>
    <n v="5"/>
    <n v="0.2"/>
    <n v="6.2910000000000004"/>
  </r>
  <r>
    <n v="2997"/>
    <s v="CA-2011-138317"/>
    <x v="2"/>
    <x v="261"/>
    <d v="2011-06-25T00:00:00"/>
    <s v="Standard Class"/>
    <s v="NW-18400"/>
    <s v="Natalie Webber"/>
    <x v="0"/>
    <x v="0"/>
    <s v="Philadelphia"/>
    <x v="9"/>
    <n v="19120"/>
    <x v="3"/>
    <x v="837"/>
    <x v="1"/>
    <x v="12"/>
    <x v="33"/>
    <n v="24.896000000000001"/>
    <n v="4"/>
    <n v="0.2"/>
    <n v="8.4024000000000001"/>
  </r>
  <r>
    <n v="2998"/>
    <s v="CA-2011-138317"/>
    <x v="2"/>
    <x v="261"/>
    <d v="2011-06-25T00:00:00"/>
    <s v="Standard Class"/>
    <s v="NW-18400"/>
    <s v="Natalie Webber"/>
    <x v="0"/>
    <x v="0"/>
    <s v="Philadelphia"/>
    <x v="9"/>
    <n v="19120"/>
    <x v="3"/>
    <x v="1467"/>
    <x v="0"/>
    <x v="5"/>
    <x v="1445"/>
    <n v="3.9840000000000004"/>
    <n v="1"/>
    <n v="0.2"/>
    <n v="0.64739999999999964"/>
  </r>
  <r>
    <n v="2999"/>
    <s v="CA-2011-138317"/>
    <x v="2"/>
    <x v="261"/>
    <d v="2011-06-25T00:00:00"/>
    <s v="Standard Class"/>
    <s v="NW-18400"/>
    <s v="Natalie Webber"/>
    <x v="0"/>
    <x v="0"/>
    <s v="Philadelphia"/>
    <x v="9"/>
    <n v="19120"/>
    <x v="3"/>
    <x v="246"/>
    <x v="2"/>
    <x v="11"/>
    <x v="244"/>
    <n v="95.968000000000004"/>
    <n v="4"/>
    <n v="0.2"/>
    <n v="28.790400000000009"/>
  </r>
  <r>
    <n v="3000"/>
    <s v="CA-2011-138317"/>
    <x v="2"/>
    <x v="261"/>
    <d v="2011-06-25T00:00:00"/>
    <s v="Standard Class"/>
    <s v="NW-18400"/>
    <s v="Natalie Webber"/>
    <x v="0"/>
    <x v="0"/>
    <s v="Philadelphia"/>
    <x v="9"/>
    <n v="19120"/>
    <x v="3"/>
    <x v="1468"/>
    <x v="2"/>
    <x v="15"/>
    <x v="1446"/>
    <n v="206.99100000000004"/>
    <n v="3"/>
    <n v="0.7"/>
    <n v="-172.49250000000001"/>
  </r>
  <r>
    <n v="3001"/>
    <s v="CA-2011-138317"/>
    <x v="2"/>
    <x v="261"/>
    <d v="2011-06-25T00:00:00"/>
    <s v="Standard Class"/>
    <s v="NW-18400"/>
    <s v="Natalie Webber"/>
    <x v="0"/>
    <x v="0"/>
    <s v="Philadelphia"/>
    <x v="9"/>
    <n v="19120"/>
    <x v="3"/>
    <x v="1109"/>
    <x v="1"/>
    <x v="9"/>
    <x v="1089"/>
    <n v="44.416000000000004"/>
    <n v="2"/>
    <n v="0.2"/>
    <n v="3.8864000000000001"/>
  </r>
  <r>
    <n v="3002"/>
    <s v="CA-2011-138317"/>
    <x v="2"/>
    <x v="261"/>
    <d v="2011-06-25T00:00:00"/>
    <s v="Standard Class"/>
    <s v="NW-18400"/>
    <s v="Natalie Webber"/>
    <x v="0"/>
    <x v="0"/>
    <s v="Philadelphia"/>
    <x v="9"/>
    <n v="19120"/>
    <x v="3"/>
    <x v="491"/>
    <x v="1"/>
    <x v="8"/>
    <x v="486"/>
    <n v="9.006000000000002"/>
    <n v="2"/>
    <n v="0.7"/>
    <n v="-7.2048000000000023"/>
  </r>
  <r>
    <n v="3003"/>
    <s v="CA-2012-130610"/>
    <x v="1"/>
    <x v="761"/>
    <d v="2012-07-10T00:00:00"/>
    <s v="Standard Class"/>
    <s v="VP-21730"/>
    <s v="Victor Preis"/>
    <x v="2"/>
    <x v="0"/>
    <s v="Sterling Heights"/>
    <x v="12"/>
    <n v="48310"/>
    <x v="2"/>
    <x v="1469"/>
    <x v="1"/>
    <x v="8"/>
    <x v="1447"/>
    <n v="19"/>
    <n v="5"/>
    <n v="0"/>
    <n v="8.93"/>
  </r>
  <r>
    <n v="3004"/>
    <s v="CA-2014-104381"/>
    <x v="3"/>
    <x v="819"/>
    <d v="2014-12-24T00:00:00"/>
    <s v="Standard Class"/>
    <s v="RD-19810"/>
    <s v="Ross DeVincentis"/>
    <x v="2"/>
    <x v="0"/>
    <s v="Rochester"/>
    <x v="15"/>
    <n v="14609"/>
    <x v="3"/>
    <x v="1124"/>
    <x v="1"/>
    <x v="8"/>
    <x v="1103"/>
    <n v="33.375999999999998"/>
    <n v="4"/>
    <n v="0.2"/>
    <n v="10.429999999999998"/>
  </r>
  <r>
    <n v="3005"/>
    <s v="CA-2013-131499"/>
    <x v="0"/>
    <x v="162"/>
    <d v="2013-09-11T00:00:00"/>
    <s v="First Class"/>
    <s v="MG-17875"/>
    <s v="Michael Grace"/>
    <x v="2"/>
    <x v="0"/>
    <s v="New York City"/>
    <x v="15"/>
    <n v="10011"/>
    <x v="3"/>
    <x v="1470"/>
    <x v="1"/>
    <x v="9"/>
    <x v="1448"/>
    <n v="207.48"/>
    <n v="1"/>
    <n v="0"/>
    <n v="62.243999999999971"/>
  </r>
  <r>
    <n v="3006"/>
    <s v="CA-2011-148761"/>
    <x v="2"/>
    <x v="826"/>
    <d v="2011-05-21T00:00:00"/>
    <s v="Standard Class"/>
    <s v="PA-19060"/>
    <s v="Pete Armstrong"/>
    <x v="2"/>
    <x v="0"/>
    <s v="Eau Claire"/>
    <x v="6"/>
    <n v="54703"/>
    <x v="2"/>
    <x v="997"/>
    <x v="1"/>
    <x v="8"/>
    <x v="980"/>
    <n v="91.679999999999993"/>
    <n v="3"/>
    <n v="0"/>
    <n v="45.839999999999996"/>
  </r>
  <r>
    <n v="3007"/>
    <s v="CA-2014-116519"/>
    <x v="3"/>
    <x v="119"/>
    <d v="2014-10-16T00:00:00"/>
    <s v="First Class"/>
    <s v="CR-12730"/>
    <s v="Craig Reiter"/>
    <x v="0"/>
    <x v="0"/>
    <s v="New York City"/>
    <x v="15"/>
    <n v="10009"/>
    <x v="3"/>
    <x v="1107"/>
    <x v="1"/>
    <x v="9"/>
    <x v="1087"/>
    <n v="904.9"/>
    <n v="5"/>
    <n v="0"/>
    <n v="253.37199999999996"/>
  </r>
  <r>
    <n v="3008"/>
    <s v="CA-2011-130729"/>
    <x v="2"/>
    <x v="745"/>
    <d v="2011-10-29T00:00:00"/>
    <s v="Standard Class"/>
    <s v="AA-10375"/>
    <s v="Allen Armold"/>
    <x v="0"/>
    <x v="0"/>
    <s v="Rancho Cucamonga"/>
    <x v="1"/>
    <n v="91730"/>
    <x v="1"/>
    <x v="276"/>
    <x v="1"/>
    <x v="8"/>
    <x v="273"/>
    <n v="34.271999999999998"/>
    <n v="3"/>
    <n v="0.2"/>
    <n v="11.138399999999999"/>
  </r>
  <r>
    <n v="3009"/>
    <s v="CA-2013-124772"/>
    <x v="0"/>
    <x v="5"/>
    <d v="2013-12-07T00:00:00"/>
    <s v="First Class"/>
    <s v="JG-15160"/>
    <s v="James Galang"/>
    <x v="0"/>
    <x v="0"/>
    <s v="Murray"/>
    <x v="0"/>
    <n v="42071"/>
    <x v="0"/>
    <x v="1268"/>
    <x v="0"/>
    <x v="5"/>
    <x v="1243"/>
    <n v="191.82"/>
    <n v="3"/>
    <n v="0"/>
    <n v="74.809799999999996"/>
  </r>
  <r>
    <n v="3010"/>
    <s v="CA-2013-115525"/>
    <x v="0"/>
    <x v="197"/>
    <d v="2013-07-30T00:00:00"/>
    <s v="Standard Class"/>
    <s v="RR-19525"/>
    <s v="Rick Reed"/>
    <x v="1"/>
    <x v="0"/>
    <s v="Toledo"/>
    <x v="24"/>
    <n v="43615"/>
    <x v="3"/>
    <x v="1306"/>
    <x v="1"/>
    <x v="9"/>
    <x v="1282"/>
    <n v="243.88000000000002"/>
    <n v="5"/>
    <n v="0.2"/>
    <n v="27.43649999999996"/>
  </r>
  <r>
    <n v="3011"/>
    <s v="CA-2014-134845"/>
    <x v="3"/>
    <x v="827"/>
    <d v="2014-04-24T00:00:00"/>
    <s v="Standard Class"/>
    <s v="SR-20425"/>
    <s v="Sharelle Roach"/>
    <x v="2"/>
    <x v="0"/>
    <s v="Louisville"/>
    <x v="22"/>
    <n v="80027"/>
    <x v="1"/>
    <x v="385"/>
    <x v="1"/>
    <x v="8"/>
    <x v="381"/>
    <n v="12.030000000000001"/>
    <n v="5"/>
    <n v="0.7"/>
    <n v="-9.222999999999999"/>
  </r>
  <r>
    <n v="3012"/>
    <s v="CA-2014-134845"/>
    <x v="3"/>
    <x v="827"/>
    <d v="2014-04-24T00:00:00"/>
    <s v="Standard Class"/>
    <s v="SR-20425"/>
    <s v="Sharelle Roach"/>
    <x v="2"/>
    <x v="0"/>
    <s v="Louisville"/>
    <x v="22"/>
    <n v="80027"/>
    <x v="1"/>
    <x v="155"/>
    <x v="2"/>
    <x v="15"/>
    <x v="154"/>
    <n v="2549.9850000000006"/>
    <n v="5"/>
    <n v="0.7"/>
    <n v="-3399.9800000000009"/>
  </r>
  <r>
    <n v="3013"/>
    <s v="CA-2014-134845"/>
    <x v="3"/>
    <x v="827"/>
    <d v="2014-04-24T00:00:00"/>
    <s v="Standard Class"/>
    <s v="SR-20425"/>
    <s v="Sharelle Roach"/>
    <x v="2"/>
    <x v="0"/>
    <s v="Louisville"/>
    <x v="22"/>
    <n v="80027"/>
    <x v="1"/>
    <x v="379"/>
    <x v="1"/>
    <x v="8"/>
    <x v="375"/>
    <n v="21.594000000000005"/>
    <n v="2"/>
    <n v="0.7"/>
    <n v="-15.835599999999999"/>
  </r>
  <r>
    <n v="3014"/>
    <s v="CA-2014-134845"/>
    <x v="3"/>
    <x v="827"/>
    <d v="2014-04-24T00:00:00"/>
    <s v="Standard Class"/>
    <s v="SR-20425"/>
    <s v="Sharelle Roach"/>
    <x v="2"/>
    <x v="0"/>
    <s v="Louisville"/>
    <x v="22"/>
    <n v="80027"/>
    <x v="1"/>
    <x v="591"/>
    <x v="1"/>
    <x v="8"/>
    <x v="586"/>
    <n v="8.9640000000000022"/>
    <n v="6"/>
    <n v="0.7"/>
    <n v="-6.573599999999999"/>
  </r>
  <r>
    <n v="3015"/>
    <s v="CA-2014-134845"/>
    <x v="3"/>
    <x v="827"/>
    <d v="2014-04-24T00:00:00"/>
    <s v="Standard Class"/>
    <s v="SR-20425"/>
    <s v="Sharelle Roach"/>
    <x v="2"/>
    <x v="0"/>
    <s v="Louisville"/>
    <x v="22"/>
    <n v="80027"/>
    <x v="1"/>
    <x v="510"/>
    <x v="1"/>
    <x v="10"/>
    <x v="505"/>
    <n v="20.736000000000004"/>
    <n v="4"/>
    <n v="0.2"/>
    <n v="7.2576000000000001"/>
  </r>
  <r>
    <n v="3016"/>
    <s v="US-2012-138919"/>
    <x v="1"/>
    <x v="14"/>
    <d v="2012-09-21T00:00:00"/>
    <s v="Standard Class"/>
    <s v="LS-16975"/>
    <s v="Lindsay Shagiari"/>
    <x v="2"/>
    <x v="0"/>
    <s v="New York City"/>
    <x v="15"/>
    <n v="10035"/>
    <x v="3"/>
    <x v="738"/>
    <x v="0"/>
    <x v="3"/>
    <x v="730"/>
    <n v="344.22"/>
    <n v="2"/>
    <n v="0.4"/>
    <n v="-103.26600000000002"/>
  </r>
  <r>
    <n v="3017"/>
    <s v="US-2013-160528"/>
    <x v="0"/>
    <x v="828"/>
    <d v="2013-08-31T00:00:00"/>
    <s v="Standard Class"/>
    <s v="MH-18115"/>
    <s v="Mick Hernandez"/>
    <x v="2"/>
    <x v="0"/>
    <s v="Pharr"/>
    <x v="5"/>
    <n v="78577"/>
    <x v="2"/>
    <x v="418"/>
    <x v="1"/>
    <x v="4"/>
    <x v="413"/>
    <n v="727.29600000000005"/>
    <n v="8"/>
    <n v="0.2"/>
    <n v="-172.73280000000005"/>
  </r>
  <r>
    <n v="3018"/>
    <s v="US-2013-160528"/>
    <x v="0"/>
    <x v="828"/>
    <d v="2013-08-31T00:00:00"/>
    <s v="Standard Class"/>
    <s v="MH-18115"/>
    <s v="Mick Hernandez"/>
    <x v="2"/>
    <x v="0"/>
    <s v="Pharr"/>
    <x v="5"/>
    <n v="78577"/>
    <x v="2"/>
    <x v="1155"/>
    <x v="0"/>
    <x v="5"/>
    <x v="1134"/>
    <n v="22.608000000000001"/>
    <n v="3"/>
    <n v="0.6"/>
    <n v="-10.173599999999997"/>
  </r>
  <r>
    <n v="3019"/>
    <s v="US-2013-160528"/>
    <x v="0"/>
    <x v="828"/>
    <d v="2013-08-31T00:00:00"/>
    <s v="Standard Class"/>
    <s v="MH-18115"/>
    <s v="Mick Hernandez"/>
    <x v="2"/>
    <x v="0"/>
    <s v="Pharr"/>
    <x v="5"/>
    <n v="78577"/>
    <x v="2"/>
    <x v="1200"/>
    <x v="2"/>
    <x v="11"/>
    <x v="1176"/>
    <n v="666.4"/>
    <n v="7"/>
    <n v="0.2"/>
    <n v="-33.319999999999965"/>
  </r>
  <r>
    <n v="3020"/>
    <s v="CA-2012-123568"/>
    <x v="1"/>
    <x v="627"/>
    <d v="2012-11-14T00:00:00"/>
    <s v="Standard Class"/>
    <s v="SC-20095"/>
    <s v="Sanjit Chand"/>
    <x v="0"/>
    <x v="0"/>
    <s v="West Jordan"/>
    <x v="7"/>
    <n v="84084"/>
    <x v="1"/>
    <x v="1471"/>
    <x v="1"/>
    <x v="13"/>
    <x v="1449"/>
    <n v="5.04"/>
    <n v="3"/>
    <n v="0"/>
    <n v="0.20159999999999978"/>
  </r>
  <r>
    <n v="3021"/>
    <s v="CA-2012-123568"/>
    <x v="1"/>
    <x v="627"/>
    <d v="2012-11-14T00:00:00"/>
    <s v="Standard Class"/>
    <s v="SC-20095"/>
    <s v="Sanjit Chand"/>
    <x v="0"/>
    <x v="0"/>
    <s v="West Jordan"/>
    <x v="7"/>
    <n v="84084"/>
    <x v="1"/>
    <x v="1030"/>
    <x v="1"/>
    <x v="10"/>
    <x v="1012"/>
    <n v="92.94"/>
    <n v="3"/>
    <n v="0"/>
    <n v="41.822999999999993"/>
  </r>
  <r>
    <n v="3022"/>
    <s v="CA-2012-123568"/>
    <x v="1"/>
    <x v="627"/>
    <d v="2012-11-14T00:00:00"/>
    <s v="Standard Class"/>
    <s v="SC-20095"/>
    <s v="Sanjit Chand"/>
    <x v="0"/>
    <x v="0"/>
    <s v="West Jordan"/>
    <x v="7"/>
    <n v="84084"/>
    <x v="1"/>
    <x v="642"/>
    <x v="0"/>
    <x v="5"/>
    <x v="636"/>
    <n v="66.69"/>
    <n v="3"/>
    <n v="0"/>
    <n v="22.007699999999996"/>
  </r>
  <r>
    <n v="3023"/>
    <s v="CA-2012-123568"/>
    <x v="1"/>
    <x v="627"/>
    <d v="2012-11-14T00:00:00"/>
    <s v="Standard Class"/>
    <s v="SC-20095"/>
    <s v="Sanjit Chand"/>
    <x v="0"/>
    <x v="0"/>
    <s v="West Jordan"/>
    <x v="7"/>
    <n v="84084"/>
    <x v="1"/>
    <x v="710"/>
    <x v="1"/>
    <x v="8"/>
    <x v="702"/>
    <n v="91.68"/>
    <n v="5"/>
    <n v="0.2"/>
    <n v="28.65"/>
  </r>
  <r>
    <n v="3024"/>
    <s v="CA-2014-124674"/>
    <x v="3"/>
    <x v="701"/>
    <d v="2014-11-24T00:00:00"/>
    <s v="Standard Class"/>
    <s v="JB-16000"/>
    <s v="Joy Bell-"/>
    <x v="0"/>
    <x v="0"/>
    <s v="Brownsville"/>
    <x v="5"/>
    <n v="78521"/>
    <x v="2"/>
    <x v="1275"/>
    <x v="0"/>
    <x v="0"/>
    <x v="1251"/>
    <n v="327.73279999999994"/>
    <n v="2"/>
    <n v="0.32"/>
    <n v="-14.458800000000025"/>
  </r>
  <r>
    <n v="3025"/>
    <s v="CA-2012-164441"/>
    <x v="1"/>
    <x v="627"/>
    <d v="2012-11-13T00:00:00"/>
    <s v="Standard Class"/>
    <s v="AC-10450"/>
    <s v="Amy Cox"/>
    <x v="0"/>
    <x v="0"/>
    <s v="New York City"/>
    <x v="15"/>
    <n v="10011"/>
    <x v="3"/>
    <x v="305"/>
    <x v="1"/>
    <x v="8"/>
    <x v="302"/>
    <n v="52.272000000000006"/>
    <n v="11"/>
    <n v="0.2"/>
    <n v="17.641799999999996"/>
  </r>
  <r>
    <n v="3026"/>
    <s v="CA-2012-164441"/>
    <x v="1"/>
    <x v="627"/>
    <d v="2012-11-13T00:00:00"/>
    <s v="Standard Class"/>
    <s v="AC-10450"/>
    <s v="Amy Cox"/>
    <x v="0"/>
    <x v="0"/>
    <s v="New York City"/>
    <x v="15"/>
    <n v="10011"/>
    <x v="3"/>
    <x v="457"/>
    <x v="1"/>
    <x v="10"/>
    <x v="453"/>
    <n v="17.940000000000001"/>
    <n v="3"/>
    <n v="0"/>
    <n v="8.0730000000000004"/>
  </r>
  <r>
    <n v="3027"/>
    <s v="CA-2014-169054"/>
    <x v="3"/>
    <x v="300"/>
    <d v="2014-04-27T00:00:00"/>
    <s v="Standard Class"/>
    <s v="MO-17800"/>
    <s v="Meg O'Connel"/>
    <x v="2"/>
    <x v="0"/>
    <s v="Philadelphia"/>
    <x v="9"/>
    <n v="19140"/>
    <x v="3"/>
    <x v="1060"/>
    <x v="0"/>
    <x v="5"/>
    <x v="1040"/>
    <n v="254.35200000000003"/>
    <n v="3"/>
    <n v="0.2"/>
    <n v="0"/>
  </r>
  <r>
    <n v="3028"/>
    <s v="CA-2011-106719"/>
    <x v="2"/>
    <x v="829"/>
    <d v="2011-08-24T00:00:00"/>
    <s v="Same Day"/>
    <s v="RB-19645"/>
    <s v="Robert Barroso"/>
    <x v="1"/>
    <x v="0"/>
    <s v="Billings"/>
    <x v="37"/>
    <n v="59102"/>
    <x v="1"/>
    <x v="1472"/>
    <x v="1"/>
    <x v="8"/>
    <x v="1450"/>
    <n v="8.2880000000000003"/>
    <n v="2"/>
    <n v="0.2"/>
    <n v="2.6935999999999991"/>
  </r>
  <r>
    <n v="3029"/>
    <s v="CA-2014-116855"/>
    <x v="3"/>
    <x v="94"/>
    <d v="2014-12-22T00:00:00"/>
    <s v="Standard Class"/>
    <s v="AI-10855"/>
    <s v="Arianne Irving"/>
    <x v="0"/>
    <x v="0"/>
    <s v="Chesapeake"/>
    <x v="17"/>
    <n v="23320"/>
    <x v="0"/>
    <x v="931"/>
    <x v="0"/>
    <x v="1"/>
    <x v="915"/>
    <n v="504.90000000000003"/>
    <n v="5"/>
    <n v="0"/>
    <n v="80.78400000000002"/>
  </r>
  <r>
    <n v="3030"/>
    <s v="US-2013-164189"/>
    <x v="0"/>
    <x v="830"/>
    <d v="2013-03-29T00:00:00"/>
    <s v="Standard Class"/>
    <s v="DR-12880"/>
    <s v="Dan Reichenbach"/>
    <x v="1"/>
    <x v="0"/>
    <s v="Gresham"/>
    <x v="21"/>
    <n v="97030"/>
    <x v="1"/>
    <x v="1419"/>
    <x v="2"/>
    <x v="7"/>
    <x v="1398"/>
    <n v="403.16800000000001"/>
    <n v="4"/>
    <n v="0.2"/>
    <n v="25.198000000000008"/>
  </r>
  <r>
    <n v="3031"/>
    <s v="CA-2012-168480"/>
    <x v="1"/>
    <x v="481"/>
    <d v="2012-09-27T00:00:00"/>
    <s v="Standard Class"/>
    <s v="DM-12955"/>
    <s v="Dario Medina"/>
    <x v="1"/>
    <x v="0"/>
    <s v="Lincoln Park"/>
    <x v="12"/>
    <n v="48146"/>
    <x v="2"/>
    <x v="1195"/>
    <x v="0"/>
    <x v="0"/>
    <x v="1171"/>
    <n v="194.32"/>
    <n v="4"/>
    <n v="0"/>
    <n v="31.091200000000015"/>
  </r>
  <r>
    <n v="3032"/>
    <s v="CA-2012-168480"/>
    <x v="1"/>
    <x v="481"/>
    <d v="2012-09-27T00:00:00"/>
    <s v="Standard Class"/>
    <s v="DM-12955"/>
    <s v="Dario Medina"/>
    <x v="1"/>
    <x v="0"/>
    <s v="Lincoln Park"/>
    <x v="12"/>
    <n v="48146"/>
    <x v="2"/>
    <x v="1062"/>
    <x v="1"/>
    <x v="6"/>
    <x v="1042"/>
    <n v="25.99"/>
    <n v="1"/>
    <n v="0"/>
    <n v="7.5370999999999988"/>
  </r>
  <r>
    <n v="3033"/>
    <s v="US-2013-114293"/>
    <x v="0"/>
    <x v="831"/>
    <d v="2013-11-27T00:00:00"/>
    <s v="Standard Class"/>
    <s v="JH-16180"/>
    <s v="Justin Hirsh"/>
    <x v="0"/>
    <x v="0"/>
    <s v="Gresham"/>
    <x v="21"/>
    <n v="97030"/>
    <x v="1"/>
    <x v="1225"/>
    <x v="0"/>
    <x v="1"/>
    <x v="1200"/>
    <n v="195.136"/>
    <n v="4"/>
    <n v="0.2"/>
    <n v="-12.196000000000005"/>
  </r>
  <r>
    <n v="3034"/>
    <s v="CA-2014-134173"/>
    <x v="3"/>
    <x v="118"/>
    <d v="2014-09-22T00:00:00"/>
    <s v="Standard Class"/>
    <s v="AB-10060"/>
    <s v="Adam Bellavance"/>
    <x v="2"/>
    <x v="0"/>
    <s v="Philadelphia"/>
    <x v="9"/>
    <n v="19143"/>
    <x v="3"/>
    <x v="1114"/>
    <x v="1"/>
    <x v="10"/>
    <x v="1094"/>
    <n v="20.736000000000004"/>
    <n v="4"/>
    <n v="0.2"/>
    <n v="7.2576000000000001"/>
  </r>
  <r>
    <n v="3035"/>
    <s v="US-2012-123960"/>
    <x v="1"/>
    <x v="832"/>
    <d v="2012-06-16T00:00:00"/>
    <s v="Standard Class"/>
    <s v="BD-11605"/>
    <s v="Brian Dahlen"/>
    <x v="0"/>
    <x v="0"/>
    <s v="Monroe"/>
    <x v="28"/>
    <n v="71203"/>
    <x v="0"/>
    <x v="1044"/>
    <x v="2"/>
    <x v="11"/>
    <x v="1024"/>
    <n v="53.699999999999996"/>
    <n v="6"/>
    <n v="0"/>
    <n v="10.202999999999994"/>
  </r>
  <r>
    <n v="3036"/>
    <s v="US-2012-123960"/>
    <x v="1"/>
    <x v="832"/>
    <d v="2012-06-16T00:00:00"/>
    <s v="Standard Class"/>
    <s v="BD-11605"/>
    <s v="Brian Dahlen"/>
    <x v="0"/>
    <x v="0"/>
    <s v="Monroe"/>
    <x v="28"/>
    <n v="71203"/>
    <x v="0"/>
    <x v="1472"/>
    <x v="1"/>
    <x v="8"/>
    <x v="1450"/>
    <n v="36.26"/>
    <n v="7"/>
    <n v="0"/>
    <n v="16.679599999999997"/>
  </r>
  <r>
    <n v="3037"/>
    <s v="US-2012-123960"/>
    <x v="1"/>
    <x v="832"/>
    <d v="2012-06-16T00:00:00"/>
    <s v="Standard Class"/>
    <s v="BD-11605"/>
    <s v="Brian Dahlen"/>
    <x v="0"/>
    <x v="0"/>
    <s v="Monroe"/>
    <x v="28"/>
    <n v="71203"/>
    <x v="0"/>
    <x v="1473"/>
    <x v="1"/>
    <x v="6"/>
    <x v="1451"/>
    <n v="56.3"/>
    <n v="2"/>
    <n v="0"/>
    <n v="15.764000000000003"/>
  </r>
  <r>
    <n v="3038"/>
    <s v="US-2012-123960"/>
    <x v="1"/>
    <x v="832"/>
    <d v="2012-06-16T00:00:00"/>
    <s v="Standard Class"/>
    <s v="BD-11605"/>
    <s v="Brian Dahlen"/>
    <x v="0"/>
    <x v="0"/>
    <s v="Monroe"/>
    <x v="28"/>
    <n v="71203"/>
    <x v="0"/>
    <x v="498"/>
    <x v="1"/>
    <x v="10"/>
    <x v="493"/>
    <n v="32.400000000000006"/>
    <n v="5"/>
    <n v="0"/>
    <n v="15.552000000000001"/>
  </r>
  <r>
    <n v="3039"/>
    <s v="US-2012-123960"/>
    <x v="1"/>
    <x v="832"/>
    <d v="2012-06-16T00:00:00"/>
    <s v="Standard Class"/>
    <s v="BD-11605"/>
    <s v="Brian Dahlen"/>
    <x v="0"/>
    <x v="0"/>
    <s v="Monroe"/>
    <x v="28"/>
    <n v="71203"/>
    <x v="0"/>
    <x v="1474"/>
    <x v="0"/>
    <x v="5"/>
    <x v="1452"/>
    <n v="29.16"/>
    <n v="2"/>
    <n v="0"/>
    <n v="10.789200000000001"/>
  </r>
  <r>
    <n v="3040"/>
    <s v="CA-2014-101749"/>
    <x v="3"/>
    <x v="621"/>
    <d v="2014-10-09T00:00:00"/>
    <s v="Standard Class"/>
    <s v="AS-10045"/>
    <s v="Aaron Smayling"/>
    <x v="1"/>
    <x v="0"/>
    <s v="Pasadena"/>
    <x v="1"/>
    <n v="91104"/>
    <x v="1"/>
    <x v="719"/>
    <x v="0"/>
    <x v="3"/>
    <x v="711"/>
    <n v="171.28800000000001"/>
    <n v="3"/>
    <n v="0.2"/>
    <n v="-6.423300000000026"/>
  </r>
  <r>
    <n v="3041"/>
    <s v="US-2013-147991"/>
    <x v="0"/>
    <x v="465"/>
    <d v="2013-05-10T00:00:00"/>
    <s v="Standard Class"/>
    <s v="ZD-21925"/>
    <s v="Zuschuss Donatelli"/>
    <x v="0"/>
    <x v="0"/>
    <s v="Chattanooga"/>
    <x v="18"/>
    <n v="37421"/>
    <x v="0"/>
    <x v="1006"/>
    <x v="0"/>
    <x v="5"/>
    <x v="989"/>
    <n v="16.72"/>
    <n v="5"/>
    <n v="0.2"/>
    <n v="3.3439999999999994"/>
  </r>
  <r>
    <n v="3042"/>
    <s v="CA-2014-149559"/>
    <x v="3"/>
    <x v="220"/>
    <d v="2014-09-13T00:00:00"/>
    <s v="Same Day"/>
    <s v="KF-16285"/>
    <s v="Karen Ferguson"/>
    <x v="2"/>
    <x v="0"/>
    <s v="Long Beach"/>
    <x v="1"/>
    <n v="90805"/>
    <x v="1"/>
    <x v="860"/>
    <x v="1"/>
    <x v="10"/>
    <x v="846"/>
    <n v="12.96"/>
    <n v="2"/>
    <n v="0"/>
    <n v="6.2208000000000006"/>
  </r>
  <r>
    <n v="3043"/>
    <s v="CA-2014-149559"/>
    <x v="3"/>
    <x v="220"/>
    <d v="2014-09-13T00:00:00"/>
    <s v="Same Day"/>
    <s v="KF-16285"/>
    <s v="Karen Ferguson"/>
    <x v="2"/>
    <x v="0"/>
    <s v="Long Beach"/>
    <x v="1"/>
    <n v="90805"/>
    <x v="1"/>
    <x v="1475"/>
    <x v="1"/>
    <x v="12"/>
    <x v="1453"/>
    <n v="22.18"/>
    <n v="2"/>
    <n v="0"/>
    <n v="10.8682"/>
  </r>
  <r>
    <n v="3044"/>
    <s v="CA-2014-149559"/>
    <x v="3"/>
    <x v="220"/>
    <d v="2014-09-13T00:00:00"/>
    <s v="Same Day"/>
    <s v="KF-16285"/>
    <s v="Karen Ferguson"/>
    <x v="2"/>
    <x v="0"/>
    <s v="Long Beach"/>
    <x v="1"/>
    <n v="90805"/>
    <x v="1"/>
    <x v="1476"/>
    <x v="0"/>
    <x v="1"/>
    <x v="1454"/>
    <n v="2054.2720000000004"/>
    <n v="8"/>
    <n v="0.2"/>
    <n v="256.78399999999976"/>
  </r>
  <r>
    <n v="3045"/>
    <s v="CA-2012-135174"/>
    <x v="1"/>
    <x v="28"/>
    <d v="2012-05-02T00:00:00"/>
    <s v="Second Class"/>
    <s v="BP-11230"/>
    <s v="Benjamin Patterson"/>
    <x v="0"/>
    <x v="0"/>
    <s v="Troy"/>
    <x v="24"/>
    <n v="45373"/>
    <x v="3"/>
    <x v="638"/>
    <x v="2"/>
    <x v="7"/>
    <x v="632"/>
    <n v="1022.97"/>
    <n v="5"/>
    <n v="0.4"/>
    <n v="-255.74250000000001"/>
  </r>
  <r>
    <n v="3046"/>
    <s v="CA-2014-125290"/>
    <x v="3"/>
    <x v="44"/>
    <d v="2014-11-11T00:00:00"/>
    <s v="Second Class"/>
    <s v="CC-12430"/>
    <s v="Chuck Clark"/>
    <x v="2"/>
    <x v="0"/>
    <s v="Minneapolis"/>
    <x v="11"/>
    <n v="55407"/>
    <x v="2"/>
    <x v="1477"/>
    <x v="1"/>
    <x v="6"/>
    <x v="1455"/>
    <n v="13.899999999999999"/>
    <n v="5"/>
    <n v="0"/>
    <n v="3.6139999999999994"/>
  </r>
  <r>
    <n v="3047"/>
    <s v="CA-2014-125290"/>
    <x v="3"/>
    <x v="44"/>
    <d v="2014-11-11T00:00:00"/>
    <s v="Second Class"/>
    <s v="CC-12430"/>
    <s v="Chuck Clark"/>
    <x v="2"/>
    <x v="0"/>
    <s v="Minneapolis"/>
    <x v="11"/>
    <n v="55407"/>
    <x v="2"/>
    <x v="813"/>
    <x v="1"/>
    <x v="10"/>
    <x v="33"/>
    <n v="26.38"/>
    <n v="1"/>
    <n v="0"/>
    <n v="12.134799999999998"/>
  </r>
  <r>
    <n v="3048"/>
    <s v="CA-2011-137351"/>
    <x v="2"/>
    <x v="587"/>
    <d v="2011-10-04T00:00:00"/>
    <s v="Standard Class"/>
    <s v="DB-13615"/>
    <s v="Doug Bickford"/>
    <x v="0"/>
    <x v="0"/>
    <s v="Seattle"/>
    <x v="4"/>
    <n v="98105"/>
    <x v="1"/>
    <x v="8"/>
    <x v="1"/>
    <x v="8"/>
    <x v="8"/>
    <n v="43.176000000000002"/>
    <n v="7"/>
    <n v="0.2"/>
    <n v="13.4925"/>
  </r>
  <r>
    <n v="3049"/>
    <s v="CA-2014-121419"/>
    <x v="3"/>
    <x v="459"/>
    <d v="2014-04-05T00:00:00"/>
    <s v="First Class"/>
    <s v="TC-21475"/>
    <s v="Tony Chapman"/>
    <x v="2"/>
    <x v="0"/>
    <s v="Columbus"/>
    <x v="32"/>
    <n v="31907"/>
    <x v="0"/>
    <x v="121"/>
    <x v="0"/>
    <x v="3"/>
    <x v="121"/>
    <n v="411.8"/>
    <n v="2"/>
    <n v="0"/>
    <n v="70.005999999999972"/>
  </r>
  <r>
    <n v="3050"/>
    <s v="CA-2014-121419"/>
    <x v="3"/>
    <x v="459"/>
    <d v="2014-04-05T00:00:00"/>
    <s v="First Class"/>
    <s v="TC-21475"/>
    <s v="Tony Chapman"/>
    <x v="2"/>
    <x v="0"/>
    <s v="Columbus"/>
    <x v="32"/>
    <n v="31907"/>
    <x v="0"/>
    <x v="293"/>
    <x v="2"/>
    <x v="11"/>
    <x v="290"/>
    <n v="360"/>
    <n v="4"/>
    <n v="0"/>
    <n v="129.6"/>
  </r>
  <r>
    <n v="3051"/>
    <s v="US-2014-148054"/>
    <x v="3"/>
    <x v="833"/>
    <d v="2014-10-12T00:00:00"/>
    <s v="Standard Class"/>
    <s v="NZ-18565"/>
    <s v="Nick Zandusky"/>
    <x v="2"/>
    <x v="0"/>
    <s v="Meridian"/>
    <x v="45"/>
    <n v="83642"/>
    <x v="1"/>
    <x v="1478"/>
    <x v="0"/>
    <x v="5"/>
    <x v="1456"/>
    <n v="41.96"/>
    <n v="2"/>
    <n v="0"/>
    <n v="2.9371999999999971"/>
  </r>
  <r>
    <n v="3052"/>
    <s v="US-2014-148054"/>
    <x v="3"/>
    <x v="833"/>
    <d v="2014-10-12T00:00:00"/>
    <s v="Standard Class"/>
    <s v="NZ-18565"/>
    <s v="Nick Zandusky"/>
    <x v="2"/>
    <x v="0"/>
    <s v="Meridian"/>
    <x v="45"/>
    <n v="83642"/>
    <x v="1"/>
    <x v="1051"/>
    <x v="1"/>
    <x v="9"/>
    <x v="1031"/>
    <n v="227.84"/>
    <n v="4"/>
    <n v="0"/>
    <n v="66.073599999999971"/>
  </r>
  <r>
    <n v="3053"/>
    <s v="US-2014-148054"/>
    <x v="3"/>
    <x v="833"/>
    <d v="2014-10-12T00:00:00"/>
    <s v="Standard Class"/>
    <s v="NZ-18565"/>
    <s v="Nick Zandusky"/>
    <x v="2"/>
    <x v="0"/>
    <s v="Meridian"/>
    <x v="45"/>
    <n v="83642"/>
    <x v="1"/>
    <x v="1237"/>
    <x v="1"/>
    <x v="10"/>
    <x v="1211"/>
    <n v="37.94"/>
    <n v="2"/>
    <n v="0"/>
    <n v="18.211199999999998"/>
  </r>
  <r>
    <n v="3054"/>
    <s v="CA-2013-128517"/>
    <x v="0"/>
    <x v="526"/>
    <d v="2013-04-15T00:00:00"/>
    <s v="Second Class"/>
    <s v="SW-20350"/>
    <s v="Sean Wendt"/>
    <x v="2"/>
    <x v="0"/>
    <s v="Detroit"/>
    <x v="12"/>
    <n v="48227"/>
    <x v="2"/>
    <x v="1367"/>
    <x v="2"/>
    <x v="7"/>
    <x v="1343"/>
    <n v="517.9"/>
    <n v="2"/>
    <n v="0"/>
    <n v="134.654"/>
  </r>
  <r>
    <n v="3055"/>
    <s v="CA-2013-128517"/>
    <x v="0"/>
    <x v="526"/>
    <d v="2013-04-15T00:00:00"/>
    <s v="Second Class"/>
    <s v="SW-20350"/>
    <s v="Sean Wendt"/>
    <x v="2"/>
    <x v="0"/>
    <s v="Detroit"/>
    <x v="12"/>
    <n v="48227"/>
    <x v="2"/>
    <x v="446"/>
    <x v="1"/>
    <x v="8"/>
    <x v="441"/>
    <n v="5.28"/>
    <n v="2"/>
    <n v="0"/>
    <n v="2.4287999999999998"/>
  </r>
  <r>
    <n v="3056"/>
    <s v="US-2012-100377"/>
    <x v="1"/>
    <x v="834"/>
    <d v="2012-09-01T00:00:00"/>
    <s v="Standard Class"/>
    <s v="TS-21370"/>
    <s v="Todd Sumrall"/>
    <x v="1"/>
    <x v="0"/>
    <s v="Chicago"/>
    <x v="10"/>
    <n v="60623"/>
    <x v="2"/>
    <x v="890"/>
    <x v="2"/>
    <x v="16"/>
    <x v="874"/>
    <n v="2799.9600000000005"/>
    <n v="5"/>
    <n v="0.2"/>
    <n v="874.98749999999984"/>
  </r>
  <r>
    <n v="3057"/>
    <s v="CA-2014-131492"/>
    <x v="3"/>
    <x v="15"/>
    <d v="2014-10-25T00:00:00"/>
    <s v="Second Class"/>
    <s v="HH-15010"/>
    <s v="Hilary Holden"/>
    <x v="1"/>
    <x v="0"/>
    <s v="San Francisco"/>
    <x v="1"/>
    <n v="94110"/>
    <x v="1"/>
    <x v="1343"/>
    <x v="1"/>
    <x v="12"/>
    <x v="1319"/>
    <n v="8.9600000000000009"/>
    <n v="2"/>
    <n v="0"/>
    <n v="4.3008000000000006"/>
  </r>
  <r>
    <n v="3058"/>
    <s v="CA-2014-131492"/>
    <x v="3"/>
    <x v="15"/>
    <d v="2014-10-25T00:00:00"/>
    <s v="Second Class"/>
    <s v="HH-15010"/>
    <s v="Hilary Holden"/>
    <x v="1"/>
    <x v="0"/>
    <s v="San Francisco"/>
    <x v="1"/>
    <n v="94110"/>
    <x v="1"/>
    <x v="1042"/>
    <x v="1"/>
    <x v="2"/>
    <x v="1022"/>
    <n v="31.5"/>
    <n v="10"/>
    <n v="0"/>
    <n v="15.120000000000001"/>
  </r>
  <r>
    <n v="3059"/>
    <s v="CA-2014-131492"/>
    <x v="3"/>
    <x v="15"/>
    <d v="2014-10-25T00:00:00"/>
    <s v="Second Class"/>
    <s v="HH-15010"/>
    <s v="Hilary Holden"/>
    <x v="1"/>
    <x v="0"/>
    <s v="San Francisco"/>
    <x v="1"/>
    <n v="94110"/>
    <x v="1"/>
    <x v="677"/>
    <x v="0"/>
    <x v="5"/>
    <x v="671"/>
    <n v="30.56"/>
    <n v="2"/>
    <n v="0"/>
    <n v="10.3904"/>
  </r>
  <r>
    <n v="3060"/>
    <s v="CA-2014-131492"/>
    <x v="3"/>
    <x v="15"/>
    <d v="2014-10-25T00:00:00"/>
    <s v="Second Class"/>
    <s v="HH-15010"/>
    <s v="Hilary Holden"/>
    <x v="1"/>
    <x v="0"/>
    <s v="San Francisco"/>
    <x v="1"/>
    <n v="94110"/>
    <x v="1"/>
    <x v="1479"/>
    <x v="0"/>
    <x v="3"/>
    <x v="1457"/>
    <n v="24.368000000000002"/>
    <n v="2"/>
    <n v="0.2"/>
    <n v="-3.3506000000000018"/>
  </r>
  <r>
    <n v="3061"/>
    <s v="CA-2013-144554"/>
    <x v="0"/>
    <x v="77"/>
    <d v="2013-11-13T00:00:00"/>
    <s v="Standard Class"/>
    <s v="DM-13345"/>
    <s v="Denise Monton"/>
    <x v="1"/>
    <x v="0"/>
    <s v="Newark"/>
    <x v="24"/>
    <n v="43055"/>
    <x v="3"/>
    <x v="1233"/>
    <x v="2"/>
    <x v="11"/>
    <x v="1207"/>
    <n v="119.97600000000001"/>
    <n v="3"/>
    <n v="0.2"/>
    <n v="22.495499999999989"/>
  </r>
  <r>
    <n v="3062"/>
    <s v="CA-2014-127621"/>
    <x v="3"/>
    <x v="448"/>
    <d v="2014-03-08T00:00:00"/>
    <s v="Standard Class"/>
    <s v="RE-19450"/>
    <s v="Richard Eichhorn"/>
    <x v="0"/>
    <x v="0"/>
    <s v="Dallas"/>
    <x v="5"/>
    <n v="75081"/>
    <x v="2"/>
    <x v="794"/>
    <x v="1"/>
    <x v="10"/>
    <x v="784"/>
    <n v="26.880000000000003"/>
    <n v="8"/>
    <n v="0.2"/>
    <n v="9.743999999999998"/>
  </r>
  <r>
    <n v="3063"/>
    <s v="CA-2012-145184"/>
    <x v="1"/>
    <x v="154"/>
    <d v="2012-11-29T00:00:00"/>
    <s v="First Class"/>
    <s v="JD-16150"/>
    <s v="Justin Deggeller"/>
    <x v="1"/>
    <x v="0"/>
    <s v="Newark"/>
    <x v="13"/>
    <n v="19711"/>
    <x v="3"/>
    <x v="1480"/>
    <x v="2"/>
    <x v="7"/>
    <x v="1458"/>
    <n v="83.97"/>
    <n v="3"/>
    <n v="0"/>
    <n v="23.511599999999998"/>
  </r>
  <r>
    <n v="3064"/>
    <s v="CA-2012-145184"/>
    <x v="1"/>
    <x v="154"/>
    <d v="2012-11-29T00:00:00"/>
    <s v="First Class"/>
    <s v="JD-16150"/>
    <s v="Justin Deggeller"/>
    <x v="1"/>
    <x v="0"/>
    <s v="Newark"/>
    <x v="13"/>
    <n v="19711"/>
    <x v="3"/>
    <x v="1481"/>
    <x v="2"/>
    <x v="11"/>
    <x v="1459"/>
    <n v="104.97"/>
    <n v="3"/>
    <n v="0"/>
    <n v="7.3479000000000028"/>
  </r>
  <r>
    <n v="3065"/>
    <s v="CA-2014-106859"/>
    <x v="3"/>
    <x v="677"/>
    <d v="2014-03-19T00:00:00"/>
    <s v="Second Class"/>
    <s v="BF-11215"/>
    <s v="Benjamin Farhat"/>
    <x v="2"/>
    <x v="0"/>
    <s v="Albuquerque"/>
    <x v="27"/>
    <n v="87105"/>
    <x v="1"/>
    <x v="75"/>
    <x v="1"/>
    <x v="4"/>
    <x v="75"/>
    <n v="90.8"/>
    <n v="8"/>
    <n v="0"/>
    <n v="25.424000000000007"/>
  </r>
  <r>
    <n v="3066"/>
    <s v="CA-2014-106859"/>
    <x v="3"/>
    <x v="677"/>
    <d v="2014-03-19T00:00:00"/>
    <s v="Second Class"/>
    <s v="BF-11215"/>
    <s v="Benjamin Farhat"/>
    <x v="2"/>
    <x v="0"/>
    <s v="Albuquerque"/>
    <x v="27"/>
    <n v="87105"/>
    <x v="1"/>
    <x v="722"/>
    <x v="2"/>
    <x v="7"/>
    <x v="714"/>
    <n v="140.73599999999999"/>
    <n v="8"/>
    <n v="0.2"/>
    <n v="49.257599999999996"/>
  </r>
  <r>
    <n v="3067"/>
    <s v="CA-2014-106859"/>
    <x v="3"/>
    <x v="677"/>
    <d v="2014-03-19T00:00:00"/>
    <s v="Second Class"/>
    <s v="BF-11215"/>
    <s v="Benjamin Farhat"/>
    <x v="2"/>
    <x v="0"/>
    <s v="Albuquerque"/>
    <x v="27"/>
    <n v="87105"/>
    <x v="1"/>
    <x v="1482"/>
    <x v="2"/>
    <x v="11"/>
    <x v="1460"/>
    <n v="214.95000000000002"/>
    <n v="5"/>
    <n v="0"/>
    <n v="88.129500000000007"/>
  </r>
  <r>
    <n v="3068"/>
    <s v="CA-2014-106859"/>
    <x v="3"/>
    <x v="677"/>
    <d v="2014-03-19T00:00:00"/>
    <s v="Second Class"/>
    <s v="BF-11215"/>
    <s v="Benjamin Farhat"/>
    <x v="2"/>
    <x v="0"/>
    <s v="Albuquerque"/>
    <x v="27"/>
    <n v="87105"/>
    <x v="1"/>
    <x v="1483"/>
    <x v="1"/>
    <x v="10"/>
    <x v="1461"/>
    <n v="45.36"/>
    <n v="7"/>
    <n v="0"/>
    <n v="21.772800000000004"/>
  </r>
  <r>
    <n v="3069"/>
    <s v="CA-2014-106859"/>
    <x v="3"/>
    <x v="677"/>
    <d v="2014-03-19T00:00:00"/>
    <s v="Second Class"/>
    <s v="BF-11215"/>
    <s v="Benjamin Farhat"/>
    <x v="2"/>
    <x v="0"/>
    <s v="Albuquerque"/>
    <x v="27"/>
    <n v="87105"/>
    <x v="1"/>
    <x v="1415"/>
    <x v="1"/>
    <x v="10"/>
    <x v="1393"/>
    <n v="288.24"/>
    <n v="6"/>
    <n v="0"/>
    <n v="138.35519999999997"/>
  </r>
  <r>
    <n v="3070"/>
    <s v="US-2014-120089"/>
    <x v="3"/>
    <x v="329"/>
    <d v="2014-12-01T00:00:00"/>
    <s v="Same Day"/>
    <s v="ML-17755"/>
    <s v="Max Ludwig"/>
    <x v="2"/>
    <x v="0"/>
    <s v="Toledo"/>
    <x v="24"/>
    <n v="43615"/>
    <x v="3"/>
    <x v="1470"/>
    <x v="1"/>
    <x v="9"/>
    <x v="1448"/>
    <n v="663.93600000000004"/>
    <n v="4"/>
    <n v="0.2"/>
    <n v="82.991999999999877"/>
  </r>
  <r>
    <n v="3071"/>
    <s v="CA-2011-119375"/>
    <x v="2"/>
    <x v="664"/>
    <d v="2011-11-22T00:00:00"/>
    <s v="Standard Class"/>
    <s v="YC-21895"/>
    <s v="Yoseph Carroll"/>
    <x v="1"/>
    <x v="0"/>
    <s v="Newark"/>
    <x v="13"/>
    <n v="19711"/>
    <x v="3"/>
    <x v="1074"/>
    <x v="1"/>
    <x v="4"/>
    <x v="1055"/>
    <n v="2934.33"/>
    <n v="7"/>
    <n v="0"/>
    <n v="792.26910000000021"/>
  </r>
  <r>
    <n v="3072"/>
    <s v="CA-2011-119375"/>
    <x v="2"/>
    <x v="664"/>
    <d v="2011-11-22T00:00:00"/>
    <s v="Standard Class"/>
    <s v="YC-21895"/>
    <s v="Yoseph Carroll"/>
    <x v="1"/>
    <x v="0"/>
    <s v="Newark"/>
    <x v="13"/>
    <n v="19711"/>
    <x v="3"/>
    <x v="1484"/>
    <x v="0"/>
    <x v="5"/>
    <x v="1462"/>
    <n v="124.41"/>
    <n v="3"/>
    <n v="0"/>
    <n v="14.929199999999994"/>
  </r>
  <r>
    <n v="3073"/>
    <s v="CA-2011-119375"/>
    <x v="2"/>
    <x v="664"/>
    <d v="2011-11-22T00:00:00"/>
    <s v="Standard Class"/>
    <s v="YC-21895"/>
    <s v="Yoseph Carroll"/>
    <x v="1"/>
    <x v="0"/>
    <s v="Newark"/>
    <x v="13"/>
    <n v="19711"/>
    <x v="3"/>
    <x v="684"/>
    <x v="1"/>
    <x v="6"/>
    <x v="677"/>
    <n v="57.75"/>
    <n v="5"/>
    <n v="0"/>
    <n v="26.564999999999998"/>
  </r>
  <r>
    <n v="3074"/>
    <s v="CA-2013-125206"/>
    <x v="0"/>
    <x v="835"/>
    <d v="2013-01-05T00:00:00"/>
    <s v="First Class"/>
    <s v="LR-16915"/>
    <s v="Lena Radford"/>
    <x v="0"/>
    <x v="0"/>
    <s v="Los Angeles"/>
    <x v="1"/>
    <n v="90045"/>
    <x v="1"/>
    <x v="1277"/>
    <x v="1"/>
    <x v="4"/>
    <x v="1253"/>
    <n v="114.46"/>
    <n v="2"/>
    <n v="0"/>
    <n v="28.614999999999995"/>
  </r>
  <r>
    <n v="3075"/>
    <s v="CA-2012-126137"/>
    <x v="1"/>
    <x v="292"/>
    <d v="2012-10-08T00:00:00"/>
    <s v="Standard Class"/>
    <s v="BS-11755"/>
    <s v="Bruce Stewart"/>
    <x v="0"/>
    <x v="0"/>
    <s v="Los Angeles"/>
    <x v="1"/>
    <n v="90032"/>
    <x v="1"/>
    <x v="631"/>
    <x v="0"/>
    <x v="0"/>
    <x v="625"/>
    <n v="120.666"/>
    <n v="2"/>
    <n v="0.15"/>
    <n v="18.454800000000002"/>
  </r>
  <r>
    <n v="3076"/>
    <s v="CA-2011-143903"/>
    <x v="2"/>
    <x v="836"/>
    <d v="2011-07-24T00:00:00"/>
    <s v="Standard Class"/>
    <s v="KM-16375"/>
    <s v="Katherine Murray"/>
    <x v="2"/>
    <x v="0"/>
    <s v="Dallas"/>
    <x v="5"/>
    <n v="75217"/>
    <x v="2"/>
    <x v="384"/>
    <x v="1"/>
    <x v="4"/>
    <x v="380"/>
    <n v="342.86400000000003"/>
    <n v="3"/>
    <n v="0.2"/>
    <n v="38.572199999999953"/>
  </r>
  <r>
    <n v="3077"/>
    <s v="CA-2011-143903"/>
    <x v="2"/>
    <x v="836"/>
    <d v="2011-07-24T00:00:00"/>
    <s v="Standard Class"/>
    <s v="KM-16375"/>
    <s v="Katherine Murray"/>
    <x v="2"/>
    <x v="0"/>
    <s v="Dallas"/>
    <x v="5"/>
    <n v="75217"/>
    <x v="2"/>
    <x v="904"/>
    <x v="0"/>
    <x v="5"/>
    <x v="887"/>
    <n v="16.739999999999998"/>
    <n v="5"/>
    <n v="0.6"/>
    <n v="-14.228999999999997"/>
  </r>
  <r>
    <n v="3078"/>
    <s v="CA-2011-143903"/>
    <x v="2"/>
    <x v="836"/>
    <d v="2011-07-24T00:00:00"/>
    <s v="Standard Class"/>
    <s v="KM-16375"/>
    <s v="Katherine Murray"/>
    <x v="2"/>
    <x v="0"/>
    <s v="Dallas"/>
    <x v="5"/>
    <n v="75217"/>
    <x v="2"/>
    <x v="483"/>
    <x v="0"/>
    <x v="1"/>
    <x v="478"/>
    <n v="981.37199999999996"/>
    <n v="2"/>
    <n v="0.3"/>
    <n v="-140.19599999999997"/>
  </r>
  <r>
    <n v="3079"/>
    <s v="CA-2011-104780"/>
    <x v="2"/>
    <x v="371"/>
    <d v="2011-05-25T00:00:00"/>
    <s v="Standard Class"/>
    <s v="BT-11530"/>
    <s v="Bradley Talbott"/>
    <x v="2"/>
    <x v="0"/>
    <s v="San Diego"/>
    <x v="1"/>
    <n v="92037"/>
    <x v="1"/>
    <x v="181"/>
    <x v="1"/>
    <x v="6"/>
    <x v="180"/>
    <n v="31.84"/>
    <n v="8"/>
    <n v="0"/>
    <n v="10.507199999999997"/>
  </r>
  <r>
    <n v="3080"/>
    <s v="CA-2014-101182"/>
    <x v="3"/>
    <x v="507"/>
    <d v="2014-09-06T00:00:00"/>
    <s v="First Class"/>
    <s v="KB-16405"/>
    <s v="Katrina Bavinger"/>
    <x v="2"/>
    <x v="0"/>
    <s v="Apple Valley"/>
    <x v="1"/>
    <n v="92307"/>
    <x v="1"/>
    <x v="585"/>
    <x v="1"/>
    <x v="10"/>
    <x v="580"/>
    <n v="12.96"/>
    <n v="2"/>
    <n v="0"/>
    <n v="6.2208000000000006"/>
  </r>
  <r>
    <n v="3081"/>
    <s v="CA-2014-101182"/>
    <x v="3"/>
    <x v="507"/>
    <d v="2014-09-06T00:00:00"/>
    <s v="First Class"/>
    <s v="KB-16405"/>
    <s v="Katrina Bavinger"/>
    <x v="2"/>
    <x v="0"/>
    <s v="Apple Valley"/>
    <x v="1"/>
    <n v="92307"/>
    <x v="1"/>
    <x v="831"/>
    <x v="2"/>
    <x v="7"/>
    <x v="818"/>
    <n v="43.176000000000002"/>
    <n v="3"/>
    <n v="0.2"/>
    <n v="15.111599999999999"/>
  </r>
  <r>
    <n v="3082"/>
    <s v="US-2014-132297"/>
    <x v="3"/>
    <x v="837"/>
    <d v="2014-06-03T00:00:00"/>
    <s v="Standard Class"/>
    <s v="DW-13480"/>
    <s v="Dianna Wilson"/>
    <x v="2"/>
    <x v="0"/>
    <s v="Louisville"/>
    <x v="0"/>
    <n v="40214"/>
    <x v="0"/>
    <x v="705"/>
    <x v="1"/>
    <x v="8"/>
    <x v="698"/>
    <n v="58.34"/>
    <n v="2"/>
    <n v="0"/>
    <n v="28.0032"/>
  </r>
  <r>
    <n v="3083"/>
    <s v="US-2014-132297"/>
    <x v="3"/>
    <x v="837"/>
    <d v="2014-06-03T00:00:00"/>
    <s v="Standard Class"/>
    <s v="DW-13480"/>
    <s v="Dianna Wilson"/>
    <x v="2"/>
    <x v="0"/>
    <s v="Louisville"/>
    <x v="0"/>
    <n v="40214"/>
    <x v="0"/>
    <x v="1400"/>
    <x v="2"/>
    <x v="7"/>
    <x v="1378"/>
    <n v="539.97"/>
    <n v="3"/>
    <n v="0"/>
    <n v="134.99250000000001"/>
  </r>
  <r>
    <n v="3084"/>
    <s v="CA-2011-100328"/>
    <x v="2"/>
    <x v="838"/>
    <d v="2011-02-04T00:00:00"/>
    <s v="Standard Class"/>
    <s v="JC-15340"/>
    <s v="Jasper Cacioppo"/>
    <x v="0"/>
    <x v="0"/>
    <s v="New York City"/>
    <x v="15"/>
    <n v="10024"/>
    <x v="3"/>
    <x v="185"/>
    <x v="1"/>
    <x v="8"/>
    <x v="184"/>
    <n v="3.9280000000000004"/>
    <n v="1"/>
    <n v="0.2"/>
    <n v="1.3256999999999999"/>
  </r>
  <r>
    <n v="3085"/>
    <s v="CA-2014-118773"/>
    <x v="3"/>
    <x v="839"/>
    <d v="2014-02-15T00:00:00"/>
    <s v="Standard Class"/>
    <s v="TP-21415"/>
    <s v="Tom Prescott"/>
    <x v="0"/>
    <x v="0"/>
    <s v="Houston"/>
    <x v="5"/>
    <n v="77070"/>
    <x v="2"/>
    <x v="382"/>
    <x v="1"/>
    <x v="8"/>
    <x v="378"/>
    <n v="252.78399999999996"/>
    <n v="4"/>
    <n v="0.8"/>
    <n v="-417.09360000000004"/>
  </r>
  <r>
    <n v="3086"/>
    <s v="CA-2014-118773"/>
    <x v="3"/>
    <x v="839"/>
    <d v="2014-02-15T00:00:00"/>
    <s v="Standard Class"/>
    <s v="TP-21415"/>
    <s v="Tom Prescott"/>
    <x v="0"/>
    <x v="0"/>
    <s v="Houston"/>
    <x v="5"/>
    <n v="77070"/>
    <x v="2"/>
    <x v="657"/>
    <x v="2"/>
    <x v="11"/>
    <x v="651"/>
    <n v="127.98399999999999"/>
    <n v="2"/>
    <n v="0.2"/>
    <n v="15.997999999999987"/>
  </r>
  <r>
    <n v="3087"/>
    <s v="CA-2014-118773"/>
    <x v="3"/>
    <x v="839"/>
    <d v="2014-02-15T00:00:00"/>
    <s v="Standard Class"/>
    <s v="TP-21415"/>
    <s v="Tom Prescott"/>
    <x v="0"/>
    <x v="0"/>
    <s v="Houston"/>
    <x v="5"/>
    <n v="77070"/>
    <x v="2"/>
    <x v="1467"/>
    <x v="0"/>
    <x v="5"/>
    <x v="1445"/>
    <n v="3.9840000000000004"/>
    <n v="2"/>
    <n v="0.6"/>
    <n v="-2.6892000000000005"/>
  </r>
  <r>
    <n v="3088"/>
    <s v="CA-2014-118773"/>
    <x v="3"/>
    <x v="839"/>
    <d v="2014-02-15T00:00:00"/>
    <s v="Standard Class"/>
    <s v="TP-21415"/>
    <s v="Tom Prescott"/>
    <x v="0"/>
    <x v="0"/>
    <s v="Houston"/>
    <x v="5"/>
    <n v="77070"/>
    <x v="2"/>
    <x v="791"/>
    <x v="1"/>
    <x v="9"/>
    <x v="781"/>
    <n v="12.991999999999996"/>
    <n v="2"/>
    <n v="0.8"/>
    <n v="-32.480000000000004"/>
  </r>
  <r>
    <n v="3089"/>
    <s v="US-2014-159205"/>
    <x v="3"/>
    <x v="185"/>
    <d v="2014-04-03T00:00:00"/>
    <s v="Second Class"/>
    <s v="DB-12910"/>
    <s v="Daniel Byrd"/>
    <x v="2"/>
    <x v="0"/>
    <s v="Henderson"/>
    <x v="0"/>
    <n v="42420"/>
    <x v="0"/>
    <x v="1122"/>
    <x v="0"/>
    <x v="5"/>
    <x v="1101"/>
    <n v="61"/>
    <n v="5"/>
    <n v="0"/>
    <n v="25.620000000000005"/>
  </r>
  <r>
    <n v="3090"/>
    <s v="US-2014-159205"/>
    <x v="3"/>
    <x v="185"/>
    <d v="2014-04-03T00:00:00"/>
    <s v="Second Class"/>
    <s v="DB-12910"/>
    <s v="Daniel Byrd"/>
    <x v="2"/>
    <x v="0"/>
    <s v="Henderson"/>
    <x v="0"/>
    <n v="42420"/>
    <x v="0"/>
    <x v="1485"/>
    <x v="2"/>
    <x v="7"/>
    <x v="1463"/>
    <n v="671.93"/>
    <n v="7"/>
    <n v="0"/>
    <n v="188.1404"/>
  </r>
  <r>
    <n v="3091"/>
    <s v="CA-2013-112123"/>
    <x v="0"/>
    <x v="840"/>
    <d v="2013-03-09T00:00:00"/>
    <s v="Standard Class"/>
    <s v="BH-11710"/>
    <s v="Brosina Hoffman"/>
    <x v="0"/>
    <x v="0"/>
    <s v="Newark"/>
    <x v="13"/>
    <n v="19711"/>
    <x v="3"/>
    <x v="669"/>
    <x v="1"/>
    <x v="8"/>
    <x v="663"/>
    <n v="447.85999999999996"/>
    <n v="7"/>
    <n v="0"/>
    <n v="219.45140000000001"/>
  </r>
  <r>
    <n v="3092"/>
    <s v="CA-2013-112123"/>
    <x v="0"/>
    <x v="840"/>
    <d v="2013-03-09T00:00:00"/>
    <s v="Standard Class"/>
    <s v="BH-11710"/>
    <s v="Brosina Hoffman"/>
    <x v="0"/>
    <x v="0"/>
    <s v="Newark"/>
    <x v="13"/>
    <n v="19711"/>
    <x v="3"/>
    <x v="664"/>
    <x v="2"/>
    <x v="7"/>
    <x v="658"/>
    <n v="479.95"/>
    <n v="5"/>
    <n v="0"/>
    <n v="129.5865"/>
  </r>
  <r>
    <n v="3093"/>
    <s v="CA-2013-112123"/>
    <x v="0"/>
    <x v="840"/>
    <d v="2013-03-09T00:00:00"/>
    <s v="Standard Class"/>
    <s v="BH-11710"/>
    <s v="Brosina Hoffman"/>
    <x v="0"/>
    <x v="0"/>
    <s v="Newark"/>
    <x v="13"/>
    <n v="19711"/>
    <x v="3"/>
    <x v="1486"/>
    <x v="1"/>
    <x v="10"/>
    <x v="1464"/>
    <n v="166.44"/>
    <n v="3"/>
    <n v="0"/>
    <n v="79.891199999999998"/>
  </r>
  <r>
    <n v="3094"/>
    <s v="CA-2012-114468"/>
    <x v="1"/>
    <x v="841"/>
    <d v="2012-08-23T00:00:00"/>
    <s v="Same Day"/>
    <s v="TD-20995"/>
    <s v="Tamara Dahlen"/>
    <x v="0"/>
    <x v="0"/>
    <s v="Bolingbrook"/>
    <x v="10"/>
    <n v="60440"/>
    <x v="2"/>
    <x v="558"/>
    <x v="1"/>
    <x v="14"/>
    <x v="552"/>
    <n v="31.680000000000003"/>
    <n v="4"/>
    <n v="0.2"/>
    <n v="2.7719999999999994"/>
  </r>
  <r>
    <n v="3095"/>
    <s v="CA-2012-114468"/>
    <x v="1"/>
    <x v="841"/>
    <d v="2012-08-23T00:00:00"/>
    <s v="Same Day"/>
    <s v="TD-20995"/>
    <s v="Tamara Dahlen"/>
    <x v="0"/>
    <x v="0"/>
    <s v="Bolingbrook"/>
    <x v="10"/>
    <n v="60440"/>
    <x v="2"/>
    <x v="1145"/>
    <x v="1"/>
    <x v="10"/>
    <x v="1124"/>
    <n v="10.368000000000002"/>
    <n v="2"/>
    <n v="0.2"/>
    <n v="3.6288"/>
  </r>
  <r>
    <n v="3096"/>
    <s v="CA-2012-114468"/>
    <x v="1"/>
    <x v="841"/>
    <d v="2012-08-23T00:00:00"/>
    <s v="Same Day"/>
    <s v="TD-20995"/>
    <s v="Tamara Dahlen"/>
    <x v="0"/>
    <x v="0"/>
    <s v="Bolingbrook"/>
    <x v="10"/>
    <n v="60440"/>
    <x v="2"/>
    <x v="1014"/>
    <x v="1"/>
    <x v="13"/>
    <x v="33"/>
    <n v="12.032"/>
    <n v="8"/>
    <n v="0.2"/>
    <n v="2.2559999999999993"/>
  </r>
  <r>
    <n v="3097"/>
    <s v="CA-2012-114468"/>
    <x v="1"/>
    <x v="841"/>
    <d v="2012-08-23T00:00:00"/>
    <s v="Same Day"/>
    <s v="TD-20995"/>
    <s v="Tamara Dahlen"/>
    <x v="0"/>
    <x v="0"/>
    <s v="Bolingbrook"/>
    <x v="10"/>
    <n v="60440"/>
    <x v="2"/>
    <x v="336"/>
    <x v="1"/>
    <x v="9"/>
    <x v="332"/>
    <n v="5.7679999999999989"/>
    <n v="2"/>
    <n v="0.8"/>
    <n v="-13.554800000000004"/>
  </r>
  <r>
    <n v="3098"/>
    <s v="CA-2014-135692"/>
    <x v="3"/>
    <x v="842"/>
    <d v="2014-05-02T00:00:00"/>
    <s v="Standard Class"/>
    <s v="CV-12805"/>
    <s v="Cynthia Voltz"/>
    <x v="1"/>
    <x v="0"/>
    <s v="Fort Worth"/>
    <x v="5"/>
    <n v="76106"/>
    <x v="2"/>
    <x v="322"/>
    <x v="1"/>
    <x v="2"/>
    <x v="319"/>
    <n v="33.119999999999997"/>
    <n v="4"/>
    <n v="0.2"/>
    <n v="11.592000000000001"/>
  </r>
  <r>
    <n v="3099"/>
    <s v="CA-2014-135692"/>
    <x v="3"/>
    <x v="842"/>
    <d v="2014-05-02T00:00:00"/>
    <s v="Standard Class"/>
    <s v="CV-12805"/>
    <s v="Cynthia Voltz"/>
    <x v="1"/>
    <x v="0"/>
    <s v="Fort Worth"/>
    <x v="5"/>
    <n v="76106"/>
    <x v="2"/>
    <x v="317"/>
    <x v="0"/>
    <x v="0"/>
    <x v="314"/>
    <n v="220.26559999999998"/>
    <n v="4"/>
    <n v="0.32"/>
    <n v="-42.1096"/>
  </r>
  <r>
    <n v="3100"/>
    <s v="CA-2014-131233"/>
    <x v="3"/>
    <x v="349"/>
    <d v="2014-04-20T00:00:00"/>
    <s v="Standard Class"/>
    <s v="CS-12355"/>
    <s v="Christine Sundaresam"/>
    <x v="0"/>
    <x v="0"/>
    <s v="New York City"/>
    <x v="15"/>
    <n v="10024"/>
    <x v="3"/>
    <x v="1366"/>
    <x v="1"/>
    <x v="8"/>
    <x v="304"/>
    <n v="10.776000000000002"/>
    <n v="3"/>
    <n v="0.2"/>
    <n v="3.5021999999999989"/>
  </r>
  <r>
    <n v="3101"/>
    <s v="CA-2014-131233"/>
    <x v="3"/>
    <x v="349"/>
    <d v="2014-04-20T00:00:00"/>
    <s v="Standard Class"/>
    <s v="CS-12355"/>
    <s v="Christine Sundaresam"/>
    <x v="0"/>
    <x v="0"/>
    <s v="New York City"/>
    <x v="15"/>
    <n v="10024"/>
    <x v="3"/>
    <x v="713"/>
    <x v="0"/>
    <x v="0"/>
    <x v="705"/>
    <n v="242.35200000000003"/>
    <n v="3"/>
    <n v="0.2"/>
    <n v="9.0881999999999721"/>
  </r>
  <r>
    <n v="3102"/>
    <s v="CA-2014-119578"/>
    <x v="3"/>
    <x v="66"/>
    <d v="2014-12-28T00:00:00"/>
    <s v="Second Class"/>
    <s v="JG-15310"/>
    <s v="Jason Gross"/>
    <x v="1"/>
    <x v="0"/>
    <s v="Providence"/>
    <x v="34"/>
    <n v="2908"/>
    <x v="3"/>
    <x v="413"/>
    <x v="1"/>
    <x v="14"/>
    <x v="408"/>
    <n v="695.16"/>
    <n v="6"/>
    <n v="0"/>
    <n v="34.757999999999953"/>
  </r>
  <r>
    <n v="3103"/>
    <s v="CA-2014-119578"/>
    <x v="3"/>
    <x v="66"/>
    <d v="2014-12-28T00:00:00"/>
    <s v="Second Class"/>
    <s v="JG-15310"/>
    <s v="Jason Gross"/>
    <x v="1"/>
    <x v="0"/>
    <s v="Providence"/>
    <x v="34"/>
    <n v="2908"/>
    <x v="3"/>
    <x v="1487"/>
    <x v="0"/>
    <x v="0"/>
    <x v="1465"/>
    <n v="220.98"/>
    <n v="1"/>
    <n v="0"/>
    <n v="50.825400000000002"/>
  </r>
  <r>
    <n v="3104"/>
    <s v="CA-2013-124562"/>
    <x v="0"/>
    <x v="16"/>
    <d v="2013-12-13T00:00:00"/>
    <s v="Standard Class"/>
    <s v="JP-16135"/>
    <s v="Julie Prescott"/>
    <x v="2"/>
    <x v="0"/>
    <s v="Columbus"/>
    <x v="24"/>
    <n v="43229"/>
    <x v="3"/>
    <x v="1488"/>
    <x v="1"/>
    <x v="8"/>
    <x v="1466"/>
    <n v="12.957000000000001"/>
    <n v="7"/>
    <n v="0.7"/>
    <n v="-9.5018000000000029"/>
  </r>
  <r>
    <n v="3105"/>
    <s v="US-2014-140074"/>
    <x v="3"/>
    <x v="721"/>
    <d v="2014-03-30T00:00:00"/>
    <s v="Standard Class"/>
    <s v="EC-14050"/>
    <s v="Erin Creighton"/>
    <x v="0"/>
    <x v="0"/>
    <s v="New York City"/>
    <x v="15"/>
    <n v="10024"/>
    <x v="3"/>
    <x v="1489"/>
    <x v="1"/>
    <x v="10"/>
    <x v="1467"/>
    <n v="25.68"/>
    <n v="6"/>
    <n v="0"/>
    <n v="11.555999999999997"/>
  </r>
  <r>
    <n v="3106"/>
    <s v="CA-2013-103037"/>
    <x v="0"/>
    <x v="197"/>
    <d v="2013-07-30T00:00:00"/>
    <s v="Standard Class"/>
    <s v="KH-16630"/>
    <s v="Ken Heidel"/>
    <x v="1"/>
    <x v="0"/>
    <s v="Houston"/>
    <x v="5"/>
    <n v="77070"/>
    <x v="2"/>
    <x v="522"/>
    <x v="1"/>
    <x v="2"/>
    <x v="517"/>
    <n v="15.712000000000002"/>
    <n v="4"/>
    <n v="0.2"/>
    <n v="5.6955999999999989"/>
  </r>
  <r>
    <n v="3107"/>
    <s v="CA-2014-127460"/>
    <x v="3"/>
    <x v="815"/>
    <d v="2014-07-15T00:00:00"/>
    <s v="Standard Class"/>
    <s v="FG-14260"/>
    <s v="Frank Gastineau"/>
    <x v="2"/>
    <x v="0"/>
    <s v="Aurora"/>
    <x v="10"/>
    <n v="60505"/>
    <x v="2"/>
    <x v="821"/>
    <x v="1"/>
    <x v="4"/>
    <x v="809"/>
    <n v="298.464"/>
    <n v="6"/>
    <n v="0.2"/>
    <n v="26.115600000000015"/>
  </r>
  <r>
    <n v="3108"/>
    <s v="CA-2013-121671"/>
    <x v="0"/>
    <x v="19"/>
    <d v="2013-07-23T00:00:00"/>
    <s v="Standard Class"/>
    <s v="AA-10480"/>
    <s v="Andrew Allen"/>
    <x v="0"/>
    <x v="0"/>
    <s v="Springfield"/>
    <x v="25"/>
    <n v="65807"/>
    <x v="2"/>
    <x v="1490"/>
    <x v="1"/>
    <x v="10"/>
    <x v="1468"/>
    <n v="21.93"/>
    <n v="3"/>
    <n v="0"/>
    <n v="10.087799999999998"/>
  </r>
  <r>
    <n v="3109"/>
    <s v="CA-2013-121671"/>
    <x v="0"/>
    <x v="19"/>
    <d v="2013-07-23T00:00:00"/>
    <s v="Standard Class"/>
    <s v="AA-10480"/>
    <s v="Andrew Allen"/>
    <x v="0"/>
    <x v="0"/>
    <s v="Springfield"/>
    <x v="25"/>
    <n v="65807"/>
    <x v="2"/>
    <x v="871"/>
    <x v="1"/>
    <x v="4"/>
    <x v="856"/>
    <n v="242.94"/>
    <n v="3"/>
    <n v="0"/>
    <n v="4.8588000000000164"/>
  </r>
  <r>
    <n v="3110"/>
    <s v="CA-2013-121671"/>
    <x v="0"/>
    <x v="19"/>
    <d v="2013-07-23T00:00:00"/>
    <s v="Standard Class"/>
    <s v="AA-10480"/>
    <s v="Andrew Allen"/>
    <x v="0"/>
    <x v="0"/>
    <s v="Springfield"/>
    <x v="25"/>
    <n v="65807"/>
    <x v="2"/>
    <x v="827"/>
    <x v="1"/>
    <x v="10"/>
    <x v="815"/>
    <n v="7.64"/>
    <n v="1"/>
    <n v="0"/>
    <n v="3.7435999999999998"/>
  </r>
  <r>
    <n v="3111"/>
    <s v="CA-2013-121671"/>
    <x v="0"/>
    <x v="19"/>
    <d v="2013-07-23T00:00:00"/>
    <s v="Standard Class"/>
    <s v="AA-10480"/>
    <s v="Andrew Allen"/>
    <x v="0"/>
    <x v="0"/>
    <s v="Springfield"/>
    <x v="25"/>
    <n v="65807"/>
    <x v="2"/>
    <x v="548"/>
    <x v="1"/>
    <x v="10"/>
    <x v="543"/>
    <n v="51.84"/>
    <n v="8"/>
    <n v="0"/>
    <n v="25.401600000000002"/>
  </r>
  <r>
    <n v="3112"/>
    <s v="CA-2013-121671"/>
    <x v="0"/>
    <x v="19"/>
    <d v="2013-07-23T00:00:00"/>
    <s v="Standard Class"/>
    <s v="AA-10480"/>
    <s v="Andrew Allen"/>
    <x v="0"/>
    <x v="0"/>
    <s v="Springfield"/>
    <x v="25"/>
    <n v="65807"/>
    <x v="2"/>
    <x v="1244"/>
    <x v="1"/>
    <x v="4"/>
    <x v="1218"/>
    <n v="265.17"/>
    <n v="1"/>
    <n v="0"/>
    <n v="47.730599999999981"/>
  </r>
  <r>
    <n v="3113"/>
    <s v="CA-2013-150350"/>
    <x v="0"/>
    <x v="828"/>
    <d v="2013-08-31T00:00:00"/>
    <s v="Standard Class"/>
    <s v="MS-17770"/>
    <s v="Maxwell Schwartz"/>
    <x v="0"/>
    <x v="0"/>
    <s v="Seattle"/>
    <x v="4"/>
    <n v="98105"/>
    <x v="1"/>
    <x v="1491"/>
    <x v="2"/>
    <x v="15"/>
    <x v="1469"/>
    <n v="837.59999999999991"/>
    <n v="3"/>
    <n v="0.2"/>
    <n v="62.82000000000005"/>
  </r>
  <r>
    <n v="3114"/>
    <s v="CA-2013-150350"/>
    <x v="0"/>
    <x v="828"/>
    <d v="2013-08-31T00:00:00"/>
    <s v="Standard Class"/>
    <s v="MS-17770"/>
    <s v="Maxwell Schwartz"/>
    <x v="0"/>
    <x v="0"/>
    <s v="Seattle"/>
    <x v="4"/>
    <n v="98105"/>
    <x v="1"/>
    <x v="113"/>
    <x v="1"/>
    <x v="12"/>
    <x v="113"/>
    <n v="135.9"/>
    <n v="5"/>
    <n v="0"/>
    <n v="63.872999999999998"/>
  </r>
  <r>
    <n v="3115"/>
    <s v="CA-2013-150350"/>
    <x v="0"/>
    <x v="828"/>
    <d v="2013-08-31T00:00:00"/>
    <s v="Standard Class"/>
    <s v="MS-17770"/>
    <s v="Maxwell Schwartz"/>
    <x v="0"/>
    <x v="0"/>
    <s v="Seattle"/>
    <x v="4"/>
    <n v="98105"/>
    <x v="1"/>
    <x v="1215"/>
    <x v="1"/>
    <x v="10"/>
    <x v="1190"/>
    <n v="34.68"/>
    <n v="6"/>
    <n v="0"/>
    <n v="16.993200000000002"/>
  </r>
  <r>
    <n v="3116"/>
    <s v="CA-2013-150350"/>
    <x v="0"/>
    <x v="828"/>
    <d v="2013-08-31T00:00:00"/>
    <s v="Standard Class"/>
    <s v="MS-17770"/>
    <s v="Maxwell Schwartz"/>
    <x v="0"/>
    <x v="0"/>
    <s v="Seattle"/>
    <x v="4"/>
    <n v="98105"/>
    <x v="1"/>
    <x v="913"/>
    <x v="0"/>
    <x v="1"/>
    <x v="896"/>
    <n v="532.70400000000006"/>
    <n v="6"/>
    <n v="0.2"/>
    <n v="-39.952800000000025"/>
  </r>
  <r>
    <n v="3117"/>
    <s v="CA-2013-150350"/>
    <x v="0"/>
    <x v="828"/>
    <d v="2013-08-31T00:00:00"/>
    <s v="Standard Class"/>
    <s v="MS-17770"/>
    <s v="Maxwell Schwartz"/>
    <x v="0"/>
    <x v="0"/>
    <s v="Seattle"/>
    <x v="4"/>
    <n v="98105"/>
    <x v="1"/>
    <x v="22"/>
    <x v="1"/>
    <x v="9"/>
    <x v="22"/>
    <n v="43.099999999999994"/>
    <n v="5"/>
    <n v="0"/>
    <n v="11.206"/>
  </r>
  <r>
    <n v="3118"/>
    <s v="CA-2013-150350"/>
    <x v="0"/>
    <x v="828"/>
    <d v="2013-08-31T00:00:00"/>
    <s v="Standard Class"/>
    <s v="MS-17770"/>
    <s v="Maxwell Schwartz"/>
    <x v="0"/>
    <x v="0"/>
    <s v="Seattle"/>
    <x v="4"/>
    <n v="98105"/>
    <x v="1"/>
    <x v="168"/>
    <x v="1"/>
    <x v="14"/>
    <x v="167"/>
    <n v="15.88"/>
    <n v="4"/>
    <n v="0"/>
    <n v="0.15879999999999939"/>
  </r>
  <r>
    <n v="3119"/>
    <s v="CA-2012-121720"/>
    <x v="1"/>
    <x v="832"/>
    <d v="2012-06-12T00:00:00"/>
    <s v="First Class"/>
    <s v="JE-15610"/>
    <s v="Jim Epp"/>
    <x v="1"/>
    <x v="0"/>
    <s v="Lakeland"/>
    <x v="2"/>
    <n v="33801"/>
    <x v="0"/>
    <x v="299"/>
    <x v="0"/>
    <x v="1"/>
    <x v="296"/>
    <n v="1123.92"/>
    <n v="5"/>
    <n v="0.2"/>
    <n v="-182.63700000000017"/>
  </r>
  <r>
    <n v="3120"/>
    <s v="CA-2012-121720"/>
    <x v="1"/>
    <x v="832"/>
    <d v="2012-06-12T00:00:00"/>
    <s v="First Class"/>
    <s v="JE-15610"/>
    <s v="Jim Epp"/>
    <x v="1"/>
    <x v="0"/>
    <s v="Lakeland"/>
    <x v="2"/>
    <n v="33801"/>
    <x v="0"/>
    <x v="495"/>
    <x v="2"/>
    <x v="7"/>
    <x v="490"/>
    <n v="249.58400000000003"/>
    <n v="2"/>
    <n v="0.2"/>
    <n v="31.197999999999986"/>
  </r>
  <r>
    <n v="3121"/>
    <s v="CA-2012-121720"/>
    <x v="1"/>
    <x v="832"/>
    <d v="2012-06-12T00:00:00"/>
    <s v="First Class"/>
    <s v="JE-15610"/>
    <s v="Jim Epp"/>
    <x v="1"/>
    <x v="0"/>
    <s v="Lakeland"/>
    <x v="2"/>
    <n v="33801"/>
    <x v="0"/>
    <x v="1492"/>
    <x v="0"/>
    <x v="5"/>
    <x v="1470"/>
    <n v="48.671999999999997"/>
    <n v="3"/>
    <n v="0.2"/>
    <n v="7.3007999999999988"/>
  </r>
  <r>
    <n v="3122"/>
    <s v="CA-2012-121720"/>
    <x v="1"/>
    <x v="832"/>
    <d v="2012-06-12T00:00:00"/>
    <s v="First Class"/>
    <s v="JE-15610"/>
    <s v="Jim Epp"/>
    <x v="1"/>
    <x v="0"/>
    <s v="Lakeland"/>
    <x v="2"/>
    <n v="33801"/>
    <x v="0"/>
    <x v="108"/>
    <x v="1"/>
    <x v="6"/>
    <x v="108"/>
    <n v="60.768000000000001"/>
    <n v="2"/>
    <n v="0.2"/>
    <n v="7.5959999999999894"/>
  </r>
  <r>
    <n v="3123"/>
    <s v="CA-2012-121720"/>
    <x v="1"/>
    <x v="832"/>
    <d v="2012-06-12T00:00:00"/>
    <s v="First Class"/>
    <s v="JE-15610"/>
    <s v="Jim Epp"/>
    <x v="1"/>
    <x v="0"/>
    <s v="Lakeland"/>
    <x v="2"/>
    <n v="33801"/>
    <x v="0"/>
    <x v="270"/>
    <x v="1"/>
    <x v="8"/>
    <x v="267"/>
    <n v="78.600000000000009"/>
    <n v="5"/>
    <n v="0.7"/>
    <n v="-62.88000000000001"/>
  </r>
  <r>
    <n v="3124"/>
    <s v="CA-2012-121720"/>
    <x v="1"/>
    <x v="832"/>
    <d v="2012-06-12T00:00:00"/>
    <s v="First Class"/>
    <s v="JE-15610"/>
    <s v="Jim Epp"/>
    <x v="1"/>
    <x v="0"/>
    <s v="Lakeland"/>
    <x v="2"/>
    <n v="33801"/>
    <x v="0"/>
    <x v="1375"/>
    <x v="1"/>
    <x v="8"/>
    <x v="1351"/>
    <n v="3.7680000000000007"/>
    <n v="2"/>
    <n v="0.7"/>
    <n v="-3.1400000000000006"/>
  </r>
  <r>
    <n v="3125"/>
    <s v="CA-2012-121720"/>
    <x v="1"/>
    <x v="832"/>
    <d v="2012-06-12T00:00:00"/>
    <s v="First Class"/>
    <s v="JE-15610"/>
    <s v="Jim Epp"/>
    <x v="1"/>
    <x v="0"/>
    <s v="Lakeland"/>
    <x v="2"/>
    <n v="33801"/>
    <x v="0"/>
    <x v="486"/>
    <x v="1"/>
    <x v="4"/>
    <x v="481"/>
    <n v="1036.624"/>
    <n v="2"/>
    <n v="0.2"/>
    <n v="51.831200000000024"/>
  </r>
  <r>
    <n v="3126"/>
    <s v="CA-2012-121720"/>
    <x v="1"/>
    <x v="832"/>
    <d v="2012-06-12T00:00:00"/>
    <s v="First Class"/>
    <s v="JE-15610"/>
    <s v="Jim Epp"/>
    <x v="1"/>
    <x v="0"/>
    <s v="Lakeland"/>
    <x v="2"/>
    <n v="33801"/>
    <x v="0"/>
    <x v="718"/>
    <x v="1"/>
    <x v="4"/>
    <x v="710"/>
    <n v="563.80799999999999"/>
    <n v="4"/>
    <n v="0.2"/>
    <n v="21.142799999999966"/>
  </r>
  <r>
    <n v="3127"/>
    <s v="CA-2014-149895"/>
    <x v="3"/>
    <x v="565"/>
    <d v="2014-09-13T00:00:00"/>
    <s v="Standard Class"/>
    <s v="EB-14110"/>
    <s v="Eugene Barchas"/>
    <x v="0"/>
    <x v="0"/>
    <s v="Philadelphia"/>
    <x v="9"/>
    <n v="19134"/>
    <x v="3"/>
    <x v="883"/>
    <x v="2"/>
    <x v="7"/>
    <x v="1471"/>
    <n v="258.52799999999996"/>
    <n v="2"/>
    <n v="0.4"/>
    <n v="-47.396800000000013"/>
  </r>
  <r>
    <n v="3128"/>
    <s v="CA-2014-147564"/>
    <x v="3"/>
    <x v="280"/>
    <d v="2014-10-07T00:00:00"/>
    <s v="Standard Class"/>
    <s v="BP-11155"/>
    <s v="Becky Pak"/>
    <x v="0"/>
    <x v="0"/>
    <s v="New York City"/>
    <x v="15"/>
    <n v="10011"/>
    <x v="3"/>
    <x v="1493"/>
    <x v="1"/>
    <x v="10"/>
    <x v="1472"/>
    <n v="49.12"/>
    <n v="4"/>
    <n v="0"/>
    <n v="23.086399999999998"/>
  </r>
  <r>
    <n v="3129"/>
    <s v="CA-2011-136399"/>
    <x v="2"/>
    <x v="757"/>
    <d v="2011-12-17T00:00:00"/>
    <s v="First Class"/>
    <s v="CC-12100"/>
    <s v="Chad Cunningham"/>
    <x v="2"/>
    <x v="0"/>
    <s v="Los Angeles"/>
    <x v="1"/>
    <n v="90049"/>
    <x v="1"/>
    <x v="642"/>
    <x v="0"/>
    <x v="5"/>
    <x v="636"/>
    <n v="44.46"/>
    <n v="2"/>
    <n v="0"/>
    <n v="14.671799999999998"/>
  </r>
  <r>
    <n v="3130"/>
    <s v="CA-2011-136399"/>
    <x v="2"/>
    <x v="757"/>
    <d v="2011-12-17T00:00:00"/>
    <s v="First Class"/>
    <s v="CC-12100"/>
    <s v="Chad Cunningham"/>
    <x v="2"/>
    <x v="0"/>
    <s v="Los Angeles"/>
    <x v="1"/>
    <n v="90049"/>
    <x v="1"/>
    <x v="291"/>
    <x v="0"/>
    <x v="1"/>
    <x v="288"/>
    <n v="241.56799999999998"/>
    <n v="2"/>
    <n v="0.2"/>
    <n v="18.11760000000001"/>
  </r>
  <r>
    <n v="3131"/>
    <s v="CA-2011-136399"/>
    <x v="2"/>
    <x v="757"/>
    <d v="2011-12-17T00:00:00"/>
    <s v="First Class"/>
    <s v="CC-12100"/>
    <s v="Chad Cunningham"/>
    <x v="2"/>
    <x v="0"/>
    <s v="Los Angeles"/>
    <x v="1"/>
    <n v="90049"/>
    <x v="1"/>
    <x v="552"/>
    <x v="2"/>
    <x v="11"/>
    <x v="546"/>
    <n v="395"/>
    <n v="5"/>
    <n v="0"/>
    <n v="39.499999999999957"/>
  </r>
  <r>
    <n v="3132"/>
    <s v="CA-2011-136399"/>
    <x v="2"/>
    <x v="757"/>
    <d v="2011-12-17T00:00:00"/>
    <s v="First Class"/>
    <s v="CC-12100"/>
    <s v="Chad Cunningham"/>
    <x v="2"/>
    <x v="0"/>
    <s v="Los Angeles"/>
    <x v="1"/>
    <n v="90049"/>
    <x v="1"/>
    <x v="34"/>
    <x v="2"/>
    <x v="7"/>
    <x v="34"/>
    <n v="627.16800000000012"/>
    <n v="4"/>
    <n v="0.2"/>
    <n v="70.55639999999994"/>
  </r>
  <r>
    <n v="3133"/>
    <s v="CA-2011-107916"/>
    <x v="2"/>
    <x v="829"/>
    <d v="2011-08-26T00:00:00"/>
    <s v="First Class"/>
    <s v="JP-15460"/>
    <s v="Jennifer Patt"/>
    <x v="1"/>
    <x v="0"/>
    <s v="Oceanside"/>
    <x v="15"/>
    <n v="11572"/>
    <x v="3"/>
    <x v="1494"/>
    <x v="0"/>
    <x v="5"/>
    <x v="1473"/>
    <n v="13.28"/>
    <n v="2"/>
    <n v="0"/>
    <n v="6.3743999999999996"/>
  </r>
  <r>
    <n v="3134"/>
    <s v="CA-2011-107916"/>
    <x v="2"/>
    <x v="829"/>
    <d v="2011-08-26T00:00:00"/>
    <s v="First Class"/>
    <s v="JP-15460"/>
    <s v="Jennifer Patt"/>
    <x v="1"/>
    <x v="0"/>
    <s v="Oceanside"/>
    <x v="15"/>
    <n v="11572"/>
    <x v="3"/>
    <x v="1085"/>
    <x v="1"/>
    <x v="8"/>
    <x v="1066"/>
    <n v="12.672000000000001"/>
    <n v="3"/>
    <n v="0.2"/>
    <n v="4.4352000000000009"/>
  </r>
  <r>
    <n v="3135"/>
    <s v="CA-2014-164168"/>
    <x v="3"/>
    <x v="105"/>
    <d v="2014-11-19T00:00:00"/>
    <s v="Standard Class"/>
    <s v="LS-16975"/>
    <s v="Lindsay Shagiari"/>
    <x v="2"/>
    <x v="0"/>
    <s v="Dallas"/>
    <x v="5"/>
    <n v="75081"/>
    <x v="2"/>
    <x v="997"/>
    <x v="1"/>
    <x v="8"/>
    <x v="980"/>
    <n v="30.559999999999992"/>
    <n v="5"/>
    <n v="0.8"/>
    <n v="-45.840000000000018"/>
  </r>
  <r>
    <n v="3136"/>
    <s v="CA-2014-164168"/>
    <x v="3"/>
    <x v="105"/>
    <d v="2014-11-19T00:00:00"/>
    <s v="Standard Class"/>
    <s v="LS-16975"/>
    <s v="Lindsay Shagiari"/>
    <x v="2"/>
    <x v="0"/>
    <s v="Dallas"/>
    <x v="5"/>
    <n v="75081"/>
    <x v="2"/>
    <x v="571"/>
    <x v="1"/>
    <x v="4"/>
    <x v="566"/>
    <n v="77.951999999999998"/>
    <n v="3"/>
    <n v="0.2"/>
    <n v="-15.590400000000002"/>
  </r>
  <r>
    <n v="3137"/>
    <s v="CA-2014-164168"/>
    <x v="3"/>
    <x v="105"/>
    <d v="2014-11-19T00:00:00"/>
    <s v="Standard Class"/>
    <s v="LS-16975"/>
    <s v="Lindsay Shagiari"/>
    <x v="2"/>
    <x v="0"/>
    <s v="Dallas"/>
    <x v="5"/>
    <n v="75081"/>
    <x v="2"/>
    <x v="1495"/>
    <x v="2"/>
    <x v="7"/>
    <x v="1474"/>
    <n v="67.992000000000004"/>
    <n v="1"/>
    <n v="0.2"/>
    <n v="8.4989999999999917"/>
  </r>
  <r>
    <n v="3138"/>
    <s v="CA-2014-164168"/>
    <x v="3"/>
    <x v="105"/>
    <d v="2014-11-19T00:00:00"/>
    <s v="Standard Class"/>
    <s v="LS-16975"/>
    <s v="Lindsay Shagiari"/>
    <x v="2"/>
    <x v="0"/>
    <s v="Dallas"/>
    <x v="5"/>
    <n v="75081"/>
    <x v="2"/>
    <x v="588"/>
    <x v="1"/>
    <x v="12"/>
    <x v="583"/>
    <n v="12.224"/>
    <n v="2"/>
    <n v="0.2"/>
    <n v="4.4311999999999996"/>
  </r>
  <r>
    <n v="3139"/>
    <s v="CA-2014-164168"/>
    <x v="3"/>
    <x v="105"/>
    <d v="2014-11-19T00:00:00"/>
    <s v="Standard Class"/>
    <s v="LS-16975"/>
    <s v="Lindsay Shagiari"/>
    <x v="2"/>
    <x v="0"/>
    <s v="Dallas"/>
    <x v="5"/>
    <n v="75081"/>
    <x v="2"/>
    <x v="1130"/>
    <x v="2"/>
    <x v="11"/>
    <x v="1109"/>
    <n v="44.783999999999999"/>
    <n v="2"/>
    <n v="0.2"/>
    <n v="-0.55980000000000452"/>
  </r>
  <r>
    <n v="3140"/>
    <s v="CA-2014-164168"/>
    <x v="3"/>
    <x v="105"/>
    <d v="2014-11-19T00:00:00"/>
    <s v="Standard Class"/>
    <s v="LS-16975"/>
    <s v="Lindsay Shagiari"/>
    <x v="2"/>
    <x v="0"/>
    <s v="Dallas"/>
    <x v="5"/>
    <n v="75081"/>
    <x v="2"/>
    <x v="285"/>
    <x v="0"/>
    <x v="5"/>
    <x v="282"/>
    <n v="22.847999999999999"/>
    <n v="3"/>
    <n v="0.6"/>
    <n v="-17.707200000000007"/>
  </r>
  <r>
    <n v="3141"/>
    <s v="CA-2012-112557"/>
    <x v="1"/>
    <x v="334"/>
    <d v="2012-04-28T00:00:00"/>
    <s v="First Class"/>
    <s v="JL-15850"/>
    <s v="John Lucas"/>
    <x v="0"/>
    <x v="0"/>
    <s v="New York City"/>
    <x v="15"/>
    <n v="10035"/>
    <x v="3"/>
    <x v="14"/>
    <x v="1"/>
    <x v="9"/>
    <x v="14"/>
    <n v="206.43"/>
    <n v="3"/>
    <n v="0"/>
    <n v="90.829200000000014"/>
  </r>
  <r>
    <n v="3142"/>
    <s v="US-2011-122959"/>
    <x v="2"/>
    <x v="432"/>
    <d v="2011-12-12T00:00:00"/>
    <s v="Same Day"/>
    <s v="CY-12745"/>
    <s v="Craig Yedwab"/>
    <x v="1"/>
    <x v="0"/>
    <s v="San Antonio"/>
    <x v="5"/>
    <n v="78207"/>
    <x v="2"/>
    <x v="115"/>
    <x v="1"/>
    <x v="8"/>
    <x v="115"/>
    <n v="210.39199999999997"/>
    <n v="2"/>
    <n v="0.8"/>
    <n v="-336.62720000000013"/>
  </r>
  <r>
    <n v="3143"/>
    <s v="CA-2014-162572"/>
    <x v="3"/>
    <x v="145"/>
    <d v="2014-09-28T00:00:00"/>
    <s v="Second Class"/>
    <s v="RB-19360"/>
    <s v="Raymond Buch"/>
    <x v="0"/>
    <x v="0"/>
    <s v="Cincinnati"/>
    <x v="24"/>
    <n v="45231"/>
    <x v="3"/>
    <x v="246"/>
    <x v="2"/>
    <x v="11"/>
    <x v="244"/>
    <n v="119.96000000000001"/>
    <n v="5"/>
    <n v="0.2"/>
    <n v="35.988000000000007"/>
  </r>
  <r>
    <n v="3144"/>
    <s v="CA-2014-162572"/>
    <x v="3"/>
    <x v="145"/>
    <d v="2014-09-28T00:00:00"/>
    <s v="Second Class"/>
    <s v="RB-19360"/>
    <s v="Raymond Buch"/>
    <x v="0"/>
    <x v="0"/>
    <s v="Cincinnati"/>
    <x v="24"/>
    <n v="45231"/>
    <x v="3"/>
    <x v="147"/>
    <x v="1"/>
    <x v="6"/>
    <x v="147"/>
    <n v="10.608000000000001"/>
    <n v="6"/>
    <n v="0.2"/>
    <n v="0.92819999999999991"/>
  </r>
  <r>
    <n v="3145"/>
    <s v="US-2013-148110"/>
    <x v="0"/>
    <x v="64"/>
    <d v="2013-09-12T00:00:00"/>
    <s v="Standard Class"/>
    <s v="AR-10825"/>
    <s v="Anthony Rawles"/>
    <x v="1"/>
    <x v="0"/>
    <s v="Austin"/>
    <x v="5"/>
    <n v="78745"/>
    <x v="2"/>
    <x v="474"/>
    <x v="0"/>
    <x v="1"/>
    <x v="470"/>
    <n v="347.80200000000002"/>
    <n v="7"/>
    <n v="0.3"/>
    <n v="-24.842999999999961"/>
  </r>
  <r>
    <n v="3146"/>
    <s v="CA-2014-131828"/>
    <x v="3"/>
    <x v="512"/>
    <d v="2014-02-14T00:00:00"/>
    <s v="Second Class"/>
    <s v="CS-11845"/>
    <s v="Cari Sayre"/>
    <x v="1"/>
    <x v="0"/>
    <s v="Seattle"/>
    <x v="4"/>
    <n v="98105"/>
    <x v="1"/>
    <x v="1496"/>
    <x v="0"/>
    <x v="1"/>
    <x v="1475"/>
    <n v="963.13600000000008"/>
    <n v="4"/>
    <n v="0.2"/>
    <n v="108.35279999999986"/>
  </r>
  <r>
    <n v="3147"/>
    <s v="CA-2014-131828"/>
    <x v="3"/>
    <x v="512"/>
    <d v="2014-02-14T00:00:00"/>
    <s v="Second Class"/>
    <s v="CS-11845"/>
    <s v="Cari Sayre"/>
    <x v="1"/>
    <x v="0"/>
    <s v="Seattle"/>
    <x v="4"/>
    <n v="98105"/>
    <x v="1"/>
    <x v="687"/>
    <x v="2"/>
    <x v="7"/>
    <x v="680"/>
    <n v="88.77600000000001"/>
    <n v="3"/>
    <n v="0.2"/>
    <n v="7.7679000000000009"/>
  </r>
  <r>
    <n v="3148"/>
    <s v="CA-2011-109218"/>
    <x v="2"/>
    <x v="479"/>
    <d v="2011-07-03T00:00:00"/>
    <s v="Second Class"/>
    <s v="AR-10825"/>
    <s v="Anthony Rawles"/>
    <x v="1"/>
    <x v="0"/>
    <s v="Los Angeles"/>
    <x v="1"/>
    <n v="90004"/>
    <x v="1"/>
    <x v="313"/>
    <x v="1"/>
    <x v="6"/>
    <x v="310"/>
    <n v="32.400000000000006"/>
    <n v="5"/>
    <n v="0"/>
    <n v="10.367999999999999"/>
  </r>
  <r>
    <n v="3149"/>
    <s v="CA-2013-120558"/>
    <x v="0"/>
    <x v="843"/>
    <d v="2013-06-11T00:00:00"/>
    <s v="First Class"/>
    <s v="RD-19810"/>
    <s v="Ross DeVincentis"/>
    <x v="2"/>
    <x v="0"/>
    <s v="New York City"/>
    <x v="15"/>
    <n v="10035"/>
    <x v="3"/>
    <x v="490"/>
    <x v="1"/>
    <x v="10"/>
    <x v="485"/>
    <n v="32.400000000000006"/>
    <n v="5"/>
    <n v="0"/>
    <n v="15.552000000000001"/>
  </r>
  <r>
    <n v="3150"/>
    <s v="US-2011-109036"/>
    <x v="2"/>
    <x v="414"/>
    <d v="2011-12-25T00:00:00"/>
    <s v="Standard Class"/>
    <s v="KH-16510"/>
    <s v="Keith Herrera"/>
    <x v="0"/>
    <x v="0"/>
    <s v="Seattle"/>
    <x v="4"/>
    <n v="98103"/>
    <x v="1"/>
    <x v="254"/>
    <x v="1"/>
    <x v="2"/>
    <x v="252"/>
    <n v="31.049999999999997"/>
    <n v="3"/>
    <n v="0"/>
    <n v="14.904"/>
  </r>
  <r>
    <n v="3151"/>
    <s v="CA-2012-147830"/>
    <x v="1"/>
    <x v="83"/>
    <d v="2012-12-18T00:00:00"/>
    <s v="First Class"/>
    <s v="NF-18385"/>
    <s v="Natalie Fritzler"/>
    <x v="0"/>
    <x v="0"/>
    <s v="Newark"/>
    <x v="24"/>
    <n v="43055"/>
    <x v="3"/>
    <x v="695"/>
    <x v="2"/>
    <x v="11"/>
    <x v="1053"/>
    <n v="2025.3600000000001"/>
    <n v="6"/>
    <n v="0.2"/>
    <n v="607.60800000000006"/>
  </r>
  <r>
    <n v="3152"/>
    <s v="CA-2012-147830"/>
    <x v="1"/>
    <x v="83"/>
    <d v="2012-12-18T00:00:00"/>
    <s v="First Class"/>
    <s v="NF-18385"/>
    <s v="Natalie Fritzler"/>
    <x v="0"/>
    <x v="0"/>
    <s v="Newark"/>
    <x v="24"/>
    <n v="43055"/>
    <x v="3"/>
    <x v="1497"/>
    <x v="2"/>
    <x v="15"/>
    <x v="1476"/>
    <n v="1799.9940000000001"/>
    <n v="2"/>
    <n v="0.7"/>
    <n v="-2639.9912000000004"/>
  </r>
  <r>
    <n v="3153"/>
    <s v="CA-2012-147830"/>
    <x v="1"/>
    <x v="83"/>
    <d v="2012-12-18T00:00:00"/>
    <s v="First Class"/>
    <s v="NF-18385"/>
    <s v="Natalie Fritzler"/>
    <x v="0"/>
    <x v="0"/>
    <s v="Newark"/>
    <x v="24"/>
    <n v="43055"/>
    <x v="3"/>
    <x v="1495"/>
    <x v="2"/>
    <x v="7"/>
    <x v="1474"/>
    <n v="101.98799999999999"/>
    <n v="2"/>
    <n v="0.4"/>
    <n v="-16.998000000000019"/>
  </r>
  <r>
    <n v="3154"/>
    <s v="CA-2012-147830"/>
    <x v="1"/>
    <x v="83"/>
    <d v="2012-12-18T00:00:00"/>
    <s v="First Class"/>
    <s v="NF-18385"/>
    <s v="Natalie Fritzler"/>
    <x v="0"/>
    <x v="0"/>
    <s v="Newark"/>
    <x v="24"/>
    <n v="43055"/>
    <x v="3"/>
    <x v="267"/>
    <x v="0"/>
    <x v="5"/>
    <x v="264"/>
    <n v="262.86399999999998"/>
    <n v="7"/>
    <n v="0.2"/>
    <n v="69.001800000000017"/>
  </r>
  <r>
    <n v="3155"/>
    <s v="CA-2014-150497"/>
    <x v="3"/>
    <x v="228"/>
    <d v="2014-07-25T00:00:00"/>
    <s v="Standard Class"/>
    <s v="SM-20950"/>
    <s v="Suzanne McNair"/>
    <x v="1"/>
    <x v="0"/>
    <s v="Maple Grove"/>
    <x v="11"/>
    <n v="55369"/>
    <x v="2"/>
    <x v="1498"/>
    <x v="1"/>
    <x v="8"/>
    <x v="1477"/>
    <n v="735.98"/>
    <n v="2"/>
    <n v="0"/>
    <n v="331.19099999999997"/>
  </r>
  <r>
    <n v="3156"/>
    <s v="CA-2011-128986"/>
    <x v="2"/>
    <x v="93"/>
    <d v="2011-08-05T00:00:00"/>
    <s v="Second Class"/>
    <s v="GH-14410"/>
    <s v="Gary Hansen"/>
    <x v="2"/>
    <x v="0"/>
    <s v="Glendale"/>
    <x v="16"/>
    <n v="85301"/>
    <x v="1"/>
    <x v="968"/>
    <x v="1"/>
    <x v="10"/>
    <x v="952"/>
    <n v="93.024000000000001"/>
    <n v="3"/>
    <n v="0.2"/>
    <n v="33.721199999999996"/>
  </r>
  <r>
    <n v="3157"/>
    <s v="CA-2012-139584"/>
    <x v="1"/>
    <x v="252"/>
    <d v="2012-08-28T00:00:00"/>
    <s v="Standard Class"/>
    <s v="EM-13810"/>
    <s v="Eleni McCrary"/>
    <x v="1"/>
    <x v="0"/>
    <s v="New York City"/>
    <x v="15"/>
    <n v="10009"/>
    <x v="3"/>
    <x v="10"/>
    <x v="0"/>
    <x v="3"/>
    <x v="10"/>
    <n v="284.36399999999998"/>
    <n v="2"/>
    <n v="0.4"/>
    <n v="-75.830400000000054"/>
  </r>
  <r>
    <n v="3158"/>
    <s v="CA-2012-139584"/>
    <x v="1"/>
    <x v="252"/>
    <d v="2012-08-28T00:00:00"/>
    <s v="Standard Class"/>
    <s v="EM-13810"/>
    <s v="Eleni McCrary"/>
    <x v="1"/>
    <x v="0"/>
    <s v="New York City"/>
    <x v="15"/>
    <n v="10009"/>
    <x v="3"/>
    <x v="197"/>
    <x v="2"/>
    <x v="11"/>
    <x v="196"/>
    <n v="26"/>
    <n v="2"/>
    <n v="0"/>
    <n v="11.7"/>
  </r>
  <r>
    <n v="3159"/>
    <s v="US-2013-162677"/>
    <x v="0"/>
    <x v="253"/>
    <d v="2013-03-28T00:00:00"/>
    <s v="First Class"/>
    <s v="DB-13210"/>
    <s v="Dean Braden"/>
    <x v="0"/>
    <x v="0"/>
    <s v="Jacksonville"/>
    <x v="3"/>
    <n v="28540"/>
    <x v="0"/>
    <x v="1036"/>
    <x v="1"/>
    <x v="4"/>
    <x v="1017"/>
    <n v="67.64"/>
    <n v="5"/>
    <n v="0.2"/>
    <n v="5.9184999999999981"/>
  </r>
  <r>
    <n v="3160"/>
    <s v="US-2013-162677"/>
    <x v="0"/>
    <x v="253"/>
    <d v="2013-03-28T00:00:00"/>
    <s v="First Class"/>
    <s v="DB-13210"/>
    <s v="Dean Braden"/>
    <x v="0"/>
    <x v="0"/>
    <s v="Jacksonville"/>
    <x v="3"/>
    <n v="28540"/>
    <x v="0"/>
    <x v="959"/>
    <x v="2"/>
    <x v="11"/>
    <x v="943"/>
    <n v="119.97600000000001"/>
    <n v="3"/>
    <n v="0.2"/>
    <n v="-17.996400000000019"/>
  </r>
  <r>
    <n v="3161"/>
    <s v="US-2011-150924"/>
    <x v="2"/>
    <x v="171"/>
    <d v="2011-09-16T00:00:00"/>
    <s v="Second Class"/>
    <s v="PT-19090"/>
    <s v="Pete Takahito"/>
    <x v="0"/>
    <x v="0"/>
    <s v="Houston"/>
    <x v="5"/>
    <n v="77070"/>
    <x v="2"/>
    <x v="1499"/>
    <x v="1"/>
    <x v="8"/>
    <x v="1478"/>
    <n v="5.1799999999999988"/>
    <n v="5"/>
    <n v="0.8"/>
    <n v="-8.0289999999999999"/>
  </r>
  <r>
    <n v="3162"/>
    <s v="CA-2011-153969"/>
    <x v="2"/>
    <x v="158"/>
    <d v="2011-09-25T00:00:00"/>
    <s v="Standard Class"/>
    <s v="HF-14995"/>
    <s v="Herbert Flentye"/>
    <x v="0"/>
    <x v="0"/>
    <s v="San Francisco"/>
    <x v="1"/>
    <n v="94109"/>
    <x v="1"/>
    <x v="837"/>
    <x v="1"/>
    <x v="12"/>
    <x v="33"/>
    <n v="15.56"/>
    <n v="2"/>
    <n v="0"/>
    <n v="7.3132000000000001"/>
  </r>
  <r>
    <n v="3163"/>
    <s v="CA-2011-153969"/>
    <x v="2"/>
    <x v="158"/>
    <d v="2011-09-25T00:00:00"/>
    <s v="Standard Class"/>
    <s v="HF-14995"/>
    <s v="Herbert Flentye"/>
    <x v="0"/>
    <x v="0"/>
    <s v="San Francisco"/>
    <x v="1"/>
    <n v="94109"/>
    <x v="1"/>
    <x v="1358"/>
    <x v="1"/>
    <x v="12"/>
    <x v="1335"/>
    <n v="78.349999999999994"/>
    <n v="5"/>
    <n v="0"/>
    <n v="36.824499999999993"/>
  </r>
  <r>
    <n v="3164"/>
    <s v="CA-2011-153969"/>
    <x v="2"/>
    <x v="158"/>
    <d v="2011-09-25T00:00:00"/>
    <s v="Standard Class"/>
    <s v="HF-14995"/>
    <s v="Herbert Flentye"/>
    <x v="0"/>
    <x v="0"/>
    <s v="San Francisco"/>
    <x v="1"/>
    <n v="94109"/>
    <x v="1"/>
    <x v="1500"/>
    <x v="1"/>
    <x v="6"/>
    <x v="1479"/>
    <n v="59.519999999999996"/>
    <n v="3"/>
    <n v="0"/>
    <n v="15.475200000000001"/>
  </r>
  <r>
    <n v="3165"/>
    <s v="CA-2011-153969"/>
    <x v="2"/>
    <x v="158"/>
    <d v="2011-09-25T00:00:00"/>
    <s v="Standard Class"/>
    <s v="HF-14995"/>
    <s v="Herbert Flentye"/>
    <x v="0"/>
    <x v="0"/>
    <s v="San Francisco"/>
    <x v="1"/>
    <n v="94109"/>
    <x v="1"/>
    <x v="1450"/>
    <x v="1"/>
    <x v="10"/>
    <x v="1428"/>
    <n v="38.520000000000003"/>
    <n v="9"/>
    <n v="0"/>
    <n v="17.333999999999996"/>
  </r>
  <r>
    <n v="3166"/>
    <s v="CA-2011-153969"/>
    <x v="2"/>
    <x v="158"/>
    <d v="2011-09-25T00:00:00"/>
    <s v="Standard Class"/>
    <s v="HF-14995"/>
    <s v="Herbert Flentye"/>
    <x v="0"/>
    <x v="0"/>
    <s v="San Francisco"/>
    <x v="1"/>
    <n v="94109"/>
    <x v="1"/>
    <x v="1501"/>
    <x v="2"/>
    <x v="7"/>
    <x v="1480"/>
    <n v="239.98400000000004"/>
    <n v="2"/>
    <n v="0.2"/>
    <n v="23.998400000000004"/>
  </r>
  <r>
    <n v="3167"/>
    <s v="CA-2011-153969"/>
    <x v="2"/>
    <x v="158"/>
    <d v="2011-09-25T00:00:00"/>
    <s v="Standard Class"/>
    <s v="HF-14995"/>
    <s v="Herbert Flentye"/>
    <x v="0"/>
    <x v="0"/>
    <s v="San Francisco"/>
    <x v="1"/>
    <n v="94109"/>
    <x v="1"/>
    <x v="1408"/>
    <x v="1"/>
    <x v="10"/>
    <x v="1386"/>
    <n v="19.350000000000001"/>
    <n v="3"/>
    <n v="0"/>
    <n v="9.4815000000000005"/>
  </r>
  <r>
    <n v="3168"/>
    <s v="CA-2013-146682"/>
    <x v="0"/>
    <x v="517"/>
    <d v="2013-11-01T00:00:00"/>
    <s v="First Class"/>
    <s v="KW-16435"/>
    <s v="Katrina Willman"/>
    <x v="0"/>
    <x v="0"/>
    <s v="Lansing"/>
    <x v="12"/>
    <n v="48911"/>
    <x v="2"/>
    <x v="278"/>
    <x v="0"/>
    <x v="5"/>
    <x v="275"/>
    <n v="67"/>
    <n v="5"/>
    <n v="0"/>
    <n v="32.159999999999997"/>
  </r>
  <r>
    <n v="3169"/>
    <s v="CA-2013-138695"/>
    <x v="0"/>
    <x v="316"/>
    <d v="2013-06-04T00:00:00"/>
    <s v="Standard Class"/>
    <s v="KC-16675"/>
    <s v="Kimberly Carter"/>
    <x v="1"/>
    <x v="0"/>
    <s v="Tallahassee"/>
    <x v="2"/>
    <n v="32303"/>
    <x v="0"/>
    <x v="1225"/>
    <x v="0"/>
    <x v="1"/>
    <x v="1200"/>
    <n v="390.27199999999999"/>
    <n v="8"/>
    <n v="0.2"/>
    <n v="-24.39200000000001"/>
  </r>
  <r>
    <n v="3170"/>
    <s v="CA-2013-138695"/>
    <x v="0"/>
    <x v="316"/>
    <d v="2013-06-04T00:00:00"/>
    <s v="Standard Class"/>
    <s v="KC-16675"/>
    <s v="Kimberly Carter"/>
    <x v="1"/>
    <x v="0"/>
    <s v="Tallahassee"/>
    <x v="2"/>
    <n v="32303"/>
    <x v="0"/>
    <x v="457"/>
    <x v="1"/>
    <x v="10"/>
    <x v="453"/>
    <n v="62.192000000000007"/>
    <n v="13"/>
    <n v="0.2"/>
    <n v="19.434999999999995"/>
  </r>
  <r>
    <n v="3171"/>
    <s v="CA-2014-107461"/>
    <x v="3"/>
    <x v="202"/>
    <d v="2014-12-27T00:00:00"/>
    <s v="Second Class"/>
    <s v="PK-19075"/>
    <s v="Pete Kriz"/>
    <x v="0"/>
    <x v="0"/>
    <s v="Columbia"/>
    <x v="20"/>
    <n v="29203"/>
    <x v="0"/>
    <x v="1406"/>
    <x v="1"/>
    <x v="8"/>
    <x v="1384"/>
    <n v="23.88"/>
    <n v="6"/>
    <n v="0"/>
    <n v="11.223600000000001"/>
  </r>
  <r>
    <n v="3172"/>
    <s v="US-2013-133879"/>
    <x v="0"/>
    <x v="844"/>
    <d v="2013-03-29T00:00:00"/>
    <s v="Standard Class"/>
    <s v="KT-16465"/>
    <s v="Kean Takahito"/>
    <x v="0"/>
    <x v="0"/>
    <s v="Chicago"/>
    <x v="10"/>
    <n v="60623"/>
    <x v="2"/>
    <x v="741"/>
    <x v="1"/>
    <x v="8"/>
    <x v="732"/>
    <n v="3.1679999999999993"/>
    <n v="2"/>
    <n v="0.8"/>
    <n v="-4.7520000000000007"/>
  </r>
  <r>
    <n v="3173"/>
    <s v="US-2013-133879"/>
    <x v="0"/>
    <x v="844"/>
    <d v="2013-03-29T00:00:00"/>
    <s v="Standard Class"/>
    <s v="KT-16465"/>
    <s v="Kean Takahito"/>
    <x v="0"/>
    <x v="0"/>
    <s v="Chicago"/>
    <x v="10"/>
    <n v="60623"/>
    <x v="2"/>
    <x v="662"/>
    <x v="0"/>
    <x v="1"/>
    <x v="656"/>
    <n v="528.42999999999995"/>
    <n v="5"/>
    <n v="0.3"/>
    <n v="0"/>
  </r>
  <r>
    <n v="3174"/>
    <s v="US-2013-133879"/>
    <x v="0"/>
    <x v="844"/>
    <d v="2013-03-29T00:00:00"/>
    <s v="Standard Class"/>
    <s v="KT-16465"/>
    <s v="Kean Takahito"/>
    <x v="0"/>
    <x v="0"/>
    <s v="Chicago"/>
    <x v="10"/>
    <n v="60623"/>
    <x v="2"/>
    <x v="1260"/>
    <x v="1"/>
    <x v="6"/>
    <x v="1235"/>
    <n v="13.392000000000001"/>
    <n v="3"/>
    <n v="0.2"/>
    <n v="1.5065999999999975"/>
  </r>
  <r>
    <n v="3175"/>
    <s v="CA-2014-157483"/>
    <x v="3"/>
    <x v="343"/>
    <d v="2014-11-19T00:00:00"/>
    <s v="Standard Class"/>
    <s v="EP-13915"/>
    <s v="Emily Phan"/>
    <x v="0"/>
    <x v="0"/>
    <s v="Detroit"/>
    <x v="12"/>
    <n v="48227"/>
    <x v="2"/>
    <x v="1502"/>
    <x v="1"/>
    <x v="6"/>
    <x v="1481"/>
    <n v="181.86"/>
    <n v="7"/>
    <n v="0"/>
    <n v="50.9208"/>
  </r>
  <r>
    <n v="3176"/>
    <s v="US-2014-132059"/>
    <x v="3"/>
    <x v="397"/>
    <d v="2014-09-30T00:00:00"/>
    <s v="Standard Class"/>
    <s v="AP-10915"/>
    <s v="Arthur Prichep"/>
    <x v="0"/>
    <x v="0"/>
    <s v="Fort Collins"/>
    <x v="22"/>
    <n v="80525"/>
    <x v="1"/>
    <x v="789"/>
    <x v="0"/>
    <x v="0"/>
    <x v="779"/>
    <n v="180.58800000000005"/>
    <n v="2"/>
    <n v="0.7"/>
    <n v="-240.78400000000005"/>
  </r>
  <r>
    <n v="3177"/>
    <s v="US-2014-132059"/>
    <x v="3"/>
    <x v="397"/>
    <d v="2014-09-30T00:00:00"/>
    <s v="Standard Class"/>
    <s v="AP-10915"/>
    <s v="Arthur Prichep"/>
    <x v="0"/>
    <x v="0"/>
    <s v="Fort Collins"/>
    <x v="22"/>
    <n v="80525"/>
    <x v="1"/>
    <x v="1048"/>
    <x v="2"/>
    <x v="11"/>
    <x v="1028"/>
    <n v="47.984000000000002"/>
    <n v="2"/>
    <n v="0.2"/>
    <n v="0.59979999999999656"/>
  </r>
  <r>
    <n v="3178"/>
    <s v="CA-2014-122280"/>
    <x v="3"/>
    <x v="18"/>
    <d v="2014-09-11T00:00:00"/>
    <s v="Same Day"/>
    <s v="SH-20395"/>
    <s v="Shahid Hopkins"/>
    <x v="0"/>
    <x v="0"/>
    <s v="New York City"/>
    <x v="15"/>
    <n v="10024"/>
    <x v="3"/>
    <x v="945"/>
    <x v="1"/>
    <x v="10"/>
    <x v="929"/>
    <n v="18.760000000000002"/>
    <n v="2"/>
    <n v="0"/>
    <n v="9.0048000000000012"/>
  </r>
  <r>
    <n v="3179"/>
    <s v="CA-2014-105235"/>
    <x v="3"/>
    <x v="256"/>
    <d v="2014-12-12T00:00:00"/>
    <s v="Standard Class"/>
    <s v="SM-20950"/>
    <s v="Suzanne McNair"/>
    <x v="1"/>
    <x v="0"/>
    <s v="New York City"/>
    <x v="15"/>
    <n v="10011"/>
    <x v="3"/>
    <x v="5"/>
    <x v="0"/>
    <x v="5"/>
    <x v="5"/>
    <n v="20.94"/>
    <n v="3"/>
    <n v="0"/>
    <n v="6.0725999999999987"/>
  </r>
  <r>
    <n v="3180"/>
    <s v="CA-2014-105235"/>
    <x v="3"/>
    <x v="256"/>
    <d v="2014-12-12T00:00:00"/>
    <s v="Standard Class"/>
    <s v="SM-20950"/>
    <s v="Suzanne McNair"/>
    <x v="1"/>
    <x v="0"/>
    <s v="New York City"/>
    <x v="15"/>
    <n v="10011"/>
    <x v="3"/>
    <x v="138"/>
    <x v="0"/>
    <x v="5"/>
    <x v="138"/>
    <n v="58.68"/>
    <n v="2"/>
    <n v="0"/>
    <n v="18.190799999999996"/>
  </r>
  <r>
    <n v="3181"/>
    <s v="CA-2014-105235"/>
    <x v="3"/>
    <x v="256"/>
    <d v="2014-12-12T00:00:00"/>
    <s v="Standard Class"/>
    <s v="SM-20950"/>
    <s v="Suzanne McNair"/>
    <x v="1"/>
    <x v="0"/>
    <s v="New York City"/>
    <x v="15"/>
    <n v="10011"/>
    <x v="3"/>
    <x v="473"/>
    <x v="1"/>
    <x v="9"/>
    <x v="469"/>
    <n v="254.89999999999998"/>
    <n v="5"/>
    <n v="0"/>
    <n v="68.823000000000008"/>
  </r>
  <r>
    <n v="3182"/>
    <s v="CA-2014-152912"/>
    <x v="3"/>
    <x v="45"/>
    <d v="2014-11-13T00:00:00"/>
    <s v="Second Class"/>
    <s v="BM-11650"/>
    <s v="Brian Moss"/>
    <x v="1"/>
    <x v="0"/>
    <s v="Columbia"/>
    <x v="39"/>
    <n v="21044"/>
    <x v="3"/>
    <x v="544"/>
    <x v="1"/>
    <x v="8"/>
    <x v="539"/>
    <n v="9.64"/>
    <n v="2"/>
    <n v="0"/>
    <n v="4.4344000000000001"/>
  </r>
  <r>
    <n v="3183"/>
    <s v="CA-2014-152912"/>
    <x v="3"/>
    <x v="45"/>
    <d v="2014-11-13T00:00:00"/>
    <s v="Second Class"/>
    <s v="BM-11650"/>
    <s v="Brian Moss"/>
    <x v="1"/>
    <x v="0"/>
    <s v="Columbia"/>
    <x v="39"/>
    <n v="21044"/>
    <x v="3"/>
    <x v="717"/>
    <x v="2"/>
    <x v="11"/>
    <x v="709"/>
    <n v="826.62000000000012"/>
    <n v="3"/>
    <n v="0"/>
    <n v="355.4466000000001"/>
  </r>
  <r>
    <n v="3184"/>
    <s v="CA-2014-152912"/>
    <x v="3"/>
    <x v="45"/>
    <d v="2014-11-13T00:00:00"/>
    <s v="Second Class"/>
    <s v="BM-11650"/>
    <s v="Brian Moss"/>
    <x v="1"/>
    <x v="0"/>
    <s v="Columbia"/>
    <x v="39"/>
    <n v="21044"/>
    <x v="3"/>
    <x v="245"/>
    <x v="1"/>
    <x v="4"/>
    <x v="243"/>
    <n v="1633.14"/>
    <n v="9"/>
    <n v="0"/>
    <n v="473.61059999999975"/>
  </r>
  <r>
    <n v="3185"/>
    <s v="CA-2014-152912"/>
    <x v="3"/>
    <x v="45"/>
    <d v="2014-11-13T00:00:00"/>
    <s v="Second Class"/>
    <s v="BM-11650"/>
    <s v="Brian Moss"/>
    <x v="1"/>
    <x v="0"/>
    <s v="Columbia"/>
    <x v="39"/>
    <n v="21044"/>
    <x v="3"/>
    <x v="245"/>
    <x v="1"/>
    <x v="4"/>
    <x v="243"/>
    <n v="544.38"/>
    <n v="3"/>
    <n v="0"/>
    <n v="157.87019999999993"/>
  </r>
  <r>
    <n v="3186"/>
    <s v="CA-2011-123498"/>
    <x v="2"/>
    <x v="845"/>
    <d v="2011-11-09T00:00:00"/>
    <s v="First Class"/>
    <s v="TC-20980"/>
    <s v="Tamara Chand"/>
    <x v="1"/>
    <x v="0"/>
    <s v="Houston"/>
    <x v="5"/>
    <n v="77041"/>
    <x v="2"/>
    <x v="1311"/>
    <x v="1"/>
    <x v="8"/>
    <x v="1288"/>
    <n v="26.045999999999992"/>
    <n v="3"/>
    <n v="0.8"/>
    <n v="-44.278199999999998"/>
  </r>
  <r>
    <n v="3187"/>
    <s v="CA-2011-123498"/>
    <x v="2"/>
    <x v="845"/>
    <d v="2011-11-09T00:00:00"/>
    <s v="First Class"/>
    <s v="TC-20980"/>
    <s v="Tamara Chand"/>
    <x v="1"/>
    <x v="0"/>
    <s v="Houston"/>
    <x v="5"/>
    <n v="77041"/>
    <x v="2"/>
    <x v="1503"/>
    <x v="1"/>
    <x v="12"/>
    <x v="33"/>
    <n v="74.352000000000004"/>
    <n v="3"/>
    <n v="0.2"/>
    <n v="26.952599999999997"/>
  </r>
  <r>
    <n v="3188"/>
    <s v="CA-2014-159352"/>
    <x v="3"/>
    <x v="846"/>
    <d v="2014-03-18T00:00:00"/>
    <s v="Standard Class"/>
    <s v="KB-16585"/>
    <s v="Ken Black"/>
    <x v="1"/>
    <x v="0"/>
    <s v="Lowell"/>
    <x v="31"/>
    <n v="1852"/>
    <x v="3"/>
    <x v="857"/>
    <x v="2"/>
    <x v="7"/>
    <x v="843"/>
    <n v="69.930000000000007"/>
    <n v="7"/>
    <n v="0"/>
    <n v="32.1678"/>
  </r>
  <r>
    <n v="3189"/>
    <s v="US-2014-146416"/>
    <x v="3"/>
    <x v="179"/>
    <d v="2014-10-23T00:00:00"/>
    <s v="Second Class"/>
    <s v="JE-16165"/>
    <s v="Justin Ellison"/>
    <x v="1"/>
    <x v="0"/>
    <s v="Woodland"/>
    <x v="1"/>
    <n v="95695"/>
    <x v="1"/>
    <x v="1171"/>
    <x v="1"/>
    <x v="2"/>
    <x v="1148"/>
    <n v="3.75"/>
    <n v="1"/>
    <n v="0"/>
    <n v="1.7999999999999998"/>
  </r>
  <r>
    <n v="3190"/>
    <s v="US-2014-146416"/>
    <x v="3"/>
    <x v="179"/>
    <d v="2014-10-23T00:00:00"/>
    <s v="Second Class"/>
    <s v="JE-16165"/>
    <s v="Justin Ellison"/>
    <x v="1"/>
    <x v="0"/>
    <s v="Woodland"/>
    <x v="1"/>
    <n v="95695"/>
    <x v="1"/>
    <x v="1504"/>
    <x v="1"/>
    <x v="8"/>
    <x v="1482"/>
    <n v="20.928000000000001"/>
    <n v="4"/>
    <n v="0.2"/>
    <n v="7.5864000000000003"/>
  </r>
  <r>
    <n v="3191"/>
    <s v="US-2012-163783"/>
    <x v="1"/>
    <x v="17"/>
    <d v="2013-01-01T00:00:00"/>
    <s v="Standard Class"/>
    <s v="DR-12940"/>
    <s v="Daniel Raglin"/>
    <x v="2"/>
    <x v="0"/>
    <s v="Chicago"/>
    <x v="10"/>
    <n v="60610"/>
    <x v="2"/>
    <x v="1505"/>
    <x v="1"/>
    <x v="4"/>
    <x v="1483"/>
    <n v="12.672000000000001"/>
    <n v="3"/>
    <n v="0.2"/>
    <n v="-3.1680000000000001"/>
  </r>
  <r>
    <n v="3192"/>
    <s v="CA-2014-123981"/>
    <x v="3"/>
    <x v="280"/>
    <d v="2014-10-09T00:00:00"/>
    <s v="Standard Class"/>
    <s v="RW-19630"/>
    <s v="Rob Williams"/>
    <x v="1"/>
    <x v="0"/>
    <s v="New York City"/>
    <x v="15"/>
    <n v="10035"/>
    <x v="3"/>
    <x v="803"/>
    <x v="2"/>
    <x v="7"/>
    <x v="793"/>
    <n v="65.989999999999995"/>
    <n v="1"/>
    <n v="0"/>
    <n v="17.157400000000003"/>
  </r>
  <r>
    <n v="3193"/>
    <s v="CA-2014-158953"/>
    <x v="3"/>
    <x v="400"/>
    <d v="2014-06-09T00:00:00"/>
    <s v="Standard Class"/>
    <s v="ML-18040"/>
    <s v="Michelle Lonsdale"/>
    <x v="1"/>
    <x v="0"/>
    <s v="Missouri City"/>
    <x v="5"/>
    <n v="77489"/>
    <x v="2"/>
    <x v="248"/>
    <x v="1"/>
    <x v="8"/>
    <x v="246"/>
    <n v="6.3699999999999983"/>
    <n v="7"/>
    <n v="0.8"/>
    <n v="-9.5550000000000015"/>
  </r>
  <r>
    <n v="3194"/>
    <s v="CA-2011-165428"/>
    <x v="2"/>
    <x v="416"/>
    <d v="2011-09-04T00:00:00"/>
    <s v="First Class"/>
    <s v="JL-15130"/>
    <s v="Jack Lebron"/>
    <x v="0"/>
    <x v="0"/>
    <s v="Houston"/>
    <x v="5"/>
    <n v="77036"/>
    <x v="2"/>
    <x v="525"/>
    <x v="1"/>
    <x v="8"/>
    <x v="520"/>
    <n v="3.6479999999999992"/>
    <n v="3"/>
    <n v="0.8"/>
    <n v="-6.0192000000000032"/>
  </r>
  <r>
    <n v="3195"/>
    <s v="CA-2011-165428"/>
    <x v="2"/>
    <x v="416"/>
    <d v="2011-09-04T00:00:00"/>
    <s v="First Class"/>
    <s v="JL-15130"/>
    <s v="Jack Lebron"/>
    <x v="0"/>
    <x v="0"/>
    <s v="Houston"/>
    <x v="5"/>
    <n v="77036"/>
    <x v="2"/>
    <x v="260"/>
    <x v="1"/>
    <x v="10"/>
    <x v="257"/>
    <n v="31.104000000000006"/>
    <n v="6"/>
    <n v="0.2"/>
    <n v="10.8864"/>
  </r>
  <r>
    <n v="3196"/>
    <s v="CA-2013-169026"/>
    <x v="0"/>
    <x v="590"/>
    <d v="2013-08-14T00:00:00"/>
    <s v="Standard Class"/>
    <s v="CM-12655"/>
    <s v="Corinna Mitchell"/>
    <x v="2"/>
    <x v="0"/>
    <s v="Jackson"/>
    <x v="35"/>
    <n v="39212"/>
    <x v="0"/>
    <x v="1506"/>
    <x v="1"/>
    <x v="13"/>
    <x v="1484"/>
    <n v="23.34"/>
    <n v="3"/>
    <n v="0"/>
    <n v="0.23339999999999961"/>
  </r>
  <r>
    <n v="3197"/>
    <s v="CA-2014-109750"/>
    <x v="3"/>
    <x v="847"/>
    <d v="2014-07-29T00:00:00"/>
    <s v="Standard Class"/>
    <s v="FH-14365"/>
    <s v="Fred Hopkins"/>
    <x v="1"/>
    <x v="0"/>
    <s v="New York City"/>
    <x v="15"/>
    <n v="10009"/>
    <x v="3"/>
    <x v="312"/>
    <x v="2"/>
    <x v="7"/>
    <x v="309"/>
    <n v="29.97"/>
    <n v="3"/>
    <n v="0"/>
    <n v="14.085899999999999"/>
  </r>
  <r>
    <n v="3198"/>
    <s v="CA-2012-149384"/>
    <x v="1"/>
    <x v="848"/>
    <d v="2012-07-10T00:00:00"/>
    <s v="Same Day"/>
    <s v="EH-13945"/>
    <s v="Eric Hoffmann"/>
    <x v="0"/>
    <x v="0"/>
    <s v="Tempe"/>
    <x v="16"/>
    <n v="85281"/>
    <x v="1"/>
    <x v="1390"/>
    <x v="1"/>
    <x v="8"/>
    <x v="1367"/>
    <n v="3.366000000000001"/>
    <n v="3"/>
    <n v="0.7"/>
    <n v="-2.2439999999999989"/>
  </r>
  <r>
    <n v="3199"/>
    <s v="CA-2011-131527"/>
    <x v="2"/>
    <x v="588"/>
    <d v="2011-12-07T00:00:00"/>
    <s v="Standard Class"/>
    <s v="TB-21280"/>
    <s v="Toby Braunhardt"/>
    <x v="0"/>
    <x v="0"/>
    <s v="Jacksonville"/>
    <x v="3"/>
    <n v="28540"/>
    <x v="0"/>
    <x v="1507"/>
    <x v="2"/>
    <x v="7"/>
    <x v="1485"/>
    <n v="95.968000000000004"/>
    <n v="4"/>
    <n v="0.2"/>
    <n v="9.5968000000000053"/>
  </r>
  <r>
    <n v="3200"/>
    <s v="CA-2014-164000"/>
    <x v="3"/>
    <x v="404"/>
    <d v="2014-12-23T00:00:00"/>
    <s v="Standard Class"/>
    <s v="AH-10030"/>
    <s v="Aaron Hawkins"/>
    <x v="1"/>
    <x v="0"/>
    <s v="Philadelphia"/>
    <x v="9"/>
    <n v="19134"/>
    <x v="3"/>
    <x v="1412"/>
    <x v="1"/>
    <x v="6"/>
    <x v="1390"/>
    <n v="18.704000000000001"/>
    <n v="7"/>
    <n v="0.2"/>
    <n v="2.3379999999999983"/>
  </r>
  <r>
    <n v="3201"/>
    <s v="CA-2011-164224"/>
    <x v="2"/>
    <x v="598"/>
    <d v="2011-05-20T00:00:00"/>
    <s v="Second Class"/>
    <s v="TT-21070"/>
    <s v="Ted Trevino"/>
    <x v="0"/>
    <x v="0"/>
    <s v="Akron"/>
    <x v="24"/>
    <n v="44312"/>
    <x v="3"/>
    <x v="1292"/>
    <x v="0"/>
    <x v="5"/>
    <x v="1269"/>
    <n v="149.232"/>
    <n v="3"/>
    <n v="0.2"/>
    <n v="3.7308000000000021"/>
  </r>
  <r>
    <n v="3202"/>
    <s v="CA-2011-164224"/>
    <x v="2"/>
    <x v="598"/>
    <d v="2011-05-20T00:00:00"/>
    <s v="Second Class"/>
    <s v="TT-21070"/>
    <s v="Ted Trevino"/>
    <x v="0"/>
    <x v="0"/>
    <s v="Akron"/>
    <x v="24"/>
    <n v="44312"/>
    <x v="3"/>
    <x v="1050"/>
    <x v="1"/>
    <x v="10"/>
    <x v="1030"/>
    <n v="15.936000000000002"/>
    <n v="4"/>
    <n v="0.2"/>
    <n v="5.7768000000000015"/>
  </r>
  <r>
    <n v="3203"/>
    <s v="CA-2011-158372"/>
    <x v="2"/>
    <x v="849"/>
    <d v="2011-11-16T00:00:00"/>
    <s v="Standard Class"/>
    <s v="RD-19900"/>
    <s v="Ruben Dartt"/>
    <x v="0"/>
    <x v="0"/>
    <s v="San Diego"/>
    <x v="1"/>
    <n v="92037"/>
    <x v="1"/>
    <x v="539"/>
    <x v="2"/>
    <x v="7"/>
    <x v="534"/>
    <n v="601.53599999999994"/>
    <n v="8"/>
    <n v="0.2"/>
    <n v="60.153600000000012"/>
  </r>
  <r>
    <n v="3204"/>
    <s v="CA-2011-158372"/>
    <x v="2"/>
    <x v="849"/>
    <d v="2011-11-16T00:00:00"/>
    <s v="Standard Class"/>
    <s v="RD-19900"/>
    <s v="Ruben Dartt"/>
    <x v="0"/>
    <x v="0"/>
    <s v="San Diego"/>
    <x v="1"/>
    <n v="92037"/>
    <x v="1"/>
    <x v="916"/>
    <x v="2"/>
    <x v="11"/>
    <x v="899"/>
    <n v="10.99"/>
    <n v="1"/>
    <n v="0"/>
    <n v="4.2861000000000002"/>
  </r>
  <r>
    <n v="3205"/>
    <s v="CA-2011-158372"/>
    <x v="2"/>
    <x v="849"/>
    <d v="2011-11-16T00:00:00"/>
    <s v="Standard Class"/>
    <s v="RD-19900"/>
    <s v="Ruben Dartt"/>
    <x v="0"/>
    <x v="0"/>
    <s v="San Diego"/>
    <x v="1"/>
    <n v="92037"/>
    <x v="1"/>
    <x v="63"/>
    <x v="0"/>
    <x v="5"/>
    <x v="63"/>
    <n v="39.880000000000003"/>
    <n v="2"/>
    <n v="0"/>
    <n v="11.166400000000003"/>
  </r>
  <r>
    <n v="3206"/>
    <s v="CA-2011-158372"/>
    <x v="2"/>
    <x v="849"/>
    <d v="2011-11-16T00:00:00"/>
    <s v="Standard Class"/>
    <s v="RD-19900"/>
    <s v="Ruben Dartt"/>
    <x v="0"/>
    <x v="0"/>
    <s v="San Diego"/>
    <x v="1"/>
    <n v="92037"/>
    <x v="1"/>
    <x v="565"/>
    <x v="1"/>
    <x v="10"/>
    <x v="560"/>
    <n v="62.24"/>
    <n v="8"/>
    <n v="0"/>
    <n v="28.007999999999996"/>
  </r>
  <r>
    <n v="3207"/>
    <s v="CA-2011-158372"/>
    <x v="2"/>
    <x v="849"/>
    <d v="2011-11-16T00:00:00"/>
    <s v="Standard Class"/>
    <s v="RD-19900"/>
    <s v="Ruben Dartt"/>
    <x v="0"/>
    <x v="0"/>
    <s v="San Diego"/>
    <x v="1"/>
    <n v="92037"/>
    <x v="1"/>
    <x v="882"/>
    <x v="0"/>
    <x v="5"/>
    <x v="867"/>
    <n v="53.2"/>
    <n v="5"/>
    <n v="0"/>
    <n v="14.896000000000003"/>
  </r>
  <r>
    <n v="3208"/>
    <s v="CA-2011-158372"/>
    <x v="2"/>
    <x v="849"/>
    <d v="2011-11-16T00:00:00"/>
    <s v="Standard Class"/>
    <s v="RD-19900"/>
    <s v="Ruben Dartt"/>
    <x v="0"/>
    <x v="0"/>
    <s v="San Diego"/>
    <x v="1"/>
    <n v="92037"/>
    <x v="1"/>
    <x v="1508"/>
    <x v="1"/>
    <x v="2"/>
    <x v="1486"/>
    <n v="39.840000000000003"/>
    <n v="8"/>
    <n v="0"/>
    <n v="18.3264"/>
  </r>
  <r>
    <n v="3209"/>
    <s v="CA-2013-108882"/>
    <x v="0"/>
    <x v="850"/>
    <d v="2013-01-15T00:00:00"/>
    <s v="Standard Class"/>
    <s v="LA-16780"/>
    <s v="Laura Armstrong"/>
    <x v="1"/>
    <x v="0"/>
    <s v="Fresno"/>
    <x v="1"/>
    <n v="93727"/>
    <x v="1"/>
    <x v="1509"/>
    <x v="2"/>
    <x v="11"/>
    <x v="1487"/>
    <n v="349.95"/>
    <n v="5"/>
    <n v="0"/>
    <n v="118.98299999999999"/>
  </r>
  <r>
    <n v="3210"/>
    <s v="CA-2013-108882"/>
    <x v="0"/>
    <x v="850"/>
    <d v="2013-01-15T00:00:00"/>
    <s v="Standard Class"/>
    <s v="LA-16780"/>
    <s v="Laura Armstrong"/>
    <x v="1"/>
    <x v="0"/>
    <s v="Fresno"/>
    <x v="1"/>
    <n v="93727"/>
    <x v="1"/>
    <x v="66"/>
    <x v="2"/>
    <x v="7"/>
    <x v="66"/>
    <n v="377.92800000000005"/>
    <n v="9"/>
    <n v="0.2"/>
    <n v="141.72300000000001"/>
  </r>
  <r>
    <n v="3211"/>
    <s v="US-2014-108245"/>
    <x v="3"/>
    <x v="585"/>
    <d v="2014-09-28T00:00:00"/>
    <s v="Standard Class"/>
    <s v="SH-19975"/>
    <s v="Sally Hughsby"/>
    <x v="1"/>
    <x v="0"/>
    <s v="Pearland"/>
    <x v="5"/>
    <n v="77581"/>
    <x v="2"/>
    <x v="407"/>
    <x v="1"/>
    <x v="12"/>
    <x v="33"/>
    <n v="13.392000000000001"/>
    <n v="3"/>
    <n v="0.2"/>
    <n v="5.0220000000000002"/>
  </r>
  <r>
    <n v="3212"/>
    <s v="US-2014-108245"/>
    <x v="3"/>
    <x v="585"/>
    <d v="2014-09-28T00:00:00"/>
    <s v="Standard Class"/>
    <s v="SH-19975"/>
    <s v="Sally Hughsby"/>
    <x v="1"/>
    <x v="0"/>
    <s v="Pearland"/>
    <x v="5"/>
    <n v="77581"/>
    <x v="2"/>
    <x v="385"/>
    <x v="1"/>
    <x v="8"/>
    <x v="381"/>
    <n v="11.227999999999998"/>
    <n v="7"/>
    <n v="0.8"/>
    <n v="-18.52620000000001"/>
  </r>
  <r>
    <n v="3213"/>
    <s v="CA-2011-142314"/>
    <x v="2"/>
    <x v="851"/>
    <d v="2011-12-28T00:00:00"/>
    <s v="Standard Class"/>
    <s v="SF-20200"/>
    <s v="Sarah Foster"/>
    <x v="0"/>
    <x v="0"/>
    <s v="Richmond"/>
    <x v="14"/>
    <n v="47374"/>
    <x v="2"/>
    <x v="551"/>
    <x v="1"/>
    <x v="9"/>
    <x v="545"/>
    <n v="207.24"/>
    <n v="11"/>
    <n v="0"/>
    <n v="58.027200000000001"/>
  </r>
  <r>
    <n v="3214"/>
    <s v="CA-2013-132409"/>
    <x v="0"/>
    <x v="439"/>
    <d v="2013-06-02T00:00:00"/>
    <s v="Standard Class"/>
    <s v="TH-21235"/>
    <s v="Tiffany House"/>
    <x v="1"/>
    <x v="0"/>
    <s v="Philadelphia"/>
    <x v="9"/>
    <n v="19134"/>
    <x v="3"/>
    <x v="868"/>
    <x v="1"/>
    <x v="6"/>
    <x v="853"/>
    <n v="1.504"/>
    <n v="1"/>
    <n v="0.2"/>
    <n v="0.16919999999999991"/>
  </r>
  <r>
    <n v="3215"/>
    <s v="CA-2013-132409"/>
    <x v="0"/>
    <x v="439"/>
    <d v="2013-06-02T00:00:00"/>
    <s v="Standard Class"/>
    <s v="TH-21235"/>
    <s v="Tiffany House"/>
    <x v="1"/>
    <x v="0"/>
    <s v="Philadelphia"/>
    <x v="9"/>
    <n v="19134"/>
    <x v="3"/>
    <x v="1112"/>
    <x v="1"/>
    <x v="9"/>
    <x v="1092"/>
    <n v="34.848000000000006"/>
    <n v="2"/>
    <n v="0.2"/>
    <n v="6.5339999999999971"/>
  </r>
  <r>
    <n v="3216"/>
    <s v="CA-2014-150189"/>
    <x v="3"/>
    <x v="141"/>
    <d v="2014-07-11T00:00:00"/>
    <s v="First Class"/>
    <s v="VG-21790"/>
    <s v="Vivek Gonzalez"/>
    <x v="0"/>
    <x v="0"/>
    <s v="San Mateo"/>
    <x v="1"/>
    <n v="94403"/>
    <x v="1"/>
    <x v="49"/>
    <x v="1"/>
    <x v="2"/>
    <x v="49"/>
    <n v="75.179999999999993"/>
    <n v="6"/>
    <n v="0"/>
    <n v="35.334599999999995"/>
  </r>
  <r>
    <n v="3217"/>
    <s v="CA-2011-114433"/>
    <x v="2"/>
    <x v="8"/>
    <d v="2011-05-17T00:00:00"/>
    <s v="Standard Class"/>
    <s v="NP-18325"/>
    <s v="Naresj Patel"/>
    <x v="0"/>
    <x v="0"/>
    <s v="Oakland"/>
    <x v="1"/>
    <n v="94601"/>
    <x v="1"/>
    <x v="1233"/>
    <x v="2"/>
    <x v="11"/>
    <x v="1207"/>
    <n v="149.97"/>
    <n v="3"/>
    <n v="0"/>
    <n v="52.489499999999992"/>
  </r>
  <r>
    <n v="3218"/>
    <s v="CA-2014-104640"/>
    <x v="3"/>
    <x v="468"/>
    <d v="2014-11-17T00:00:00"/>
    <s v="Standard Class"/>
    <s v="FH-14275"/>
    <s v="Frank Hawley"/>
    <x v="1"/>
    <x v="0"/>
    <s v="New York City"/>
    <x v="15"/>
    <n v="10024"/>
    <x v="3"/>
    <x v="760"/>
    <x v="1"/>
    <x v="8"/>
    <x v="751"/>
    <n v="931.17600000000016"/>
    <n v="3"/>
    <n v="0.2"/>
    <n v="314.27190000000002"/>
  </r>
  <r>
    <n v="3219"/>
    <s v="CA-2014-104640"/>
    <x v="3"/>
    <x v="468"/>
    <d v="2014-11-17T00:00:00"/>
    <s v="Standard Class"/>
    <s v="FH-14275"/>
    <s v="Frank Hawley"/>
    <x v="1"/>
    <x v="0"/>
    <s v="New York City"/>
    <x v="15"/>
    <n v="10024"/>
    <x v="3"/>
    <x v="883"/>
    <x v="2"/>
    <x v="7"/>
    <x v="1471"/>
    <n v="430.88"/>
    <n v="2"/>
    <n v="0"/>
    <n v="124.95519999999999"/>
  </r>
  <r>
    <n v="3220"/>
    <s v="US-2012-137008"/>
    <x v="1"/>
    <x v="653"/>
    <d v="2012-10-08T00:00:00"/>
    <s v="Standard Class"/>
    <s v="JP-15460"/>
    <s v="Jennifer Patt"/>
    <x v="1"/>
    <x v="0"/>
    <s v="Lakewood"/>
    <x v="30"/>
    <n v="8701"/>
    <x v="3"/>
    <x v="1237"/>
    <x v="1"/>
    <x v="10"/>
    <x v="1211"/>
    <n v="94.85"/>
    <n v="5"/>
    <n v="0"/>
    <n v="45.527999999999992"/>
  </r>
  <r>
    <n v="3221"/>
    <s v="US-2012-137008"/>
    <x v="1"/>
    <x v="653"/>
    <d v="2012-10-08T00:00:00"/>
    <s v="Standard Class"/>
    <s v="JP-15460"/>
    <s v="Jennifer Patt"/>
    <x v="1"/>
    <x v="0"/>
    <s v="Lakewood"/>
    <x v="30"/>
    <n v="8701"/>
    <x v="3"/>
    <x v="118"/>
    <x v="1"/>
    <x v="12"/>
    <x v="118"/>
    <n v="51.12"/>
    <n v="4"/>
    <n v="0"/>
    <n v="23.003999999999998"/>
  </r>
  <r>
    <n v="3222"/>
    <s v="US-2012-137008"/>
    <x v="1"/>
    <x v="653"/>
    <d v="2012-10-08T00:00:00"/>
    <s v="Standard Class"/>
    <s v="JP-15460"/>
    <s v="Jennifer Patt"/>
    <x v="1"/>
    <x v="0"/>
    <s v="Lakewood"/>
    <x v="30"/>
    <n v="8701"/>
    <x v="3"/>
    <x v="293"/>
    <x v="2"/>
    <x v="11"/>
    <x v="290"/>
    <n v="90"/>
    <n v="1"/>
    <n v="0"/>
    <n v="32.4"/>
  </r>
  <r>
    <n v="3223"/>
    <s v="CA-2011-108189"/>
    <x v="2"/>
    <x v="852"/>
    <d v="2011-10-05T00:00:00"/>
    <s v="First Class"/>
    <s v="ES-14080"/>
    <s v="Erin Smith"/>
    <x v="1"/>
    <x v="0"/>
    <s v="Tempe"/>
    <x v="16"/>
    <n v="85281"/>
    <x v="1"/>
    <x v="1017"/>
    <x v="1"/>
    <x v="10"/>
    <x v="999"/>
    <n v="9.4079999999999995"/>
    <n v="2"/>
    <n v="0.2"/>
    <n v="3.4103999999999997"/>
  </r>
  <r>
    <n v="3224"/>
    <s v="CA-2011-108189"/>
    <x v="2"/>
    <x v="852"/>
    <d v="2011-10-05T00:00:00"/>
    <s v="First Class"/>
    <s v="ES-14080"/>
    <s v="Erin Smith"/>
    <x v="1"/>
    <x v="0"/>
    <s v="Tempe"/>
    <x v="16"/>
    <n v="85281"/>
    <x v="1"/>
    <x v="848"/>
    <x v="1"/>
    <x v="13"/>
    <x v="33"/>
    <n v="4.6719999999999997"/>
    <n v="2"/>
    <n v="0.2"/>
    <n v="1.4599999999999997"/>
  </r>
  <r>
    <n v="3225"/>
    <s v="CA-2011-108189"/>
    <x v="2"/>
    <x v="852"/>
    <d v="2011-10-05T00:00:00"/>
    <s v="First Class"/>
    <s v="ES-14080"/>
    <s v="Erin Smith"/>
    <x v="1"/>
    <x v="0"/>
    <s v="Tempe"/>
    <x v="16"/>
    <n v="85281"/>
    <x v="1"/>
    <x v="256"/>
    <x v="2"/>
    <x v="7"/>
    <x v="254"/>
    <n v="318.40000000000003"/>
    <n v="2"/>
    <n v="0.2"/>
    <n v="107.46"/>
  </r>
  <r>
    <n v="3226"/>
    <s v="CA-2011-108189"/>
    <x v="2"/>
    <x v="852"/>
    <d v="2011-10-05T00:00:00"/>
    <s v="First Class"/>
    <s v="ES-14080"/>
    <s v="Erin Smith"/>
    <x v="1"/>
    <x v="0"/>
    <s v="Tempe"/>
    <x v="16"/>
    <n v="85281"/>
    <x v="1"/>
    <x v="1510"/>
    <x v="1"/>
    <x v="12"/>
    <x v="1488"/>
    <n v="12.768000000000001"/>
    <n v="6"/>
    <n v="0.2"/>
    <n v="4.628400000000001"/>
  </r>
  <r>
    <n v="3227"/>
    <s v="CA-2011-108189"/>
    <x v="2"/>
    <x v="852"/>
    <d v="2011-10-05T00:00:00"/>
    <s v="First Class"/>
    <s v="ES-14080"/>
    <s v="Erin Smith"/>
    <x v="1"/>
    <x v="0"/>
    <s v="Tempe"/>
    <x v="16"/>
    <n v="85281"/>
    <x v="1"/>
    <x v="1511"/>
    <x v="1"/>
    <x v="14"/>
    <x v="1489"/>
    <n v="15.36"/>
    <n v="2"/>
    <n v="0.2"/>
    <n v="-3.2639999999999993"/>
  </r>
  <r>
    <n v="3228"/>
    <s v="CA-2011-108189"/>
    <x v="2"/>
    <x v="852"/>
    <d v="2011-10-05T00:00:00"/>
    <s v="First Class"/>
    <s v="ES-14080"/>
    <s v="Erin Smith"/>
    <x v="1"/>
    <x v="0"/>
    <s v="Tempe"/>
    <x v="16"/>
    <n v="85281"/>
    <x v="1"/>
    <x v="664"/>
    <x v="2"/>
    <x v="7"/>
    <x v="658"/>
    <n v="230.376"/>
    <n v="3"/>
    <n v="0.2"/>
    <n v="20.157899999999991"/>
  </r>
  <r>
    <n v="3229"/>
    <s v="CA-2011-108189"/>
    <x v="2"/>
    <x v="852"/>
    <d v="2011-10-05T00:00:00"/>
    <s v="First Class"/>
    <s v="ES-14080"/>
    <s v="Erin Smith"/>
    <x v="1"/>
    <x v="0"/>
    <s v="Tempe"/>
    <x v="16"/>
    <n v="85281"/>
    <x v="1"/>
    <x v="1044"/>
    <x v="2"/>
    <x v="11"/>
    <x v="1024"/>
    <n v="7.16"/>
    <n v="1"/>
    <n v="0.2"/>
    <n v="-8.9500000000001023E-2"/>
  </r>
  <r>
    <n v="3230"/>
    <s v="CA-2011-154641"/>
    <x v="2"/>
    <x v="430"/>
    <d v="2011-08-16T00:00:00"/>
    <s v="Standard Class"/>
    <s v="KL-16645"/>
    <s v="Ken Lonsdale"/>
    <x v="0"/>
    <x v="0"/>
    <s v="New York City"/>
    <x v="15"/>
    <n v="10035"/>
    <x v="3"/>
    <x v="458"/>
    <x v="1"/>
    <x v="4"/>
    <x v="454"/>
    <n v="375.34"/>
    <n v="1"/>
    <n v="0"/>
    <n v="18.766999999999996"/>
  </r>
  <r>
    <n v="3231"/>
    <s v="CA-2014-131625"/>
    <x v="3"/>
    <x v="853"/>
    <d v="2014-09-06T00:00:00"/>
    <s v="Second Class"/>
    <s v="BN-11515"/>
    <s v="Bradley Nguyen"/>
    <x v="0"/>
    <x v="0"/>
    <s v="New York City"/>
    <x v="15"/>
    <n v="10009"/>
    <x v="3"/>
    <x v="935"/>
    <x v="0"/>
    <x v="5"/>
    <x v="919"/>
    <n v="114.9"/>
    <n v="5"/>
    <n v="0"/>
    <n v="39.066000000000003"/>
  </r>
  <r>
    <n v="3232"/>
    <s v="US-2014-156356"/>
    <x v="3"/>
    <x v="513"/>
    <d v="2014-04-23T00:00:00"/>
    <s v="Standard Class"/>
    <s v="ND-18370"/>
    <s v="Natalie DeCherney"/>
    <x v="0"/>
    <x v="0"/>
    <s v="Houston"/>
    <x v="5"/>
    <n v="77095"/>
    <x v="2"/>
    <x v="1311"/>
    <x v="1"/>
    <x v="8"/>
    <x v="1288"/>
    <n v="26.045999999999992"/>
    <n v="3"/>
    <n v="0.8"/>
    <n v="-44.278199999999998"/>
  </r>
  <r>
    <n v="3233"/>
    <s v="US-2014-156356"/>
    <x v="3"/>
    <x v="513"/>
    <d v="2014-04-23T00:00:00"/>
    <s v="Standard Class"/>
    <s v="ND-18370"/>
    <s v="Natalie DeCherney"/>
    <x v="0"/>
    <x v="0"/>
    <s v="Houston"/>
    <x v="5"/>
    <n v="77095"/>
    <x v="2"/>
    <x v="497"/>
    <x v="1"/>
    <x v="8"/>
    <x v="492"/>
    <n v="2.8959999999999995"/>
    <n v="1"/>
    <n v="0.8"/>
    <n v="-4.7784000000000013"/>
  </r>
  <r>
    <n v="3234"/>
    <s v="US-2014-156356"/>
    <x v="3"/>
    <x v="513"/>
    <d v="2014-04-23T00:00:00"/>
    <s v="Standard Class"/>
    <s v="ND-18370"/>
    <s v="Natalie DeCherney"/>
    <x v="0"/>
    <x v="0"/>
    <s v="Houston"/>
    <x v="5"/>
    <n v="77095"/>
    <x v="2"/>
    <x v="1512"/>
    <x v="1"/>
    <x v="4"/>
    <x v="1490"/>
    <n v="32.544000000000004"/>
    <n v="2"/>
    <n v="0.2"/>
    <n v="-7.7292000000000041"/>
  </r>
  <r>
    <n v="3235"/>
    <s v="CA-2013-138933"/>
    <x v="0"/>
    <x v="423"/>
    <d v="2013-04-28T00:00:00"/>
    <s v="First Class"/>
    <s v="JL-15130"/>
    <s v="Jack Lebron"/>
    <x v="0"/>
    <x v="0"/>
    <s v="Riverside"/>
    <x v="1"/>
    <n v="92503"/>
    <x v="1"/>
    <x v="591"/>
    <x v="1"/>
    <x v="8"/>
    <x v="586"/>
    <n v="3.9840000000000004"/>
    <n v="1"/>
    <n v="0.2"/>
    <n v="1.3944000000000001"/>
  </r>
  <r>
    <n v="3236"/>
    <s v="CA-2013-140746"/>
    <x v="0"/>
    <x v="804"/>
    <d v="2013-01-15T00:00:00"/>
    <s v="Same Day"/>
    <s v="RC-19825"/>
    <s v="Roy Collins"/>
    <x v="0"/>
    <x v="0"/>
    <s v="Fairfield"/>
    <x v="29"/>
    <n v="6824"/>
    <x v="3"/>
    <x v="257"/>
    <x v="0"/>
    <x v="3"/>
    <x v="255"/>
    <n v="181.79699999999997"/>
    <n v="1"/>
    <n v="0.3"/>
    <n v="-15.582599999999999"/>
  </r>
  <r>
    <n v="3237"/>
    <s v="CA-2013-146836"/>
    <x v="0"/>
    <x v="440"/>
    <d v="2013-05-03T00:00:00"/>
    <s v="Same Day"/>
    <s v="CC-12475"/>
    <s v="Cindy Chapman"/>
    <x v="0"/>
    <x v="0"/>
    <s v="New York City"/>
    <x v="15"/>
    <n v="10024"/>
    <x v="3"/>
    <x v="355"/>
    <x v="1"/>
    <x v="4"/>
    <x v="351"/>
    <n v="44.94"/>
    <n v="3"/>
    <n v="0"/>
    <n v="12.5832"/>
  </r>
  <r>
    <n v="3238"/>
    <s v="CA-2013-146836"/>
    <x v="0"/>
    <x v="440"/>
    <d v="2013-05-03T00:00:00"/>
    <s v="Same Day"/>
    <s v="CC-12475"/>
    <s v="Cindy Chapman"/>
    <x v="0"/>
    <x v="0"/>
    <s v="New York City"/>
    <x v="15"/>
    <n v="10024"/>
    <x v="3"/>
    <x v="412"/>
    <x v="1"/>
    <x v="8"/>
    <x v="407"/>
    <n v="45.576000000000001"/>
    <n v="3"/>
    <n v="0.2"/>
    <n v="15.951599999999997"/>
  </r>
  <r>
    <n v="3239"/>
    <s v="US-2013-127971"/>
    <x v="0"/>
    <x v="73"/>
    <d v="2013-11-28T00:00:00"/>
    <s v="Standard Class"/>
    <s v="DW-13195"/>
    <s v="David Wiener"/>
    <x v="1"/>
    <x v="0"/>
    <s v="Houston"/>
    <x v="5"/>
    <n v="77095"/>
    <x v="2"/>
    <x v="1209"/>
    <x v="0"/>
    <x v="1"/>
    <x v="1185"/>
    <n v="318.43"/>
    <n v="5"/>
    <n v="0.3"/>
    <n v="-77.333000000000013"/>
  </r>
  <r>
    <n v="3240"/>
    <s v="US-2013-127971"/>
    <x v="0"/>
    <x v="73"/>
    <d v="2013-11-28T00:00:00"/>
    <s v="Standard Class"/>
    <s v="DW-13195"/>
    <s v="David Wiener"/>
    <x v="1"/>
    <x v="0"/>
    <s v="Houston"/>
    <x v="5"/>
    <n v="77095"/>
    <x v="2"/>
    <x v="1513"/>
    <x v="2"/>
    <x v="7"/>
    <x v="1491"/>
    <n v="122.91999999999999"/>
    <n v="7"/>
    <n v="0.2"/>
    <n v="46.095000000000006"/>
  </r>
  <r>
    <n v="3241"/>
    <s v="US-2013-127971"/>
    <x v="0"/>
    <x v="73"/>
    <d v="2013-11-28T00:00:00"/>
    <s v="Standard Class"/>
    <s v="DW-13195"/>
    <s v="David Wiener"/>
    <x v="1"/>
    <x v="0"/>
    <s v="Houston"/>
    <x v="5"/>
    <n v="77095"/>
    <x v="2"/>
    <x v="325"/>
    <x v="0"/>
    <x v="5"/>
    <x v="322"/>
    <n v="7.0679999999999996"/>
    <n v="3"/>
    <n v="0.6"/>
    <n v="-2.8271999999999995"/>
  </r>
  <r>
    <n v="3242"/>
    <s v="US-2013-140809"/>
    <x v="0"/>
    <x v="854"/>
    <d v="2013-02-03T00:00:00"/>
    <s v="First Class"/>
    <s v="CK-12760"/>
    <s v="Cyma Kinney"/>
    <x v="1"/>
    <x v="0"/>
    <s v="Arlington"/>
    <x v="17"/>
    <n v="22204"/>
    <x v="0"/>
    <x v="1011"/>
    <x v="1"/>
    <x v="4"/>
    <x v="994"/>
    <n v="56.449999999999996"/>
    <n v="5"/>
    <n v="0"/>
    <n v="14.676999999999998"/>
  </r>
  <r>
    <n v="3243"/>
    <s v="CA-2014-114524"/>
    <x v="3"/>
    <x v="185"/>
    <d v="2014-04-06T00:00:00"/>
    <s v="Second Class"/>
    <s v="EG-13900"/>
    <s v="Emily Grady"/>
    <x v="0"/>
    <x v="0"/>
    <s v="Chicago"/>
    <x v="10"/>
    <n v="60623"/>
    <x v="2"/>
    <x v="1472"/>
    <x v="1"/>
    <x v="8"/>
    <x v="1450"/>
    <n v="13.467999999999998"/>
    <n v="13"/>
    <n v="0.8"/>
    <n v="-22.895600000000005"/>
  </r>
  <r>
    <n v="3244"/>
    <s v="CA-2014-113355"/>
    <x v="3"/>
    <x v="96"/>
    <d v="2014-12-06T00:00:00"/>
    <s v="Standard Class"/>
    <s v="SJ-20215"/>
    <s v="Sarah Jordon"/>
    <x v="0"/>
    <x v="0"/>
    <s v="Grand Prairie"/>
    <x v="5"/>
    <n v="75051"/>
    <x v="2"/>
    <x v="1514"/>
    <x v="2"/>
    <x v="7"/>
    <x v="1492"/>
    <n v="219.80000000000004"/>
    <n v="5"/>
    <n v="0.2"/>
    <n v="24.727499999999971"/>
  </r>
  <r>
    <n v="3245"/>
    <s v="CA-2014-113355"/>
    <x v="3"/>
    <x v="96"/>
    <d v="2014-12-06T00:00:00"/>
    <s v="Standard Class"/>
    <s v="SJ-20215"/>
    <s v="Sarah Jordon"/>
    <x v="0"/>
    <x v="0"/>
    <s v="Grand Prairie"/>
    <x v="5"/>
    <n v="75051"/>
    <x v="2"/>
    <x v="291"/>
    <x v="0"/>
    <x v="1"/>
    <x v="288"/>
    <n v="317.05799999999999"/>
    <n v="3"/>
    <n v="0.3"/>
    <n v="-18.117599999999996"/>
  </r>
  <r>
    <n v="3246"/>
    <s v="US-2014-140907"/>
    <x v="3"/>
    <x v="389"/>
    <d v="2014-12-13T00:00:00"/>
    <s v="Second Class"/>
    <s v="BP-11185"/>
    <s v="Ben Peterman"/>
    <x v="1"/>
    <x v="0"/>
    <s v="Seattle"/>
    <x v="4"/>
    <n v="98103"/>
    <x v="1"/>
    <x v="960"/>
    <x v="2"/>
    <x v="11"/>
    <x v="944"/>
    <n v="49.08"/>
    <n v="3"/>
    <n v="0"/>
    <n v="4.9079999999999977"/>
  </r>
  <r>
    <n v="3247"/>
    <s v="US-2014-140907"/>
    <x v="3"/>
    <x v="389"/>
    <d v="2014-12-13T00:00:00"/>
    <s v="Second Class"/>
    <s v="BP-11185"/>
    <s v="Ben Peterman"/>
    <x v="1"/>
    <x v="0"/>
    <s v="Seattle"/>
    <x v="4"/>
    <n v="98103"/>
    <x v="1"/>
    <x v="391"/>
    <x v="1"/>
    <x v="4"/>
    <x v="387"/>
    <n v="324.90000000000003"/>
    <n v="5"/>
    <n v="0"/>
    <n v="38.988000000000014"/>
  </r>
  <r>
    <n v="3248"/>
    <s v="US-2014-140907"/>
    <x v="3"/>
    <x v="389"/>
    <d v="2014-12-13T00:00:00"/>
    <s v="Second Class"/>
    <s v="BP-11185"/>
    <s v="Ben Peterman"/>
    <x v="1"/>
    <x v="0"/>
    <s v="Seattle"/>
    <x v="4"/>
    <n v="98103"/>
    <x v="1"/>
    <x v="1515"/>
    <x v="1"/>
    <x v="6"/>
    <x v="1493"/>
    <n v="18.240000000000002"/>
    <n v="3"/>
    <n v="0"/>
    <n v="5.2895999999999983"/>
  </r>
  <r>
    <n v="3249"/>
    <s v="CA-2013-159730"/>
    <x v="0"/>
    <x v="42"/>
    <d v="2013-09-22T00:00:00"/>
    <s v="Standard Class"/>
    <s v="SJ-20125"/>
    <s v="Sanjit Jacobs"/>
    <x v="2"/>
    <x v="0"/>
    <s v="Seattle"/>
    <x v="4"/>
    <n v="98103"/>
    <x v="1"/>
    <x v="1459"/>
    <x v="0"/>
    <x v="1"/>
    <x v="1436"/>
    <n v="113.88800000000002"/>
    <n v="2"/>
    <n v="0.2"/>
    <n v="9.9651999999999994"/>
  </r>
  <r>
    <n v="3250"/>
    <s v="CA-2013-159730"/>
    <x v="0"/>
    <x v="42"/>
    <d v="2013-09-22T00:00:00"/>
    <s v="Standard Class"/>
    <s v="SJ-20125"/>
    <s v="Sanjit Jacobs"/>
    <x v="2"/>
    <x v="0"/>
    <s v="Seattle"/>
    <x v="4"/>
    <n v="98103"/>
    <x v="1"/>
    <x v="665"/>
    <x v="2"/>
    <x v="7"/>
    <x v="659"/>
    <n v="105.584"/>
    <n v="2"/>
    <n v="0.2"/>
    <n v="7.9188000000000045"/>
  </r>
  <r>
    <n v="3251"/>
    <s v="CA-2013-157868"/>
    <x v="0"/>
    <x v="443"/>
    <d v="2013-12-30T00:00:00"/>
    <s v="Standard Class"/>
    <s v="MC-17590"/>
    <s v="Matt Collister"/>
    <x v="1"/>
    <x v="0"/>
    <s v="Grand Rapids"/>
    <x v="12"/>
    <n v="49505"/>
    <x v="2"/>
    <x v="1053"/>
    <x v="1"/>
    <x v="13"/>
    <x v="1033"/>
    <n v="24.849999999999998"/>
    <n v="7"/>
    <n v="0"/>
    <n v="11.679499999999999"/>
  </r>
  <r>
    <n v="3252"/>
    <s v="CA-2014-119389"/>
    <x v="3"/>
    <x v="827"/>
    <d v="2014-04-20T00:00:00"/>
    <s v="First Class"/>
    <s v="BG-11740"/>
    <s v="Bruce Geld"/>
    <x v="0"/>
    <x v="0"/>
    <s v="Philadelphia"/>
    <x v="9"/>
    <n v="19120"/>
    <x v="3"/>
    <x v="1001"/>
    <x v="0"/>
    <x v="5"/>
    <x v="1244"/>
    <n v="60.311999999999998"/>
    <n v="3"/>
    <n v="0.2"/>
    <n v="5.2773000000000003"/>
  </r>
  <r>
    <n v="3253"/>
    <s v="CA-2014-110373"/>
    <x v="3"/>
    <x v="855"/>
    <d v="2014-10-31T00:00:00"/>
    <s v="Second Class"/>
    <s v="MA-17560"/>
    <s v="Matt Abelman"/>
    <x v="2"/>
    <x v="0"/>
    <s v="Chicago"/>
    <x v="10"/>
    <n v="60610"/>
    <x v="2"/>
    <x v="425"/>
    <x v="1"/>
    <x v="6"/>
    <x v="420"/>
    <n v="7.0559999999999992"/>
    <n v="3"/>
    <n v="0.2"/>
    <n v="2.2050000000000001"/>
  </r>
  <r>
    <n v="3254"/>
    <s v="CA-2014-110373"/>
    <x v="3"/>
    <x v="855"/>
    <d v="2014-10-31T00:00:00"/>
    <s v="Second Class"/>
    <s v="MA-17560"/>
    <s v="Matt Abelman"/>
    <x v="2"/>
    <x v="0"/>
    <s v="Chicago"/>
    <x v="10"/>
    <n v="60610"/>
    <x v="2"/>
    <x v="1259"/>
    <x v="2"/>
    <x v="7"/>
    <x v="1234"/>
    <n v="27.183999999999997"/>
    <n v="2"/>
    <n v="0.2"/>
    <n v="2.0387999999999984"/>
  </r>
  <r>
    <n v="3255"/>
    <s v="CA-2013-155474"/>
    <x v="0"/>
    <x v="630"/>
    <d v="2013-07-15T00:00:00"/>
    <s v="Standard Class"/>
    <s v="CC-12220"/>
    <s v="Chris Cortes"/>
    <x v="0"/>
    <x v="0"/>
    <s v="Seattle"/>
    <x v="4"/>
    <n v="98105"/>
    <x v="1"/>
    <x v="233"/>
    <x v="2"/>
    <x v="7"/>
    <x v="231"/>
    <n v="107.98399999999999"/>
    <n v="1"/>
    <n v="0.2"/>
    <n v="9.4485999999999954"/>
  </r>
  <r>
    <n v="3256"/>
    <s v="CA-2013-155474"/>
    <x v="0"/>
    <x v="630"/>
    <d v="2013-07-15T00:00:00"/>
    <s v="Standard Class"/>
    <s v="CC-12220"/>
    <s v="Chris Cortes"/>
    <x v="0"/>
    <x v="0"/>
    <s v="Seattle"/>
    <x v="4"/>
    <n v="98105"/>
    <x v="1"/>
    <x v="1232"/>
    <x v="1"/>
    <x v="8"/>
    <x v="1206"/>
    <n v="19.295999999999999"/>
    <n v="3"/>
    <n v="0.2"/>
    <n v="6.0299999999999994"/>
  </r>
  <r>
    <n v="3257"/>
    <s v="CA-2012-155453"/>
    <x v="1"/>
    <x v="101"/>
    <d v="2012-08-14T00:00:00"/>
    <s v="Standard Class"/>
    <s v="RA-19885"/>
    <s v="Ruben Ausman"/>
    <x v="1"/>
    <x v="0"/>
    <s v="Jacksonville"/>
    <x v="2"/>
    <n v="32216"/>
    <x v="0"/>
    <x v="745"/>
    <x v="1"/>
    <x v="2"/>
    <x v="736"/>
    <n v="4.6079999999999997"/>
    <n v="2"/>
    <n v="0.2"/>
    <n v="1.6704000000000001"/>
  </r>
  <r>
    <n v="3258"/>
    <s v="US-2013-161844"/>
    <x v="0"/>
    <x v="10"/>
    <d v="2013-12-15T00:00:00"/>
    <s v="Second Class"/>
    <s v="DK-12835"/>
    <s v="Damala Kotsonis"/>
    <x v="1"/>
    <x v="0"/>
    <s v="Franklin"/>
    <x v="18"/>
    <n v="37064"/>
    <x v="0"/>
    <x v="972"/>
    <x v="0"/>
    <x v="3"/>
    <x v="957"/>
    <n v="79.97399999999999"/>
    <n v="3"/>
    <n v="0.4"/>
    <n v="-29.323800000000006"/>
  </r>
  <r>
    <n v="3259"/>
    <s v="US-2013-161844"/>
    <x v="0"/>
    <x v="10"/>
    <d v="2013-12-15T00:00:00"/>
    <s v="Second Class"/>
    <s v="DK-12835"/>
    <s v="Damala Kotsonis"/>
    <x v="1"/>
    <x v="0"/>
    <s v="Franklin"/>
    <x v="18"/>
    <n v="37064"/>
    <x v="0"/>
    <x v="696"/>
    <x v="1"/>
    <x v="8"/>
    <x v="689"/>
    <n v="2.9460000000000006"/>
    <n v="2"/>
    <n v="0.7"/>
    <n v="-2.0621999999999998"/>
  </r>
  <r>
    <n v="3260"/>
    <s v="US-2013-162103"/>
    <x v="0"/>
    <x v="373"/>
    <d v="2013-11-18T00:00:00"/>
    <s v="Standard Class"/>
    <s v="LB-16795"/>
    <s v="Laurel Beltran"/>
    <x v="2"/>
    <x v="0"/>
    <s v="Highland Park"/>
    <x v="10"/>
    <n v="60035"/>
    <x v="2"/>
    <x v="460"/>
    <x v="1"/>
    <x v="8"/>
    <x v="456"/>
    <n v="3.1359999999999992"/>
    <n v="2"/>
    <n v="0.8"/>
    <n v="-4.7040000000000006"/>
  </r>
  <r>
    <n v="3261"/>
    <s v="CA-2011-151554"/>
    <x v="2"/>
    <x v="687"/>
    <d v="2011-11-15T00:00:00"/>
    <s v="First Class"/>
    <s v="CM-11815"/>
    <s v="Candace McMahon"/>
    <x v="1"/>
    <x v="0"/>
    <s v="Pasadena"/>
    <x v="5"/>
    <n v="77506"/>
    <x v="2"/>
    <x v="1516"/>
    <x v="1"/>
    <x v="10"/>
    <x v="1494"/>
    <n v="20.736000000000004"/>
    <n v="4"/>
    <n v="0.2"/>
    <n v="7.2576000000000001"/>
  </r>
  <r>
    <n v="3262"/>
    <s v="CA-2011-140662"/>
    <x v="2"/>
    <x v="664"/>
    <d v="2011-11-19T00:00:00"/>
    <s v="First Class"/>
    <s v="TS-21205"/>
    <s v="Thomas Seio"/>
    <x v="1"/>
    <x v="0"/>
    <s v="San Francisco"/>
    <x v="1"/>
    <n v="94109"/>
    <x v="1"/>
    <x v="959"/>
    <x v="2"/>
    <x v="11"/>
    <x v="943"/>
    <n v="99.98"/>
    <n v="2"/>
    <n v="0"/>
    <n v="7.9983999999999895"/>
  </r>
  <r>
    <n v="3263"/>
    <s v="CA-2011-140662"/>
    <x v="2"/>
    <x v="664"/>
    <d v="2011-11-19T00:00:00"/>
    <s v="First Class"/>
    <s v="TS-21205"/>
    <s v="Thomas Seio"/>
    <x v="1"/>
    <x v="0"/>
    <s v="San Francisco"/>
    <x v="1"/>
    <n v="94109"/>
    <x v="1"/>
    <x v="656"/>
    <x v="1"/>
    <x v="10"/>
    <x v="650"/>
    <n v="733.94999999999993"/>
    <n v="7"/>
    <n v="0"/>
    <n v="352.29599999999999"/>
  </r>
  <r>
    <n v="3264"/>
    <s v="CA-2011-140662"/>
    <x v="2"/>
    <x v="664"/>
    <d v="2011-11-19T00:00:00"/>
    <s v="First Class"/>
    <s v="TS-21205"/>
    <s v="Thomas Seio"/>
    <x v="1"/>
    <x v="0"/>
    <s v="San Francisco"/>
    <x v="1"/>
    <n v="94109"/>
    <x v="1"/>
    <x v="1429"/>
    <x v="1"/>
    <x v="9"/>
    <x v="1408"/>
    <n v="241.44"/>
    <n v="3"/>
    <n v="0"/>
    <n v="72.431999999999988"/>
  </r>
  <r>
    <n v="3265"/>
    <s v="CA-2013-122518"/>
    <x v="0"/>
    <x v="758"/>
    <d v="2013-03-09T00:00:00"/>
    <s v="Second Class"/>
    <s v="RF-19345"/>
    <s v="Randy Ferguson"/>
    <x v="1"/>
    <x v="0"/>
    <s v="Miami"/>
    <x v="2"/>
    <n v="33180"/>
    <x v="0"/>
    <x v="1042"/>
    <x v="1"/>
    <x v="2"/>
    <x v="1022"/>
    <n v="10.08"/>
    <n v="4"/>
    <n v="0.2"/>
    <n v="3.528"/>
  </r>
  <r>
    <n v="3266"/>
    <s v="US-2011-126571"/>
    <x v="2"/>
    <x v="856"/>
    <d v="2011-10-15T00:00:00"/>
    <s v="Standard Class"/>
    <s v="JF-15565"/>
    <s v="Jill Fjeld"/>
    <x v="0"/>
    <x v="0"/>
    <s v="Philadelphia"/>
    <x v="9"/>
    <n v="19120"/>
    <x v="3"/>
    <x v="718"/>
    <x v="1"/>
    <x v="4"/>
    <x v="710"/>
    <n v="281.904"/>
    <n v="2"/>
    <n v="0.2"/>
    <n v="10.571399999999983"/>
  </r>
  <r>
    <n v="3267"/>
    <s v="US-2011-126571"/>
    <x v="2"/>
    <x v="856"/>
    <d v="2011-10-15T00:00:00"/>
    <s v="Standard Class"/>
    <s v="JF-15565"/>
    <s v="Jill Fjeld"/>
    <x v="0"/>
    <x v="0"/>
    <s v="Philadelphia"/>
    <x v="9"/>
    <n v="19120"/>
    <x v="3"/>
    <x v="556"/>
    <x v="1"/>
    <x v="12"/>
    <x v="550"/>
    <n v="201.43200000000002"/>
    <n v="3"/>
    <n v="0.2"/>
    <n v="67.983299999999986"/>
  </r>
  <r>
    <n v="3268"/>
    <s v="CA-2011-143840"/>
    <x v="2"/>
    <x v="857"/>
    <d v="2011-05-29T00:00:00"/>
    <s v="Standard Class"/>
    <s v="EH-14185"/>
    <s v="Evan Henry"/>
    <x v="0"/>
    <x v="0"/>
    <s v="Decatur"/>
    <x v="19"/>
    <n v="35601"/>
    <x v="0"/>
    <x v="704"/>
    <x v="2"/>
    <x v="7"/>
    <x v="697"/>
    <n v="135.97999999999999"/>
    <n v="2"/>
    <n v="0"/>
    <n v="33.995000000000005"/>
  </r>
  <r>
    <n v="3269"/>
    <s v="CA-2011-143840"/>
    <x v="2"/>
    <x v="857"/>
    <d v="2011-05-29T00:00:00"/>
    <s v="Standard Class"/>
    <s v="EH-14185"/>
    <s v="Evan Henry"/>
    <x v="0"/>
    <x v="0"/>
    <s v="Decatur"/>
    <x v="19"/>
    <n v="35601"/>
    <x v="0"/>
    <x v="1517"/>
    <x v="2"/>
    <x v="7"/>
    <x v="1495"/>
    <n v="44.95"/>
    <n v="1"/>
    <n v="0"/>
    <n v="12.585999999999999"/>
  </r>
  <r>
    <n v="3270"/>
    <s v="CA-2011-115980"/>
    <x v="2"/>
    <x v="858"/>
    <d v="2011-07-19T00:00:00"/>
    <s v="Standard Class"/>
    <s v="VW-21775"/>
    <s v="Victoria Wilson"/>
    <x v="1"/>
    <x v="0"/>
    <s v="Sioux Falls"/>
    <x v="44"/>
    <n v="57103"/>
    <x v="2"/>
    <x v="1425"/>
    <x v="2"/>
    <x v="11"/>
    <x v="1404"/>
    <n v="2.9699999999999998"/>
    <n v="3"/>
    <n v="0"/>
    <n v="1.3068000000000004"/>
  </r>
  <r>
    <n v="3271"/>
    <s v="CA-2011-115980"/>
    <x v="2"/>
    <x v="858"/>
    <d v="2011-07-19T00:00:00"/>
    <s v="Standard Class"/>
    <s v="VW-21775"/>
    <s v="Victoria Wilson"/>
    <x v="1"/>
    <x v="0"/>
    <s v="Sioux Falls"/>
    <x v="44"/>
    <n v="57103"/>
    <x v="2"/>
    <x v="52"/>
    <x v="1"/>
    <x v="13"/>
    <x v="52"/>
    <n v="6.5400000000000009"/>
    <n v="3"/>
    <n v="0"/>
    <n v="2.6814000000000004"/>
  </r>
  <r>
    <n v="3272"/>
    <s v="CA-2012-155145"/>
    <x v="1"/>
    <x v="17"/>
    <d v="2012-12-29T00:00:00"/>
    <s v="Second Class"/>
    <s v="KN-16450"/>
    <s v="Kean Nguyen"/>
    <x v="1"/>
    <x v="0"/>
    <s v="Visalia"/>
    <x v="1"/>
    <n v="93277"/>
    <x v="1"/>
    <x v="1425"/>
    <x v="2"/>
    <x v="11"/>
    <x v="1404"/>
    <n v="7.92"/>
    <n v="8"/>
    <n v="0"/>
    <n v="3.4848000000000008"/>
  </r>
  <r>
    <n v="3273"/>
    <s v="CA-2012-146038"/>
    <x v="1"/>
    <x v="97"/>
    <d v="2012-02-16T00:00:00"/>
    <s v="Standard Class"/>
    <s v="SJ-20215"/>
    <s v="Sarah Jordon"/>
    <x v="0"/>
    <x v="0"/>
    <s v="Los Angeles"/>
    <x v="1"/>
    <n v="90049"/>
    <x v="1"/>
    <x v="23"/>
    <x v="0"/>
    <x v="1"/>
    <x v="23"/>
    <n v="203.92"/>
    <n v="5"/>
    <n v="0.2"/>
    <n v="22.940999999999995"/>
  </r>
  <r>
    <n v="3274"/>
    <s v="CA-2014-133865"/>
    <x v="3"/>
    <x v="540"/>
    <d v="2014-05-13T00:00:00"/>
    <s v="Standard Class"/>
    <s v="PS-19045"/>
    <s v="Penelope Sewall"/>
    <x v="2"/>
    <x v="0"/>
    <s v="Los Angeles"/>
    <x v="1"/>
    <n v="90032"/>
    <x v="1"/>
    <x v="890"/>
    <x v="2"/>
    <x v="16"/>
    <x v="874"/>
    <n v="3359.9520000000002"/>
    <n v="6"/>
    <n v="0.2"/>
    <n v="1049.9849999999999"/>
  </r>
  <r>
    <n v="3275"/>
    <s v="CA-2014-116358"/>
    <x v="3"/>
    <x v="808"/>
    <d v="2014-11-07T00:00:00"/>
    <s v="Standard Class"/>
    <s v="KM-16225"/>
    <s v="Kalyca Meade"/>
    <x v="1"/>
    <x v="0"/>
    <s v="Overland Park"/>
    <x v="41"/>
    <n v="66212"/>
    <x v="2"/>
    <x v="829"/>
    <x v="1"/>
    <x v="13"/>
    <x v="33"/>
    <n v="18.240000000000002"/>
    <n v="3"/>
    <n v="0"/>
    <n v="9.120000000000001"/>
  </r>
  <r>
    <n v="3276"/>
    <s v="CA-2014-116358"/>
    <x v="3"/>
    <x v="808"/>
    <d v="2014-11-07T00:00:00"/>
    <s v="Standard Class"/>
    <s v="KM-16225"/>
    <s v="Kalyca Meade"/>
    <x v="1"/>
    <x v="0"/>
    <s v="Overland Park"/>
    <x v="41"/>
    <n v="66212"/>
    <x v="2"/>
    <x v="182"/>
    <x v="1"/>
    <x v="6"/>
    <x v="181"/>
    <n v="27.78"/>
    <n v="6"/>
    <n v="0"/>
    <n v="9.1673999999999989"/>
  </r>
  <r>
    <n v="3277"/>
    <s v="CA-2011-102988"/>
    <x v="2"/>
    <x v="267"/>
    <d v="2011-04-09T00:00:00"/>
    <s v="Second Class"/>
    <s v="GM-14695"/>
    <s v="Greg Maxwell"/>
    <x v="1"/>
    <x v="0"/>
    <s v="Alexandria"/>
    <x v="17"/>
    <n v="22304"/>
    <x v="0"/>
    <x v="346"/>
    <x v="1"/>
    <x v="6"/>
    <x v="342"/>
    <n v="22.959999999999997"/>
    <n v="7"/>
    <n v="0"/>
    <n v="7.5767999999999986"/>
  </r>
  <r>
    <n v="3278"/>
    <s v="CA-2011-102988"/>
    <x v="2"/>
    <x v="267"/>
    <d v="2011-04-09T00:00:00"/>
    <s v="Second Class"/>
    <s v="GM-14695"/>
    <s v="Greg Maxwell"/>
    <x v="1"/>
    <x v="0"/>
    <s v="Alexandria"/>
    <x v="17"/>
    <n v="22304"/>
    <x v="0"/>
    <x v="1129"/>
    <x v="2"/>
    <x v="7"/>
    <x v="1108"/>
    <n v="28.99"/>
    <n v="1"/>
    <n v="0"/>
    <n v="8.4070999999999962"/>
  </r>
  <r>
    <n v="3279"/>
    <s v="CA-2011-102988"/>
    <x v="2"/>
    <x v="267"/>
    <d v="2011-04-09T00:00:00"/>
    <s v="Second Class"/>
    <s v="GM-14695"/>
    <s v="Greg Maxwell"/>
    <x v="1"/>
    <x v="0"/>
    <s v="Alexandria"/>
    <x v="17"/>
    <n v="22304"/>
    <x v="0"/>
    <x v="219"/>
    <x v="1"/>
    <x v="10"/>
    <x v="218"/>
    <n v="12.96"/>
    <n v="2"/>
    <n v="0"/>
    <n v="6.3504000000000005"/>
  </r>
  <r>
    <n v="3280"/>
    <s v="CA-2011-102988"/>
    <x v="2"/>
    <x v="267"/>
    <d v="2011-04-09T00:00:00"/>
    <s v="Second Class"/>
    <s v="GM-14695"/>
    <s v="Greg Maxwell"/>
    <x v="1"/>
    <x v="0"/>
    <s v="Alexandria"/>
    <x v="17"/>
    <n v="22304"/>
    <x v="0"/>
    <x v="1210"/>
    <x v="1"/>
    <x v="6"/>
    <x v="1186"/>
    <n v="22.959999999999997"/>
    <n v="7"/>
    <n v="0"/>
    <n v="6.6583999999999968"/>
  </r>
  <r>
    <n v="3281"/>
    <s v="CA-2011-102988"/>
    <x v="2"/>
    <x v="267"/>
    <d v="2011-04-09T00:00:00"/>
    <s v="Second Class"/>
    <s v="GM-14695"/>
    <s v="Greg Maxwell"/>
    <x v="1"/>
    <x v="0"/>
    <s v="Alexandria"/>
    <x v="17"/>
    <n v="22304"/>
    <x v="0"/>
    <x v="465"/>
    <x v="1"/>
    <x v="14"/>
    <x v="461"/>
    <n v="4164.0499999999993"/>
    <n v="5"/>
    <n v="0"/>
    <n v="83.281000000000063"/>
  </r>
  <r>
    <n v="3282"/>
    <s v="US-2011-117170"/>
    <x v="2"/>
    <x v="328"/>
    <d v="2011-09-24T00:00:00"/>
    <s v="Standard Class"/>
    <s v="KT-16465"/>
    <s v="Kean Takahito"/>
    <x v="0"/>
    <x v="0"/>
    <s v="Raleigh"/>
    <x v="3"/>
    <n v="27604"/>
    <x v="0"/>
    <x v="1016"/>
    <x v="2"/>
    <x v="11"/>
    <x v="998"/>
    <n v="47.984000000000002"/>
    <n v="2"/>
    <n v="0.2"/>
    <n v="13.195600000000001"/>
  </r>
  <r>
    <n v="3283"/>
    <s v="US-2011-117170"/>
    <x v="2"/>
    <x v="328"/>
    <d v="2011-09-24T00:00:00"/>
    <s v="Standard Class"/>
    <s v="KT-16465"/>
    <s v="Kean Takahito"/>
    <x v="0"/>
    <x v="0"/>
    <s v="Raleigh"/>
    <x v="3"/>
    <n v="27604"/>
    <x v="0"/>
    <x v="874"/>
    <x v="1"/>
    <x v="10"/>
    <x v="859"/>
    <n v="4.6240000000000006"/>
    <n v="1"/>
    <n v="0.2"/>
    <n v="1.6762000000000001"/>
  </r>
  <r>
    <n v="3284"/>
    <s v="CA-2011-159478"/>
    <x v="2"/>
    <x v="587"/>
    <d v="2011-10-06T00:00:00"/>
    <s v="Standard Class"/>
    <s v="MH-17785"/>
    <s v="Maya Herman"/>
    <x v="1"/>
    <x v="0"/>
    <s v="New York City"/>
    <x v="15"/>
    <n v="10035"/>
    <x v="3"/>
    <x v="534"/>
    <x v="0"/>
    <x v="5"/>
    <x v="529"/>
    <n v="15.24"/>
    <n v="3"/>
    <n v="0"/>
    <n v="5.1815999999999995"/>
  </r>
  <r>
    <n v="3285"/>
    <s v="CA-2011-103702"/>
    <x v="2"/>
    <x v="171"/>
    <d v="2011-09-17T00:00:00"/>
    <s v="Standard Class"/>
    <s v="AF-10885"/>
    <s v="Art Foster"/>
    <x v="0"/>
    <x v="0"/>
    <s v="Fairfield"/>
    <x v="24"/>
    <n v="45014"/>
    <x v="3"/>
    <x v="471"/>
    <x v="1"/>
    <x v="8"/>
    <x v="467"/>
    <n v="63.924000000000007"/>
    <n v="7"/>
    <n v="0.7"/>
    <n v="-46.877600000000001"/>
  </r>
  <r>
    <n v="3286"/>
    <s v="CA-2014-150525"/>
    <x v="3"/>
    <x v="297"/>
    <d v="2014-02-26T00:00:00"/>
    <s v="Standard Class"/>
    <s v="JP-16135"/>
    <s v="Julie Prescott"/>
    <x v="2"/>
    <x v="0"/>
    <s v="Muskogee"/>
    <x v="26"/>
    <n v="74403"/>
    <x v="2"/>
    <x v="836"/>
    <x v="1"/>
    <x v="6"/>
    <x v="823"/>
    <n v="6.56"/>
    <n v="2"/>
    <n v="0"/>
    <n v="1.9023999999999992"/>
  </r>
  <r>
    <n v="3287"/>
    <s v="CA-2014-150525"/>
    <x v="3"/>
    <x v="297"/>
    <d v="2014-02-26T00:00:00"/>
    <s v="Standard Class"/>
    <s v="JP-16135"/>
    <s v="Julie Prescott"/>
    <x v="2"/>
    <x v="0"/>
    <s v="Muskogee"/>
    <x v="26"/>
    <n v="74403"/>
    <x v="2"/>
    <x v="1518"/>
    <x v="1"/>
    <x v="9"/>
    <x v="1496"/>
    <n v="13.11"/>
    <n v="3"/>
    <n v="0"/>
    <n v="3.4086000000000003"/>
  </r>
  <r>
    <n v="3288"/>
    <s v="CA-2012-157770"/>
    <x v="1"/>
    <x v="350"/>
    <d v="2012-12-15T00:00:00"/>
    <s v="First Class"/>
    <s v="RD-19585"/>
    <s v="Rob Dowd"/>
    <x v="0"/>
    <x v="0"/>
    <s v="Temecula"/>
    <x v="1"/>
    <n v="92592"/>
    <x v="1"/>
    <x v="638"/>
    <x v="2"/>
    <x v="7"/>
    <x v="752"/>
    <n v="494.37600000000009"/>
    <n v="3"/>
    <n v="0.2"/>
    <n v="49.437599999999975"/>
  </r>
  <r>
    <n v="3289"/>
    <s v="CA-2012-157770"/>
    <x v="1"/>
    <x v="350"/>
    <d v="2012-12-15T00:00:00"/>
    <s v="First Class"/>
    <s v="RD-19585"/>
    <s v="Rob Dowd"/>
    <x v="0"/>
    <x v="0"/>
    <s v="Temecula"/>
    <x v="1"/>
    <n v="92592"/>
    <x v="1"/>
    <x v="347"/>
    <x v="1"/>
    <x v="8"/>
    <x v="343"/>
    <n v="29.2"/>
    <n v="5"/>
    <n v="0.2"/>
    <n v="9.8549999999999969"/>
  </r>
  <r>
    <n v="3290"/>
    <s v="CA-2012-157770"/>
    <x v="1"/>
    <x v="350"/>
    <d v="2012-12-15T00:00:00"/>
    <s v="First Class"/>
    <s v="RD-19585"/>
    <s v="Rob Dowd"/>
    <x v="0"/>
    <x v="0"/>
    <s v="Temecula"/>
    <x v="1"/>
    <n v="92592"/>
    <x v="1"/>
    <x v="100"/>
    <x v="2"/>
    <x v="11"/>
    <x v="100"/>
    <n v="248.85000000000002"/>
    <n v="5"/>
    <n v="0"/>
    <n v="27.373499999999993"/>
  </r>
  <r>
    <n v="3291"/>
    <s v="CA-2012-157770"/>
    <x v="1"/>
    <x v="350"/>
    <d v="2012-12-15T00:00:00"/>
    <s v="First Class"/>
    <s v="RD-19585"/>
    <s v="Rob Dowd"/>
    <x v="0"/>
    <x v="0"/>
    <s v="Temecula"/>
    <x v="1"/>
    <n v="92592"/>
    <x v="1"/>
    <x v="1519"/>
    <x v="2"/>
    <x v="11"/>
    <x v="1497"/>
    <n v="36.24"/>
    <n v="1"/>
    <n v="0"/>
    <n v="15.220800000000001"/>
  </r>
  <r>
    <n v="3292"/>
    <s v="CA-2013-167290"/>
    <x v="0"/>
    <x v="859"/>
    <d v="2013-11-05T00:00:00"/>
    <s v="Standard Class"/>
    <s v="JF-15295"/>
    <s v="Jason Fortune-"/>
    <x v="0"/>
    <x v="0"/>
    <s v="Sterling Heights"/>
    <x v="12"/>
    <n v="48310"/>
    <x v="2"/>
    <x v="512"/>
    <x v="1"/>
    <x v="6"/>
    <x v="507"/>
    <n v="11.68"/>
    <n v="2"/>
    <n v="0"/>
    <n v="3.5039999999999996"/>
  </r>
  <r>
    <n v="3293"/>
    <s v="CA-2011-106264"/>
    <x v="2"/>
    <x v="58"/>
    <d v="2011-12-30T00:00:00"/>
    <s v="Standard Class"/>
    <s v="CK-12595"/>
    <s v="Clytie Kelty"/>
    <x v="0"/>
    <x v="0"/>
    <s v="San Diego"/>
    <x v="1"/>
    <n v="92024"/>
    <x v="1"/>
    <x v="168"/>
    <x v="1"/>
    <x v="14"/>
    <x v="167"/>
    <n v="11.91"/>
    <n v="3"/>
    <n v="0"/>
    <n v="0.11909999999999954"/>
  </r>
  <r>
    <n v="3294"/>
    <s v="CA-2011-106264"/>
    <x v="2"/>
    <x v="58"/>
    <d v="2011-12-30T00:00:00"/>
    <s v="Standard Class"/>
    <s v="CK-12595"/>
    <s v="Clytie Kelty"/>
    <x v="0"/>
    <x v="0"/>
    <s v="San Diego"/>
    <x v="1"/>
    <n v="92024"/>
    <x v="1"/>
    <x v="852"/>
    <x v="0"/>
    <x v="5"/>
    <x v="837"/>
    <n v="3.48"/>
    <n v="2"/>
    <n v="0"/>
    <n v="1.1135999999999999"/>
  </r>
  <r>
    <n v="3295"/>
    <s v="CA-2011-138023"/>
    <x v="2"/>
    <x v="860"/>
    <d v="2011-08-18T00:00:00"/>
    <s v="First Class"/>
    <s v="KH-16510"/>
    <s v="Keith Herrera"/>
    <x v="0"/>
    <x v="0"/>
    <s v="Dallas"/>
    <x v="5"/>
    <n v="75081"/>
    <x v="2"/>
    <x v="612"/>
    <x v="1"/>
    <x v="8"/>
    <x v="607"/>
    <n v="30.959999999999994"/>
    <n v="8"/>
    <n v="0.8"/>
    <n v="-52.632000000000019"/>
  </r>
  <r>
    <n v="3296"/>
    <s v="CA-2014-113418"/>
    <x v="3"/>
    <x v="172"/>
    <d v="2014-10-04T00:00:00"/>
    <s v="First Class"/>
    <s v="CM-12655"/>
    <s v="Corinna Mitchell"/>
    <x v="2"/>
    <x v="0"/>
    <s v="New York City"/>
    <x v="15"/>
    <n v="10035"/>
    <x v="3"/>
    <x v="1520"/>
    <x v="2"/>
    <x v="15"/>
    <x v="1498"/>
    <n v="1704.89"/>
    <n v="11"/>
    <n v="0"/>
    <n v="767.20049999999992"/>
  </r>
  <r>
    <n v="3297"/>
    <s v="US-2012-110569"/>
    <x v="1"/>
    <x v="293"/>
    <d v="2012-05-30T00:00:00"/>
    <s v="Standard Class"/>
    <s v="EB-13870"/>
    <s v="Emily Burns"/>
    <x v="0"/>
    <x v="0"/>
    <s v="Phoenix"/>
    <x v="16"/>
    <n v="85023"/>
    <x v="1"/>
    <x v="624"/>
    <x v="1"/>
    <x v="8"/>
    <x v="618"/>
    <n v="19.194000000000003"/>
    <n v="7"/>
    <n v="0.7"/>
    <n v="-12.795999999999999"/>
  </r>
  <r>
    <n v="3298"/>
    <s v="US-2012-110569"/>
    <x v="1"/>
    <x v="293"/>
    <d v="2012-05-30T00:00:00"/>
    <s v="Standard Class"/>
    <s v="EB-13870"/>
    <s v="Emily Burns"/>
    <x v="0"/>
    <x v="0"/>
    <s v="Phoenix"/>
    <x v="16"/>
    <n v="85023"/>
    <x v="1"/>
    <x v="513"/>
    <x v="1"/>
    <x v="9"/>
    <x v="508"/>
    <n v="121.79200000000002"/>
    <n v="4"/>
    <n v="0.2"/>
    <n v="13.701599999999988"/>
  </r>
  <r>
    <n v="3299"/>
    <s v="CA-2014-136308"/>
    <x v="3"/>
    <x v="673"/>
    <d v="2014-11-17T00:00:00"/>
    <s v="Same Day"/>
    <s v="MW-18235"/>
    <s v="Mitch Willingham"/>
    <x v="1"/>
    <x v="0"/>
    <s v="San Francisco"/>
    <x v="1"/>
    <n v="94122"/>
    <x v="1"/>
    <x v="1150"/>
    <x v="2"/>
    <x v="15"/>
    <x v="1129"/>
    <n v="1919.9760000000001"/>
    <n v="3"/>
    <n v="0.2"/>
    <n v="215.99729999999977"/>
  </r>
  <r>
    <n v="3300"/>
    <s v="US-2011-159926"/>
    <x v="2"/>
    <x v="728"/>
    <d v="2011-11-22T00:00:00"/>
    <s v="Standard Class"/>
    <s v="CS-11950"/>
    <s v="Carlos Soltero"/>
    <x v="0"/>
    <x v="0"/>
    <s v="Philadelphia"/>
    <x v="9"/>
    <n v="19140"/>
    <x v="3"/>
    <x v="13"/>
    <x v="1"/>
    <x v="8"/>
    <x v="13"/>
    <n v="50.997000000000007"/>
    <n v="1"/>
    <n v="0.7"/>
    <n v="-40.797600000000003"/>
  </r>
  <r>
    <n v="3301"/>
    <s v="US-2011-159926"/>
    <x v="2"/>
    <x v="728"/>
    <d v="2011-11-22T00:00:00"/>
    <s v="Standard Class"/>
    <s v="CS-11950"/>
    <s v="Carlos Soltero"/>
    <x v="0"/>
    <x v="0"/>
    <s v="Philadelphia"/>
    <x v="9"/>
    <n v="19140"/>
    <x v="3"/>
    <x v="82"/>
    <x v="1"/>
    <x v="4"/>
    <x v="82"/>
    <n v="76.792000000000002"/>
    <n v="1"/>
    <n v="0.2"/>
    <n v="-16.318300000000001"/>
  </r>
  <r>
    <n v="3302"/>
    <s v="US-2011-159926"/>
    <x v="2"/>
    <x v="728"/>
    <d v="2011-11-22T00:00:00"/>
    <s v="Standard Class"/>
    <s v="CS-11950"/>
    <s v="Carlos Soltero"/>
    <x v="0"/>
    <x v="0"/>
    <s v="Philadelphia"/>
    <x v="9"/>
    <n v="19140"/>
    <x v="3"/>
    <x v="1521"/>
    <x v="2"/>
    <x v="7"/>
    <x v="1499"/>
    <n v="539.96399999999994"/>
    <n v="6"/>
    <n v="0.4"/>
    <n v="-107.99280000000002"/>
  </r>
  <r>
    <n v="3303"/>
    <s v="US-2011-159926"/>
    <x v="2"/>
    <x v="728"/>
    <d v="2011-11-22T00:00:00"/>
    <s v="Standard Class"/>
    <s v="CS-11950"/>
    <s v="Carlos Soltero"/>
    <x v="0"/>
    <x v="0"/>
    <s v="Philadelphia"/>
    <x v="9"/>
    <n v="19140"/>
    <x v="3"/>
    <x v="1001"/>
    <x v="0"/>
    <x v="5"/>
    <x v="1244"/>
    <n v="60.311999999999998"/>
    <n v="3"/>
    <n v="0.2"/>
    <n v="5.2773000000000003"/>
  </r>
  <r>
    <n v="3304"/>
    <s v="US-2011-159926"/>
    <x v="2"/>
    <x v="728"/>
    <d v="2011-11-22T00:00:00"/>
    <s v="Standard Class"/>
    <s v="CS-11950"/>
    <s v="Carlos Soltero"/>
    <x v="0"/>
    <x v="0"/>
    <s v="Philadelphia"/>
    <x v="9"/>
    <n v="19140"/>
    <x v="3"/>
    <x v="870"/>
    <x v="1"/>
    <x v="8"/>
    <x v="855"/>
    <n v="1.9440000000000004"/>
    <n v="3"/>
    <n v="0.7"/>
    <n v="-1.4255999999999998"/>
  </r>
  <r>
    <n v="3305"/>
    <s v="CA-2011-104738"/>
    <x v="2"/>
    <x v="125"/>
    <d v="2012-01-01T00:00:00"/>
    <s v="Second Class"/>
    <s v="SP-20620"/>
    <s v="Stefania Perrino"/>
    <x v="1"/>
    <x v="0"/>
    <s v="Laredo"/>
    <x v="5"/>
    <n v="78041"/>
    <x v="2"/>
    <x v="897"/>
    <x v="1"/>
    <x v="12"/>
    <x v="881"/>
    <n v="12.984000000000002"/>
    <n v="3"/>
    <n v="0.2"/>
    <n v="4.7066999999999997"/>
  </r>
  <r>
    <n v="3306"/>
    <s v="CA-2011-104738"/>
    <x v="2"/>
    <x v="125"/>
    <d v="2012-01-01T00:00:00"/>
    <s v="Second Class"/>
    <s v="SP-20620"/>
    <s v="Stefania Perrino"/>
    <x v="1"/>
    <x v="0"/>
    <s v="Laredo"/>
    <x v="5"/>
    <n v="78041"/>
    <x v="2"/>
    <x v="1236"/>
    <x v="2"/>
    <x v="7"/>
    <x v="1210"/>
    <n v="217.58400000000003"/>
    <n v="2"/>
    <n v="0.2"/>
    <n v="19.03860000000001"/>
  </r>
  <r>
    <n v="3307"/>
    <s v="CA-2011-104738"/>
    <x v="2"/>
    <x v="125"/>
    <d v="2012-01-01T00:00:00"/>
    <s v="Second Class"/>
    <s v="SP-20620"/>
    <s v="Stefania Perrino"/>
    <x v="1"/>
    <x v="0"/>
    <s v="Laredo"/>
    <x v="5"/>
    <n v="78041"/>
    <x v="2"/>
    <x v="819"/>
    <x v="2"/>
    <x v="7"/>
    <x v="807"/>
    <n v="328.77600000000007"/>
    <n v="3"/>
    <n v="0.2"/>
    <n v="28.767899999999997"/>
  </r>
  <r>
    <n v="3308"/>
    <s v="CA-2011-104738"/>
    <x v="2"/>
    <x v="125"/>
    <d v="2012-01-01T00:00:00"/>
    <s v="Second Class"/>
    <s v="SP-20620"/>
    <s v="Stefania Perrino"/>
    <x v="1"/>
    <x v="0"/>
    <s v="Laredo"/>
    <x v="5"/>
    <n v="78041"/>
    <x v="2"/>
    <x v="315"/>
    <x v="1"/>
    <x v="8"/>
    <x v="312"/>
    <n v="2.2859999999999996"/>
    <n v="3"/>
    <n v="0.8"/>
    <n v="-3.6576000000000004"/>
  </r>
  <r>
    <n v="3309"/>
    <s v="CA-2011-104738"/>
    <x v="2"/>
    <x v="125"/>
    <d v="2012-01-01T00:00:00"/>
    <s v="Second Class"/>
    <s v="SP-20620"/>
    <s v="Stefania Perrino"/>
    <x v="1"/>
    <x v="0"/>
    <s v="Laredo"/>
    <x v="5"/>
    <n v="78041"/>
    <x v="2"/>
    <x v="246"/>
    <x v="2"/>
    <x v="11"/>
    <x v="244"/>
    <n v="47.984000000000002"/>
    <n v="2"/>
    <n v="0.2"/>
    <n v="14.395200000000004"/>
  </r>
  <r>
    <n v="3310"/>
    <s v="CA-2012-144386"/>
    <x v="1"/>
    <x v="599"/>
    <d v="2012-11-11T00:00:00"/>
    <s v="Standard Class"/>
    <s v="GT-14635"/>
    <s v="Grant Thornton"/>
    <x v="1"/>
    <x v="0"/>
    <s v="New York City"/>
    <x v="15"/>
    <n v="10009"/>
    <x v="3"/>
    <x v="1085"/>
    <x v="1"/>
    <x v="8"/>
    <x v="1066"/>
    <n v="25.344000000000001"/>
    <n v="6"/>
    <n v="0.2"/>
    <n v="8.8704000000000018"/>
  </r>
  <r>
    <n v="3311"/>
    <s v="CA-2013-111416"/>
    <x v="0"/>
    <x v="42"/>
    <d v="2013-09-23T00:00:00"/>
    <s v="Standard Class"/>
    <s v="LW-17215"/>
    <s v="Luke Weiss"/>
    <x v="0"/>
    <x v="0"/>
    <s v="New York City"/>
    <x v="15"/>
    <n v="10035"/>
    <x v="3"/>
    <x v="920"/>
    <x v="1"/>
    <x v="8"/>
    <x v="903"/>
    <n v="232.40000000000003"/>
    <n v="5"/>
    <n v="0.2"/>
    <n v="78.434999999999988"/>
  </r>
  <r>
    <n v="3312"/>
    <s v="CA-2013-162747"/>
    <x v="0"/>
    <x v="231"/>
    <d v="2013-03-26T00:00:00"/>
    <s v="Second Class"/>
    <s v="AH-10030"/>
    <s v="Aaron Hawkins"/>
    <x v="1"/>
    <x v="0"/>
    <s v="Gulfport"/>
    <x v="35"/>
    <n v="39503"/>
    <x v="0"/>
    <x v="893"/>
    <x v="0"/>
    <x v="5"/>
    <x v="877"/>
    <n v="86.45"/>
    <n v="7"/>
    <n v="0"/>
    <n v="38.038000000000004"/>
  </r>
  <r>
    <n v="3313"/>
    <s v="US-2011-133130"/>
    <x v="2"/>
    <x v="127"/>
    <d v="2011-10-01T00:00:00"/>
    <s v="Standard Class"/>
    <s v="TH-21100"/>
    <s v="Thea Hendricks"/>
    <x v="0"/>
    <x v="0"/>
    <s v="San Diego"/>
    <x v="1"/>
    <n v="92037"/>
    <x v="1"/>
    <x v="291"/>
    <x v="0"/>
    <x v="1"/>
    <x v="288"/>
    <n v="603.91999999999996"/>
    <n v="5"/>
    <n v="0.2"/>
    <n v="45.294000000000011"/>
  </r>
  <r>
    <n v="3314"/>
    <s v="US-2011-133130"/>
    <x v="2"/>
    <x v="127"/>
    <d v="2011-10-01T00:00:00"/>
    <s v="Standard Class"/>
    <s v="TH-21100"/>
    <s v="Thea Hendricks"/>
    <x v="0"/>
    <x v="0"/>
    <s v="San Diego"/>
    <x v="1"/>
    <n v="92037"/>
    <x v="1"/>
    <x v="1127"/>
    <x v="1"/>
    <x v="10"/>
    <x v="1106"/>
    <n v="81.98"/>
    <n v="2"/>
    <n v="0"/>
    <n v="40.170200000000001"/>
  </r>
  <r>
    <n v="3315"/>
    <s v="CA-2014-169978"/>
    <x v="3"/>
    <x v="165"/>
    <d v="2014-12-29T00:00:00"/>
    <s v="Standard Class"/>
    <s v="HG-15025"/>
    <s v="Hunter Glantz"/>
    <x v="0"/>
    <x v="0"/>
    <s v="Oceanside"/>
    <x v="15"/>
    <n v="11572"/>
    <x v="3"/>
    <x v="291"/>
    <x v="0"/>
    <x v="1"/>
    <x v="288"/>
    <n v="271.76400000000001"/>
    <n v="2"/>
    <n v="0.1"/>
    <n v="48.313600000000008"/>
  </r>
  <r>
    <n v="3316"/>
    <s v="CA-2014-169978"/>
    <x v="3"/>
    <x v="165"/>
    <d v="2014-12-29T00:00:00"/>
    <s v="Standard Class"/>
    <s v="HG-15025"/>
    <s v="Hunter Glantz"/>
    <x v="0"/>
    <x v="0"/>
    <s v="Oceanside"/>
    <x v="15"/>
    <n v="11572"/>
    <x v="3"/>
    <x v="1120"/>
    <x v="1"/>
    <x v="8"/>
    <x v="1099"/>
    <n v="14.376000000000001"/>
    <n v="3"/>
    <n v="0.2"/>
    <n v="4.8518999999999997"/>
  </r>
  <r>
    <n v="3317"/>
    <s v="CA-2014-161739"/>
    <x v="3"/>
    <x v="468"/>
    <d v="2014-11-16T00:00:00"/>
    <s v="Second Class"/>
    <s v="EB-13750"/>
    <s v="Edward Becker"/>
    <x v="1"/>
    <x v="0"/>
    <s v="Round Rock"/>
    <x v="5"/>
    <n v="78664"/>
    <x v="2"/>
    <x v="1304"/>
    <x v="0"/>
    <x v="5"/>
    <x v="1280"/>
    <n v="341.96"/>
    <n v="5"/>
    <n v="0.6"/>
    <n v="-427.45000000000005"/>
  </r>
  <r>
    <n v="3318"/>
    <s v="CA-2012-165057"/>
    <x v="1"/>
    <x v="861"/>
    <d v="2012-09-15T00:00:00"/>
    <s v="Standard Class"/>
    <s v="SC-20725"/>
    <s v="Steven Cartwright"/>
    <x v="0"/>
    <x v="0"/>
    <s v="Redlands"/>
    <x v="1"/>
    <n v="92374"/>
    <x v="1"/>
    <x v="626"/>
    <x v="1"/>
    <x v="6"/>
    <x v="620"/>
    <n v="181.35"/>
    <n v="9"/>
    <n v="0"/>
    <n v="48.964500000000001"/>
  </r>
  <r>
    <n v="3319"/>
    <s v="CA-2012-165057"/>
    <x v="1"/>
    <x v="861"/>
    <d v="2012-09-15T00:00:00"/>
    <s v="Standard Class"/>
    <s v="SC-20725"/>
    <s v="Steven Cartwright"/>
    <x v="0"/>
    <x v="0"/>
    <s v="Redlands"/>
    <x v="1"/>
    <n v="92374"/>
    <x v="1"/>
    <x v="1186"/>
    <x v="1"/>
    <x v="2"/>
    <x v="1163"/>
    <n v="8.64"/>
    <n v="3"/>
    <n v="0"/>
    <n v="4.2336"/>
  </r>
  <r>
    <n v="3320"/>
    <s v="CA-2011-134551"/>
    <x v="2"/>
    <x v="414"/>
    <d v="2011-12-25T00:00:00"/>
    <s v="Standard Class"/>
    <s v="TS-21505"/>
    <s v="Tony Sayre"/>
    <x v="0"/>
    <x v="0"/>
    <s v="Columbia"/>
    <x v="18"/>
    <n v="38401"/>
    <x v="0"/>
    <x v="1037"/>
    <x v="1"/>
    <x v="9"/>
    <x v="1018"/>
    <n v="43.512"/>
    <n v="7"/>
    <n v="0.2"/>
    <n v="3.8073000000000015"/>
  </r>
  <r>
    <n v="3321"/>
    <s v="CA-2011-134551"/>
    <x v="2"/>
    <x v="414"/>
    <d v="2011-12-25T00:00:00"/>
    <s v="Standard Class"/>
    <s v="TS-21505"/>
    <s v="Tony Sayre"/>
    <x v="0"/>
    <x v="0"/>
    <s v="Columbia"/>
    <x v="18"/>
    <n v="38401"/>
    <x v="0"/>
    <x v="157"/>
    <x v="0"/>
    <x v="1"/>
    <x v="156"/>
    <n v="662.88"/>
    <n v="3"/>
    <n v="0.2"/>
    <n v="74.573999999999955"/>
  </r>
  <r>
    <n v="3322"/>
    <s v="CA-2011-134551"/>
    <x v="2"/>
    <x v="414"/>
    <d v="2011-12-25T00:00:00"/>
    <s v="Standard Class"/>
    <s v="TS-21505"/>
    <s v="Tony Sayre"/>
    <x v="0"/>
    <x v="0"/>
    <s v="Columbia"/>
    <x v="18"/>
    <n v="38401"/>
    <x v="0"/>
    <x v="1076"/>
    <x v="1"/>
    <x v="10"/>
    <x v="1057"/>
    <n v="25.920000000000005"/>
    <n v="5"/>
    <n v="0.2"/>
    <n v="9.0719999999999992"/>
  </r>
  <r>
    <n v="3323"/>
    <s v="CA-2012-120810"/>
    <x v="1"/>
    <x v="862"/>
    <d v="2012-07-27T00:00:00"/>
    <s v="Standard Class"/>
    <s v="TH-21550"/>
    <s v="Tracy Hopkins"/>
    <x v="2"/>
    <x v="0"/>
    <s v="New York City"/>
    <x v="15"/>
    <n v="10009"/>
    <x v="3"/>
    <x v="9"/>
    <x v="1"/>
    <x v="9"/>
    <x v="9"/>
    <n v="68.94"/>
    <n v="3"/>
    <n v="0"/>
    <n v="20.681999999999995"/>
  </r>
  <r>
    <n v="3324"/>
    <s v="CA-2012-120810"/>
    <x v="1"/>
    <x v="862"/>
    <d v="2012-07-27T00:00:00"/>
    <s v="Standard Class"/>
    <s v="TH-21550"/>
    <s v="Tracy Hopkins"/>
    <x v="2"/>
    <x v="0"/>
    <s v="New York City"/>
    <x v="15"/>
    <n v="10009"/>
    <x v="3"/>
    <x v="592"/>
    <x v="0"/>
    <x v="5"/>
    <x v="587"/>
    <n v="128.82"/>
    <n v="3"/>
    <n v="0"/>
    <n v="50.239800000000002"/>
  </r>
  <r>
    <n v="3325"/>
    <s v="CA-2011-165309"/>
    <x v="2"/>
    <x v="7"/>
    <d v="2011-11-15T00:00:00"/>
    <s v="Standard Class"/>
    <s v="KD-16270"/>
    <s v="Karen Daniels"/>
    <x v="0"/>
    <x v="0"/>
    <s v="Houston"/>
    <x v="5"/>
    <n v="77095"/>
    <x v="2"/>
    <x v="1176"/>
    <x v="1"/>
    <x v="8"/>
    <x v="1153"/>
    <n v="896.98999999999978"/>
    <n v="5"/>
    <n v="0.8"/>
    <n v="-1480.0335000000009"/>
  </r>
  <r>
    <n v="3326"/>
    <s v="CA-2011-165309"/>
    <x v="2"/>
    <x v="7"/>
    <d v="2011-11-15T00:00:00"/>
    <s v="Standard Class"/>
    <s v="KD-16270"/>
    <s v="Karen Daniels"/>
    <x v="0"/>
    <x v="0"/>
    <s v="Houston"/>
    <x v="5"/>
    <n v="77095"/>
    <x v="2"/>
    <x v="1488"/>
    <x v="1"/>
    <x v="8"/>
    <x v="1466"/>
    <n v="1.2339999999999998"/>
    <n v="1"/>
    <n v="0.8"/>
    <n v="-1.9744000000000002"/>
  </r>
  <r>
    <n v="3327"/>
    <s v="CA-2011-165309"/>
    <x v="2"/>
    <x v="7"/>
    <d v="2011-11-15T00:00:00"/>
    <s v="Standard Class"/>
    <s v="KD-16270"/>
    <s v="Karen Daniels"/>
    <x v="0"/>
    <x v="0"/>
    <s v="Houston"/>
    <x v="5"/>
    <n v="77095"/>
    <x v="2"/>
    <x v="1473"/>
    <x v="1"/>
    <x v="6"/>
    <x v="1451"/>
    <n v="67.56"/>
    <n v="3"/>
    <n v="0.2"/>
    <n v="6.7560000000000038"/>
  </r>
  <r>
    <n v="3328"/>
    <s v="CA-2011-165309"/>
    <x v="2"/>
    <x v="7"/>
    <d v="2011-11-15T00:00:00"/>
    <s v="Standard Class"/>
    <s v="KD-16270"/>
    <s v="Karen Daniels"/>
    <x v="0"/>
    <x v="0"/>
    <s v="Houston"/>
    <x v="5"/>
    <n v="77095"/>
    <x v="2"/>
    <x v="362"/>
    <x v="1"/>
    <x v="10"/>
    <x v="357"/>
    <n v="21.720000000000002"/>
    <n v="5"/>
    <n v="0.2"/>
    <n v="7.8734999999999991"/>
  </r>
  <r>
    <n v="3329"/>
    <s v="CA-2011-165309"/>
    <x v="2"/>
    <x v="7"/>
    <d v="2011-11-15T00:00:00"/>
    <s v="Standard Class"/>
    <s v="KD-16270"/>
    <s v="Karen Daniels"/>
    <x v="0"/>
    <x v="0"/>
    <s v="Houston"/>
    <x v="5"/>
    <n v="77095"/>
    <x v="2"/>
    <x v="1522"/>
    <x v="1"/>
    <x v="10"/>
    <x v="1500"/>
    <n v="262.33600000000001"/>
    <n v="8"/>
    <n v="0.2"/>
    <n v="95.096800000000002"/>
  </r>
  <r>
    <n v="3330"/>
    <s v="CA-2011-165309"/>
    <x v="2"/>
    <x v="7"/>
    <d v="2011-11-15T00:00:00"/>
    <s v="Standard Class"/>
    <s v="KD-16270"/>
    <s v="Karen Daniels"/>
    <x v="0"/>
    <x v="0"/>
    <s v="Houston"/>
    <x v="5"/>
    <n v="77095"/>
    <x v="2"/>
    <x v="918"/>
    <x v="2"/>
    <x v="7"/>
    <x v="901"/>
    <n v="148.47999999999999"/>
    <n v="2"/>
    <n v="0.2"/>
    <n v="16.703999999999986"/>
  </r>
  <r>
    <n v="3331"/>
    <s v="CA-2011-165309"/>
    <x v="2"/>
    <x v="7"/>
    <d v="2011-11-15T00:00:00"/>
    <s v="Standard Class"/>
    <s v="KD-16270"/>
    <s v="Karen Daniels"/>
    <x v="0"/>
    <x v="0"/>
    <s v="Houston"/>
    <x v="5"/>
    <n v="77095"/>
    <x v="2"/>
    <x v="1161"/>
    <x v="2"/>
    <x v="7"/>
    <x v="1139"/>
    <n v="241.17599999999999"/>
    <n v="3"/>
    <n v="0.2"/>
    <n v="15.07350000000001"/>
  </r>
  <r>
    <n v="3332"/>
    <s v="CA-2014-122595"/>
    <x v="3"/>
    <x v="817"/>
    <d v="2014-12-21T00:00:00"/>
    <s v="Standard Class"/>
    <s v="GM-14455"/>
    <s v="Gary Mitchum"/>
    <x v="2"/>
    <x v="0"/>
    <s v="Chicago"/>
    <x v="10"/>
    <n v="60653"/>
    <x v="2"/>
    <x v="1523"/>
    <x v="2"/>
    <x v="11"/>
    <x v="1501"/>
    <n v="227.976"/>
    <n v="3"/>
    <n v="0.2"/>
    <n v="28.496999999999957"/>
  </r>
  <r>
    <n v="3333"/>
    <s v="CA-2014-122595"/>
    <x v="3"/>
    <x v="817"/>
    <d v="2014-12-21T00:00:00"/>
    <s v="Standard Class"/>
    <s v="GM-14455"/>
    <s v="Gary Mitchum"/>
    <x v="2"/>
    <x v="0"/>
    <s v="Chicago"/>
    <x v="10"/>
    <n v="60653"/>
    <x v="2"/>
    <x v="1513"/>
    <x v="2"/>
    <x v="7"/>
    <x v="1491"/>
    <n v="52.679999999999993"/>
    <n v="3"/>
    <n v="0.2"/>
    <n v="19.754999999999999"/>
  </r>
  <r>
    <n v="3334"/>
    <s v="CA-2014-122595"/>
    <x v="3"/>
    <x v="817"/>
    <d v="2014-12-21T00:00:00"/>
    <s v="Standard Class"/>
    <s v="GM-14455"/>
    <s v="Gary Mitchum"/>
    <x v="2"/>
    <x v="0"/>
    <s v="Chicago"/>
    <x v="10"/>
    <n v="60653"/>
    <x v="2"/>
    <x v="1524"/>
    <x v="0"/>
    <x v="5"/>
    <x v="1502"/>
    <n v="2.032"/>
    <n v="1"/>
    <n v="0.6"/>
    <n v="-1.3208000000000002"/>
  </r>
  <r>
    <n v="3335"/>
    <s v="US-2014-109253"/>
    <x v="3"/>
    <x v="170"/>
    <d v="2014-08-23T00:00:00"/>
    <s v="First Class"/>
    <s v="PR-18880"/>
    <s v="Patrick Ryan"/>
    <x v="0"/>
    <x v="0"/>
    <s v="Oakland"/>
    <x v="1"/>
    <n v="94601"/>
    <x v="1"/>
    <x v="786"/>
    <x v="1"/>
    <x v="6"/>
    <x v="777"/>
    <n v="17.12"/>
    <n v="4"/>
    <n v="0"/>
    <n v="4.9647999999999985"/>
  </r>
  <r>
    <n v="3336"/>
    <s v="US-2014-109253"/>
    <x v="3"/>
    <x v="170"/>
    <d v="2014-08-23T00:00:00"/>
    <s v="First Class"/>
    <s v="PR-18880"/>
    <s v="Patrick Ryan"/>
    <x v="0"/>
    <x v="0"/>
    <s v="Oakland"/>
    <x v="1"/>
    <n v="94601"/>
    <x v="1"/>
    <x v="524"/>
    <x v="2"/>
    <x v="7"/>
    <x v="519"/>
    <n v="431.96800000000007"/>
    <n v="4"/>
    <n v="0.2"/>
    <n v="37.797199999999975"/>
  </r>
  <r>
    <n v="3337"/>
    <s v="US-2014-109253"/>
    <x v="3"/>
    <x v="170"/>
    <d v="2014-08-23T00:00:00"/>
    <s v="First Class"/>
    <s v="PR-18880"/>
    <s v="Patrick Ryan"/>
    <x v="0"/>
    <x v="0"/>
    <s v="Oakland"/>
    <x v="1"/>
    <n v="94601"/>
    <x v="1"/>
    <x v="1525"/>
    <x v="0"/>
    <x v="5"/>
    <x v="1503"/>
    <n v="129.91999999999999"/>
    <n v="4"/>
    <n v="0"/>
    <n v="10.393599999999992"/>
  </r>
  <r>
    <n v="3338"/>
    <s v="US-2014-109253"/>
    <x v="3"/>
    <x v="170"/>
    <d v="2014-08-23T00:00:00"/>
    <s v="First Class"/>
    <s v="PR-18880"/>
    <s v="Patrick Ryan"/>
    <x v="0"/>
    <x v="0"/>
    <s v="Oakland"/>
    <x v="1"/>
    <n v="94601"/>
    <x v="1"/>
    <x v="10"/>
    <x v="0"/>
    <x v="3"/>
    <x v="10"/>
    <n v="568.72800000000007"/>
    <n v="3"/>
    <n v="0.2"/>
    <n v="28.436399999999935"/>
  </r>
  <r>
    <n v="3339"/>
    <s v="US-2014-109253"/>
    <x v="3"/>
    <x v="170"/>
    <d v="2014-08-23T00:00:00"/>
    <s v="First Class"/>
    <s v="PR-18880"/>
    <s v="Patrick Ryan"/>
    <x v="0"/>
    <x v="0"/>
    <s v="Oakland"/>
    <x v="1"/>
    <n v="94601"/>
    <x v="1"/>
    <x v="1526"/>
    <x v="1"/>
    <x v="8"/>
    <x v="1504"/>
    <n v="117.14400000000001"/>
    <n v="9"/>
    <n v="0.2"/>
    <n v="42.464699999999993"/>
  </r>
  <r>
    <n v="3340"/>
    <s v="US-2014-109253"/>
    <x v="3"/>
    <x v="170"/>
    <d v="2014-08-23T00:00:00"/>
    <s v="First Class"/>
    <s v="PR-18880"/>
    <s v="Patrick Ryan"/>
    <x v="0"/>
    <x v="0"/>
    <s v="Oakland"/>
    <x v="1"/>
    <n v="94601"/>
    <x v="1"/>
    <x v="1527"/>
    <x v="1"/>
    <x v="9"/>
    <x v="1505"/>
    <n v="203.52"/>
    <n v="3"/>
    <n v="0"/>
    <n v="54.950400000000002"/>
  </r>
  <r>
    <n v="3341"/>
    <s v="US-2014-109253"/>
    <x v="3"/>
    <x v="170"/>
    <d v="2014-08-23T00:00:00"/>
    <s v="First Class"/>
    <s v="PR-18880"/>
    <s v="Patrick Ryan"/>
    <x v="0"/>
    <x v="0"/>
    <s v="Oakland"/>
    <x v="1"/>
    <n v="94601"/>
    <x v="1"/>
    <x v="322"/>
    <x v="1"/>
    <x v="2"/>
    <x v="319"/>
    <n v="51.75"/>
    <n v="5"/>
    <n v="0"/>
    <n v="24.84"/>
  </r>
  <r>
    <n v="3342"/>
    <s v="CA-2013-145982"/>
    <x v="0"/>
    <x v="278"/>
    <d v="2013-09-02T00:00:00"/>
    <s v="Second Class"/>
    <s v="TB-21055"/>
    <s v="Ted Butterfield"/>
    <x v="0"/>
    <x v="0"/>
    <s v="Quincy"/>
    <x v="31"/>
    <n v="2169"/>
    <x v="3"/>
    <x v="1127"/>
    <x v="1"/>
    <x v="10"/>
    <x v="1106"/>
    <n v="122.97"/>
    <n v="3"/>
    <n v="0"/>
    <n v="60.255300000000005"/>
  </r>
  <r>
    <n v="3343"/>
    <s v="CA-2013-145982"/>
    <x v="0"/>
    <x v="278"/>
    <d v="2013-09-02T00:00:00"/>
    <s v="Second Class"/>
    <s v="TB-21055"/>
    <s v="Ted Butterfield"/>
    <x v="0"/>
    <x v="0"/>
    <s v="Quincy"/>
    <x v="31"/>
    <n v="2169"/>
    <x v="3"/>
    <x v="1110"/>
    <x v="0"/>
    <x v="3"/>
    <x v="1090"/>
    <n v="244.61499999999998"/>
    <n v="1"/>
    <n v="0.3"/>
    <n v="20.966999999999999"/>
  </r>
  <r>
    <n v="3344"/>
    <s v="CA-2013-145982"/>
    <x v="0"/>
    <x v="278"/>
    <d v="2013-09-02T00:00:00"/>
    <s v="Second Class"/>
    <s v="TB-21055"/>
    <s v="Ted Butterfield"/>
    <x v="0"/>
    <x v="0"/>
    <s v="Quincy"/>
    <x v="31"/>
    <n v="2169"/>
    <x v="3"/>
    <x v="222"/>
    <x v="2"/>
    <x v="7"/>
    <x v="220"/>
    <n v="59.97"/>
    <n v="3"/>
    <n v="0"/>
    <n v="28.785599999999995"/>
  </r>
  <r>
    <n v="3345"/>
    <s v="CA-2013-145982"/>
    <x v="0"/>
    <x v="278"/>
    <d v="2013-09-02T00:00:00"/>
    <s v="Second Class"/>
    <s v="TB-21055"/>
    <s v="Ted Butterfield"/>
    <x v="0"/>
    <x v="0"/>
    <s v="Quincy"/>
    <x v="31"/>
    <n v="2169"/>
    <x v="3"/>
    <x v="187"/>
    <x v="1"/>
    <x v="10"/>
    <x v="186"/>
    <n v="81.540000000000006"/>
    <n v="9"/>
    <n v="0"/>
    <n v="36.692999999999998"/>
  </r>
  <r>
    <n v="3346"/>
    <s v="CA-2013-145982"/>
    <x v="0"/>
    <x v="278"/>
    <d v="2013-09-02T00:00:00"/>
    <s v="Second Class"/>
    <s v="TB-21055"/>
    <s v="Ted Butterfield"/>
    <x v="0"/>
    <x v="0"/>
    <s v="Quincy"/>
    <x v="31"/>
    <n v="2169"/>
    <x v="3"/>
    <x v="848"/>
    <x v="1"/>
    <x v="13"/>
    <x v="33"/>
    <n v="11.68"/>
    <n v="4"/>
    <n v="0"/>
    <n v="5.2559999999999993"/>
  </r>
  <r>
    <n v="3347"/>
    <s v="CA-2013-145982"/>
    <x v="0"/>
    <x v="278"/>
    <d v="2013-09-02T00:00:00"/>
    <s v="Second Class"/>
    <s v="TB-21055"/>
    <s v="Ted Butterfield"/>
    <x v="0"/>
    <x v="0"/>
    <s v="Quincy"/>
    <x v="31"/>
    <n v="2169"/>
    <x v="3"/>
    <x v="1458"/>
    <x v="1"/>
    <x v="8"/>
    <x v="1435"/>
    <n v="29"/>
    <n v="5"/>
    <n v="0"/>
    <n v="13.919999999999998"/>
  </r>
  <r>
    <n v="3348"/>
    <s v="CA-2012-112011"/>
    <x v="1"/>
    <x v="863"/>
    <d v="2012-08-20T00:00:00"/>
    <s v="Standard Class"/>
    <s v="ON-18715"/>
    <s v="Odella Nelson"/>
    <x v="1"/>
    <x v="0"/>
    <s v="Yucaipa"/>
    <x v="1"/>
    <n v="92399"/>
    <x v="1"/>
    <x v="400"/>
    <x v="1"/>
    <x v="6"/>
    <x v="396"/>
    <n v="50.8"/>
    <n v="5"/>
    <n v="0"/>
    <n v="13.208000000000002"/>
  </r>
  <r>
    <n v="3349"/>
    <s v="CA-2014-154732"/>
    <x v="3"/>
    <x v="60"/>
    <d v="2014-11-08T00:00:00"/>
    <s v="First Class"/>
    <s v="AH-10195"/>
    <s v="Alan Haines"/>
    <x v="1"/>
    <x v="0"/>
    <s v="Chicago"/>
    <x v="10"/>
    <n v="60623"/>
    <x v="2"/>
    <x v="27"/>
    <x v="1"/>
    <x v="8"/>
    <x v="27"/>
    <n v="16.029999999999998"/>
    <n v="5"/>
    <n v="0.8"/>
    <n v="-25.648000000000003"/>
  </r>
  <r>
    <n v="3350"/>
    <s v="US-2013-157308"/>
    <x v="0"/>
    <x v="864"/>
    <d v="2013-08-22T00:00:00"/>
    <s v="Standard Class"/>
    <s v="NM-18520"/>
    <s v="Neoma Murray"/>
    <x v="0"/>
    <x v="0"/>
    <s v="Seattle"/>
    <x v="4"/>
    <n v="98105"/>
    <x v="1"/>
    <x v="696"/>
    <x v="1"/>
    <x v="8"/>
    <x v="689"/>
    <n v="15.712000000000002"/>
    <n v="4"/>
    <n v="0.2"/>
    <n v="5.6955999999999989"/>
  </r>
  <r>
    <n v="3351"/>
    <s v="CA-2013-147536"/>
    <x v="0"/>
    <x v="482"/>
    <d v="2014-01-01T00:00:00"/>
    <s v="Standard Class"/>
    <s v="AR-10510"/>
    <s v="Andrew Roberts"/>
    <x v="0"/>
    <x v="0"/>
    <s v="New York City"/>
    <x v="15"/>
    <n v="10024"/>
    <x v="3"/>
    <x v="1048"/>
    <x v="2"/>
    <x v="11"/>
    <x v="1028"/>
    <n v="89.97"/>
    <n v="3"/>
    <n v="0"/>
    <n v="18.893699999999995"/>
  </r>
  <r>
    <n v="3352"/>
    <s v="US-2011-134733"/>
    <x v="2"/>
    <x v="865"/>
    <d v="2011-09-28T00:00:00"/>
    <s v="Standard Class"/>
    <s v="BM-11650"/>
    <s v="Brian Moss"/>
    <x v="1"/>
    <x v="0"/>
    <s v="San Diego"/>
    <x v="1"/>
    <n v="92037"/>
    <x v="1"/>
    <x v="1528"/>
    <x v="0"/>
    <x v="0"/>
    <x v="1506"/>
    <n v="435.99900000000002"/>
    <n v="3"/>
    <n v="0.15"/>
    <n v="20.517599999999987"/>
  </r>
  <r>
    <n v="3353"/>
    <s v="US-2011-134733"/>
    <x v="2"/>
    <x v="865"/>
    <d v="2011-09-28T00:00:00"/>
    <s v="Standard Class"/>
    <s v="BM-11650"/>
    <s v="Brian Moss"/>
    <x v="1"/>
    <x v="0"/>
    <s v="San Diego"/>
    <x v="1"/>
    <n v="92037"/>
    <x v="1"/>
    <x v="66"/>
    <x v="2"/>
    <x v="7"/>
    <x v="66"/>
    <n v="83.984000000000009"/>
    <n v="2"/>
    <n v="0.2"/>
    <n v="31.494"/>
  </r>
  <r>
    <n v="3354"/>
    <s v="US-2011-150434"/>
    <x v="2"/>
    <x v="866"/>
    <d v="2011-07-24T00:00:00"/>
    <s v="Standard Class"/>
    <s v="CA-12310"/>
    <s v="Christine Abelman"/>
    <x v="1"/>
    <x v="0"/>
    <s v="Bristol"/>
    <x v="29"/>
    <n v="6010"/>
    <x v="3"/>
    <x v="1149"/>
    <x v="2"/>
    <x v="7"/>
    <x v="1128"/>
    <n v="359.98"/>
    <n v="2"/>
    <n v="0"/>
    <n v="93.594800000000021"/>
  </r>
  <r>
    <n v="3355"/>
    <s v="US-2011-150434"/>
    <x v="2"/>
    <x v="866"/>
    <d v="2011-07-24T00:00:00"/>
    <s v="Standard Class"/>
    <s v="CA-12310"/>
    <s v="Christine Abelman"/>
    <x v="1"/>
    <x v="0"/>
    <s v="Bristol"/>
    <x v="29"/>
    <n v="6010"/>
    <x v="3"/>
    <x v="1529"/>
    <x v="0"/>
    <x v="3"/>
    <x v="1507"/>
    <n v="70.559999999999988"/>
    <n v="1"/>
    <n v="0.3"/>
    <n v="-4.032"/>
  </r>
  <r>
    <n v="3356"/>
    <s v="US-2011-150434"/>
    <x v="2"/>
    <x v="866"/>
    <d v="2011-07-24T00:00:00"/>
    <s v="Standard Class"/>
    <s v="CA-12310"/>
    <s v="Christine Abelman"/>
    <x v="1"/>
    <x v="0"/>
    <s v="Bristol"/>
    <x v="29"/>
    <n v="6010"/>
    <x v="3"/>
    <x v="864"/>
    <x v="1"/>
    <x v="8"/>
    <x v="850"/>
    <n v="20.88"/>
    <n v="2"/>
    <n v="0"/>
    <n v="9.6047999999999991"/>
  </r>
  <r>
    <n v="3357"/>
    <s v="US-2011-150434"/>
    <x v="2"/>
    <x v="866"/>
    <d v="2011-07-24T00:00:00"/>
    <s v="Standard Class"/>
    <s v="CA-12310"/>
    <s v="Christine Abelman"/>
    <x v="1"/>
    <x v="0"/>
    <s v="Bristol"/>
    <x v="29"/>
    <n v="6010"/>
    <x v="3"/>
    <x v="315"/>
    <x v="1"/>
    <x v="8"/>
    <x v="312"/>
    <n v="3.81"/>
    <n v="1"/>
    <n v="0"/>
    <n v="1.8288"/>
  </r>
  <r>
    <n v="3358"/>
    <s v="CA-2014-100335"/>
    <x v="3"/>
    <x v="210"/>
    <d v="2014-09-14T00:00:00"/>
    <s v="Standard Class"/>
    <s v="NF-18595"/>
    <s v="Nicole Fjeld"/>
    <x v="2"/>
    <x v="0"/>
    <s v="Chicago"/>
    <x v="10"/>
    <n v="60610"/>
    <x v="2"/>
    <x v="885"/>
    <x v="1"/>
    <x v="10"/>
    <x v="33"/>
    <n v="73.007999999999996"/>
    <n v="9"/>
    <n v="0.2"/>
    <n v="26.465400000000006"/>
  </r>
  <r>
    <n v="3359"/>
    <s v="CA-2013-139234"/>
    <x v="0"/>
    <x v="715"/>
    <d v="2013-05-11T00:00:00"/>
    <s v="Standard Class"/>
    <s v="AF-10870"/>
    <s v="Art Ferguson"/>
    <x v="0"/>
    <x v="0"/>
    <s v="Chicago"/>
    <x v="10"/>
    <n v="60610"/>
    <x v="2"/>
    <x v="385"/>
    <x v="1"/>
    <x v="8"/>
    <x v="381"/>
    <n v="3.2079999999999993"/>
    <n v="2"/>
    <n v="0.8"/>
    <n v="-5.2932000000000023"/>
  </r>
  <r>
    <n v="3360"/>
    <s v="CA-2013-139234"/>
    <x v="0"/>
    <x v="715"/>
    <d v="2013-05-11T00:00:00"/>
    <s v="Standard Class"/>
    <s v="AF-10870"/>
    <s v="Art Ferguson"/>
    <x v="0"/>
    <x v="0"/>
    <s v="Chicago"/>
    <x v="10"/>
    <n v="60610"/>
    <x v="2"/>
    <x v="960"/>
    <x v="2"/>
    <x v="11"/>
    <x v="944"/>
    <n v="26.176000000000002"/>
    <n v="2"/>
    <n v="0.2"/>
    <n v="-3.272000000000002"/>
  </r>
  <r>
    <n v="3361"/>
    <s v="US-2012-142020"/>
    <x v="1"/>
    <x v="593"/>
    <d v="2012-06-08T00:00:00"/>
    <s v="Second Class"/>
    <s v="TC-21535"/>
    <s v="Tracy Collins"/>
    <x v="2"/>
    <x v="0"/>
    <s v="New York City"/>
    <x v="15"/>
    <n v="10024"/>
    <x v="3"/>
    <x v="229"/>
    <x v="1"/>
    <x v="10"/>
    <x v="227"/>
    <n v="30.44"/>
    <n v="4"/>
    <n v="0"/>
    <n v="14.306799999999999"/>
  </r>
  <r>
    <n v="3362"/>
    <s v="US-2012-142020"/>
    <x v="1"/>
    <x v="593"/>
    <d v="2012-06-08T00:00:00"/>
    <s v="Second Class"/>
    <s v="TC-21535"/>
    <s v="Tracy Collins"/>
    <x v="2"/>
    <x v="0"/>
    <s v="New York City"/>
    <x v="15"/>
    <n v="10024"/>
    <x v="3"/>
    <x v="1530"/>
    <x v="0"/>
    <x v="5"/>
    <x v="1508"/>
    <n v="35.28"/>
    <n v="3"/>
    <n v="0"/>
    <n v="11.995199999999997"/>
  </r>
  <r>
    <n v="3363"/>
    <s v="CA-2012-139962"/>
    <x v="1"/>
    <x v="350"/>
    <d v="2012-12-20T00:00:00"/>
    <s v="Standard Class"/>
    <s v="Dp-13240"/>
    <s v="Dean percer"/>
    <x v="2"/>
    <x v="0"/>
    <s v="Revere"/>
    <x v="31"/>
    <n v="2151"/>
    <x v="3"/>
    <x v="498"/>
    <x v="1"/>
    <x v="10"/>
    <x v="493"/>
    <n v="19.440000000000001"/>
    <n v="3"/>
    <n v="0"/>
    <n v="9.3312000000000008"/>
  </r>
  <r>
    <n v="3364"/>
    <s v="CA-2012-139962"/>
    <x v="1"/>
    <x v="350"/>
    <d v="2012-12-20T00:00:00"/>
    <s v="Standard Class"/>
    <s v="Dp-13240"/>
    <s v="Dean percer"/>
    <x v="2"/>
    <x v="0"/>
    <s v="Revere"/>
    <x v="31"/>
    <n v="2151"/>
    <x v="3"/>
    <x v="92"/>
    <x v="1"/>
    <x v="8"/>
    <x v="92"/>
    <n v="37.880000000000003"/>
    <n v="2"/>
    <n v="0"/>
    <n v="18.940000000000001"/>
  </r>
  <r>
    <n v="3365"/>
    <s v="CA-2013-130050"/>
    <x v="0"/>
    <x v="87"/>
    <d v="2013-07-19T00:00:00"/>
    <s v="Second Class"/>
    <s v="MC-17425"/>
    <s v="Mark Cousins"/>
    <x v="1"/>
    <x v="0"/>
    <s v="Houston"/>
    <x v="5"/>
    <n v="77036"/>
    <x v="2"/>
    <x v="740"/>
    <x v="0"/>
    <x v="5"/>
    <x v="33"/>
    <n v="9.5519999999999996"/>
    <n v="3"/>
    <n v="0.6"/>
    <n v="-3.8207999999999984"/>
  </r>
  <r>
    <n v="3366"/>
    <s v="CA-2011-115161"/>
    <x v="2"/>
    <x v="867"/>
    <d v="2011-02-03T00:00:00"/>
    <s v="First Class"/>
    <s v="LC-17050"/>
    <s v="Liz Carlisle"/>
    <x v="0"/>
    <x v="0"/>
    <s v="Mission Viejo"/>
    <x v="1"/>
    <n v="92691"/>
    <x v="1"/>
    <x v="1106"/>
    <x v="0"/>
    <x v="0"/>
    <x v="1086"/>
    <n v="290.666"/>
    <n v="2"/>
    <n v="0.15"/>
    <n v="3.4195999999999884"/>
  </r>
  <r>
    <n v="3367"/>
    <s v="CA-2011-165379"/>
    <x v="2"/>
    <x v="868"/>
    <d v="2011-07-15T00:00:00"/>
    <s v="Standard Class"/>
    <s v="BM-11650"/>
    <s v="Brian Moss"/>
    <x v="1"/>
    <x v="0"/>
    <s v="Dallas"/>
    <x v="5"/>
    <n v="75217"/>
    <x v="2"/>
    <x v="934"/>
    <x v="1"/>
    <x v="10"/>
    <x v="918"/>
    <n v="10.368000000000002"/>
    <n v="2"/>
    <n v="0.2"/>
    <n v="3.6288"/>
  </r>
  <r>
    <n v="3368"/>
    <s v="CA-2011-165379"/>
    <x v="2"/>
    <x v="868"/>
    <d v="2011-07-15T00:00:00"/>
    <s v="Standard Class"/>
    <s v="BM-11650"/>
    <s v="Brian Moss"/>
    <x v="1"/>
    <x v="0"/>
    <s v="Dallas"/>
    <x v="5"/>
    <n v="75217"/>
    <x v="2"/>
    <x v="1357"/>
    <x v="1"/>
    <x v="10"/>
    <x v="1334"/>
    <n v="14.352000000000002"/>
    <n v="3"/>
    <n v="0.2"/>
    <n v="4.4849999999999994"/>
  </r>
  <r>
    <n v="3369"/>
    <s v="CA-2012-115511"/>
    <x v="1"/>
    <x v="82"/>
    <d v="2012-11-25T00:00:00"/>
    <s v="Standard Class"/>
    <s v="NW-18400"/>
    <s v="Natalie Webber"/>
    <x v="0"/>
    <x v="0"/>
    <s v="Las Vegas"/>
    <x v="33"/>
    <n v="89115"/>
    <x v="1"/>
    <x v="1531"/>
    <x v="0"/>
    <x v="0"/>
    <x v="1509"/>
    <n v="141.96"/>
    <n v="2"/>
    <n v="0"/>
    <n v="41.168399999999991"/>
  </r>
  <r>
    <n v="3370"/>
    <s v="CA-2012-115511"/>
    <x v="1"/>
    <x v="82"/>
    <d v="2012-11-25T00:00:00"/>
    <s v="Standard Class"/>
    <s v="NW-18400"/>
    <s v="Natalie Webber"/>
    <x v="0"/>
    <x v="0"/>
    <s v="Las Vegas"/>
    <x v="33"/>
    <n v="89115"/>
    <x v="1"/>
    <x v="340"/>
    <x v="1"/>
    <x v="8"/>
    <x v="336"/>
    <n v="66.048000000000002"/>
    <n v="4"/>
    <n v="0.2"/>
    <n v="23.116799999999998"/>
  </r>
  <r>
    <n v="3371"/>
    <s v="CA-2013-134887"/>
    <x v="0"/>
    <x v="869"/>
    <d v="2013-03-26T00:00:00"/>
    <s v="Same Day"/>
    <s v="TB-21280"/>
    <s v="Toby Braunhardt"/>
    <x v="0"/>
    <x v="0"/>
    <s v="Norman"/>
    <x v="26"/>
    <n v="73071"/>
    <x v="2"/>
    <x v="217"/>
    <x v="2"/>
    <x v="11"/>
    <x v="216"/>
    <n v="1287.45"/>
    <n v="5"/>
    <n v="0"/>
    <n v="244.61549999999988"/>
  </r>
  <r>
    <n v="3372"/>
    <s v="CA-2014-123778"/>
    <x v="3"/>
    <x v="397"/>
    <d v="2014-10-01T00:00:00"/>
    <s v="Standard Class"/>
    <s v="BS-11755"/>
    <s v="Bruce Stewart"/>
    <x v="0"/>
    <x v="0"/>
    <s v="San Francisco"/>
    <x v="1"/>
    <n v="94122"/>
    <x v="1"/>
    <x v="973"/>
    <x v="1"/>
    <x v="8"/>
    <x v="958"/>
    <n v="25.824000000000002"/>
    <n v="6"/>
    <n v="0.2"/>
    <n v="9.0383999999999993"/>
  </r>
  <r>
    <n v="3373"/>
    <s v="CA-2014-123778"/>
    <x v="3"/>
    <x v="397"/>
    <d v="2014-10-01T00:00:00"/>
    <s v="Standard Class"/>
    <s v="BS-11755"/>
    <s v="Bruce Stewart"/>
    <x v="0"/>
    <x v="0"/>
    <s v="San Francisco"/>
    <x v="1"/>
    <n v="94122"/>
    <x v="1"/>
    <x v="1429"/>
    <x v="1"/>
    <x v="9"/>
    <x v="1408"/>
    <n v="160.96"/>
    <n v="2"/>
    <n v="0"/>
    <n v="48.287999999999997"/>
  </r>
  <r>
    <n v="3374"/>
    <s v="CA-2012-161718"/>
    <x v="1"/>
    <x v="784"/>
    <d v="2012-12-10T00:00:00"/>
    <s v="Standard Class"/>
    <s v="SO-20335"/>
    <s v="Sean O'Donnell"/>
    <x v="0"/>
    <x v="0"/>
    <s v="Hempstead"/>
    <x v="15"/>
    <n v="11550"/>
    <x v="3"/>
    <x v="1462"/>
    <x v="0"/>
    <x v="5"/>
    <x v="1439"/>
    <n v="28.44"/>
    <n v="3"/>
    <n v="0"/>
    <n v="11.376000000000001"/>
  </r>
  <r>
    <n v="3375"/>
    <s v="CA-2012-161718"/>
    <x v="1"/>
    <x v="784"/>
    <d v="2012-12-10T00:00:00"/>
    <s v="Standard Class"/>
    <s v="SO-20335"/>
    <s v="Sean O'Donnell"/>
    <x v="0"/>
    <x v="0"/>
    <s v="Hempstead"/>
    <x v="15"/>
    <n v="11550"/>
    <x v="3"/>
    <x v="394"/>
    <x v="0"/>
    <x v="1"/>
    <x v="390"/>
    <n v="364.41"/>
    <n v="5"/>
    <n v="0.1"/>
    <n v="8.0980000000000203"/>
  </r>
  <r>
    <n v="3376"/>
    <s v="CA-2012-161718"/>
    <x v="1"/>
    <x v="784"/>
    <d v="2012-12-10T00:00:00"/>
    <s v="Standard Class"/>
    <s v="SO-20335"/>
    <s v="Sean O'Donnell"/>
    <x v="0"/>
    <x v="0"/>
    <s v="Hempstead"/>
    <x v="15"/>
    <n v="11550"/>
    <x v="3"/>
    <x v="433"/>
    <x v="2"/>
    <x v="7"/>
    <x v="428"/>
    <n v="39.96"/>
    <n v="4"/>
    <n v="0"/>
    <n v="10.389600000000002"/>
  </r>
  <r>
    <n v="3377"/>
    <s v="CA-2012-161718"/>
    <x v="1"/>
    <x v="784"/>
    <d v="2012-12-10T00:00:00"/>
    <s v="Standard Class"/>
    <s v="SO-20335"/>
    <s v="Sean O'Donnell"/>
    <x v="0"/>
    <x v="0"/>
    <s v="Hempstead"/>
    <x v="15"/>
    <n v="11550"/>
    <x v="3"/>
    <x v="228"/>
    <x v="0"/>
    <x v="1"/>
    <x v="226"/>
    <n v="361.76400000000001"/>
    <n v="2"/>
    <n v="0.1"/>
    <n v="68.333200000000005"/>
  </r>
  <r>
    <n v="3378"/>
    <s v="CA-2013-100671"/>
    <x v="0"/>
    <x v="474"/>
    <d v="2013-11-05T00:00:00"/>
    <s v="First Class"/>
    <s v="CS-12490"/>
    <s v="Cindy Schnelling"/>
    <x v="1"/>
    <x v="0"/>
    <s v="Conroe"/>
    <x v="5"/>
    <n v="77301"/>
    <x v="2"/>
    <x v="1018"/>
    <x v="1"/>
    <x v="4"/>
    <x v="1510"/>
    <n v="111.67200000000001"/>
    <n v="9"/>
    <n v="0.2"/>
    <n v="6.9794999999999909"/>
  </r>
  <r>
    <n v="3379"/>
    <s v="CA-2014-142867"/>
    <x v="3"/>
    <x v="294"/>
    <d v="2014-03-22T00:00:00"/>
    <s v="Standard Class"/>
    <s v="PO-19180"/>
    <s v="Philisse Overcash"/>
    <x v="2"/>
    <x v="0"/>
    <s v="Houston"/>
    <x v="5"/>
    <n v="77095"/>
    <x v="2"/>
    <x v="1426"/>
    <x v="1"/>
    <x v="8"/>
    <x v="1405"/>
    <n v="13.775999999999996"/>
    <n v="6"/>
    <n v="0.8"/>
    <n v="-22.04160000000001"/>
  </r>
  <r>
    <n v="3380"/>
    <s v="CA-2014-142867"/>
    <x v="3"/>
    <x v="294"/>
    <d v="2014-03-22T00:00:00"/>
    <s v="Standard Class"/>
    <s v="PO-19180"/>
    <s v="Philisse Overcash"/>
    <x v="2"/>
    <x v="0"/>
    <s v="Houston"/>
    <x v="5"/>
    <n v="77095"/>
    <x v="2"/>
    <x v="1532"/>
    <x v="1"/>
    <x v="10"/>
    <x v="1511"/>
    <n v="10.272000000000002"/>
    <n v="3"/>
    <n v="0.2"/>
    <n v="3.2099999999999982"/>
  </r>
  <r>
    <n v="3381"/>
    <s v="CA-2014-103156"/>
    <x v="3"/>
    <x v="51"/>
    <d v="2014-11-25T00:00:00"/>
    <s v="First Class"/>
    <s v="TD-20995"/>
    <s v="Tamara Dahlen"/>
    <x v="0"/>
    <x v="0"/>
    <s v="Philadelphia"/>
    <x v="9"/>
    <n v="19120"/>
    <x v="3"/>
    <x v="1533"/>
    <x v="0"/>
    <x v="5"/>
    <x v="1512"/>
    <n v="24.048000000000002"/>
    <n v="9"/>
    <n v="0.2"/>
    <n v="7.2144000000000013"/>
  </r>
  <r>
    <n v="3382"/>
    <s v="US-2014-162208"/>
    <x v="3"/>
    <x v="151"/>
    <d v="2014-08-31T00:00:00"/>
    <s v="First Class"/>
    <s v="SP-20620"/>
    <s v="Stefania Perrino"/>
    <x v="1"/>
    <x v="0"/>
    <s v="Tampa"/>
    <x v="2"/>
    <n v="33614"/>
    <x v="0"/>
    <x v="135"/>
    <x v="1"/>
    <x v="12"/>
    <x v="135"/>
    <n v="2.8960000000000004"/>
    <n v="1"/>
    <n v="0.2"/>
    <n v="0.97739999999999994"/>
  </r>
  <r>
    <n v="3383"/>
    <s v="CA-2012-130659"/>
    <x v="1"/>
    <x v="784"/>
    <d v="2012-12-09T00:00:00"/>
    <s v="Second Class"/>
    <s v="MS-17365"/>
    <s v="Maribeth Schnelling"/>
    <x v="0"/>
    <x v="0"/>
    <s v="New York City"/>
    <x v="15"/>
    <n v="10035"/>
    <x v="3"/>
    <x v="1303"/>
    <x v="1"/>
    <x v="12"/>
    <x v="1279"/>
    <n v="17.940000000000001"/>
    <n v="3"/>
    <n v="0"/>
    <n v="8.7906000000000013"/>
  </r>
  <r>
    <n v="3384"/>
    <s v="CA-2012-130659"/>
    <x v="1"/>
    <x v="784"/>
    <d v="2012-12-09T00:00:00"/>
    <s v="Second Class"/>
    <s v="MS-17365"/>
    <s v="Maribeth Schnelling"/>
    <x v="0"/>
    <x v="0"/>
    <s v="New York City"/>
    <x v="15"/>
    <n v="10035"/>
    <x v="3"/>
    <x v="1534"/>
    <x v="0"/>
    <x v="1"/>
    <x v="1513"/>
    <n v="384.17399999999998"/>
    <n v="7"/>
    <n v="0.1"/>
    <n v="29.880199999999981"/>
  </r>
  <r>
    <n v="3385"/>
    <s v="CA-2012-130659"/>
    <x v="1"/>
    <x v="784"/>
    <d v="2012-12-09T00:00:00"/>
    <s v="Second Class"/>
    <s v="MS-17365"/>
    <s v="Maribeth Schnelling"/>
    <x v="0"/>
    <x v="0"/>
    <s v="New York City"/>
    <x v="15"/>
    <n v="10035"/>
    <x v="3"/>
    <x v="907"/>
    <x v="2"/>
    <x v="7"/>
    <x v="890"/>
    <n v="1799.75"/>
    <n v="5"/>
    <n v="0"/>
    <n v="539.92499999999995"/>
  </r>
  <r>
    <n v="3386"/>
    <s v="CA-2014-148404"/>
    <x v="3"/>
    <x v="566"/>
    <d v="2014-10-12T00:00:00"/>
    <s v="Standard Class"/>
    <s v="Dp-13240"/>
    <s v="Dean percer"/>
    <x v="2"/>
    <x v="0"/>
    <s v="Charlotte"/>
    <x v="3"/>
    <n v="28205"/>
    <x v="0"/>
    <x v="245"/>
    <x v="1"/>
    <x v="4"/>
    <x v="243"/>
    <n v="580.67200000000003"/>
    <n v="4"/>
    <n v="0.2"/>
    <n v="65.325599999999895"/>
  </r>
  <r>
    <n v="3387"/>
    <s v="CA-2014-148404"/>
    <x v="3"/>
    <x v="566"/>
    <d v="2014-10-12T00:00:00"/>
    <s v="Standard Class"/>
    <s v="Dp-13240"/>
    <s v="Dean percer"/>
    <x v="2"/>
    <x v="0"/>
    <s v="Charlotte"/>
    <x v="3"/>
    <n v="28205"/>
    <x v="0"/>
    <x v="550"/>
    <x v="1"/>
    <x v="13"/>
    <x v="33"/>
    <n v="18.936"/>
    <n v="3"/>
    <n v="0.2"/>
    <n v="5.9174999999999986"/>
  </r>
  <r>
    <n v="3388"/>
    <s v="CA-2014-148404"/>
    <x v="3"/>
    <x v="566"/>
    <d v="2014-10-12T00:00:00"/>
    <s v="Standard Class"/>
    <s v="Dp-13240"/>
    <s v="Dean percer"/>
    <x v="2"/>
    <x v="0"/>
    <s v="Charlotte"/>
    <x v="3"/>
    <n v="28205"/>
    <x v="0"/>
    <x v="872"/>
    <x v="2"/>
    <x v="7"/>
    <x v="857"/>
    <n v="222.38400000000001"/>
    <n v="2"/>
    <n v="0.2"/>
    <n v="16.678799999999995"/>
  </r>
  <r>
    <n v="3389"/>
    <s v="CA-2014-148404"/>
    <x v="3"/>
    <x v="566"/>
    <d v="2014-10-12T00:00:00"/>
    <s v="Standard Class"/>
    <s v="Dp-13240"/>
    <s v="Dean percer"/>
    <x v="2"/>
    <x v="0"/>
    <s v="Charlotte"/>
    <x v="3"/>
    <n v="28205"/>
    <x v="0"/>
    <x v="912"/>
    <x v="1"/>
    <x v="8"/>
    <x v="895"/>
    <n v="50.454000000000015"/>
    <n v="6"/>
    <n v="0.7"/>
    <n v="-33.635999999999996"/>
  </r>
  <r>
    <n v="3390"/>
    <s v="CA-2014-148404"/>
    <x v="3"/>
    <x v="566"/>
    <d v="2014-10-12T00:00:00"/>
    <s v="Standard Class"/>
    <s v="Dp-13240"/>
    <s v="Dean percer"/>
    <x v="2"/>
    <x v="0"/>
    <s v="Charlotte"/>
    <x v="3"/>
    <n v="28205"/>
    <x v="0"/>
    <x v="977"/>
    <x v="0"/>
    <x v="3"/>
    <x v="824"/>
    <n v="154.76400000000001"/>
    <n v="3"/>
    <n v="0.4"/>
    <n v="-36.11160000000001"/>
  </r>
  <r>
    <n v="3391"/>
    <s v="CA-2014-101077"/>
    <x v="3"/>
    <x v="613"/>
    <d v="2014-03-31T00:00:00"/>
    <s v="Second Class"/>
    <s v="DB-13660"/>
    <s v="Duane Benoit"/>
    <x v="0"/>
    <x v="0"/>
    <s v="Dallas"/>
    <x v="5"/>
    <n v="75081"/>
    <x v="2"/>
    <x v="1433"/>
    <x v="1"/>
    <x v="10"/>
    <x v="1412"/>
    <n v="6.8480000000000008"/>
    <n v="2"/>
    <n v="0.2"/>
    <n v="2.1399999999999992"/>
  </r>
  <r>
    <n v="3392"/>
    <s v="CA-2011-166471"/>
    <x v="2"/>
    <x v="128"/>
    <d v="2011-08-13T00:00:00"/>
    <s v="Standard Class"/>
    <s v="MG-17650"/>
    <s v="Matthew Grinstein"/>
    <x v="2"/>
    <x v="0"/>
    <s v="Seattle"/>
    <x v="4"/>
    <n v="98103"/>
    <x v="1"/>
    <x v="638"/>
    <x v="2"/>
    <x v="7"/>
    <x v="632"/>
    <n v="1091.1680000000001"/>
    <n v="4"/>
    <n v="0.2"/>
    <n v="68.197999999999979"/>
  </r>
  <r>
    <n v="3393"/>
    <s v="CA-2011-166471"/>
    <x v="2"/>
    <x v="128"/>
    <d v="2011-08-13T00:00:00"/>
    <s v="Standard Class"/>
    <s v="MG-17650"/>
    <s v="Matthew Grinstein"/>
    <x v="2"/>
    <x v="0"/>
    <s v="Seattle"/>
    <x v="4"/>
    <n v="98103"/>
    <x v="1"/>
    <x v="1075"/>
    <x v="2"/>
    <x v="7"/>
    <x v="1056"/>
    <n v="219.16800000000001"/>
    <n v="2"/>
    <n v="0.2"/>
    <n v="-43.833600000000018"/>
  </r>
  <r>
    <n v="3394"/>
    <s v="CA-2011-105340"/>
    <x v="2"/>
    <x v="754"/>
    <d v="2011-11-25T00:00:00"/>
    <s v="First Class"/>
    <s v="EH-14185"/>
    <s v="Evan Henry"/>
    <x v="0"/>
    <x v="0"/>
    <s v="Pasadena"/>
    <x v="5"/>
    <n v="77506"/>
    <x v="2"/>
    <x v="1002"/>
    <x v="1"/>
    <x v="8"/>
    <x v="985"/>
    <n v="6.9279999999999982"/>
    <n v="1"/>
    <n v="0.8"/>
    <n v="-11.084800000000005"/>
  </r>
  <r>
    <n v="3395"/>
    <s v="US-2014-131583"/>
    <x v="3"/>
    <x v="193"/>
    <d v="2014-06-11T00:00:00"/>
    <s v="Same Day"/>
    <s v="CL-11890"/>
    <s v="Carl Ludwig"/>
    <x v="0"/>
    <x v="0"/>
    <s v="Philadelphia"/>
    <x v="9"/>
    <n v="19143"/>
    <x v="3"/>
    <x v="1305"/>
    <x v="1"/>
    <x v="10"/>
    <x v="1281"/>
    <n v="40.032000000000004"/>
    <n v="6"/>
    <n v="0.2"/>
    <n v="15.011999999999999"/>
  </r>
  <r>
    <n v="3396"/>
    <s v="US-2014-148362"/>
    <x v="3"/>
    <x v="870"/>
    <d v="2014-07-09T00:00:00"/>
    <s v="Standard Class"/>
    <s v="KF-16285"/>
    <s v="Karen Ferguson"/>
    <x v="2"/>
    <x v="0"/>
    <s v="Indianapolis"/>
    <x v="14"/>
    <n v="46203"/>
    <x v="2"/>
    <x v="1439"/>
    <x v="1"/>
    <x v="4"/>
    <x v="1418"/>
    <n v="443.92"/>
    <n v="4"/>
    <n v="0"/>
    <n v="13.317600000000027"/>
  </r>
  <r>
    <n v="3397"/>
    <s v="US-2014-148362"/>
    <x v="3"/>
    <x v="870"/>
    <d v="2014-07-09T00:00:00"/>
    <s v="Standard Class"/>
    <s v="KF-16285"/>
    <s v="Karen Ferguson"/>
    <x v="2"/>
    <x v="0"/>
    <s v="Indianapolis"/>
    <x v="14"/>
    <n v="46203"/>
    <x v="2"/>
    <x v="13"/>
    <x v="1"/>
    <x v="8"/>
    <x v="13"/>
    <n v="169.99"/>
    <n v="1"/>
    <n v="0"/>
    <n v="78.195399999999992"/>
  </r>
  <r>
    <n v="3398"/>
    <s v="US-2014-148362"/>
    <x v="3"/>
    <x v="870"/>
    <d v="2014-07-09T00:00:00"/>
    <s v="Standard Class"/>
    <s v="KF-16285"/>
    <s v="Karen Ferguson"/>
    <x v="2"/>
    <x v="0"/>
    <s v="Indianapolis"/>
    <x v="14"/>
    <n v="46203"/>
    <x v="2"/>
    <x v="490"/>
    <x v="1"/>
    <x v="10"/>
    <x v="485"/>
    <n v="25.92"/>
    <n v="4"/>
    <n v="0"/>
    <n v="12.441600000000001"/>
  </r>
  <r>
    <n v="3399"/>
    <s v="CA-2011-102274"/>
    <x v="2"/>
    <x v="871"/>
    <d v="2011-11-26T00:00:00"/>
    <s v="Standard Class"/>
    <s v="DH-13075"/>
    <s v="Dave Hallsten"/>
    <x v="1"/>
    <x v="0"/>
    <s v="Richmond"/>
    <x v="0"/>
    <n v="40475"/>
    <x v="0"/>
    <x v="687"/>
    <x v="2"/>
    <x v="7"/>
    <x v="680"/>
    <n v="36.99"/>
    <n v="1"/>
    <n v="0"/>
    <n v="9.9873000000000012"/>
  </r>
  <r>
    <n v="3400"/>
    <s v="CA-2011-102274"/>
    <x v="2"/>
    <x v="871"/>
    <d v="2011-11-26T00:00:00"/>
    <s v="Standard Class"/>
    <s v="DH-13075"/>
    <s v="Dave Hallsten"/>
    <x v="1"/>
    <x v="0"/>
    <s v="Richmond"/>
    <x v="0"/>
    <n v="40475"/>
    <x v="0"/>
    <x v="1078"/>
    <x v="1"/>
    <x v="10"/>
    <x v="1059"/>
    <n v="629.09999999999991"/>
    <n v="6"/>
    <n v="0"/>
    <n v="301.96799999999996"/>
  </r>
  <r>
    <n v="3401"/>
    <s v="CA-2011-102274"/>
    <x v="2"/>
    <x v="871"/>
    <d v="2011-11-26T00:00:00"/>
    <s v="Standard Class"/>
    <s v="DH-13075"/>
    <s v="Dave Hallsten"/>
    <x v="1"/>
    <x v="0"/>
    <s v="Richmond"/>
    <x v="0"/>
    <n v="40475"/>
    <x v="0"/>
    <x v="557"/>
    <x v="1"/>
    <x v="4"/>
    <x v="551"/>
    <n v="193.95000000000002"/>
    <n v="3"/>
    <n v="0"/>
    <n v="9.6974999999999838"/>
  </r>
  <r>
    <n v="3402"/>
    <s v="CA-2011-102274"/>
    <x v="2"/>
    <x v="871"/>
    <d v="2011-11-26T00:00:00"/>
    <s v="Standard Class"/>
    <s v="DH-13075"/>
    <s v="Dave Hallsten"/>
    <x v="1"/>
    <x v="0"/>
    <s v="Richmond"/>
    <x v="0"/>
    <n v="40475"/>
    <x v="0"/>
    <x v="6"/>
    <x v="1"/>
    <x v="6"/>
    <x v="6"/>
    <n v="5.46"/>
    <n v="3"/>
    <n v="0"/>
    <n v="1.4742000000000002"/>
  </r>
  <r>
    <n v="3403"/>
    <s v="CA-2012-129700"/>
    <x v="1"/>
    <x v="124"/>
    <d v="2012-05-05T00:00:00"/>
    <s v="First Class"/>
    <s v="LA-16780"/>
    <s v="Laura Armstrong"/>
    <x v="1"/>
    <x v="0"/>
    <s v="Tinley Park"/>
    <x v="10"/>
    <n v="60477"/>
    <x v="2"/>
    <x v="740"/>
    <x v="0"/>
    <x v="5"/>
    <x v="33"/>
    <n v="22.288"/>
    <n v="7"/>
    <n v="0.6"/>
    <n v="-8.9151999999999987"/>
  </r>
  <r>
    <n v="3404"/>
    <s v="CA-2014-168739"/>
    <x v="3"/>
    <x v="148"/>
    <d v="2014-06-06T00:00:00"/>
    <s v="Standard Class"/>
    <s v="HZ-14950"/>
    <s v="Henia Zydlo"/>
    <x v="0"/>
    <x v="0"/>
    <s v="Houston"/>
    <x v="5"/>
    <n v="77095"/>
    <x v="2"/>
    <x v="1535"/>
    <x v="0"/>
    <x v="5"/>
    <x v="1514"/>
    <n v="65.424000000000007"/>
    <n v="4"/>
    <n v="0.6"/>
    <n v="-52.339199999999991"/>
  </r>
  <r>
    <n v="3405"/>
    <s v="CA-2012-152527"/>
    <x v="1"/>
    <x v="872"/>
    <d v="2012-10-17T00:00:00"/>
    <s v="Same Day"/>
    <s v="CM-12190"/>
    <s v="Charlotte Melton"/>
    <x v="0"/>
    <x v="0"/>
    <s v="Los Angeles"/>
    <x v="1"/>
    <n v="90004"/>
    <x v="1"/>
    <x v="41"/>
    <x v="1"/>
    <x v="4"/>
    <x v="41"/>
    <n v="77.88"/>
    <n v="2"/>
    <n v="0"/>
    <n v="3.8939999999999912"/>
  </r>
  <r>
    <n v="3406"/>
    <s v="US-2011-150119"/>
    <x v="2"/>
    <x v="488"/>
    <d v="2011-04-27T00:00:00"/>
    <s v="Standard Class"/>
    <s v="LB-16795"/>
    <s v="Laurel Beltran"/>
    <x v="2"/>
    <x v="0"/>
    <s v="Columbus"/>
    <x v="24"/>
    <n v="43229"/>
    <x v="3"/>
    <x v="228"/>
    <x v="0"/>
    <x v="1"/>
    <x v="226"/>
    <n v="281.37199999999996"/>
    <n v="2"/>
    <n v="0.3"/>
    <n v="-12.058799999999991"/>
  </r>
  <r>
    <n v="3407"/>
    <s v="US-2011-150119"/>
    <x v="2"/>
    <x v="488"/>
    <d v="2011-04-27T00:00:00"/>
    <s v="Standard Class"/>
    <s v="LB-16795"/>
    <s v="Laurel Beltran"/>
    <x v="2"/>
    <x v="0"/>
    <s v="Columbus"/>
    <x v="24"/>
    <n v="43229"/>
    <x v="3"/>
    <x v="228"/>
    <x v="0"/>
    <x v="1"/>
    <x v="226"/>
    <n v="281.37199999999996"/>
    <n v="2"/>
    <n v="0.3"/>
    <n v="-12.058799999999991"/>
  </r>
  <r>
    <n v="3408"/>
    <s v="US-2011-150119"/>
    <x v="2"/>
    <x v="488"/>
    <d v="2011-04-27T00:00:00"/>
    <s v="Standard Class"/>
    <s v="LB-16795"/>
    <s v="Laurel Beltran"/>
    <x v="2"/>
    <x v="0"/>
    <s v="Columbus"/>
    <x v="24"/>
    <n v="43229"/>
    <x v="3"/>
    <x v="744"/>
    <x v="1"/>
    <x v="8"/>
    <x v="735"/>
    <n v="7.4880000000000013"/>
    <n v="8"/>
    <n v="0.7"/>
    <n v="-5.2415999999999983"/>
  </r>
  <r>
    <n v="3409"/>
    <s v="US-2011-150119"/>
    <x v="2"/>
    <x v="488"/>
    <d v="2011-04-27T00:00:00"/>
    <s v="Standard Class"/>
    <s v="LB-16795"/>
    <s v="Laurel Beltran"/>
    <x v="2"/>
    <x v="0"/>
    <s v="Columbus"/>
    <x v="24"/>
    <n v="43229"/>
    <x v="3"/>
    <x v="770"/>
    <x v="0"/>
    <x v="5"/>
    <x v="762"/>
    <n v="22.336000000000002"/>
    <n v="4"/>
    <n v="0.2"/>
    <n v="7.8175999999999997"/>
  </r>
  <r>
    <n v="3410"/>
    <s v="US-2014-150847"/>
    <x v="3"/>
    <x v="504"/>
    <d v="2014-05-07T00:00:00"/>
    <s v="Standard Class"/>
    <s v="JF-15490"/>
    <s v="Jeremy Farry"/>
    <x v="0"/>
    <x v="0"/>
    <s v="Columbus"/>
    <x v="24"/>
    <n v="43229"/>
    <x v="3"/>
    <x v="498"/>
    <x v="1"/>
    <x v="10"/>
    <x v="493"/>
    <n v="10.368000000000002"/>
    <n v="2"/>
    <n v="0.2"/>
    <n v="3.6288"/>
  </r>
  <r>
    <n v="3411"/>
    <s v="CA-2013-100244"/>
    <x v="0"/>
    <x v="873"/>
    <d v="2013-09-25T00:00:00"/>
    <s v="Standard Class"/>
    <s v="GM-14695"/>
    <s v="Greg Maxwell"/>
    <x v="1"/>
    <x v="0"/>
    <s v="San Francisco"/>
    <x v="1"/>
    <n v="94122"/>
    <x v="1"/>
    <x v="1490"/>
    <x v="1"/>
    <x v="10"/>
    <x v="1468"/>
    <n v="65.789999999999992"/>
    <n v="9"/>
    <n v="0"/>
    <n v="30.263399999999997"/>
  </r>
  <r>
    <n v="3412"/>
    <s v="CA-2013-100244"/>
    <x v="0"/>
    <x v="873"/>
    <d v="2013-09-25T00:00:00"/>
    <s v="Standard Class"/>
    <s v="GM-14695"/>
    <s v="Greg Maxwell"/>
    <x v="1"/>
    <x v="0"/>
    <s v="San Francisco"/>
    <x v="1"/>
    <n v="94122"/>
    <x v="1"/>
    <x v="13"/>
    <x v="1"/>
    <x v="8"/>
    <x v="13"/>
    <n v="271.98400000000004"/>
    <n v="2"/>
    <n v="0.2"/>
    <n v="88.394799999999975"/>
  </r>
  <r>
    <n v="3413"/>
    <s v="CA-2013-100244"/>
    <x v="0"/>
    <x v="873"/>
    <d v="2013-09-25T00:00:00"/>
    <s v="Standard Class"/>
    <s v="GM-14695"/>
    <s v="Greg Maxwell"/>
    <x v="1"/>
    <x v="0"/>
    <s v="San Francisco"/>
    <x v="1"/>
    <n v="94122"/>
    <x v="1"/>
    <x v="134"/>
    <x v="1"/>
    <x v="6"/>
    <x v="134"/>
    <n v="11.76"/>
    <n v="4"/>
    <n v="0"/>
    <n v="3.1752000000000002"/>
  </r>
  <r>
    <n v="3414"/>
    <s v="CA-2013-100244"/>
    <x v="0"/>
    <x v="873"/>
    <d v="2013-09-25T00:00:00"/>
    <s v="Standard Class"/>
    <s v="GM-14695"/>
    <s v="Greg Maxwell"/>
    <x v="1"/>
    <x v="0"/>
    <s v="San Francisco"/>
    <x v="1"/>
    <n v="94122"/>
    <x v="1"/>
    <x v="1413"/>
    <x v="1"/>
    <x v="10"/>
    <x v="1391"/>
    <n v="77.52"/>
    <n v="2"/>
    <n v="0"/>
    <n v="37.9848"/>
  </r>
  <r>
    <n v="3415"/>
    <s v="CA-2013-100244"/>
    <x v="0"/>
    <x v="873"/>
    <d v="2013-09-25T00:00:00"/>
    <s v="Standard Class"/>
    <s v="GM-14695"/>
    <s v="Greg Maxwell"/>
    <x v="1"/>
    <x v="0"/>
    <s v="San Francisco"/>
    <x v="1"/>
    <n v="94122"/>
    <x v="1"/>
    <x v="999"/>
    <x v="1"/>
    <x v="8"/>
    <x v="982"/>
    <n v="48.64"/>
    <n v="2"/>
    <n v="0.2"/>
    <n v="15.807999999999996"/>
  </r>
  <r>
    <n v="3416"/>
    <s v="CA-2013-116540"/>
    <x v="0"/>
    <x v="476"/>
    <d v="2013-09-03T00:00:00"/>
    <s v="Same Day"/>
    <s v="SS-20590"/>
    <s v="Sonia Sunley"/>
    <x v="0"/>
    <x v="0"/>
    <s v="Madison"/>
    <x v="6"/>
    <n v="53711"/>
    <x v="2"/>
    <x v="1088"/>
    <x v="1"/>
    <x v="13"/>
    <x v="1069"/>
    <n v="1.81"/>
    <n v="1"/>
    <n v="0"/>
    <n v="0.65159999999999996"/>
  </r>
  <r>
    <n v="3417"/>
    <s v="CA-2013-116540"/>
    <x v="0"/>
    <x v="476"/>
    <d v="2013-09-03T00:00:00"/>
    <s v="Same Day"/>
    <s v="SS-20590"/>
    <s v="Sonia Sunley"/>
    <x v="0"/>
    <x v="0"/>
    <s v="Madison"/>
    <x v="6"/>
    <n v="53711"/>
    <x v="2"/>
    <x v="925"/>
    <x v="1"/>
    <x v="8"/>
    <x v="908"/>
    <n v="8.26"/>
    <n v="2"/>
    <n v="0"/>
    <n v="3.8822000000000001"/>
  </r>
  <r>
    <n v="3418"/>
    <s v="CA-2012-151841"/>
    <x v="1"/>
    <x v="381"/>
    <d v="2012-05-02T00:00:00"/>
    <s v="Standard Class"/>
    <s v="TC-21475"/>
    <s v="Tony Chapman"/>
    <x v="2"/>
    <x v="0"/>
    <s v="Aurora"/>
    <x v="22"/>
    <n v="80013"/>
    <x v="1"/>
    <x v="930"/>
    <x v="1"/>
    <x v="9"/>
    <x v="914"/>
    <n v="43.560000000000009"/>
    <n v="5"/>
    <n v="0.2"/>
    <n v="3.2669999999999995"/>
  </r>
  <r>
    <n v="3419"/>
    <s v="CA-2012-151841"/>
    <x v="1"/>
    <x v="381"/>
    <d v="2012-05-02T00:00:00"/>
    <s v="Standard Class"/>
    <s v="TC-21475"/>
    <s v="Tony Chapman"/>
    <x v="2"/>
    <x v="0"/>
    <s v="Aurora"/>
    <x v="22"/>
    <n v="80013"/>
    <x v="1"/>
    <x v="503"/>
    <x v="1"/>
    <x v="14"/>
    <x v="498"/>
    <n v="5.84"/>
    <n v="2"/>
    <n v="0.2"/>
    <n v="0.72999999999999954"/>
  </r>
  <r>
    <n v="3420"/>
    <s v="CA-2012-150791"/>
    <x v="1"/>
    <x v="684"/>
    <d v="2012-09-13T00:00:00"/>
    <s v="Standard Class"/>
    <s v="CC-12430"/>
    <s v="Chuck Clark"/>
    <x v="2"/>
    <x v="0"/>
    <s v="New York City"/>
    <x v="15"/>
    <n v="10024"/>
    <x v="3"/>
    <x v="662"/>
    <x v="0"/>
    <x v="1"/>
    <x v="656"/>
    <n v="271.76400000000001"/>
    <n v="2"/>
    <n v="0.1"/>
    <n v="60.391999999999967"/>
  </r>
  <r>
    <n v="3421"/>
    <s v="CA-2013-134803"/>
    <x v="0"/>
    <x v="316"/>
    <d v="2013-06-04T00:00:00"/>
    <s v="Standard Class"/>
    <s v="CL-12565"/>
    <s v="Clay Ludtke"/>
    <x v="0"/>
    <x v="0"/>
    <s v="Los Angeles"/>
    <x v="1"/>
    <n v="90004"/>
    <x v="1"/>
    <x v="164"/>
    <x v="1"/>
    <x v="9"/>
    <x v="163"/>
    <n v="262.24"/>
    <n v="2"/>
    <n v="0"/>
    <n v="78.671999999999997"/>
  </r>
  <r>
    <n v="3422"/>
    <s v="CA-2013-134803"/>
    <x v="0"/>
    <x v="316"/>
    <d v="2013-06-04T00:00:00"/>
    <s v="Standard Class"/>
    <s v="CL-12565"/>
    <s v="Clay Ludtke"/>
    <x v="0"/>
    <x v="0"/>
    <s v="Los Angeles"/>
    <x v="1"/>
    <n v="90004"/>
    <x v="1"/>
    <x v="1274"/>
    <x v="1"/>
    <x v="10"/>
    <x v="1250"/>
    <n v="182.72"/>
    <n v="8"/>
    <n v="0"/>
    <n v="84.051199999999994"/>
  </r>
  <r>
    <n v="3423"/>
    <s v="CA-2013-134803"/>
    <x v="0"/>
    <x v="316"/>
    <d v="2013-06-04T00:00:00"/>
    <s v="Standard Class"/>
    <s v="CL-12565"/>
    <s v="Clay Ludtke"/>
    <x v="0"/>
    <x v="0"/>
    <s v="Los Angeles"/>
    <x v="1"/>
    <n v="90004"/>
    <x v="1"/>
    <x v="1202"/>
    <x v="2"/>
    <x v="11"/>
    <x v="1178"/>
    <n v="131.6"/>
    <n v="7"/>
    <n v="0"/>
    <n v="7.8960000000000008"/>
  </r>
  <r>
    <n v="3424"/>
    <s v="CA-2013-134803"/>
    <x v="0"/>
    <x v="316"/>
    <d v="2013-06-04T00:00:00"/>
    <s v="Standard Class"/>
    <s v="CL-12565"/>
    <s v="Clay Ludtke"/>
    <x v="0"/>
    <x v="0"/>
    <s v="Los Angeles"/>
    <x v="1"/>
    <n v="90004"/>
    <x v="1"/>
    <x v="20"/>
    <x v="1"/>
    <x v="8"/>
    <x v="20"/>
    <n v="22.72"/>
    <n v="4"/>
    <n v="0.2"/>
    <n v="7.3839999999999986"/>
  </r>
  <r>
    <n v="3425"/>
    <s v="CA-2013-134803"/>
    <x v="0"/>
    <x v="316"/>
    <d v="2013-06-04T00:00:00"/>
    <s v="Standard Class"/>
    <s v="CL-12565"/>
    <s v="Clay Ludtke"/>
    <x v="0"/>
    <x v="0"/>
    <s v="Los Angeles"/>
    <x v="1"/>
    <n v="90004"/>
    <x v="1"/>
    <x v="1491"/>
    <x v="2"/>
    <x v="15"/>
    <x v="1469"/>
    <n v="558.4"/>
    <n v="2"/>
    <n v="0.2"/>
    <n v="41.880000000000024"/>
  </r>
  <r>
    <n v="3426"/>
    <s v="CA-2012-153381"/>
    <x v="1"/>
    <x v="496"/>
    <d v="2012-09-28T00:00:00"/>
    <s v="Standard Class"/>
    <s v="DE-13255"/>
    <s v="Deanra Eno"/>
    <x v="2"/>
    <x v="0"/>
    <s v="Dubuque"/>
    <x v="23"/>
    <n v="52001"/>
    <x v="2"/>
    <x v="31"/>
    <x v="1"/>
    <x v="8"/>
    <x v="31"/>
    <n v="15.24"/>
    <n v="4"/>
    <n v="0"/>
    <n v="6.8579999999999988"/>
  </r>
  <r>
    <n v="3427"/>
    <s v="CA-2012-153381"/>
    <x v="1"/>
    <x v="496"/>
    <d v="2012-09-28T00:00:00"/>
    <s v="Standard Class"/>
    <s v="DE-13255"/>
    <s v="Deanra Eno"/>
    <x v="2"/>
    <x v="0"/>
    <s v="Dubuque"/>
    <x v="23"/>
    <n v="52001"/>
    <x v="2"/>
    <x v="1153"/>
    <x v="0"/>
    <x v="1"/>
    <x v="1132"/>
    <n v="1408.1"/>
    <n v="10"/>
    <n v="0"/>
    <n v="394.26800000000003"/>
  </r>
  <r>
    <n v="3428"/>
    <s v="US-2014-111024"/>
    <x v="3"/>
    <x v="445"/>
    <d v="2014-07-07T00:00:00"/>
    <s v="Second Class"/>
    <s v="SZ-20035"/>
    <s v="Sam Zeldin"/>
    <x v="2"/>
    <x v="0"/>
    <s v="Lancaster"/>
    <x v="24"/>
    <n v="43130"/>
    <x v="3"/>
    <x v="1536"/>
    <x v="1"/>
    <x v="10"/>
    <x v="1515"/>
    <n v="32.896000000000001"/>
    <n v="4"/>
    <n v="0.2"/>
    <n v="11.102399999999996"/>
  </r>
  <r>
    <n v="3429"/>
    <s v="US-2014-111024"/>
    <x v="3"/>
    <x v="445"/>
    <d v="2014-07-07T00:00:00"/>
    <s v="Second Class"/>
    <s v="SZ-20035"/>
    <s v="Sam Zeldin"/>
    <x v="2"/>
    <x v="0"/>
    <s v="Lancaster"/>
    <x v="24"/>
    <n v="43130"/>
    <x v="3"/>
    <x v="363"/>
    <x v="0"/>
    <x v="3"/>
    <x v="358"/>
    <n v="215.148"/>
    <n v="2"/>
    <n v="0.4"/>
    <n v="-103.98819999999998"/>
  </r>
  <r>
    <n v="3430"/>
    <s v="US-2014-111024"/>
    <x v="3"/>
    <x v="445"/>
    <d v="2014-07-07T00:00:00"/>
    <s v="Second Class"/>
    <s v="SZ-20035"/>
    <s v="Sam Zeldin"/>
    <x v="2"/>
    <x v="0"/>
    <s v="Lancaster"/>
    <x v="24"/>
    <n v="43130"/>
    <x v="3"/>
    <x v="1408"/>
    <x v="1"/>
    <x v="10"/>
    <x v="1386"/>
    <n v="30.96"/>
    <n v="6"/>
    <n v="0.2"/>
    <n v="11.223000000000001"/>
  </r>
  <r>
    <n v="3431"/>
    <s v="CA-2014-148264"/>
    <x v="3"/>
    <x v="166"/>
    <d v="2014-12-10T00:00:00"/>
    <s v="First Class"/>
    <s v="LF-17185"/>
    <s v="Luke Foster"/>
    <x v="0"/>
    <x v="0"/>
    <s v="Inglewood"/>
    <x v="1"/>
    <n v="90301"/>
    <x v="1"/>
    <x v="337"/>
    <x v="1"/>
    <x v="4"/>
    <x v="333"/>
    <n v="29.79"/>
    <n v="3"/>
    <n v="0"/>
    <n v="8.6390999999999956"/>
  </r>
  <r>
    <n v="3432"/>
    <s v="CA-2014-148264"/>
    <x v="3"/>
    <x v="166"/>
    <d v="2014-12-10T00:00:00"/>
    <s v="First Class"/>
    <s v="LF-17185"/>
    <s v="Luke Foster"/>
    <x v="0"/>
    <x v="0"/>
    <s v="Inglewood"/>
    <x v="1"/>
    <n v="90301"/>
    <x v="1"/>
    <x v="1537"/>
    <x v="0"/>
    <x v="5"/>
    <x v="1516"/>
    <n v="128.9"/>
    <n v="2"/>
    <n v="0"/>
    <n v="15.468000000000004"/>
  </r>
  <r>
    <n v="3433"/>
    <s v="CA-2014-148264"/>
    <x v="3"/>
    <x v="166"/>
    <d v="2014-12-10T00:00:00"/>
    <s v="First Class"/>
    <s v="LF-17185"/>
    <s v="Luke Foster"/>
    <x v="0"/>
    <x v="0"/>
    <s v="Inglewood"/>
    <x v="1"/>
    <n v="90301"/>
    <x v="1"/>
    <x v="652"/>
    <x v="1"/>
    <x v="10"/>
    <x v="646"/>
    <n v="60.12"/>
    <n v="9"/>
    <n v="0"/>
    <n v="28.857599999999998"/>
  </r>
  <r>
    <n v="3434"/>
    <s v="CA-2014-131212"/>
    <x v="3"/>
    <x v="256"/>
    <d v="2014-12-10T00:00:00"/>
    <s v="Standard Class"/>
    <s v="AB-10165"/>
    <s v="Alan Barnes"/>
    <x v="0"/>
    <x v="0"/>
    <s v="Bellevue"/>
    <x v="4"/>
    <n v="98006"/>
    <x v="1"/>
    <x v="1339"/>
    <x v="1"/>
    <x v="8"/>
    <x v="1315"/>
    <n v="24.816000000000003"/>
    <n v="3"/>
    <n v="0.2"/>
    <n v="8.3753999999999991"/>
  </r>
  <r>
    <n v="3435"/>
    <s v="CA-2014-131212"/>
    <x v="3"/>
    <x v="256"/>
    <d v="2014-12-10T00:00:00"/>
    <s v="Standard Class"/>
    <s v="AB-10165"/>
    <s v="Alan Barnes"/>
    <x v="0"/>
    <x v="0"/>
    <s v="Bellevue"/>
    <x v="4"/>
    <n v="98006"/>
    <x v="1"/>
    <x v="744"/>
    <x v="1"/>
    <x v="8"/>
    <x v="735"/>
    <n v="14.976000000000003"/>
    <n v="6"/>
    <n v="0.2"/>
    <n v="5.4287999999999981"/>
  </r>
  <r>
    <n v="3436"/>
    <s v="US-2012-100531"/>
    <x v="1"/>
    <x v="874"/>
    <d v="2012-09-29T00:00:00"/>
    <s v="First Class"/>
    <s v="NM-18520"/>
    <s v="Neoma Murray"/>
    <x v="0"/>
    <x v="0"/>
    <s v="Chicago"/>
    <x v="10"/>
    <n v="60610"/>
    <x v="2"/>
    <x v="443"/>
    <x v="1"/>
    <x v="8"/>
    <x v="438"/>
    <n v="15.079999999999998"/>
    <n v="2"/>
    <n v="0.8"/>
    <n v="-22.620000000000005"/>
  </r>
  <r>
    <n v="3437"/>
    <s v="US-2012-100531"/>
    <x v="1"/>
    <x v="874"/>
    <d v="2012-09-29T00:00:00"/>
    <s v="First Class"/>
    <s v="NM-18520"/>
    <s v="Neoma Murray"/>
    <x v="0"/>
    <x v="0"/>
    <s v="Chicago"/>
    <x v="10"/>
    <n v="60610"/>
    <x v="2"/>
    <x v="526"/>
    <x v="0"/>
    <x v="5"/>
    <x v="521"/>
    <n v="24.288"/>
    <n v="3"/>
    <n v="0.6"/>
    <n v="-12.751199999999997"/>
  </r>
  <r>
    <n v="3438"/>
    <s v="CA-2014-152583"/>
    <x v="3"/>
    <x v="505"/>
    <d v="2014-10-31T00:00:00"/>
    <s v="Same Day"/>
    <s v="RA-19945"/>
    <s v="Ryan Akin"/>
    <x v="0"/>
    <x v="0"/>
    <s v="Dallas"/>
    <x v="5"/>
    <n v="75217"/>
    <x v="2"/>
    <x v="526"/>
    <x v="0"/>
    <x v="5"/>
    <x v="521"/>
    <n v="16.192"/>
    <n v="2"/>
    <n v="0.6"/>
    <n v="-8.5007999999999981"/>
  </r>
  <r>
    <n v="3439"/>
    <s v="CA-2014-152583"/>
    <x v="3"/>
    <x v="505"/>
    <d v="2014-10-31T00:00:00"/>
    <s v="Same Day"/>
    <s v="RA-19945"/>
    <s v="Ryan Akin"/>
    <x v="0"/>
    <x v="0"/>
    <s v="Dallas"/>
    <x v="5"/>
    <n v="75217"/>
    <x v="2"/>
    <x v="363"/>
    <x v="0"/>
    <x v="3"/>
    <x v="358"/>
    <n v="251.00599999999997"/>
    <n v="2"/>
    <n v="0.3"/>
    <n v="-68.130199999999988"/>
  </r>
  <r>
    <n v="3440"/>
    <s v="CA-2014-152583"/>
    <x v="3"/>
    <x v="505"/>
    <d v="2014-10-31T00:00:00"/>
    <s v="Same Day"/>
    <s v="RA-19945"/>
    <s v="Ryan Akin"/>
    <x v="0"/>
    <x v="0"/>
    <s v="Dallas"/>
    <x v="5"/>
    <n v="75217"/>
    <x v="2"/>
    <x v="1011"/>
    <x v="1"/>
    <x v="4"/>
    <x v="994"/>
    <n v="54.192"/>
    <n v="6"/>
    <n v="0.2"/>
    <n v="4.0643999999999973"/>
  </r>
  <r>
    <n v="3441"/>
    <s v="CA-2012-144099"/>
    <x v="1"/>
    <x v="239"/>
    <d v="2012-11-30T00:00:00"/>
    <s v="Same Day"/>
    <s v="PO-19195"/>
    <s v="Phillina Ober"/>
    <x v="2"/>
    <x v="0"/>
    <s v="San Francisco"/>
    <x v="1"/>
    <n v="94122"/>
    <x v="1"/>
    <x v="61"/>
    <x v="1"/>
    <x v="8"/>
    <x v="61"/>
    <n v="4.3040000000000003"/>
    <n v="1"/>
    <n v="0.2"/>
    <n v="1.5602"/>
  </r>
  <r>
    <n v="3442"/>
    <s v="CA-2011-158337"/>
    <x v="2"/>
    <x v="518"/>
    <d v="2011-03-14T00:00:00"/>
    <s v="Second Class"/>
    <s v="KA-16525"/>
    <s v="Kelly Andreada"/>
    <x v="0"/>
    <x v="0"/>
    <s v="New York City"/>
    <x v="15"/>
    <n v="10024"/>
    <x v="3"/>
    <x v="565"/>
    <x v="1"/>
    <x v="10"/>
    <x v="560"/>
    <n v="108.92"/>
    <n v="14"/>
    <n v="0"/>
    <n v="49.013999999999996"/>
  </r>
  <r>
    <n v="3443"/>
    <s v="CA-2014-168858"/>
    <x v="3"/>
    <x v="123"/>
    <d v="2014-11-24T00:00:00"/>
    <s v="Standard Class"/>
    <s v="JD-16150"/>
    <s v="Justin Deggeller"/>
    <x v="1"/>
    <x v="0"/>
    <s v="New York City"/>
    <x v="15"/>
    <n v="10011"/>
    <x v="3"/>
    <x v="407"/>
    <x v="1"/>
    <x v="12"/>
    <x v="33"/>
    <n v="16.740000000000002"/>
    <n v="3"/>
    <n v="0"/>
    <n v="8.370000000000001"/>
  </r>
  <r>
    <n v="3444"/>
    <s v="CA-2014-168858"/>
    <x v="3"/>
    <x v="123"/>
    <d v="2014-11-24T00:00:00"/>
    <s v="Standard Class"/>
    <s v="JD-16150"/>
    <s v="Justin Deggeller"/>
    <x v="1"/>
    <x v="0"/>
    <s v="New York City"/>
    <x v="15"/>
    <n v="10011"/>
    <x v="3"/>
    <x v="847"/>
    <x v="1"/>
    <x v="9"/>
    <x v="833"/>
    <n v="2504.7399999999998"/>
    <n v="7"/>
    <n v="0"/>
    <n v="626.18499999999995"/>
  </r>
  <r>
    <n v="3445"/>
    <s v="CA-2013-116344"/>
    <x v="0"/>
    <x v="875"/>
    <d v="2013-08-03T00:00:00"/>
    <s v="Standard Class"/>
    <s v="JO-15145"/>
    <s v="Jack O'Briant"/>
    <x v="1"/>
    <x v="0"/>
    <s v="Philadelphia"/>
    <x v="9"/>
    <n v="19140"/>
    <x v="3"/>
    <x v="45"/>
    <x v="1"/>
    <x v="4"/>
    <x v="45"/>
    <n v="84.784000000000006"/>
    <n v="2"/>
    <n v="0.2"/>
    <n v="-16.956800000000005"/>
  </r>
  <r>
    <n v="3446"/>
    <s v="CA-2012-131779"/>
    <x v="1"/>
    <x v="821"/>
    <d v="2012-06-17T00:00:00"/>
    <s v="Standard Class"/>
    <s v="LE-16810"/>
    <s v="Laurel Elliston"/>
    <x v="0"/>
    <x v="0"/>
    <s v="Newark"/>
    <x v="13"/>
    <n v="19711"/>
    <x v="3"/>
    <x v="1198"/>
    <x v="1"/>
    <x v="4"/>
    <x v="1174"/>
    <n v="29.900000000000002"/>
    <n v="5"/>
    <n v="0"/>
    <n v="5.0829999999999975"/>
  </r>
  <r>
    <n v="3447"/>
    <s v="CA-2013-158869"/>
    <x v="0"/>
    <x v="876"/>
    <d v="2013-08-08T00:00:00"/>
    <s v="First Class"/>
    <s v="AH-10690"/>
    <s v="Anna Häberlin"/>
    <x v="1"/>
    <x v="0"/>
    <s v="New York City"/>
    <x v="15"/>
    <n v="10024"/>
    <x v="3"/>
    <x v="258"/>
    <x v="1"/>
    <x v="10"/>
    <x v="33"/>
    <n v="70.88"/>
    <n v="2"/>
    <n v="0"/>
    <n v="33.313599999999994"/>
  </r>
  <r>
    <n v="3448"/>
    <s v="CA-2014-102554"/>
    <x v="3"/>
    <x v="532"/>
    <d v="2014-06-16T00:00:00"/>
    <s v="Standard Class"/>
    <s v="KN-16705"/>
    <s v="Kristina Nunn"/>
    <x v="2"/>
    <x v="0"/>
    <s v="Auburn"/>
    <x v="19"/>
    <n v="36830"/>
    <x v="0"/>
    <x v="868"/>
    <x v="1"/>
    <x v="6"/>
    <x v="853"/>
    <n v="3.76"/>
    <n v="2"/>
    <n v="0"/>
    <n v="1.0903999999999998"/>
  </r>
  <r>
    <n v="3449"/>
    <s v="CA-2013-162614"/>
    <x v="0"/>
    <x v="877"/>
    <d v="2013-10-14T00:00:00"/>
    <s v="Standard Class"/>
    <s v="TB-21250"/>
    <s v="Tim Brockman"/>
    <x v="0"/>
    <x v="0"/>
    <s v="Los Angeles"/>
    <x v="1"/>
    <n v="90049"/>
    <x v="1"/>
    <x v="822"/>
    <x v="1"/>
    <x v="8"/>
    <x v="810"/>
    <n v="27.263999999999999"/>
    <n v="2"/>
    <n v="0.2"/>
    <n v="8.8607999999999976"/>
  </r>
  <r>
    <n v="3450"/>
    <s v="CA-2011-168592"/>
    <x v="2"/>
    <x v="78"/>
    <d v="2011-09-14T00:00:00"/>
    <s v="Standard Class"/>
    <s v="DP-13390"/>
    <s v="Dennis Pardue"/>
    <x v="2"/>
    <x v="0"/>
    <s v="San Francisco"/>
    <x v="1"/>
    <n v="94110"/>
    <x v="1"/>
    <x v="1201"/>
    <x v="1"/>
    <x v="9"/>
    <x v="1177"/>
    <n v="56.65"/>
    <n v="5"/>
    <n v="0"/>
    <n v="24.359500000000004"/>
  </r>
  <r>
    <n v="3451"/>
    <s v="CA-2011-168592"/>
    <x v="2"/>
    <x v="78"/>
    <d v="2011-09-14T00:00:00"/>
    <s v="Standard Class"/>
    <s v="DP-13390"/>
    <s v="Dennis Pardue"/>
    <x v="2"/>
    <x v="0"/>
    <s v="San Francisco"/>
    <x v="1"/>
    <n v="94110"/>
    <x v="1"/>
    <x v="328"/>
    <x v="1"/>
    <x v="4"/>
    <x v="324"/>
    <n v="14.97"/>
    <n v="1"/>
    <n v="0"/>
    <n v="4.1916000000000011"/>
  </r>
  <r>
    <n v="3452"/>
    <s v="CA-2011-168592"/>
    <x v="2"/>
    <x v="78"/>
    <d v="2011-09-14T00:00:00"/>
    <s v="Standard Class"/>
    <s v="DP-13390"/>
    <s v="Dennis Pardue"/>
    <x v="2"/>
    <x v="0"/>
    <s v="San Francisco"/>
    <x v="1"/>
    <n v="94110"/>
    <x v="1"/>
    <x v="131"/>
    <x v="1"/>
    <x v="13"/>
    <x v="131"/>
    <n v="4.0199999999999996"/>
    <n v="2"/>
    <n v="0"/>
    <n v="1.9697999999999998"/>
  </r>
  <r>
    <n v="3453"/>
    <s v="CA-2011-157609"/>
    <x v="2"/>
    <x v="878"/>
    <d v="2011-03-21T00:00:00"/>
    <s v="Second Class"/>
    <s v="KN-16705"/>
    <s v="Kristina Nunn"/>
    <x v="2"/>
    <x v="0"/>
    <s v="Raleigh"/>
    <x v="3"/>
    <n v="27604"/>
    <x v="0"/>
    <x v="1538"/>
    <x v="2"/>
    <x v="7"/>
    <x v="1517"/>
    <n v="471.92"/>
    <n v="2"/>
    <n v="0.2"/>
    <n v="29.495000000000019"/>
  </r>
  <r>
    <n v="3454"/>
    <s v="CA-2012-153325"/>
    <x v="1"/>
    <x v="879"/>
    <d v="2012-03-02T00:00:00"/>
    <s v="Second Class"/>
    <s v="ST-20530"/>
    <s v="Shui Tom"/>
    <x v="0"/>
    <x v="0"/>
    <s v="Macon"/>
    <x v="32"/>
    <n v="31204"/>
    <x v="0"/>
    <x v="908"/>
    <x v="1"/>
    <x v="8"/>
    <x v="891"/>
    <n v="58.72"/>
    <n v="4"/>
    <n v="0"/>
    <n v="27.011199999999999"/>
  </r>
  <r>
    <n v="3455"/>
    <s v="CA-2012-153626"/>
    <x v="1"/>
    <x v="584"/>
    <d v="2012-07-14T00:00:00"/>
    <s v="Standard Class"/>
    <s v="EB-13870"/>
    <s v="Emily Burns"/>
    <x v="0"/>
    <x v="0"/>
    <s v="Nashville"/>
    <x v="18"/>
    <n v="37211"/>
    <x v="0"/>
    <x v="1539"/>
    <x v="1"/>
    <x v="6"/>
    <x v="1518"/>
    <n v="5.16"/>
    <n v="3"/>
    <n v="0.2"/>
    <n v="0.83849999999999936"/>
  </r>
  <r>
    <n v="3456"/>
    <s v="CA-2013-166485"/>
    <x v="0"/>
    <x v="880"/>
    <d v="2013-02-27T00:00:00"/>
    <s v="Standard Class"/>
    <s v="AH-10210"/>
    <s v="Alan Hwang"/>
    <x v="0"/>
    <x v="0"/>
    <s v="Nashville"/>
    <x v="18"/>
    <n v="37211"/>
    <x v="0"/>
    <x v="1540"/>
    <x v="1"/>
    <x v="10"/>
    <x v="1519"/>
    <n v="16.496000000000002"/>
    <n v="2"/>
    <n v="0.2"/>
    <n v="5.5673999999999992"/>
  </r>
  <r>
    <n v="3457"/>
    <s v="CA-2014-136448"/>
    <x v="3"/>
    <x v="118"/>
    <d v="2014-09-19T00:00:00"/>
    <s v="First Class"/>
    <s v="AS-10090"/>
    <s v="Adam Shillingsburg"/>
    <x v="0"/>
    <x v="0"/>
    <s v="Philadelphia"/>
    <x v="9"/>
    <n v="19143"/>
    <x v="3"/>
    <x v="1016"/>
    <x v="2"/>
    <x v="11"/>
    <x v="998"/>
    <n v="71.975999999999999"/>
    <n v="3"/>
    <n v="0.2"/>
    <n v="19.793400000000005"/>
  </r>
  <r>
    <n v="3458"/>
    <s v="CA-2014-136448"/>
    <x v="3"/>
    <x v="118"/>
    <d v="2014-09-19T00:00:00"/>
    <s v="First Class"/>
    <s v="AS-10090"/>
    <s v="Adam Shillingsburg"/>
    <x v="0"/>
    <x v="0"/>
    <s v="Philadelphia"/>
    <x v="9"/>
    <n v="19143"/>
    <x v="3"/>
    <x v="1441"/>
    <x v="0"/>
    <x v="5"/>
    <x v="1420"/>
    <n v="22.512000000000004"/>
    <n v="3"/>
    <n v="0.2"/>
    <n v="2.2511999999999999"/>
  </r>
  <r>
    <n v="3459"/>
    <s v="CA-2014-136448"/>
    <x v="3"/>
    <x v="118"/>
    <d v="2014-09-19T00:00:00"/>
    <s v="First Class"/>
    <s v="AS-10090"/>
    <s v="Adam Shillingsburg"/>
    <x v="0"/>
    <x v="0"/>
    <s v="Philadelphia"/>
    <x v="9"/>
    <n v="19143"/>
    <x v="3"/>
    <x v="1212"/>
    <x v="1"/>
    <x v="8"/>
    <x v="1188"/>
    <n v="3.4440000000000008"/>
    <n v="2"/>
    <n v="0.7"/>
    <n v="-2.7551999999999994"/>
  </r>
  <r>
    <n v="3460"/>
    <s v="CA-2014-136448"/>
    <x v="3"/>
    <x v="118"/>
    <d v="2014-09-19T00:00:00"/>
    <s v="First Class"/>
    <s v="AS-10090"/>
    <s v="Adam Shillingsburg"/>
    <x v="0"/>
    <x v="0"/>
    <s v="Philadelphia"/>
    <x v="9"/>
    <n v="19143"/>
    <x v="3"/>
    <x v="1176"/>
    <x v="1"/>
    <x v="8"/>
    <x v="1153"/>
    <n v="538.19400000000007"/>
    <n v="2"/>
    <n v="0.7"/>
    <n v="-412.61539999999991"/>
  </r>
  <r>
    <n v="3461"/>
    <s v="CA-2014-136448"/>
    <x v="3"/>
    <x v="118"/>
    <d v="2014-09-19T00:00:00"/>
    <s v="First Class"/>
    <s v="AS-10090"/>
    <s v="Adam Shillingsburg"/>
    <x v="0"/>
    <x v="0"/>
    <s v="Philadelphia"/>
    <x v="9"/>
    <n v="19143"/>
    <x v="3"/>
    <x v="246"/>
    <x v="2"/>
    <x v="11"/>
    <x v="244"/>
    <n v="47.984000000000002"/>
    <n v="2"/>
    <n v="0.2"/>
    <n v="14.395200000000004"/>
  </r>
  <r>
    <n v="3462"/>
    <s v="CA-2014-114258"/>
    <x v="3"/>
    <x v="60"/>
    <d v="2014-11-11T00:00:00"/>
    <s v="Second Class"/>
    <s v="EM-13825"/>
    <s v="Elizabeth Moffitt"/>
    <x v="1"/>
    <x v="0"/>
    <s v="Dallas"/>
    <x v="5"/>
    <n v="75081"/>
    <x v="2"/>
    <x v="348"/>
    <x v="2"/>
    <x v="7"/>
    <x v="344"/>
    <n v="492.76800000000003"/>
    <n v="4"/>
    <n v="0.2"/>
    <n v="55.436399999999935"/>
  </r>
  <r>
    <n v="3463"/>
    <s v="CA-2012-152611"/>
    <x v="1"/>
    <x v="763"/>
    <d v="2012-02-23T00:00:00"/>
    <s v="Second Class"/>
    <s v="KA-16525"/>
    <s v="Kelly Andreada"/>
    <x v="0"/>
    <x v="0"/>
    <s v="Perth Amboy"/>
    <x v="30"/>
    <n v="8861"/>
    <x v="3"/>
    <x v="894"/>
    <x v="1"/>
    <x v="6"/>
    <x v="878"/>
    <n v="286.78999999999996"/>
    <n v="7"/>
    <n v="0"/>
    <n v="74.565400000000011"/>
  </r>
  <r>
    <n v="3464"/>
    <s v="CA-2013-165470"/>
    <x v="0"/>
    <x v="881"/>
    <d v="2013-12-01T00:00:00"/>
    <s v="Standard Class"/>
    <s v="HJ-14875"/>
    <s v="Heather Jas"/>
    <x v="2"/>
    <x v="0"/>
    <s v="Jacksonville"/>
    <x v="2"/>
    <n v="32216"/>
    <x v="0"/>
    <x v="69"/>
    <x v="1"/>
    <x v="10"/>
    <x v="69"/>
    <n v="5.08"/>
    <n v="1"/>
    <n v="0.2"/>
    <n v="1.6509999999999998"/>
  </r>
  <r>
    <n v="3465"/>
    <s v="CA-2014-128699"/>
    <x v="3"/>
    <x v="734"/>
    <d v="2014-12-06T00:00:00"/>
    <s v="Second Class"/>
    <s v="ND-18370"/>
    <s v="Natalie DeCherney"/>
    <x v="0"/>
    <x v="0"/>
    <s v="Jacksonville"/>
    <x v="2"/>
    <n v="32216"/>
    <x v="0"/>
    <x v="876"/>
    <x v="2"/>
    <x v="11"/>
    <x v="861"/>
    <n v="47.992000000000004"/>
    <n v="1"/>
    <n v="0.2"/>
    <n v="7.198799999999995"/>
  </r>
  <r>
    <n v="3466"/>
    <s v="US-2012-147242"/>
    <x v="1"/>
    <x v="229"/>
    <d v="2012-09-14T00:00:00"/>
    <s v="Standard Class"/>
    <s v="EH-13765"/>
    <s v="Edward Hooks"/>
    <x v="1"/>
    <x v="0"/>
    <s v="Revere"/>
    <x v="31"/>
    <n v="2151"/>
    <x v="3"/>
    <x v="1271"/>
    <x v="1"/>
    <x v="9"/>
    <x v="1247"/>
    <n v="61.96"/>
    <n v="2"/>
    <n v="0"/>
    <n v="16.1096"/>
  </r>
  <r>
    <n v="3467"/>
    <s v="US-2012-147242"/>
    <x v="1"/>
    <x v="229"/>
    <d v="2012-09-14T00:00:00"/>
    <s v="Standard Class"/>
    <s v="EH-13765"/>
    <s v="Edward Hooks"/>
    <x v="1"/>
    <x v="0"/>
    <s v="Revere"/>
    <x v="31"/>
    <n v="2151"/>
    <x v="3"/>
    <x v="199"/>
    <x v="0"/>
    <x v="0"/>
    <x v="198"/>
    <n v="361.96"/>
    <n v="2"/>
    <n v="0"/>
    <n v="83.25079999999997"/>
  </r>
  <r>
    <n v="3468"/>
    <s v="US-2012-147242"/>
    <x v="1"/>
    <x v="229"/>
    <d v="2012-09-14T00:00:00"/>
    <s v="Standard Class"/>
    <s v="EH-13765"/>
    <s v="Edward Hooks"/>
    <x v="1"/>
    <x v="0"/>
    <s v="Revere"/>
    <x v="31"/>
    <n v="2151"/>
    <x v="3"/>
    <x v="334"/>
    <x v="1"/>
    <x v="10"/>
    <x v="330"/>
    <n v="278.82"/>
    <n v="9"/>
    <n v="0"/>
    <n v="125.46899999999999"/>
  </r>
  <r>
    <n v="3469"/>
    <s v="CA-2013-146143"/>
    <x v="0"/>
    <x v="882"/>
    <d v="2013-12-20T00:00:00"/>
    <s v="Standard Class"/>
    <s v="MC-17845"/>
    <s v="Michael Chen"/>
    <x v="0"/>
    <x v="0"/>
    <s v="Jackson"/>
    <x v="35"/>
    <n v="39212"/>
    <x v="0"/>
    <x v="1380"/>
    <x v="0"/>
    <x v="5"/>
    <x v="1356"/>
    <n v="133.38"/>
    <n v="6"/>
    <n v="0"/>
    <n v="58.687200000000011"/>
  </r>
  <r>
    <n v="3470"/>
    <s v="CA-2012-100888"/>
    <x v="1"/>
    <x v="744"/>
    <d v="2012-04-10T00:00:00"/>
    <s v="Standard Class"/>
    <s v="MH-17455"/>
    <s v="Mark Hamilton"/>
    <x v="0"/>
    <x v="0"/>
    <s v="Jacksonville"/>
    <x v="3"/>
    <n v="28540"/>
    <x v="0"/>
    <x v="681"/>
    <x v="1"/>
    <x v="10"/>
    <x v="675"/>
    <n v="47.952000000000005"/>
    <n v="3"/>
    <n v="0.2"/>
    <n v="16.183799999999998"/>
  </r>
  <r>
    <n v="3471"/>
    <s v="US-2013-150035"/>
    <x v="0"/>
    <x v="49"/>
    <d v="2013-12-06T00:00:00"/>
    <s v="Standard Class"/>
    <s v="CL-11890"/>
    <s v="Carl Ludwig"/>
    <x v="0"/>
    <x v="0"/>
    <s v="San Francisco"/>
    <x v="1"/>
    <n v="94122"/>
    <x v="1"/>
    <x v="904"/>
    <x v="0"/>
    <x v="5"/>
    <x v="887"/>
    <n v="16.739999999999998"/>
    <n v="2"/>
    <n v="0"/>
    <n v="4.3523999999999994"/>
  </r>
  <r>
    <n v="3472"/>
    <s v="CA-2014-122644"/>
    <x v="3"/>
    <x v="105"/>
    <d v="2014-11-18T00:00:00"/>
    <s v="Standard Class"/>
    <s v="SF-20965"/>
    <s v="Sylvia Foulston"/>
    <x v="1"/>
    <x v="0"/>
    <s v="Columbus"/>
    <x v="24"/>
    <n v="43229"/>
    <x v="3"/>
    <x v="987"/>
    <x v="1"/>
    <x v="10"/>
    <x v="971"/>
    <n v="10.848000000000001"/>
    <n v="2"/>
    <n v="0.2"/>
    <n v="3.5255999999999994"/>
  </r>
  <r>
    <n v="3473"/>
    <s v="CA-2014-122644"/>
    <x v="3"/>
    <x v="105"/>
    <d v="2014-11-18T00:00:00"/>
    <s v="Standard Class"/>
    <s v="SF-20965"/>
    <s v="Sylvia Foulston"/>
    <x v="1"/>
    <x v="0"/>
    <s v="Columbus"/>
    <x v="24"/>
    <n v="43229"/>
    <x v="3"/>
    <x v="567"/>
    <x v="2"/>
    <x v="11"/>
    <x v="562"/>
    <n v="18.544"/>
    <n v="2"/>
    <n v="0.2"/>
    <n v="3.0133999999999981"/>
  </r>
  <r>
    <n v="3474"/>
    <s v="CA-2014-111815"/>
    <x v="3"/>
    <x v="448"/>
    <d v="2014-03-11T00:00:00"/>
    <s v="Standard Class"/>
    <s v="EP-13915"/>
    <s v="Emily Phan"/>
    <x v="0"/>
    <x v="0"/>
    <s v="Dearborn Heights"/>
    <x v="12"/>
    <n v="48127"/>
    <x v="2"/>
    <x v="323"/>
    <x v="0"/>
    <x v="1"/>
    <x v="320"/>
    <n v="180.98"/>
    <n v="1"/>
    <n v="0"/>
    <n v="47.0548"/>
  </r>
  <r>
    <n v="3475"/>
    <s v="CA-2014-111815"/>
    <x v="3"/>
    <x v="448"/>
    <d v="2014-03-11T00:00:00"/>
    <s v="Standard Class"/>
    <s v="EP-13915"/>
    <s v="Emily Phan"/>
    <x v="0"/>
    <x v="0"/>
    <s v="Dearborn Heights"/>
    <x v="12"/>
    <n v="48127"/>
    <x v="2"/>
    <x v="1135"/>
    <x v="2"/>
    <x v="11"/>
    <x v="1114"/>
    <n v="99.98"/>
    <n v="2"/>
    <n v="0"/>
    <n v="42.991400000000006"/>
  </r>
  <r>
    <n v="3476"/>
    <s v="CA-2013-144911"/>
    <x v="0"/>
    <x v="581"/>
    <d v="2013-12-01T00:00:00"/>
    <s v="First Class"/>
    <s v="RW-19630"/>
    <s v="Rob Williams"/>
    <x v="1"/>
    <x v="0"/>
    <s v="Overland Park"/>
    <x v="41"/>
    <n v="66212"/>
    <x v="2"/>
    <x v="60"/>
    <x v="2"/>
    <x v="11"/>
    <x v="60"/>
    <n v="34.950000000000003"/>
    <n v="5"/>
    <n v="0"/>
    <n v="15.378000000000004"/>
  </r>
  <r>
    <n v="3477"/>
    <s v="CA-2013-144911"/>
    <x v="0"/>
    <x v="581"/>
    <d v="2013-12-01T00:00:00"/>
    <s v="First Class"/>
    <s v="RW-19630"/>
    <s v="Rob Williams"/>
    <x v="1"/>
    <x v="0"/>
    <s v="Overland Park"/>
    <x v="41"/>
    <n v="66212"/>
    <x v="2"/>
    <x v="999"/>
    <x v="1"/>
    <x v="8"/>
    <x v="982"/>
    <n v="152"/>
    <n v="5"/>
    <n v="0"/>
    <n v="69.919999999999987"/>
  </r>
  <r>
    <n v="3478"/>
    <s v="CA-2011-143385"/>
    <x v="2"/>
    <x v="883"/>
    <d v="2011-09-05T00:00:00"/>
    <s v="Standard Class"/>
    <s v="SJ-20500"/>
    <s v="Shirley Jackson"/>
    <x v="0"/>
    <x v="0"/>
    <s v="Santa Fe"/>
    <x v="27"/>
    <n v="87505"/>
    <x v="1"/>
    <x v="1386"/>
    <x v="2"/>
    <x v="11"/>
    <x v="1363"/>
    <n v="92.52"/>
    <n v="9"/>
    <n v="0"/>
    <n v="18.503999999999991"/>
  </r>
  <r>
    <n v="3479"/>
    <s v="CA-2013-131289"/>
    <x v="0"/>
    <x v="16"/>
    <d v="2013-12-15T00:00:00"/>
    <s v="Standard Class"/>
    <s v="SP-20620"/>
    <s v="Stefania Perrino"/>
    <x v="1"/>
    <x v="0"/>
    <s v="San Francisco"/>
    <x v="1"/>
    <n v="94110"/>
    <x v="1"/>
    <x v="18"/>
    <x v="1"/>
    <x v="6"/>
    <x v="18"/>
    <n v="8.56"/>
    <n v="2"/>
    <n v="0"/>
    <n v="2.4823999999999993"/>
  </r>
  <r>
    <n v="3480"/>
    <s v="CA-2013-131289"/>
    <x v="0"/>
    <x v="16"/>
    <d v="2013-12-15T00:00:00"/>
    <s v="Standard Class"/>
    <s v="SP-20620"/>
    <s v="Stefania Perrino"/>
    <x v="1"/>
    <x v="0"/>
    <s v="San Francisco"/>
    <x v="1"/>
    <n v="94110"/>
    <x v="1"/>
    <x v="1541"/>
    <x v="1"/>
    <x v="10"/>
    <x v="1520"/>
    <n v="45.36"/>
    <n v="7"/>
    <n v="0"/>
    <n v="21.772800000000004"/>
  </r>
  <r>
    <n v="3481"/>
    <s v="CA-2013-131289"/>
    <x v="0"/>
    <x v="16"/>
    <d v="2013-12-15T00:00:00"/>
    <s v="Standard Class"/>
    <s v="SP-20620"/>
    <s v="Stefania Perrino"/>
    <x v="1"/>
    <x v="0"/>
    <s v="San Francisco"/>
    <x v="1"/>
    <n v="94110"/>
    <x v="1"/>
    <x v="1234"/>
    <x v="0"/>
    <x v="3"/>
    <x v="1208"/>
    <n v="1421.6640000000002"/>
    <n v="6"/>
    <n v="0.2"/>
    <n v="-195.47879999999998"/>
  </r>
  <r>
    <n v="3482"/>
    <s v="CA-2011-124023"/>
    <x v="2"/>
    <x v="884"/>
    <d v="2011-04-10T00:00:00"/>
    <s v="First Class"/>
    <s v="PJ-19015"/>
    <s v="Pauline Johnson"/>
    <x v="0"/>
    <x v="0"/>
    <s v="Mobile"/>
    <x v="19"/>
    <n v="36608"/>
    <x v="0"/>
    <x v="1073"/>
    <x v="0"/>
    <x v="5"/>
    <x v="1054"/>
    <n v="8.9600000000000009"/>
    <n v="2"/>
    <n v="0"/>
    <n v="2.7775999999999996"/>
  </r>
  <r>
    <n v="3483"/>
    <s v="CA-2011-124688"/>
    <x v="2"/>
    <x v="9"/>
    <d v="2011-08-29T00:00:00"/>
    <s v="First Class"/>
    <s v="CC-12610"/>
    <s v="Corey Catlett"/>
    <x v="1"/>
    <x v="0"/>
    <s v="Springfield"/>
    <x v="17"/>
    <n v="22153"/>
    <x v="0"/>
    <x v="1133"/>
    <x v="2"/>
    <x v="7"/>
    <x v="1112"/>
    <n v="579.94999999999993"/>
    <n v="5"/>
    <n v="0"/>
    <n v="168.18549999999993"/>
  </r>
  <r>
    <n v="3484"/>
    <s v="CA-2011-124688"/>
    <x v="2"/>
    <x v="9"/>
    <d v="2011-08-29T00:00:00"/>
    <s v="First Class"/>
    <s v="CC-12610"/>
    <s v="Corey Catlett"/>
    <x v="1"/>
    <x v="0"/>
    <s v="Springfield"/>
    <x v="17"/>
    <n v="22153"/>
    <x v="0"/>
    <x v="1027"/>
    <x v="0"/>
    <x v="5"/>
    <x v="1009"/>
    <n v="29.12"/>
    <n v="4"/>
    <n v="0"/>
    <n v="12.521600000000003"/>
  </r>
  <r>
    <n v="3485"/>
    <s v="CA-2011-124688"/>
    <x v="2"/>
    <x v="9"/>
    <d v="2011-08-29T00:00:00"/>
    <s v="First Class"/>
    <s v="CC-12610"/>
    <s v="Corey Catlett"/>
    <x v="1"/>
    <x v="0"/>
    <s v="Springfield"/>
    <x v="17"/>
    <n v="22153"/>
    <x v="0"/>
    <x v="1382"/>
    <x v="0"/>
    <x v="3"/>
    <x v="1358"/>
    <n v="1202.94"/>
    <n v="3"/>
    <n v="0"/>
    <n v="300.73500000000001"/>
  </r>
  <r>
    <n v="3486"/>
    <s v="CA-2013-151169"/>
    <x v="0"/>
    <x v="147"/>
    <d v="2013-10-27T00:00:00"/>
    <s v="Standard Class"/>
    <s v="MY-18295"/>
    <s v="Muhammed Yedwab"/>
    <x v="1"/>
    <x v="0"/>
    <s v="Newark"/>
    <x v="13"/>
    <n v="19711"/>
    <x v="3"/>
    <x v="922"/>
    <x v="1"/>
    <x v="8"/>
    <x v="905"/>
    <n v="7.92"/>
    <n v="4"/>
    <n v="0"/>
    <n v="3.5640000000000001"/>
  </r>
  <r>
    <n v="3487"/>
    <s v="US-2013-134761"/>
    <x v="0"/>
    <x v="885"/>
    <d v="2013-12-01T00:00:00"/>
    <s v="Same Day"/>
    <s v="DB-13210"/>
    <s v="Dean Braden"/>
    <x v="0"/>
    <x v="0"/>
    <s v="Hickory"/>
    <x v="3"/>
    <n v="28601"/>
    <x v="0"/>
    <x v="1409"/>
    <x v="2"/>
    <x v="7"/>
    <x v="1387"/>
    <n v="36.192"/>
    <n v="1"/>
    <n v="0.2"/>
    <n v="2.7143999999999995"/>
  </r>
  <r>
    <n v="3488"/>
    <s v="CA-2014-120705"/>
    <x v="3"/>
    <x v="528"/>
    <d v="2014-09-12T00:00:00"/>
    <s v="Standard Class"/>
    <s v="MG-17875"/>
    <s v="Michael Grace"/>
    <x v="2"/>
    <x v="0"/>
    <s v="Fort Lauderdale"/>
    <x v="2"/>
    <n v="33311"/>
    <x v="0"/>
    <x v="196"/>
    <x v="1"/>
    <x v="4"/>
    <x v="195"/>
    <n v="147.184"/>
    <n v="2"/>
    <n v="0.2"/>
    <n v="-29.436800000000012"/>
  </r>
  <r>
    <n v="3489"/>
    <s v="CA-2012-157322"/>
    <x v="1"/>
    <x v="740"/>
    <d v="2012-07-06T00:00:00"/>
    <s v="Standard Class"/>
    <s v="RH-19600"/>
    <s v="Rob Haberlin"/>
    <x v="0"/>
    <x v="0"/>
    <s v="Carol Stream"/>
    <x v="10"/>
    <n v="60188"/>
    <x v="2"/>
    <x v="284"/>
    <x v="0"/>
    <x v="1"/>
    <x v="281"/>
    <n v="408.42200000000003"/>
    <n v="2"/>
    <n v="0.3"/>
    <n v="-5.8346000000000231"/>
  </r>
  <r>
    <n v="3490"/>
    <s v="CA-2012-157322"/>
    <x v="1"/>
    <x v="740"/>
    <d v="2012-07-06T00:00:00"/>
    <s v="Standard Class"/>
    <s v="RH-19600"/>
    <s v="Rob Haberlin"/>
    <x v="0"/>
    <x v="0"/>
    <s v="Carol Stream"/>
    <x v="10"/>
    <n v="60188"/>
    <x v="2"/>
    <x v="1209"/>
    <x v="0"/>
    <x v="1"/>
    <x v="1185"/>
    <n v="382.11599999999999"/>
    <n v="6"/>
    <n v="0.3"/>
    <n v="-92.799600000000027"/>
  </r>
  <r>
    <n v="3491"/>
    <s v="CA-2012-157322"/>
    <x v="1"/>
    <x v="740"/>
    <d v="2012-07-06T00:00:00"/>
    <s v="Standard Class"/>
    <s v="RH-19600"/>
    <s v="Rob Haberlin"/>
    <x v="0"/>
    <x v="0"/>
    <s v="Carol Stream"/>
    <x v="10"/>
    <n v="60188"/>
    <x v="2"/>
    <x v="456"/>
    <x v="1"/>
    <x v="4"/>
    <x v="452"/>
    <n v="68.599999999999994"/>
    <n v="5"/>
    <n v="0.2"/>
    <n v="6.0024999999999977"/>
  </r>
  <r>
    <n v="3492"/>
    <s v="CA-2012-157322"/>
    <x v="1"/>
    <x v="740"/>
    <d v="2012-07-06T00:00:00"/>
    <s v="Standard Class"/>
    <s v="RH-19600"/>
    <s v="Rob Haberlin"/>
    <x v="0"/>
    <x v="0"/>
    <s v="Carol Stream"/>
    <x v="10"/>
    <n v="60188"/>
    <x v="2"/>
    <x v="245"/>
    <x v="1"/>
    <x v="4"/>
    <x v="243"/>
    <n v="435.50400000000002"/>
    <n v="3"/>
    <n v="0.2"/>
    <n v="48.994199999999921"/>
  </r>
  <r>
    <n v="3493"/>
    <s v="CA-2012-157322"/>
    <x v="1"/>
    <x v="740"/>
    <d v="2012-07-06T00:00:00"/>
    <s v="Standard Class"/>
    <s v="RH-19600"/>
    <s v="Rob Haberlin"/>
    <x v="0"/>
    <x v="0"/>
    <s v="Carol Stream"/>
    <x v="10"/>
    <n v="60188"/>
    <x v="2"/>
    <x v="161"/>
    <x v="1"/>
    <x v="10"/>
    <x v="160"/>
    <n v="11.168000000000001"/>
    <n v="2"/>
    <n v="0.2"/>
    <n v="3.7692000000000001"/>
  </r>
  <r>
    <n v="3494"/>
    <s v="CA-2014-142034"/>
    <x v="3"/>
    <x v="241"/>
    <d v="2014-09-29T00:00:00"/>
    <s v="Standard Class"/>
    <s v="KB-16240"/>
    <s v="Karen Bern"/>
    <x v="1"/>
    <x v="0"/>
    <s v="Saint Cloud"/>
    <x v="11"/>
    <n v="56301"/>
    <x v="2"/>
    <x v="1542"/>
    <x v="2"/>
    <x v="11"/>
    <x v="1521"/>
    <n v="72"/>
    <n v="4"/>
    <n v="0"/>
    <n v="12.959999999999994"/>
  </r>
  <r>
    <n v="3495"/>
    <s v="CA-2014-142034"/>
    <x v="3"/>
    <x v="241"/>
    <d v="2014-09-29T00:00:00"/>
    <s v="Standard Class"/>
    <s v="KB-16240"/>
    <s v="Karen Bern"/>
    <x v="1"/>
    <x v="0"/>
    <s v="Saint Cloud"/>
    <x v="11"/>
    <n v="56301"/>
    <x v="2"/>
    <x v="1543"/>
    <x v="2"/>
    <x v="11"/>
    <x v="1522"/>
    <n v="655.90000000000009"/>
    <n v="5"/>
    <n v="0"/>
    <n v="275.47800000000001"/>
  </r>
  <r>
    <n v="3496"/>
    <s v="CA-2014-142034"/>
    <x v="3"/>
    <x v="241"/>
    <d v="2014-09-29T00:00:00"/>
    <s v="Standard Class"/>
    <s v="KB-16240"/>
    <s v="Karen Bern"/>
    <x v="1"/>
    <x v="0"/>
    <s v="Saint Cloud"/>
    <x v="11"/>
    <n v="56301"/>
    <x v="2"/>
    <x v="662"/>
    <x v="0"/>
    <x v="1"/>
    <x v="656"/>
    <n v="603.91999999999996"/>
    <n v="4"/>
    <n v="0"/>
    <n v="181.17599999999993"/>
  </r>
  <r>
    <n v="3497"/>
    <s v="CA-2013-107328"/>
    <x v="0"/>
    <x v="590"/>
    <d v="2013-08-16T00:00:00"/>
    <s v="Standard Class"/>
    <s v="CA-12055"/>
    <s v="Cathy Armstrong"/>
    <x v="2"/>
    <x v="0"/>
    <s v="Los Angeles"/>
    <x v="1"/>
    <n v="90036"/>
    <x v="1"/>
    <x v="855"/>
    <x v="0"/>
    <x v="3"/>
    <x v="840"/>
    <n v="513.024"/>
    <n v="2"/>
    <n v="0.2"/>
    <n v="12.82559999999998"/>
  </r>
  <r>
    <n v="3498"/>
    <s v="CA-2013-107328"/>
    <x v="0"/>
    <x v="590"/>
    <d v="2013-08-16T00:00:00"/>
    <s v="Standard Class"/>
    <s v="CA-12055"/>
    <s v="Cathy Armstrong"/>
    <x v="2"/>
    <x v="0"/>
    <s v="Los Angeles"/>
    <x v="1"/>
    <n v="90036"/>
    <x v="1"/>
    <x v="723"/>
    <x v="1"/>
    <x v="9"/>
    <x v="715"/>
    <n v="487.91999999999996"/>
    <n v="6"/>
    <n v="0"/>
    <n v="136.61759999999998"/>
  </r>
  <r>
    <n v="3499"/>
    <s v="CA-2013-107328"/>
    <x v="0"/>
    <x v="590"/>
    <d v="2013-08-16T00:00:00"/>
    <s v="Standard Class"/>
    <s v="CA-12055"/>
    <s v="Cathy Armstrong"/>
    <x v="2"/>
    <x v="0"/>
    <s v="Los Angeles"/>
    <x v="1"/>
    <n v="90036"/>
    <x v="1"/>
    <x v="315"/>
    <x v="1"/>
    <x v="8"/>
    <x v="312"/>
    <n v="15.24"/>
    <n v="5"/>
    <n v="0.2"/>
    <n v="5.3339999999999996"/>
  </r>
  <r>
    <n v="3500"/>
    <s v="CA-2013-108616"/>
    <x v="0"/>
    <x v="321"/>
    <d v="2013-10-04T00:00:00"/>
    <s v="Standard Class"/>
    <s v="JK-15730"/>
    <s v="Joe Kamberova"/>
    <x v="0"/>
    <x v="0"/>
    <s v="Mobile"/>
    <x v="19"/>
    <n v="36608"/>
    <x v="0"/>
    <x v="1509"/>
    <x v="2"/>
    <x v="11"/>
    <x v="1487"/>
    <n v="209.96999999999997"/>
    <n v="3"/>
    <n v="0"/>
    <n v="71.389799999999994"/>
  </r>
  <r>
    <n v="3501"/>
    <s v="CA-2013-108616"/>
    <x v="0"/>
    <x v="321"/>
    <d v="2013-10-04T00:00:00"/>
    <s v="Standard Class"/>
    <s v="JK-15730"/>
    <s v="Joe Kamberova"/>
    <x v="0"/>
    <x v="0"/>
    <s v="Mobile"/>
    <x v="19"/>
    <n v="36608"/>
    <x v="0"/>
    <x v="542"/>
    <x v="1"/>
    <x v="8"/>
    <x v="537"/>
    <n v="62.94"/>
    <n v="3"/>
    <n v="0"/>
    <n v="30.211199999999998"/>
  </r>
  <r>
    <n v="3502"/>
    <s v="CA-2013-108616"/>
    <x v="0"/>
    <x v="321"/>
    <d v="2013-10-04T00:00:00"/>
    <s v="Standard Class"/>
    <s v="JK-15730"/>
    <s v="Joe Kamberova"/>
    <x v="0"/>
    <x v="0"/>
    <s v="Mobile"/>
    <x v="19"/>
    <n v="36608"/>
    <x v="0"/>
    <x v="130"/>
    <x v="1"/>
    <x v="6"/>
    <x v="130"/>
    <n v="25.919999999999998"/>
    <n v="9"/>
    <n v="0"/>
    <n v="7.7759999999999989"/>
  </r>
  <r>
    <n v="3503"/>
    <s v="CA-2014-125115"/>
    <x v="3"/>
    <x v="318"/>
    <d v="2014-04-11T00:00:00"/>
    <s v="Same Day"/>
    <s v="RD-19930"/>
    <s v="Russell D'Ascenzo"/>
    <x v="0"/>
    <x v="0"/>
    <s v="Austin"/>
    <x v="5"/>
    <n v="78745"/>
    <x v="2"/>
    <x v="511"/>
    <x v="1"/>
    <x v="10"/>
    <x v="506"/>
    <n v="10.368000000000002"/>
    <n v="2"/>
    <n v="0.2"/>
    <n v="3.6288"/>
  </r>
  <r>
    <n v="3504"/>
    <s v="CA-2014-125115"/>
    <x v="3"/>
    <x v="318"/>
    <d v="2014-04-11T00:00:00"/>
    <s v="Same Day"/>
    <s v="RD-19930"/>
    <s v="Russell D'Ascenzo"/>
    <x v="0"/>
    <x v="0"/>
    <s v="Austin"/>
    <x v="5"/>
    <n v="78745"/>
    <x v="2"/>
    <x v="685"/>
    <x v="2"/>
    <x v="11"/>
    <x v="678"/>
    <n v="95.736000000000004"/>
    <n v="3"/>
    <n v="0.2"/>
    <n v="20.343900000000001"/>
  </r>
  <r>
    <n v="3505"/>
    <s v="CA-2013-150945"/>
    <x v="0"/>
    <x v="122"/>
    <d v="2013-12-21T00:00:00"/>
    <s v="Second Class"/>
    <s v="JK-16120"/>
    <s v="Julie Kriz"/>
    <x v="2"/>
    <x v="0"/>
    <s v="New York City"/>
    <x v="15"/>
    <n v="10009"/>
    <x v="3"/>
    <x v="906"/>
    <x v="1"/>
    <x v="4"/>
    <x v="889"/>
    <n v="900.08"/>
    <n v="4"/>
    <n v="0"/>
    <n v="117.0104"/>
  </r>
  <r>
    <n v="3506"/>
    <s v="CA-2011-166863"/>
    <x v="2"/>
    <x v="886"/>
    <d v="2011-06-24T00:00:00"/>
    <s v="Standard Class"/>
    <s v="SC-20020"/>
    <s v="Sam Craven"/>
    <x v="0"/>
    <x v="0"/>
    <s v="Plano"/>
    <x v="5"/>
    <n v="75023"/>
    <x v="2"/>
    <x v="1370"/>
    <x v="2"/>
    <x v="7"/>
    <x v="1346"/>
    <n v="201.584"/>
    <n v="2"/>
    <n v="0.2"/>
    <n v="20.158400000000015"/>
  </r>
  <r>
    <n v="3507"/>
    <s v="CA-2011-166863"/>
    <x v="2"/>
    <x v="886"/>
    <d v="2011-06-24T00:00:00"/>
    <s v="Standard Class"/>
    <s v="SC-20020"/>
    <s v="Sam Craven"/>
    <x v="0"/>
    <x v="0"/>
    <s v="Plano"/>
    <x v="5"/>
    <n v="75023"/>
    <x v="2"/>
    <x v="15"/>
    <x v="1"/>
    <x v="8"/>
    <x v="15"/>
    <n v="3.3919999999999995"/>
    <n v="4"/>
    <n v="0.8"/>
    <n v="-5.088000000000001"/>
  </r>
  <r>
    <n v="3508"/>
    <s v="CA-2011-166863"/>
    <x v="2"/>
    <x v="886"/>
    <d v="2011-06-24T00:00:00"/>
    <s v="Standard Class"/>
    <s v="SC-20020"/>
    <s v="Sam Craven"/>
    <x v="0"/>
    <x v="0"/>
    <s v="Plano"/>
    <x v="5"/>
    <n v="75023"/>
    <x v="2"/>
    <x v="1544"/>
    <x v="0"/>
    <x v="0"/>
    <x v="1523"/>
    <n v="193.06559999999999"/>
    <n v="4"/>
    <n v="0.32"/>
    <n v="-19.874399999999994"/>
  </r>
  <r>
    <n v="3509"/>
    <s v="CA-2011-166863"/>
    <x v="2"/>
    <x v="886"/>
    <d v="2011-06-24T00:00:00"/>
    <s v="Standard Class"/>
    <s v="SC-20020"/>
    <s v="Sam Craven"/>
    <x v="0"/>
    <x v="0"/>
    <s v="Plano"/>
    <x v="5"/>
    <n v="75023"/>
    <x v="2"/>
    <x v="778"/>
    <x v="1"/>
    <x v="10"/>
    <x v="769"/>
    <n v="15.552000000000003"/>
    <n v="3"/>
    <n v="0.2"/>
    <n v="5.4432"/>
  </r>
  <r>
    <n v="3510"/>
    <s v="CA-2011-166863"/>
    <x v="2"/>
    <x v="886"/>
    <d v="2011-06-24T00:00:00"/>
    <s v="Standard Class"/>
    <s v="SC-20020"/>
    <s v="Sam Craven"/>
    <x v="0"/>
    <x v="0"/>
    <s v="Plano"/>
    <x v="5"/>
    <n v="75023"/>
    <x v="2"/>
    <x v="57"/>
    <x v="1"/>
    <x v="10"/>
    <x v="57"/>
    <n v="11.648000000000001"/>
    <n v="2"/>
    <n v="0.2"/>
    <n v="4.0768000000000004"/>
  </r>
  <r>
    <n v="3511"/>
    <s v="CA-2011-166863"/>
    <x v="2"/>
    <x v="886"/>
    <d v="2011-06-24T00:00:00"/>
    <s v="Standard Class"/>
    <s v="SC-20020"/>
    <s v="Sam Craven"/>
    <x v="0"/>
    <x v="0"/>
    <s v="Plano"/>
    <x v="5"/>
    <n v="75023"/>
    <x v="2"/>
    <x v="1491"/>
    <x v="2"/>
    <x v="15"/>
    <x v="1469"/>
    <n v="418.8"/>
    <n v="2"/>
    <n v="0.4"/>
    <n v="-97.71999999999997"/>
  </r>
  <r>
    <n v="3512"/>
    <s v="CA-2011-166863"/>
    <x v="2"/>
    <x v="886"/>
    <d v="2011-06-24T00:00:00"/>
    <s v="Standard Class"/>
    <s v="SC-20020"/>
    <s v="Sam Craven"/>
    <x v="0"/>
    <x v="0"/>
    <s v="Plano"/>
    <x v="5"/>
    <n v="75023"/>
    <x v="2"/>
    <x v="72"/>
    <x v="1"/>
    <x v="4"/>
    <x v="72"/>
    <n v="509.48800000000006"/>
    <n v="7"/>
    <n v="0.2"/>
    <n v="-127.37200000000001"/>
  </r>
  <r>
    <n v="3513"/>
    <s v="CA-2014-140326"/>
    <x v="3"/>
    <x v="507"/>
    <d v="2014-09-07T00:00:00"/>
    <s v="First Class"/>
    <s v="HW-14935"/>
    <s v="Helen Wasserman"/>
    <x v="1"/>
    <x v="0"/>
    <s v="Chicago"/>
    <x v="10"/>
    <n v="60653"/>
    <x v="2"/>
    <x v="1545"/>
    <x v="0"/>
    <x v="0"/>
    <x v="1524"/>
    <n v="825.17399999999998"/>
    <n v="9"/>
    <n v="0.3"/>
    <n v="-117.88199999999998"/>
  </r>
  <r>
    <n v="3514"/>
    <s v="CA-2014-140326"/>
    <x v="3"/>
    <x v="507"/>
    <d v="2014-09-07T00:00:00"/>
    <s v="First Class"/>
    <s v="HW-14935"/>
    <s v="Helen Wasserman"/>
    <x v="1"/>
    <x v="0"/>
    <s v="Chicago"/>
    <x v="10"/>
    <n v="60653"/>
    <x v="2"/>
    <x v="956"/>
    <x v="1"/>
    <x v="10"/>
    <x v="940"/>
    <n v="17.760000000000002"/>
    <n v="3"/>
    <n v="0.2"/>
    <n v="5.55"/>
  </r>
  <r>
    <n v="3515"/>
    <s v="CA-2014-140326"/>
    <x v="3"/>
    <x v="507"/>
    <d v="2014-09-07T00:00:00"/>
    <s v="First Class"/>
    <s v="HW-14935"/>
    <s v="Helen Wasserman"/>
    <x v="1"/>
    <x v="0"/>
    <s v="Chicago"/>
    <x v="10"/>
    <n v="60653"/>
    <x v="2"/>
    <x v="130"/>
    <x v="1"/>
    <x v="6"/>
    <x v="130"/>
    <n v="6.911999999999999"/>
    <n v="3"/>
    <n v="0.2"/>
    <n v="0.86399999999999988"/>
  </r>
  <r>
    <n v="3516"/>
    <s v="CA-2013-168536"/>
    <x v="0"/>
    <x v="887"/>
    <d v="2013-12-25T00:00:00"/>
    <s v="Standard Class"/>
    <s v="SC-20800"/>
    <s v="Stuart Calhoun"/>
    <x v="0"/>
    <x v="0"/>
    <s v="Jackson"/>
    <x v="35"/>
    <n v="39212"/>
    <x v="0"/>
    <x v="176"/>
    <x v="2"/>
    <x v="11"/>
    <x v="175"/>
    <n v="66.300000000000011"/>
    <n v="3"/>
    <n v="0"/>
    <n v="8.6190000000000033"/>
  </r>
  <r>
    <n v="3517"/>
    <s v="US-2013-113649"/>
    <x v="0"/>
    <x v="888"/>
    <d v="2013-08-13T00:00:00"/>
    <s v="First Class"/>
    <s v="HA-14920"/>
    <s v="Helen Andreada"/>
    <x v="0"/>
    <x v="0"/>
    <s v="Fayetteville"/>
    <x v="3"/>
    <n v="28314"/>
    <x v="0"/>
    <x v="1012"/>
    <x v="1"/>
    <x v="10"/>
    <x v="995"/>
    <n v="30.816000000000003"/>
    <n v="9"/>
    <n v="0.2"/>
    <n v="9.6299999999999955"/>
  </r>
  <r>
    <n v="3518"/>
    <s v="US-2013-113649"/>
    <x v="0"/>
    <x v="888"/>
    <d v="2013-08-13T00:00:00"/>
    <s v="First Class"/>
    <s v="HA-14920"/>
    <s v="Helen Andreada"/>
    <x v="0"/>
    <x v="0"/>
    <s v="Fayetteville"/>
    <x v="3"/>
    <n v="28314"/>
    <x v="0"/>
    <x v="1480"/>
    <x v="2"/>
    <x v="7"/>
    <x v="1458"/>
    <n v="44.783999999999999"/>
    <n v="2"/>
    <n v="0.2"/>
    <n v="4.4783999999999988"/>
  </r>
  <r>
    <n v="3519"/>
    <s v="US-2013-113649"/>
    <x v="0"/>
    <x v="888"/>
    <d v="2013-08-13T00:00:00"/>
    <s v="First Class"/>
    <s v="HA-14920"/>
    <s v="Helen Andreada"/>
    <x v="0"/>
    <x v="0"/>
    <s v="Fayetteville"/>
    <x v="3"/>
    <n v="28314"/>
    <x v="0"/>
    <x v="159"/>
    <x v="1"/>
    <x v="9"/>
    <x v="158"/>
    <n v="569.53599999999994"/>
    <n v="4"/>
    <n v="0.2"/>
    <n v="64.072799999999944"/>
  </r>
  <r>
    <n v="3520"/>
    <s v="CA-2012-124975"/>
    <x v="1"/>
    <x v="137"/>
    <d v="2012-06-25T00:00:00"/>
    <s v="First Class"/>
    <s v="MG-17875"/>
    <s v="Michael Grace"/>
    <x v="2"/>
    <x v="0"/>
    <s v="Aurora"/>
    <x v="10"/>
    <n v="60505"/>
    <x v="2"/>
    <x v="1337"/>
    <x v="0"/>
    <x v="3"/>
    <x v="1313"/>
    <n v="796.42500000000007"/>
    <n v="7"/>
    <n v="0.5"/>
    <n v="-525.6405000000002"/>
  </r>
  <r>
    <n v="3521"/>
    <s v="CA-2012-168767"/>
    <x v="1"/>
    <x v="889"/>
    <d v="2012-04-15T00:00:00"/>
    <s v="Standard Class"/>
    <s v="DM-12955"/>
    <s v="Dario Medina"/>
    <x v="1"/>
    <x v="0"/>
    <s v="Sacramento"/>
    <x v="1"/>
    <n v="95823"/>
    <x v="1"/>
    <x v="385"/>
    <x v="1"/>
    <x v="8"/>
    <x v="381"/>
    <n v="12.832000000000001"/>
    <n v="2"/>
    <n v="0.2"/>
    <n v="4.3307999999999982"/>
  </r>
  <r>
    <n v="3522"/>
    <s v="CA-2013-114482"/>
    <x v="0"/>
    <x v="831"/>
    <d v="2013-11-26T00:00:00"/>
    <s v="Second Class"/>
    <s v="DM-13345"/>
    <s v="Denise Monton"/>
    <x v="1"/>
    <x v="0"/>
    <s v="Des Moines"/>
    <x v="23"/>
    <n v="50315"/>
    <x v="2"/>
    <x v="371"/>
    <x v="1"/>
    <x v="10"/>
    <x v="367"/>
    <n v="40.46"/>
    <n v="7"/>
    <n v="0"/>
    <n v="19.825400000000002"/>
  </r>
  <r>
    <n v="3523"/>
    <s v="CA-2013-114482"/>
    <x v="0"/>
    <x v="831"/>
    <d v="2013-11-26T00:00:00"/>
    <s v="Second Class"/>
    <s v="DM-13345"/>
    <s v="Denise Monton"/>
    <x v="1"/>
    <x v="0"/>
    <s v="Des Moines"/>
    <x v="23"/>
    <n v="50315"/>
    <x v="2"/>
    <x v="233"/>
    <x v="2"/>
    <x v="7"/>
    <x v="231"/>
    <n v="404.93999999999994"/>
    <n v="3"/>
    <n v="0"/>
    <n v="109.33379999999998"/>
  </r>
  <r>
    <n v="3524"/>
    <s v="CA-2013-137673"/>
    <x v="0"/>
    <x v="64"/>
    <d v="2013-09-11T00:00:00"/>
    <s v="Standard Class"/>
    <s v="ML-17395"/>
    <s v="Marina Lichtenstein"/>
    <x v="1"/>
    <x v="0"/>
    <s v="San Diego"/>
    <x v="1"/>
    <n v="92105"/>
    <x v="1"/>
    <x v="174"/>
    <x v="2"/>
    <x v="11"/>
    <x v="173"/>
    <n v="116"/>
    <n v="8"/>
    <n v="0"/>
    <n v="29"/>
  </r>
  <r>
    <n v="3525"/>
    <s v="CA-2013-132731"/>
    <x v="0"/>
    <x v="390"/>
    <d v="2013-11-29T00:00:00"/>
    <s v="Standard Class"/>
    <s v="GA-14515"/>
    <s v="George Ashbrook"/>
    <x v="0"/>
    <x v="0"/>
    <s v="Dallas"/>
    <x v="5"/>
    <n v="75081"/>
    <x v="2"/>
    <x v="1546"/>
    <x v="2"/>
    <x v="7"/>
    <x v="1525"/>
    <n v="657.55200000000013"/>
    <n v="6"/>
    <n v="0.2"/>
    <n v="49.316399999999987"/>
  </r>
  <r>
    <n v="3526"/>
    <s v="CA-2014-148922"/>
    <x v="3"/>
    <x v="389"/>
    <d v="2014-12-16T00:00:00"/>
    <s v="Second Class"/>
    <s v="SU-20665"/>
    <s v="Stephanie Ulpright"/>
    <x v="2"/>
    <x v="0"/>
    <s v="Jackson"/>
    <x v="35"/>
    <n v="39212"/>
    <x v="0"/>
    <x v="651"/>
    <x v="2"/>
    <x v="11"/>
    <x v="645"/>
    <n v="599.97"/>
    <n v="3"/>
    <n v="0"/>
    <n v="257.98710000000005"/>
  </r>
  <r>
    <n v="3527"/>
    <s v="CA-2014-148922"/>
    <x v="3"/>
    <x v="389"/>
    <d v="2014-12-16T00:00:00"/>
    <s v="Second Class"/>
    <s v="SU-20665"/>
    <s v="Stephanie Ulpright"/>
    <x v="2"/>
    <x v="0"/>
    <s v="Jackson"/>
    <x v="35"/>
    <n v="39212"/>
    <x v="0"/>
    <x v="780"/>
    <x v="2"/>
    <x v="7"/>
    <x v="771"/>
    <n v="38.97"/>
    <n v="3"/>
    <n v="0"/>
    <n v="0.77940000000000076"/>
  </r>
  <r>
    <n v="3528"/>
    <s v="CA-2014-148922"/>
    <x v="3"/>
    <x v="389"/>
    <d v="2014-12-16T00:00:00"/>
    <s v="Second Class"/>
    <s v="SU-20665"/>
    <s v="Stephanie Ulpright"/>
    <x v="2"/>
    <x v="0"/>
    <s v="Jackson"/>
    <x v="35"/>
    <n v="39212"/>
    <x v="0"/>
    <x v="1547"/>
    <x v="1"/>
    <x v="8"/>
    <x v="1526"/>
    <n v="45.84"/>
    <n v="8"/>
    <n v="0"/>
    <n v="22.0032"/>
  </r>
  <r>
    <n v="3529"/>
    <s v="CA-2013-130680"/>
    <x v="0"/>
    <x v="890"/>
    <d v="2013-06-30T00:00:00"/>
    <s v="Standard Class"/>
    <s v="BD-11320"/>
    <s v="Bill Donatelli"/>
    <x v="0"/>
    <x v="0"/>
    <s v="San Diego"/>
    <x v="1"/>
    <n v="92024"/>
    <x v="1"/>
    <x v="1378"/>
    <x v="2"/>
    <x v="7"/>
    <x v="1354"/>
    <n v="38.24"/>
    <n v="4"/>
    <n v="0.2"/>
    <n v="-9.56"/>
  </r>
  <r>
    <n v="3530"/>
    <s v="CA-2012-141145"/>
    <x v="1"/>
    <x v="14"/>
    <d v="2012-09-23T00:00:00"/>
    <s v="Standard Class"/>
    <s v="DB-13405"/>
    <s v="Denny Blanton"/>
    <x v="0"/>
    <x v="0"/>
    <s v="Orlando"/>
    <x v="2"/>
    <n v="32839"/>
    <x v="0"/>
    <x v="477"/>
    <x v="2"/>
    <x v="11"/>
    <x v="473"/>
    <n v="87.168000000000006"/>
    <n v="3"/>
    <n v="0.2"/>
    <n v="10.895999999999987"/>
  </r>
  <r>
    <n v="3531"/>
    <s v="US-2013-152835"/>
    <x v="0"/>
    <x v="288"/>
    <d v="2013-05-24T00:00:00"/>
    <s v="Standard Class"/>
    <s v="RP-19855"/>
    <s v="Roy Phan"/>
    <x v="1"/>
    <x v="0"/>
    <s v="Lafayette"/>
    <x v="14"/>
    <n v="47905"/>
    <x v="2"/>
    <x v="18"/>
    <x v="1"/>
    <x v="6"/>
    <x v="18"/>
    <n v="21.400000000000002"/>
    <n v="5"/>
    <n v="0"/>
    <n v="6.2059999999999977"/>
  </r>
  <r>
    <n v="3532"/>
    <s v="CA-2013-155565"/>
    <x v="0"/>
    <x v="316"/>
    <d v="2013-05-29T00:00:00"/>
    <s v="Same Day"/>
    <s v="EH-13765"/>
    <s v="Edward Hooks"/>
    <x v="1"/>
    <x v="0"/>
    <s v="New York City"/>
    <x v="15"/>
    <n v="10035"/>
    <x v="3"/>
    <x v="133"/>
    <x v="1"/>
    <x v="14"/>
    <x v="133"/>
    <n v="54.900000000000006"/>
    <n v="5"/>
    <n v="0"/>
    <n v="15.372000000000003"/>
  </r>
  <r>
    <n v="3533"/>
    <s v="CA-2011-110849"/>
    <x v="2"/>
    <x v="891"/>
    <d v="2011-04-23T00:00:00"/>
    <s v="Standard Class"/>
    <s v="JL-15835"/>
    <s v="John Lee"/>
    <x v="0"/>
    <x v="0"/>
    <s v="Los Angeles"/>
    <x v="1"/>
    <n v="90049"/>
    <x v="1"/>
    <x v="1548"/>
    <x v="2"/>
    <x v="15"/>
    <x v="1527"/>
    <n v="287.96800000000002"/>
    <n v="4"/>
    <n v="0.2"/>
    <n v="97.189199999999985"/>
  </r>
  <r>
    <n v="3534"/>
    <s v="CA-2011-110849"/>
    <x v="2"/>
    <x v="891"/>
    <d v="2011-04-23T00:00:00"/>
    <s v="Standard Class"/>
    <s v="JL-15835"/>
    <s v="John Lee"/>
    <x v="0"/>
    <x v="0"/>
    <s v="Los Angeles"/>
    <x v="1"/>
    <n v="90049"/>
    <x v="1"/>
    <x v="836"/>
    <x v="1"/>
    <x v="6"/>
    <x v="823"/>
    <n v="13.12"/>
    <n v="4"/>
    <n v="0"/>
    <n v="3.8047999999999984"/>
  </r>
  <r>
    <n v="3535"/>
    <s v="CA-2011-110849"/>
    <x v="2"/>
    <x v="891"/>
    <d v="2011-04-23T00:00:00"/>
    <s v="Standard Class"/>
    <s v="JL-15835"/>
    <s v="John Lee"/>
    <x v="0"/>
    <x v="0"/>
    <s v="Los Angeles"/>
    <x v="1"/>
    <n v="90049"/>
    <x v="1"/>
    <x v="1539"/>
    <x v="1"/>
    <x v="6"/>
    <x v="1518"/>
    <n v="10.75"/>
    <n v="5"/>
    <n v="0"/>
    <n v="3.547499999999999"/>
  </r>
  <r>
    <n v="3536"/>
    <s v="CA-2011-110849"/>
    <x v="2"/>
    <x v="891"/>
    <d v="2011-04-23T00:00:00"/>
    <s v="Standard Class"/>
    <s v="JL-15835"/>
    <s v="John Lee"/>
    <x v="0"/>
    <x v="0"/>
    <s v="Los Angeles"/>
    <x v="1"/>
    <n v="90049"/>
    <x v="1"/>
    <x v="195"/>
    <x v="1"/>
    <x v="13"/>
    <x v="194"/>
    <n v="11.62"/>
    <n v="2"/>
    <n v="0"/>
    <n v="3.6021999999999998"/>
  </r>
  <r>
    <n v="3537"/>
    <s v="CA-2013-145842"/>
    <x v="0"/>
    <x v="26"/>
    <d v="2013-06-21T00:00:00"/>
    <s v="Second Class"/>
    <s v="FM-14380"/>
    <s v="Fred McMath"/>
    <x v="0"/>
    <x v="0"/>
    <s v="New York City"/>
    <x v="15"/>
    <n v="10024"/>
    <x v="3"/>
    <x v="1033"/>
    <x v="1"/>
    <x v="4"/>
    <x v="1015"/>
    <n v="40.74"/>
    <n v="3"/>
    <n v="0"/>
    <n v="0.4073999999999991"/>
  </r>
  <r>
    <n v="3538"/>
    <s v="CA-2011-158771"/>
    <x v="2"/>
    <x v="309"/>
    <d v="2011-05-09T00:00:00"/>
    <s v="Same Day"/>
    <s v="SB-20290"/>
    <s v="Sean Braxton"/>
    <x v="1"/>
    <x v="0"/>
    <s v="Henderson"/>
    <x v="0"/>
    <n v="42420"/>
    <x v="0"/>
    <x v="17"/>
    <x v="1"/>
    <x v="4"/>
    <x v="17"/>
    <n v="83.25"/>
    <n v="3"/>
    <n v="0"/>
    <n v="14.984999999999992"/>
  </r>
  <r>
    <n v="3539"/>
    <s v="CA-2011-158771"/>
    <x v="2"/>
    <x v="309"/>
    <d v="2011-05-09T00:00:00"/>
    <s v="Same Day"/>
    <s v="SB-20290"/>
    <s v="Sean Braxton"/>
    <x v="1"/>
    <x v="0"/>
    <s v="Henderson"/>
    <x v="0"/>
    <n v="42420"/>
    <x v="0"/>
    <x v="1042"/>
    <x v="1"/>
    <x v="2"/>
    <x v="1022"/>
    <n v="9.4499999999999993"/>
    <n v="3"/>
    <n v="0"/>
    <n v="4.5359999999999996"/>
  </r>
  <r>
    <n v="3540"/>
    <s v="CA-2011-158771"/>
    <x v="2"/>
    <x v="309"/>
    <d v="2011-05-09T00:00:00"/>
    <s v="Same Day"/>
    <s v="SB-20290"/>
    <s v="Sean Braxton"/>
    <x v="1"/>
    <x v="0"/>
    <s v="Henderson"/>
    <x v="0"/>
    <n v="42420"/>
    <x v="0"/>
    <x v="1008"/>
    <x v="1"/>
    <x v="2"/>
    <x v="991"/>
    <n v="20.65"/>
    <n v="5"/>
    <n v="0"/>
    <n v="9.4989999999999988"/>
  </r>
  <r>
    <n v="3541"/>
    <s v="CA-2011-158771"/>
    <x v="2"/>
    <x v="309"/>
    <d v="2011-05-09T00:00:00"/>
    <s v="Same Day"/>
    <s v="SB-20290"/>
    <s v="Sean Braxton"/>
    <x v="1"/>
    <x v="0"/>
    <s v="Henderson"/>
    <x v="0"/>
    <n v="42420"/>
    <x v="0"/>
    <x v="1076"/>
    <x v="1"/>
    <x v="10"/>
    <x v="1057"/>
    <n v="45.36"/>
    <n v="7"/>
    <n v="0"/>
    <n v="21.772800000000004"/>
  </r>
  <r>
    <n v="3542"/>
    <s v="CA-2013-157511"/>
    <x v="0"/>
    <x v="31"/>
    <d v="2013-09-21T00:00:00"/>
    <s v="First Class"/>
    <s v="SV-20365"/>
    <s v="Seth Vernon"/>
    <x v="0"/>
    <x v="0"/>
    <s v="Columbus"/>
    <x v="24"/>
    <n v="43229"/>
    <x v="3"/>
    <x v="1348"/>
    <x v="0"/>
    <x v="5"/>
    <x v="1324"/>
    <n v="5.3520000000000003"/>
    <n v="3"/>
    <n v="0.2"/>
    <n v="1.6055999999999999"/>
  </r>
  <r>
    <n v="3543"/>
    <s v="CA-2013-157511"/>
    <x v="0"/>
    <x v="31"/>
    <d v="2013-09-21T00:00:00"/>
    <s v="First Class"/>
    <s v="SV-20365"/>
    <s v="Seth Vernon"/>
    <x v="0"/>
    <x v="0"/>
    <s v="Columbus"/>
    <x v="24"/>
    <n v="43229"/>
    <x v="3"/>
    <x v="474"/>
    <x v="0"/>
    <x v="1"/>
    <x v="470"/>
    <n v="99.372"/>
    <n v="2"/>
    <n v="0.3"/>
    <n v="-7.0979999999999919"/>
  </r>
  <r>
    <n v="3544"/>
    <s v="CA-2013-157511"/>
    <x v="0"/>
    <x v="31"/>
    <d v="2013-09-21T00:00:00"/>
    <s v="First Class"/>
    <s v="SV-20365"/>
    <s v="Seth Vernon"/>
    <x v="0"/>
    <x v="0"/>
    <s v="Columbus"/>
    <x v="24"/>
    <n v="43229"/>
    <x v="3"/>
    <x v="1216"/>
    <x v="1"/>
    <x v="6"/>
    <x v="1191"/>
    <n v="2.6720000000000002"/>
    <n v="1"/>
    <n v="0.2"/>
    <n v="0.36739999999999962"/>
  </r>
  <r>
    <n v="3545"/>
    <s v="CA-2014-121216"/>
    <x v="3"/>
    <x v="331"/>
    <d v="2014-12-26T00:00:00"/>
    <s v="Second Class"/>
    <s v="MM-17920"/>
    <s v="Michael Moore"/>
    <x v="0"/>
    <x v="0"/>
    <s v="College Station"/>
    <x v="5"/>
    <n v="77840"/>
    <x v="2"/>
    <x v="1056"/>
    <x v="1"/>
    <x v="10"/>
    <x v="1036"/>
    <n v="28.672000000000004"/>
    <n v="8"/>
    <n v="0.2"/>
    <n v="10.393600000000001"/>
  </r>
  <r>
    <n v="3546"/>
    <s v="CA-2014-121216"/>
    <x v="3"/>
    <x v="331"/>
    <d v="2014-12-26T00:00:00"/>
    <s v="Second Class"/>
    <s v="MM-17920"/>
    <s v="Michael Moore"/>
    <x v="0"/>
    <x v="0"/>
    <s v="College Station"/>
    <x v="5"/>
    <n v="77840"/>
    <x v="2"/>
    <x v="1549"/>
    <x v="1"/>
    <x v="9"/>
    <x v="1528"/>
    <n v="29.311999999999994"/>
    <n v="8"/>
    <n v="0.8"/>
    <n v="-74.74560000000001"/>
  </r>
  <r>
    <n v="3547"/>
    <s v="CA-2014-155292"/>
    <x v="3"/>
    <x v="505"/>
    <d v="2014-11-02T00:00:00"/>
    <s v="First Class"/>
    <s v="RD-19810"/>
    <s v="Ross DeVincentis"/>
    <x v="2"/>
    <x v="0"/>
    <s v="Richmond"/>
    <x v="0"/>
    <n v="40475"/>
    <x v="0"/>
    <x v="464"/>
    <x v="1"/>
    <x v="4"/>
    <x v="460"/>
    <n v="105.98"/>
    <n v="7"/>
    <n v="0"/>
    <n v="4.2391999999999932"/>
  </r>
  <r>
    <n v="3548"/>
    <s v="CA-2014-155292"/>
    <x v="3"/>
    <x v="505"/>
    <d v="2014-11-02T00:00:00"/>
    <s v="First Class"/>
    <s v="RD-19810"/>
    <s v="Ross DeVincentis"/>
    <x v="2"/>
    <x v="0"/>
    <s v="Richmond"/>
    <x v="0"/>
    <n v="40475"/>
    <x v="0"/>
    <x v="354"/>
    <x v="1"/>
    <x v="14"/>
    <x v="350"/>
    <n v="35.06"/>
    <n v="2"/>
    <n v="0"/>
    <n v="10.517999999999997"/>
  </r>
  <r>
    <n v="3549"/>
    <s v="CA-2014-155292"/>
    <x v="3"/>
    <x v="505"/>
    <d v="2014-11-02T00:00:00"/>
    <s v="First Class"/>
    <s v="RD-19810"/>
    <s v="Ross DeVincentis"/>
    <x v="2"/>
    <x v="0"/>
    <s v="Richmond"/>
    <x v="0"/>
    <n v="40475"/>
    <x v="0"/>
    <x v="1272"/>
    <x v="0"/>
    <x v="1"/>
    <x v="1248"/>
    <n v="33.94"/>
    <n v="1"/>
    <n v="0"/>
    <n v="9.1637999999999984"/>
  </r>
  <r>
    <n v="3550"/>
    <s v="CA-2014-155292"/>
    <x v="3"/>
    <x v="505"/>
    <d v="2014-11-02T00:00:00"/>
    <s v="First Class"/>
    <s v="RD-19810"/>
    <s v="Ross DeVincentis"/>
    <x v="2"/>
    <x v="0"/>
    <s v="Richmond"/>
    <x v="0"/>
    <n v="40475"/>
    <x v="0"/>
    <x v="1550"/>
    <x v="1"/>
    <x v="2"/>
    <x v="1529"/>
    <n v="30"/>
    <n v="8"/>
    <n v="0"/>
    <n v="14.399999999999999"/>
  </r>
  <r>
    <n v="3551"/>
    <s v="CA-2013-152555"/>
    <x v="0"/>
    <x v="892"/>
    <d v="2013-04-03T00:00:00"/>
    <s v="Second Class"/>
    <s v="ME-17320"/>
    <s v="Maria Etezadi"/>
    <x v="2"/>
    <x v="0"/>
    <s v="Chicago"/>
    <x v="10"/>
    <n v="60653"/>
    <x v="2"/>
    <x v="1237"/>
    <x v="1"/>
    <x v="10"/>
    <x v="1211"/>
    <n v="45.527999999999999"/>
    <n v="3"/>
    <n v="0.2"/>
    <n v="15.934799999999997"/>
  </r>
  <r>
    <n v="3552"/>
    <s v="CA-2013-152555"/>
    <x v="0"/>
    <x v="892"/>
    <d v="2013-04-03T00:00:00"/>
    <s v="Second Class"/>
    <s v="ME-17320"/>
    <s v="Maria Etezadi"/>
    <x v="2"/>
    <x v="0"/>
    <s v="Chicago"/>
    <x v="10"/>
    <n v="60653"/>
    <x v="2"/>
    <x v="228"/>
    <x v="0"/>
    <x v="1"/>
    <x v="226"/>
    <n v="844.11599999999987"/>
    <n v="6"/>
    <n v="0.3"/>
    <n v="-36.176400000000001"/>
  </r>
  <r>
    <n v="3553"/>
    <s v="CA-2013-152555"/>
    <x v="0"/>
    <x v="892"/>
    <d v="2013-04-03T00:00:00"/>
    <s v="Second Class"/>
    <s v="ME-17320"/>
    <s v="Maria Etezadi"/>
    <x v="2"/>
    <x v="0"/>
    <s v="Chicago"/>
    <x v="10"/>
    <n v="60653"/>
    <x v="2"/>
    <x v="143"/>
    <x v="2"/>
    <x v="7"/>
    <x v="143"/>
    <n v="812.73599999999999"/>
    <n v="8"/>
    <n v="0.2"/>
    <n v="60.955199999999962"/>
  </r>
  <r>
    <n v="3554"/>
    <s v="CA-2014-107832"/>
    <x v="3"/>
    <x v="51"/>
    <d v="2014-11-27T00:00:00"/>
    <s v="Second Class"/>
    <s v="FH-14275"/>
    <s v="Frank Hawley"/>
    <x v="1"/>
    <x v="0"/>
    <s v="Philadelphia"/>
    <x v="9"/>
    <n v="19120"/>
    <x v="3"/>
    <x v="444"/>
    <x v="1"/>
    <x v="8"/>
    <x v="439"/>
    <n v="7.4760000000000018"/>
    <n v="1"/>
    <n v="0.7"/>
    <n v="-5.9807999999999986"/>
  </r>
  <r>
    <n v="3555"/>
    <s v="CA-2011-120838"/>
    <x v="2"/>
    <x v="893"/>
    <d v="2011-03-26T00:00:00"/>
    <s v="Second Class"/>
    <s v="PO-18865"/>
    <s v="Patrick O'Donnell"/>
    <x v="0"/>
    <x v="0"/>
    <s v="Los Angeles"/>
    <x v="1"/>
    <n v="90036"/>
    <x v="1"/>
    <x v="546"/>
    <x v="1"/>
    <x v="4"/>
    <x v="541"/>
    <n v="330.4"/>
    <n v="2"/>
    <n v="0"/>
    <n v="85.903999999999996"/>
  </r>
  <r>
    <n v="3556"/>
    <s v="CA-2011-120838"/>
    <x v="2"/>
    <x v="893"/>
    <d v="2011-03-26T00:00:00"/>
    <s v="Second Class"/>
    <s v="PO-18865"/>
    <s v="Patrick O'Donnell"/>
    <x v="0"/>
    <x v="0"/>
    <s v="Los Angeles"/>
    <x v="1"/>
    <n v="90036"/>
    <x v="1"/>
    <x v="1551"/>
    <x v="2"/>
    <x v="7"/>
    <x v="1530"/>
    <n v="604.75199999999995"/>
    <n v="6"/>
    <n v="0.2"/>
    <n v="37.797000000000025"/>
  </r>
  <r>
    <n v="3557"/>
    <s v="CA-2014-118542"/>
    <x v="3"/>
    <x v="96"/>
    <d v="2014-12-06T00:00:00"/>
    <s v="Standard Class"/>
    <s v="CC-12550"/>
    <s v="Clay Cheatham"/>
    <x v="0"/>
    <x v="0"/>
    <s v="Los Angeles"/>
    <x v="1"/>
    <n v="90008"/>
    <x v="1"/>
    <x v="832"/>
    <x v="1"/>
    <x v="10"/>
    <x v="819"/>
    <n v="45.36"/>
    <n v="7"/>
    <n v="0"/>
    <n v="21.772800000000004"/>
  </r>
  <r>
    <n v="3558"/>
    <s v="CA-2014-118542"/>
    <x v="3"/>
    <x v="96"/>
    <d v="2014-12-06T00:00:00"/>
    <s v="Standard Class"/>
    <s v="CC-12550"/>
    <s v="Clay Cheatham"/>
    <x v="0"/>
    <x v="0"/>
    <s v="Los Angeles"/>
    <x v="1"/>
    <n v="90008"/>
    <x v="1"/>
    <x v="858"/>
    <x v="1"/>
    <x v="8"/>
    <x v="844"/>
    <n v="10.128"/>
    <n v="2"/>
    <n v="0.2"/>
    <n v="3.6714000000000002"/>
  </r>
  <r>
    <n v="3559"/>
    <s v="CA-2014-152737"/>
    <x v="3"/>
    <x v="659"/>
    <d v="2014-11-13T00:00:00"/>
    <s v="Standard Class"/>
    <s v="TS-21505"/>
    <s v="Tony Sayre"/>
    <x v="0"/>
    <x v="0"/>
    <s v="San Francisco"/>
    <x v="1"/>
    <n v="94122"/>
    <x v="1"/>
    <x v="1282"/>
    <x v="1"/>
    <x v="8"/>
    <x v="1258"/>
    <n v="21.792000000000002"/>
    <n v="4"/>
    <n v="0.2"/>
    <n v="7.6271999999999984"/>
  </r>
  <r>
    <n v="3560"/>
    <s v="CA-2014-152737"/>
    <x v="3"/>
    <x v="659"/>
    <d v="2014-11-13T00:00:00"/>
    <s v="Standard Class"/>
    <s v="TS-21505"/>
    <s v="Tony Sayre"/>
    <x v="0"/>
    <x v="0"/>
    <s v="San Francisco"/>
    <x v="1"/>
    <n v="94122"/>
    <x v="1"/>
    <x v="989"/>
    <x v="2"/>
    <x v="11"/>
    <x v="973"/>
    <n v="439.8"/>
    <n v="4"/>
    <n v="0"/>
    <n v="145.13400000000001"/>
  </r>
  <r>
    <n v="3561"/>
    <s v="CA-2014-109757"/>
    <x v="3"/>
    <x v="507"/>
    <d v="2014-09-10T00:00:00"/>
    <s v="Second Class"/>
    <s v="MD-17350"/>
    <s v="Maribeth Dona"/>
    <x v="0"/>
    <x v="0"/>
    <s v="Akron"/>
    <x v="24"/>
    <n v="44312"/>
    <x v="3"/>
    <x v="679"/>
    <x v="1"/>
    <x v="6"/>
    <x v="673"/>
    <n v="8.2560000000000002"/>
    <n v="4"/>
    <n v="0.2"/>
    <n v="0.61920000000000019"/>
  </r>
  <r>
    <n v="3562"/>
    <s v="CA-2014-109757"/>
    <x v="3"/>
    <x v="507"/>
    <d v="2014-09-10T00:00:00"/>
    <s v="Second Class"/>
    <s v="MD-17350"/>
    <s v="Maribeth Dona"/>
    <x v="0"/>
    <x v="0"/>
    <s v="Akron"/>
    <x v="24"/>
    <n v="44312"/>
    <x v="3"/>
    <x v="822"/>
    <x v="1"/>
    <x v="8"/>
    <x v="810"/>
    <n v="25.560000000000002"/>
    <n v="5"/>
    <n v="0.7"/>
    <n v="-20.448"/>
  </r>
  <r>
    <n v="3563"/>
    <s v="CA-2014-109757"/>
    <x v="3"/>
    <x v="507"/>
    <d v="2014-09-10T00:00:00"/>
    <s v="Second Class"/>
    <s v="MD-17350"/>
    <s v="Maribeth Dona"/>
    <x v="0"/>
    <x v="0"/>
    <s v="Akron"/>
    <x v="24"/>
    <n v="44312"/>
    <x v="3"/>
    <x v="24"/>
    <x v="1"/>
    <x v="8"/>
    <x v="24"/>
    <n v="4.3680000000000012"/>
    <n v="2"/>
    <n v="0.7"/>
    <n v="-3.0575999999999999"/>
  </r>
  <r>
    <n v="3564"/>
    <s v="CA-2014-109757"/>
    <x v="3"/>
    <x v="507"/>
    <d v="2014-09-10T00:00:00"/>
    <s v="Second Class"/>
    <s v="MD-17350"/>
    <s v="Maribeth Dona"/>
    <x v="0"/>
    <x v="0"/>
    <s v="Akron"/>
    <x v="24"/>
    <n v="44312"/>
    <x v="3"/>
    <x v="1552"/>
    <x v="1"/>
    <x v="10"/>
    <x v="1531"/>
    <n v="11.520000000000001"/>
    <n v="4"/>
    <n v="0.2"/>
    <n v="3.7439999999999993"/>
  </r>
  <r>
    <n v="3565"/>
    <s v="CA-2013-130029"/>
    <x v="0"/>
    <x v="894"/>
    <d v="2013-07-07T00:00:00"/>
    <s v="First Class"/>
    <s v="GT-14755"/>
    <s v="Guy Thornton"/>
    <x v="0"/>
    <x v="0"/>
    <s v="Los Angeles"/>
    <x v="1"/>
    <n v="90049"/>
    <x v="1"/>
    <x v="1553"/>
    <x v="1"/>
    <x v="10"/>
    <x v="1532"/>
    <n v="12.96"/>
    <n v="2"/>
    <n v="0"/>
    <n v="6.2208000000000006"/>
  </r>
  <r>
    <n v="3566"/>
    <s v="CA-2013-130029"/>
    <x v="0"/>
    <x v="894"/>
    <d v="2013-07-07T00:00:00"/>
    <s v="First Class"/>
    <s v="GT-14755"/>
    <s v="Guy Thornton"/>
    <x v="0"/>
    <x v="0"/>
    <s v="Los Angeles"/>
    <x v="1"/>
    <n v="90049"/>
    <x v="1"/>
    <x v="1079"/>
    <x v="1"/>
    <x v="13"/>
    <x v="1060"/>
    <n v="3.96"/>
    <n v="2"/>
    <n v="0"/>
    <n v="7.9200000000000159E-2"/>
  </r>
  <r>
    <n v="3567"/>
    <s v="CA-2014-103877"/>
    <x v="3"/>
    <x v="210"/>
    <d v="2014-09-15T00:00:00"/>
    <s v="Standard Class"/>
    <s v="RD-19660"/>
    <s v="Robert Dilbeck"/>
    <x v="2"/>
    <x v="0"/>
    <s v="Independence"/>
    <x v="25"/>
    <n v="64055"/>
    <x v="2"/>
    <x v="115"/>
    <x v="1"/>
    <x v="8"/>
    <x v="115"/>
    <n v="1577.94"/>
    <n v="3"/>
    <n v="0"/>
    <n v="757.41120000000001"/>
  </r>
  <r>
    <n v="3568"/>
    <s v="CA-2013-137176"/>
    <x v="0"/>
    <x v="369"/>
    <d v="2013-09-15T00:00:00"/>
    <s v="Second Class"/>
    <s v="DB-12910"/>
    <s v="Daniel Byrd"/>
    <x v="2"/>
    <x v="0"/>
    <s v="Dallas"/>
    <x v="5"/>
    <n v="75220"/>
    <x v="2"/>
    <x v="1441"/>
    <x v="0"/>
    <x v="5"/>
    <x v="1420"/>
    <n v="15.008000000000003"/>
    <n v="4"/>
    <n v="0.6"/>
    <n v="-12.006399999999999"/>
  </r>
  <r>
    <n v="3569"/>
    <s v="CA-2014-168109"/>
    <x v="3"/>
    <x v="445"/>
    <d v="2014-07-04T00:00:00"/>
    <s v="Same Day"/>
    <s v="JK-15640"/>
    <s v="Jim Kriz"/>
    <x v="2"/>
    <x v="0"/>
    <s v="Seattle"/>
    <x v="4"/>
    <n v="98105"/>
    <x v="1"/>
    <x v="246"/>
    <x v="2"/>
    <x v="11"/>
    <x v="244"/>
    <n v="59.98"/>
    <n v="2"/>
    <n v="0"/>
    <n v="26.391200000000005"/>
  </r>
  <r>
    <n v="3570"/>
    <s v="CA-2014-168109"/>
    <x v="3"/>
    <x v="445"/>
    <d v="2014-07-04T00:00:00"/>
    <s v="Same Day"/>
    <s v="JK-15640"/>
    <s v="Jim Kriz"/>
    <x v="2"/>
    <x v="0"/>
    <s v="Seattle"/>
    <x v="4"/>
    <n v="98105"/>
    <x v="1"/>
    <x v="206"/>
    <x v="2"/>
    <x v="15"/>
    <x v="1533"/>
    <n v="2395.2000000000003"/>
    <n v="6"/>
    <n v="0.2"/>
    <n v="209.58000000000004"/>
  </r>
  <r>
    <n v="3571"/>
    <s v="CA-2014-168109"/>
    <x v="3"/>
    <x v="445"/>
    <d v="2014-07-04T00:00:00"/>
    <s v="Same Day"/>
    <s v="JK-15640"/>
    <s v="Jim Kriz"/>
    <x v="2"/>
    <x v="0"/>
    <s v="Seattle"/>
    <x v="4"/>
    <n v="98105"/>
    <x v="1"/>
    <x v="695"/>
    <x v="2"/>
    <x v="11"/>
    <x v="1053"/>
    <n v="1687.8"/>
    <n v="4"/>
    <n v="0"/>
    <n v="742.63200000000006"/>
  </r>
  <r>
    <n v="3572"/>
    <s v="CA-2014-168109"/>
    <x v="3"/>
    <x v="445"/>
    <d v="2014-07-04T00:00:00"/>
    <s v="Same Day"/>
    <s v="JK-15640"/>
    <s v="Jim Kriz"/>
    <x v="2"/>
    <x v="0"/>
    <s v="Seattle"/>
    <x v="4"/>
    <n v="98105"/>
    <x v="1"/>
    <x v="312"/>
    <x v="2"/>
    <x v="7"/>
    <x v="309"/>
    <n v="7.9920000000000009"/>
    <n v="1"/>
    <n v="0.2"/>
    <n v="2.6972999999999994"/>
  </r>
  <r>
    <n v="3573"/>
    <s v="US-2014-126081"/>
    <x v="3"/>
    <x v="222"/>
    <d v="2014-07-05T00:00:00"/>
    <s v="Standard Class"/>
    <s v="FC-14335"/>
    <s v="Fred Chung"/>
    <x v="1"/>
    <x v="0"/>
    <s v="Mesquite"/>
    <x v="5"/>
    <n v="75150"/>
    <x v="2"/>
    <x v="644"/>
    <x v="1"/>
    <x v="10"/>
    <x v="638"/>
    <n v="5.1840000000000011"/>
    <n v="1"/>
    <n v="0.2"/>
    <n v="1.8144"/>
  </r>
  <r>
    <n v="3574"/>
    <s v="CA-2014-117023"/>
    <x v="3"/>
    <x v="783"/>
    <d v="2014-08-13T00:00:00"/>
    <s v="Standard Class"/>
    <s v="JW-15955"/>
    <s v="Joni Wasserman"/>
    <x v="0"/>
    <x v="0"/>
    <s v="Long Beach"/>
    <x v="15"/>
    <n v="11561"/>
    <x v="3"/>
    <x v="241"/>
    <x v="1"/>
    <x v="6"/>
    <x v="239"/>
    <n v="11.68"/>
    <n v="2"/>
    <n v="0"/>
    <n v="5.4895999999999994"/>
  </r>
  <r>
    <n v="3575"/>
    <s v="CA-2014-117023"/>
    <x v="3"/>
    <x v="783"/>
    <d v="2014-08-13T00:00:00"/>
    <s v="Standard Class"/>
    <s v="JW-15955"/>
    <s v="Joni Wasserman"/>
    <x v="0"/>
    <x v="0"/>
    <s v="Long Beach"/>
    <x v="15"/>
    <n v="11561"/>
    <x v="3"/>
    <x v="1554"/>
    <x v="1"/>
    <x v="6"/>
    <x v="33"/>
    <n v="104.80000000000001"/>
    <n v="10"/>
    <n v="0"/>
    <n v="26.200000000000003"/>
  </r>
  <r>
    <n v="3576"/>
    <s v="CA-2012-143532"/>
    <x v="1"/>
    <x v="531"/>
    <d v="2012-03-24T00:00:00"/>
    <s v="Standard Class"/>
    <s v="DC-12850"/>
    <s v="Dan Campbell"/>
    <x v="0"/>
    <x v="0"/>
    <s v="North Miami"/>
    <x v="2"/>
    <n v="33161"/>
    <x v="0"/>
    <x v="670"/>
    <x v="1"/>
    <x v="10"/>
    <x v="664"/>
    <n v="14.496000000000002"/>
    <n v="3"/>
    <n v="0.2"/>
    <n v="4.8924000000000003"/>
  </r>
  <r>
    <n v="3577"/>
    <s v="CA-2013-103163"/>
    <x v="0"/>
    <x v="843"/>
    <d v="2013-06-12T00:00:00"/>
    <s v="Standard Class"/>
    <s v="FM-14290"/>
    <s v="Frank Merwin"/>
    <x v="2"/>
    <x v="0"/>
    <s v="Bakersfield"/>
    <x v="1"/>
    <n v="93309"/>
    <x v="1"/>
    <x v="570"/>
    <x v="1"/>
    <x v="8"/>
    <x v="565"/>
    <n v="4.7840000000000007"/>
    <n v="1"/>
    <n v="0.2"/>
    <n v="1.5547999999999997"/>
  </r>
  <r>
    <n v="3578"/>
    <s v="CA-2013-103163"/>
    <x v="0"/>
    <x v="843"/>
    <d v="2013-06-12T00:00:00"/>
    <s v="Standard Class"/>
    <s v="FM-14290"/>
    <s v="Frank Merwin"/>
    <x v="2"/>
    <x v="0"/>
    <s v="Bakersfield"/>
    <x v="1"/>
    <n v="93309"/>
    <x v="1"/>
    <x v="204"/>
    <x v="1"/>
    <x v="10"/>
    <x v="203"/>
    <n v="4.7300000000000004"/>
    <n v="1"/>
    <n v="0"/>
    <n v="2.3177000000000003"/>
  </r>
  <r>
    <n v="3579"/>
    <s v="CA-2013-104157"/>
    <x v="0"/>
    <x v="197"/>
    <d v="2013-07-30T00:00:00"/>
    <s v="Standard Class"/>
    <s v="MT-17815"/>
    <s v="Meg Tillman"/>
    <x v="0"/>
    <x v="0"/>
    <s v="Jackson"/>
    <x v="35"/>
    <n v="39212"/>
    <x v="0"/>
    <x v="1555"/>
    <x v="1"/>
    <x v="4"/>
    <x v="1534"/>
    <n v="7.89"/>
    <n v="1"/>
    <n v="0"/>
    <n v="0.31559999999999899"/>
  </r>
  <r>
    <n v="3580"/>
    <s v="CA-2013-104157"/>
    <x v="0"/>
    <x v="197"/>
    <d v="2013-07-30T00:00:00"/>
    <s v="Standard Class"/>
    <s v="MT-17815"/>
    <s v="Meg Tillman"/>
    <x v="0"/>
    <x v="0"/>
    <s v="Jackson"/>
    <x v="35"/>
    <n v="39212"/>
    <x v="0"/>
    <x v="1402"/>
    <x v="1"/>
    <x v="10"/>
    <x v="1380"/>
    <n v="65.5"/>
    <n v="5"/>
    <n v="0"/>
    <n v="32.094999999999999"/>
  </r>
  <r>
    <n v="3581"/>
    <s v="CA-2013-104157"/>
    <x v="0"/>
    <x v="197"/>
    <d v="2013-07-30T00:00:00"/>
    <s v="Standard Class"/>
    <s v="MT-17815"/>
    <s v="Meg Tillman"/>
    <x v="0"/>
    <x v="0"/>
    <s v="Jackson"/>
    <x v="35"/>
    <n v="39212"/>
    <x v="0"/>
    <x v="335"/>
    <x v="0"/>
    <x v="3"/>
    <x v="331"/>
    <n v="2430.08"/>
    <n v="8"/>
    <n v="0"/>
    <n v="388.81280000000015"/>
  </r>
  <r>
    <n v="3582"/>
    <s v="CA-2014-117807"/>
    <x v="3"/>
    <x v="172"/>
    <d v="2014-10-08T00:00:00"/>
    <s v="Standard Class"/>
    <s v="DK-13090"/>
    <s v="Dave Kipp"/>
    <x v="0"/>
    <x v="0"/>
    <s v="Fremont"/>
    <x v="8"/>
    <n v="68025"/>
    <x v="2"/>
    <x v="921"/>
    <x v="1"/>
    <x v="10"/>
    <x v="904"/>
    <n v="104.85"/>
    <n v="1"/>
    <n v="0"/>
    <n v="50.327999999999996"/>
  </r>
  <r>
    <n v="3583"/>
    <s v="CA-2012-121650"/>
    <x v="1"/>
    <x v="895"/>
    <d v="2012-12-16T00:00:00"/>
    <s v="Standard Class"/>
    <s v="KD-16495"/>
    <s v="Keith Dawkins"/>
    <x v="1"/>
    <x v="0"/>
    <s v="Jackson"/>
    <x v="12"/>
    <n v="49201"/>
    <x v="2"/>
    <x v="130"/>
    <x v="1"/>
    <x v="6"/>
    <x v="1535"/>
    <n v="3.9"/>
    <n v="2"/>
    <n v="0"/>
    <n v="1.5209999999999999"/>
  </r>
  <r>
    <n v="3584"/>
    <s v="CA-2012-121650"/>
    <x v="1"/>
    <x v="895"/>
    <d v="2012-12-16T00:00:00"/>
    <s v="Standard Class"/>
    <s v="KD-16495"/>
    <s v="Keith Dawkins"/>
    <x v="1"/>
    <x v="0"/>
    <s v="Jackson"/>
    <x v="12"/>
    <n v="49201"/>
    <x v="2"/>
    <x v="1382"/>
    <x v="0"/>
    <x v="3"/>
    <x v="1358"/>
    <n v="801.96"/>
    <n v="2"/>
    <n v="0"/>
    <n v="200.49"/>
  </r>
  <r>
    <n v="3585"/>
    <s v="CA-2012-121650"/>
    <x v="1"/>
    <x v="895"/>
    <d v="2012-12-16T00:00:00"/>
    <s v="Standard Class"/>
    <s v="KD-16495"/>
    <s v="Keith Dawkins"/>
    <x v="1"/>
    <x v="0"/>
    <s v="Jackson"/>
    <x v="12"/>
    <n v="49201"/>
    <x v="2"/>
    <x v="992"/>
    <x v="0"/>
    <x v="1"/>
    <x v="975"/>
    <n v="191.96"/>
    <n v="2"/>
    <n v="0"/>
    <n v="32.633199999999988"/>
  </r>
  <r>
    <n v="3586"/>
    <s v="CA-2012-121650"/>
    <x v="1"/>
    <x v="895"/>
    <d v="2012-12-16T00:00:00"/>
    <s v="Standard Class"/>
    <s v="KD-16495"/>
    <s v="Keith Dawkins"/>
    <x v="1"/>
    <x v="0"/>
    <s v="Jackson"/>
    <x v="12"/>
    <n v="49201"/>
    <x v="2"/>
    <x v="709"/>
    <x v="1"/>
    <x v="2"/>
    <x v="701"/>
    <n v="2.61"/>
    <n v="1"/>
    <n v="0"/>
    <n v="1.2005999999999999"/>
  </r>
  <r>
    <n v="3587"/>
    <s v="CA-2014-161823"/>
    <x v="3"/>
    <x v="213"/>
    <d v="2014-09-09T00:00:00"/>
    <s v="Standard Class"/>
    <s v="AG-10300"/>
    <s v="Aleksandra Gannaway"/>
    <x v="1"/>
    <x v="0"/>
    <s v="San Francisco"/>
    <x v="1"/>
    <n v="94122"/>
    <x v="1"/>
    <x v="79"/>
    <x v="1"/>
    <x v="6"/>
    <x v="79"/>
    <n v="5.96"/>
    <n v="2"/>
    <n v="0"/>
    <n v="1.6688000000000001"/>
  </r>
  <r>
    <n v="3588"/>
    <s v="CA-2014-121839"/>
    <x v="3"/>
    <x v="241"/>
    <d v="2014-09-29T00:00:00"/>
    <s v="Standard Class"/>
    <s v="MH-18115"/>
    <s v="Mick Hernandez"/>
    <x v="2"/>
    <x v="0"/>
    <s v="Lancaster"/>
    <x v="24"/>
    <n v="43130"/>
    <x v="3"/>
    <x v="1148"/>
    <x v="2"/>
    <x v="7"/>
    <x v="1127"/>
    <n v="1169.694"/>
    <n v="3"/>
    <n v="0.4"/>
    <n v="-253.43369999999993"/>
  </r>
  <r>
    <n v="3589"/>
    <s v="CA-2014-158729"/>
    <x v="3"/>
    <x v="484"/>
    <d v="2014-12-22T00:00:00"/>
    <s v="First Class"/>
    <s v="AC-10450"/>
    <s v="Amy Cox"/>
    <x v="0"/>
    <x v="0"/>
    <s v="Lafayette"/>
    <x v="28"/>
    <n v="70506"/>
    <x v="0"/>
    <x v="465"/>
    <x v="1"/>
    <x v="14"/>
    <x v="461"/>
    <n v="1665.62"/>
    <n v="2"/>
    <n v="0"/>
    <n v="33.312400000000025"/>
  </r>
  <r>
    <n v="3590"/>
    <s v="CA-2014-146535"/>
    <x v="3"/>
    <x v="221"/>
    <d v="2014-12-01T00:00:00"/>
    <s v="Standard Class"/>
    <s v="FM-14290"/>
    <s v="Frank Merwin"/>
    <x v="2"/>
    <x v="0"/>
    <s v="Richmond"/>
    <x v="0"/>
    <n v="40475"/>
    <x v="0"/>
    <x v="614"/>
    <x v="1"/>
    <x v="8"/>
    <x v="609"/>
    <n v="2.88"/>
    <n v="1"/>
    <n v="0"/>
    <n v="1.4112"/>
  </r>
  <r>
    <n v="3591"/>
    <s v="CA-2014-146535"/>
    <x v="3"/>
    <x v="221"/>
    <d v="2014-12-01T00:00:00"/>
    <s v="Standard Class"/>
    <s v="FM-14290"/>
    <s v="Frank Merwin"/>
    <x v="2"/>
    <x v="0"/>
    <s v="Richmond"/>
    <x v="0"/>
    <n v="40475"/>
    <x v="0"/>
    <x v="772"/>
    <x v="1"/>
    <x v="4"/>
    <x v="764"/>
    <n v="1443.96"/>
    <n v="12"/>
    <n v="0"/>
    <n v="375.42959999999994"/>
  </r>
  <r>
    <n v="3592"/>
    <s v="CA-2011-154186"/>
    <x v="2"/>
    <x v="736"/>
    <d v="2011-12-15T00:00:00"/>
    <s v="Second Class"/>
    <s v="RA-19285"/>
    <s v="Ralph Arnett"/>
    <x v="0"/>
    <x v="0"/>
    <s v="Houston"/>
    <x v="5"/>
    <n v="77070"/>
    <x v="2"/>
    <x v="503"/>
    <x v="1"/>
    <x v="14"/>
    <x v="498"/>
    <n v="2.92"/>
    <n v="1"/>
    <n v="0.2"/>
    <n v="0.36499999999999977"/>
  </r>
  <r>
    <n v="3593"/>
    <s v="CA-2013-108434"/>
    <x v="0"/>
    <x v="5"/>
    <d v="2013-12-08T00:00:00"/>
    <s v="Second Class"/>
    <s v="JG-15160"/>
    <s v="James Galang"/>
    <x v="0"/>
    <x v="0"/>
    <s v="New York City"/>
    <x v="15"/>
    <n v="10024"/>
    <x v="3"/>
    <x v="1449"/>
    <x v="1"/>
    <x v="4"/>
    <x v="1427"/>
    <n v="465.18"/>
    <n v="3"/>
    <n v="0"/>
    <n v="120.94680000000001"/>
  </r>
  <r>
    <n v="3594"/>
    <s v="CA-2013-164154"/>
    <x v="0"/>
    <x v="108"/>
    <d v="2013-09-18T00:00:00"/>
    <s v="Standard Class"/>
    <s v="NZ-18565"/>
    <s v="Nick Zandusky"/>
    <x v="2"/>
    <x v="0"/>
    <s v="Toledo"/>
    <x v="24"/>
    <n v="43615"/>
    <x v="3"/>
    <x v="444"/>
    <x v="1"/>
    <x v="8"/>
    <x v="439"/>
    <n v="22.428000000000004"/>
    <n v="3"/>
    <n v="0.7"/>
    <n v="-17.942399999999992"/>
  </r>
  <r>
    <n v="3595"/>
    <s v="CA-2013-164154"/>
    <x v="0"/>
    <x v="108"/>
    <d v="2013-09-18T00:00:00"/>
    <s v="Standard Class"/>
    <s v="NZ-18565"/>
    <s v="Nick Zandusky"/>
    <x v="2"/>
    <x v="0"/>
    <s v="Toledo"/>
    <x v="24"/>
    <n v="43615"/>
    <x v="3"/>
    <x v="1190"/>
    <x v="1"/>
    <x v="4"/>
    <x v="33"/>
    <n v="37.52000000000001"/>
    <n v="5"/>
    <n v="0.2"/>
    <n v="3.7519999999999989"/>
  </r>
  <r>
    <n v="3596"/>
    <s v="CA-2014-148012"/>
    <x v="3"/>
    <x v="34"/>
    <d v="2014-12-16T00:00:00"/>
    <s v="Standard Class"/>
    <s v="KM-16225"/>
    <s v="Kalyca Meade"/>
    <x v="1"/>
    <x v="0"/>
    <s v="Philadelphia"/>
    <x v="9"/>
    <n v="19143"/>
    <x v="3"/>
    <x v="346"/>
    <x v="1"/>
    <x v="6"/>
    <x v="342"/>
    <n v="2.6240000000000001"/>
    <n v="1"/>
    <n v="0.2"/>
    <n v="0.42639999999999978"/>
  </r>
  <r>
    <n v="3597"/>
    <s v="CA-2011-102869"/>
    <x v="2"/>
    <x v="340"/>
    <d v="2011-09-14T00:00:00"/>
    <s v="Second Class"/>
    <s v="LC-17140"/>
    <s v="Logan Currie"/>
    <x v="0"/>
    <x v="0"/>
    <s v="Philadelphia"/>
    <x v="9"/>
    <n v="19140"/>
    <x v="3"/>
    <x v="739"/>
    <x v="1"/>
    <x v="10"/>
    <x v="731"/>
    <n v="15.552000000000003"/>
    <n v="3"/>
    <n v="0.2"/>
    <n v="5.4432"/>
  </r>
  <r>
    <n v="3598"/>
    <s v="CA-2011-102869"/>
    <x v="2"/>
    <x v="340"/>
    <d v="2011-09-14T00:00:00"/>
    <s v="Second Class"/>
    <s v="LC-17140"/>
    <s v="Logan Currie"/>
    <x v="0"/>
    <x v="0"/>
    <s v="Philadelphia"/>
    <x v="9"/>
    <n v="19140"/>
    <x v="3"/>
    <x v="1556"/>
    <x v="2"/>
    <x v="11"/>
    <x v="1536"/>
    <n v="64.704000000000008"/>
    <n v="6"/>
    <n v="0.2"/>
    <n v="-4.852800000000002"/>
  </r>
  <r>
    <n v="3599"/>
    <s v="CA-2011-102869"/>
    <x v="2"/>
    <x v="340"/>
    <d v="2011-09-14T00:00:00"/>
    <s v="Second Class"/>
    <s v="LC-17140"/>
    <s v="Logan Currie"/>
    <x v="0"/>
    <x v="0"/>
    <s v="Philadelphia"/>
    <x v="9"/>
    <n v="19140"/>
    <x v="3"/>
    <x v="1027"/>
    <x v="0"/>
    <x v="5"/>
    <x v="1009"/>
    <n v="17.472000000000001"/>
    <n v="3"/>
    <n v="0.2"/>
    <n v="5.023200000000001"/>
  </r>
  <r>
    <n v="3600"/>
    <s v="CA-2011-102869"/>
    <x v="2"/>
    <x v="340"/>
    <d v="2011-09-14T00:00:00"/>
    <s v="Second Class"/>
    <s v="LC-17140"/>
    <s v="Logan Currie"/>
    <x v="0"/>
    <x v="0"/>
    <s v="Philadelphia"/>
    <x v="9"/>
    <n v="19140"/>
    <x v="3"/>
    <x v="944"/>
    <x v="2"/>
    <x v="7"/>
    <x v="928"/>
    <n v="135.51599999999999"/>
    <n v="1"/>
    <n v="0.4"/>
    <n v="-31.620400000000004"/>
  </r>
  <r>
    <n v="3601"/>
    <s v="CA-2014-138310"/>
    <x v="3"/>
    <x v="335"/>
    <d v="2014-07-01T00:00:00"/>
    <s v="Standard Class"/>
    <s v="NP-18700"/>
    <s v="Nora Preis"/>
    <x v="0"/>
    <x v="0"/>
    <s v="Denver"/>
    <x v="22"/>
    <n v="80219"/>
    <x v="1"/>
    <x v="876"/>
    <x v="2"/>
    <x v="11"/>
    <x v="861"/>
    <n v="431.92800000000005"/>
    <n v="9"/>
    <n v="0.2"/>
    <n v="64.789199999999951"/>
  </r>
  <r>
    <n v="3602"/>
    <s v="CA-2011-159835"/>
    <x v="2"/>
    <x v="664"/>
    <d v="2011-11-24T00:00:00"/>
    <s v="Standard Class"/>
    <s v="RB-19330"/>
    <s v="Randy Bradley"/>
    <x v="0"/>
    <x v="0"/>
    <s v="Philadelphia"/>
    <x v="9"/>
    <n v="19143"/>
    <x v="3"/>
    <x v="565"/>
    <x v="1"/>
    <x v="10"/>
    <x v="560"/>
    <n v="12.448"/>
    <n v="2"/>
    <n v="0.2"/>
    <n v="3.8899999999999988"/>
  </r>
  <r>
    <n v="3603"/>
    <s v="CA-2011-159835"/>
    <x v="2"/>
    <x v="664"/>
    <d v="2011-11-24T00:00:00"/>
    <s v="Standard Class"/>
    <s v="RB-19330"/>
    <s v="Randy Bradley"/>
    <x v="0"/>
    <x v="0"/>
    <s v="Philadelphia"/>
    <x v="9"/>
    <n v="19143"/>
    <x v="3"/>
    <x v="499"/>
    <x v="0"/>
    <x v="1"/>
    <x v="494"/>
    <n v="657.93"/>
    <n v="5"/>
    <n v="0.3"/>
    <n v="-93.989999999999952"/>
  </r>
  <r>
    <n v="3604"/>
    <s v="CA-2014-112956"/>
    <x v="3"/>
    <x v="170"/>
    <d v="2014-08-28T00:00:00"/>
    <s v="Standard Class"/>
    <s v="TH-21550"/>
    <s v="Tracy Hopkins"/>
    <x v="2"/>
    <x v="0"/>
    <s v="Columbia"/>
    <x v="39"/>
    <n v="21044"/>
    <x v="3"/>
    <x v="447"/>
    <x v="1"/>
    <x v="10"/>
    <x v="1219"/>
    <n v="277.39999999999998"/>
    <n v="5"/>
    <n v="0"/>
    <n v="133.15199999999999"/>
  </r>
  <r>
    <n v="3605"/>
    <s v="CA-2014-112956"/>
    <x v="3"/>
    <x v="170"/>
    <d v="2014-08-28T00:00:00"/>
    <s v="Standard Class"/>
    <s v="TH-21550"/>
    <s v="Tracy Hopkins"/>
    <x v="2"/>
    <x v="0"/>
    <s v="Columbia"/>
    <x v="39"/>
    <n v="21044"/>
    <x v="3"/>
    <x v="980"/>
    <x v="0"/>
    <x v="5"/>
    <x v="964"/>
    <n v="25.16"/>
    <n v="2"/>
    <n v="0"/>
    <n v="8.5543999999999976"/>
  </r>
  <r>
    <n v="3606"/>
    <s v="CA-2014-112956"/>
    <x v="3"/>
    <x v="170"/>
    <d v="2014-08-28T00:00:00"/>
    <s v="Standard Class"/>
    <s v="TH-21550"/>
    <s v="Tracy Hopkins"/>
    <x v="2"/>
    <x v="0"/>
    <s v="Columbia"/>
    <x v="39"/>
    <n v="21044"/>
    <x v="3"/>
    <x v="935"/>
    <x v="0"/>
    <x v="5"/>
    <x v="919"/>
    <n v="91.92"/>
    <n v="4"/>
    <n v="0"/>
    <n v="31.252800000000001"/>
  </r>
  <r>
    <n v="3607"/>
    <s v="CA-2013-119683"/>
    <x v="0"/>
    <x v="299"/>
    <d v="2013-03-17T00:00:00"/>
    <s v="Second Class"/>
    <s v="CK-12595"/>
    <s v="Clytie Kelty"/>
    <x v="0"/>
    <x v="0"/>
    <s v="New York City"/>
    <x v="15"/>
    <n v="10024"/>
    <x v="3"/>
    <x v="706"/>
    <x v="1"/>
    <x v="12"/>
    <x v="33"/>
    <n v="29.339999999999996"/>
    <n v="3"/>
    <n v="0"/>
    <n v="13.496399999999998"/>
  </r>
  <r>
    <n v="3608"/>
    <s v="CA-2011-163559"/>
    <x v="2"/>
    <x v="865"/>
    <d v="2011-09-28T00:00:00"/>
    <s v="Second Class"/>
    <s v="ST-20530"/>
    <s v="Shui Tom"/>
    <x v="0"/>
    <x v="0"/>
    <s v="New York City"/>
    <x v="15"/>
    <n v="10035"/>
    <x v="3"/>
    <x v="920"/>
    <x v="1"/>
    <x v="8"/>
    <x v="903"/>
    <n v="139.44"/>
    <n v="3"/>
    <n v="0.2"/>
    <n v="47.060999999999993"/>
  </r>
  <r>
    <n v="3609"/>
    <s v="CA-2011-140228"/>
    <x v="2"/>
    <x v="582"/>
    <d v="2011-05-03T00:00:00"/>
    <s v="Standard Class"/>
    <s v="GB-14530"/>
    <s v="George Bell"/>
    <x v="1"/>
    <x v="0"/>
    <s v="Newark"/>
    <x v="24"/>
    <n v="43055"/>
    <x v="3"/>
    <x v="745"/>
    <x v="1"/>
    <x v="2"/>
    <x v="736"/>
    <n v="6.911999999999999"/>
    <n v="3"/>
    <n v="0.2"/>
    <n v="2.5056000000000003"/>
  </r>
  <r>
    <n v="3610"/>
    <s v="CA-2011-140228"/>
    <x v="2"/>
    <x v="582"/>
    <d v="2011-05-03T00:00:00"/>
    <s v="Standard Class"/>
    <s v="GB-14530"/>
    <s v="George Bell"/>
    <x v="1"/>
    <x v="0"/>
    <s v="Newark"/>
    <x v="24"/>
    <n v="43055"/>
    <x v="3"/>
    <x v="1011"/>
    <x v="1"/>
    <x v="4"/>
    <x v="994"/>
    <n v="27.096"/>
    <n v="3"/>
    <n v="0.2"/>
    <n v="2.0321999999999987"/>
  </r>
  <r>
    <n v="3611"/>
    <s v="CA-2011-140228"/>
    <x v="2"/>
    <x v="582"/>
    <d v="2011-05-03T00:00:00"/>
    <s v="Standard Class"/>
    <s v="GB-14530"/>
    <s v="George Bell"/>
    <x v="1"/>
    <x v="0"/>
    <s v="Newark"/>
    <x v="24"/>
    <n v="43055"/>
    <x v="3"/>
    <x v="1439"/>
    <x v="1"/>
    <x v="4"/>
    <x v="1418"/>
    <n v="177.56800000000001"/>
    <n v="2"/>
    <n v="0.2"/>
    <n v="-37.733199999999989"/>
  </r>
  <r>
    <n v="3612"/>
    <s v="US-2013-131674"/>
    <x v="0"/>
    <x v="896"/>
    <d v="2013-12-02T00:00:00"/>
    <s v="Second Class"/>
    <s v="NC-18535"/>
    <s v="Nick Crebassa"/>
    <x v="1"/>
    <x v="0"/>
    <s v="Dallas"/>
    <x v="5"/>
    <n v="75217"/>
    <x v="2"/>
    <x v="1312"/>
    <x v="2"/>
    <x v="11"/>
    <x v="1289"/>
    <n v="58.415999999999997"/>
    <n v="2"/>
    <n v="0.2"/>
    <n v="16.794600000000003"/>
  </r>
  <r>
    <n v="3613"/>
    <s v="CA-2012-110093"/>
    <x v="1"/>
    <x v="155"/>
    <d v="2012-12-08T00:00:00"/>
    <s v="Standard Class"/>
    <s v="AB-10255"/>
    <s v="Alejandro Ballentine"/>
    <x v="2"/>
    <x v="0"/>
    <s v="Philadelphia"/>
    <x v="9"/>
    <n v="19134"/>
    <x v="3"/>
    <x v="1536"/>
    <x v="1"/>
    <x v="10"/>
    <x v="1515"/>
    <n v="16.448"/>
    <n v="2"/>
    <n v="0.2"/>
    <n v="5.5511999999999979"/>
  </r>
  <r>
    <n v="3614"/>
    <s v="CA-2012-110093"/>
    <x v="1"/>
    <x v="155"/>
    <d v="2012-12-08T00:00:00"/>
    <s v="Standard Class"/>
    <s v="AB-10255"/>
    <s v="Alejandro Ballentine"/>
    <x v="2"/>
    <x v="0"/>
    <s v="Philadelphia"/>
    <x v="9"/>
    <n v="19134"/>
    <x v="3"/>
    <x v="43"/>
    <x v="2"/>
    <x v="11"/>
    <x v="43"/>
    <n v="36.783999999999999"/>
    <n v="2"/>
    <n v="0.2"/>
    <n v="10.5754"/>
  </r>
  <r>
    <n v="3615"/>
    <s v="CA-2014-112529"/>
    <x v="3"/>
    <x v="123"/>
    <d v="2014-11-22T00:00:00"/>
    <s v="First Class"/>
    <s v="SC-20770"/>
    <s v="Stewart Carmichael"/>
    <x v="1"/>
    <x v="0"/>
    <s v="San Antonio"/>
    <x v="5"/>
    <n v="78207"/>
    <x v="2"/>
    <x v="975"/>
    <x v="0"/>
    <x v="3"/>
    <x v="960"/>
    <n v="718.11599999999987"/>
    <n v="6"/>
    <n v="0.3"/>
    <n v="-71.811599999999999"/>
  </r>
  <r>
    <n v="3616"/>
    <s v="CA-2014-112529"/>
    <x v="3"/>
    <x v="123"/>
    <d v="2014-11-22T00:00:00"/>
    <s v="First Class"/>
    <s v="SC-20770"/>
    <s v="Stewart Carmichael"/>
    <x v="1"/>
    <x v="0"/>
    <s v="San Antonio"/>
    <x v="5"/>
    <n v="78207"/>
    <x v="2"/>
    <x v="1068"/>
    <x v="1"/>
    <x v="6"/>
    <x v="1048"/>
    <n v="31.776"/>
    <n v="4"/>
    <n v="0.2"/>
    <n v="8.7384000000000022"/>
  </r>
  <r>
    <n v="3617"/>
    <s v="CA-2013-154536"/>
    <x v="0"/>
    <x v="64"/>
    <d v="2013-09-10T00:00:00"/>
    <s v="Standard Class"/>
    <s v="JC-15340"/>
    <s v="Jasper Cacioppo"/>
    <x v="0"/>
    <x v="0"/>
    <s v="Philadelphia"/>
    <x v="9"/>
    <n v="19120"/>
    <x v="3"/>
    <x v="48"/>
    <x v="1"/>
    <x v="8"/>
    <x v="48"/>
    <n v="9.5550000000000015"/>
    <n v="5"/>
    <n v="0.7"/>
    <n v="-7.3254999999999981"/>
  </r>
  <r>
    <n v="3618"/>
    <s v="CA-2014-141929"/>
    <x v="3"/>
    <x v="507"/>
    <d v="2014-09-09T00:00:00"/>
    <s v="Standard Class"/>
    <s v="RA-19285"/>
    <s v="Ralph Arnett"/>
    <x v="0"/>
    <x v="0"/>
    <s v="Los Angeles"/>
    <x v="1"/>
    <n v="90004"/>
    <x v="1"/>
    <x v="569"/>
    <x v="1"/>
    <x v="8"/>
    <x v="564"/>
    <n v="487.98400000000004"/>
    <n v="2"/>
    <n v="0.2"/>
    <n v="152.49499999999998"/>
  </r>
  <r>
    <n v="3619"/>
    <s v="CA-2014-141929"/>
    <x v="3"/>
    <x v="507"/>
    <d v="2014-09-09T00:00:00"/>
    <s v="Standard Class"/>
    <s v="RA-19285"/>
    <s v="Ralph Arnett"/>
    <x v="0"/>
    <x v="0"/>
    <s v="Los Angeles"/>
    <x v="1"/>
    <n v="90004"/>
    <x v="1"/>
    <x v="1091"/>
    <x v="2"/>
    <x v="7"/>
    <x v="1072"/>
    <n v="5.5600000000000005"/>
    <n v="1"/>
    <n v="0.2"/>
    <n v="1.7374999999999998"/>
  </r>
  <r>
    <n v="3620"/>
    <s v="CA-2014-141929"/>
    <x v="3"/>
    <x v="507"/>
    <d v="2014-09-09T00:00:00"/>
    <s v="Standard Class"/>
    <s v="RA-19285"/>
    <s v="Ralph Arnett"/>
    <x v="0"/>
    <x v="0"/>
    <s v="Los Angeles"/>
    <x v="1"/>
    <n v="90004"/>
    <x v="1"/>
    <x v="123"/>
    <x v="1"/>
    <x v="4"/>
    <x v="123"/>
    <n v="217.85"/>
    <n v="5"/>
    <n v="0"/>
    <n v="65.35499999999999"/>
  </r>
  <r>
    <n v="3621"/>
    <s v="CA-2013-109743"/>
    <x v="0"/>
    <x v="897"/>
    <d v="2013-09-30T00:00:00"/>
    <s v="Standard Class"/>
    <s v="SH-19975"/>
    <s v="Sally Hughsby"/>
    <x v="1"/>
    <x v="0"/>
    <s v="Smyrna"/>
    <x v="18"/>
    <n v="37167"/>
    <x v="0"/>
    <x v="1385"/>
    <x v="1"/>
    <x v="6"/>
    <x v="1362"/>
    <n v="40.775999999999996"/>
    <n v="3"/>
    <n v="0.2"/>
    <n v="4.5872999999999937"/>
  </r>
  <r>
    <n v="3622"/>
    <s v="CA-2013-109743"/>
    <x v="0"/>
    <x v="897"/>
    <d v="2013-09-30T00:00:00"/>
    <s v="Standard Class"/>
    <s v="SH-19975"/>
    <s v="Sally Hughsby"/>
    <x v="1"/>
    <x v="0"/>
    <s v="Smyrna"/>
    <x v="18"/>
    <n v="37167"/>
    <x v="0"/>
    <x v="1557"/>
    <x v="2"/>
    <x v="7"/>
    <x v="1537"/>
    <n v="63.936000000000007"/>
    <n v="8"/>
    <n v="0.2"/>
    <n v="5.5944000000000003"/>
  </r>
  <r>
    <n v="3623"/>
    <s v="CA-2011-159184"/>
    <x v="2"/>
    <x v="80"/>
    <d v="2011-09-19T00:00:00"/>
    <s v="Standard Class"/>
    <s v="JC-15775"/>
    <s v="John Castell"/>
    <x v="0"/>
    <x v="0"/>
    <s v="Macon"/>
    <x v="32"/>
    <n v="31204"/>
    <x v="0"/>
    <x v="1146"/>
    <x v="0"/>
    <x v="5"/>
    <x v="1125"/>
    <n v="142.4"/>
    <n v="5"/>
    <n v="0"/>
    <n v="52.688000000000002"/>
  </r>
  <r>
    <n v="3624"/>
    <s v="CA-2011-159184"/>
    <x v="2"/>
    <x v="80"/>
    <d v="2011-09-19T00:00:00"/>
    <s v="Standard Class"/>
    <s v="JC-15775"/>
    <s v="John Castell"/>
    <x v="0"/>
    <x v="0"/>
    <s v="Macon"/>
    <x v="32"/>
    <n v="31204"/>
    <x v="0"/>
    <x v="175"/>
    <x v="1"/>
    <x v="8"/>
    <x v="174"/>
    <n v="7.16"/>
    <n v="2"/>
    <n v="0"/>
    <n v="3.4367999999999999"/>
  </r>
  <r>
    <n v="3625"/>
    <s v="CA-2014-113530"/>
    <x v="3"/>
    <x v="240"/>
    <d v="2014-05-22T00:00:00"/>
    <s v="Second Class"/>
    <s v="BC-11125"/>
    <s v="Becky Castell"/>
    <x v="2"/>
    <x v="0"/>
    <s v="San Francisco"/>
    <x v="1"/>
    <n v="94109"/>
    <x v="1"/>
    <x v="474"/>
    <x v="0"/>
    <x v="1"/>
    <x v="470"/>
    <n v="681.40800000000013"/>
    <n v="12"/>
    <n v="0.2"/>
    <n v="42.588000000000022"/>
  </r>
  <r>
    <n v="3626"/>
    <s v="CA-2014-113530"/>
    <x v="3"/>
    <x v="240"/>
    <d v="2014-05-22T00:00:00"/>
    <s v="Second Class"/>
    <s v="BC-11125"/>
    <s v="Becky Castell"/>
    <x v="2"/>
    <x v="0"/>
    <s v="San Francisco"/>
    <x v="1"/>
    <n v="94109"/>
    <x v="1"/>
    <x v="1039"/>
    <x v="1"/>
    <x v="6"/>
    <x v="1020"/>
    <n v="3.52"/>
    <n v="2"/>
    <n v="0"/>
    <n v="1.0207999999999999"/>
  </r>
  <r>
    <n v="3627"/>
    <s v="CA-2014-113530"/>
    <x v="3"/>
    <x v="240"/>
    <d v="2014-05-22T00:00:00"/>
    <s v="Second Class"/>
    <s v="BC-11125"/>
    <s v="Becky Castell"/>
    <x v="2"/>
    <x v="0"/>
    <s v="San Francisco"/>
    <x v="1"/>
    <n v="94109"/>
    <x v="1"/>
    <x v="311"/>
    <x v="1"/>
    <x v="6"/>
    <x v="308"/>
    <n v="5.58"/>
    <n v="1"/>
    <n v="0"/>
    <n v="1.3949999999999996"/>
  </r>
  <r>
    <n v="3628"/>
    <s v="CA-2014-113530"/>
    <x v="3"/>
    <x v="240"/>
    <d v="2014-05-22T00:00:00"/>
    <s v="Second Class"/>
    <s v="BC-11125"/>
    <s v="Becky Castell"/>
    <x v="2"/>
    <x v="0"/>
    <s v="San Francisco"/>
    <x v="1"/>
    <n v="94109"/>
    <x v="1"/>
    <x v="477"/>
    <x v="2"/>
    <x v="11"/>
    <x v="473"/>
    <n v="36.32"/>
    <n v="1"/>
    <n v="0"/>
    <n v="10.895999999999997"/>
  </r>
  <r>
    <n v="3629"/>
    <s v="CA-2011-169726"/>
    <x v="2"/>
    <x v="128"/>
    <d v="2011-08-13T00:00:00"/>
    <s v="Standard Class"/>
    <s v="JH-15985"/>
    <s v="Joseph Holt"/>
    <x v="0"/>
    <x v="0"/>
    <s v="Seattle"/>
    <x v="4"/>
    <n v="98103"/>
    <x v="1"/>
    <x v="1498"/>
    <x v="1"/>
    <x v="8"/>
    <x v="1477"/>
    <n v="2060.7440000000001"/>
    <n v="7"/>
    <n v="0.2"/>
    <n v="643.98249999999996"/>
  </r>
  <r>
    <n v="3630"/>
    <s v="CA-2014-155957"/>
    <x v="3"/>
    <x v="200"/>
    <d v="2014-12-01T00:00:00"/>
    <s v="Standard Class"/>
    <s v="CC-12610"/>
    <s v="Corey Catlett"/>
    <x v="1"/>
    <x v="0"/>
    <s v="Columbus"/>
    <x v="24"/>
    <n v="43229"/>
    <x v="3"/>
    <x v="1112"/>
    <x v="1"/>
    <x v="9"/>
    <x v="1092"/>
    <n v="52.272000000000006"/>
    <n v="3"/>
    <n v="0.2"/>
    <n v="9.8009999999999984"/>
  </r>
  <r>
    <n v="3631"/>
    <s v="CA-2014-155957"/>
    <x v="3"/>
    <x v="200"/>
    <d v="2014-12-01T00:00:00"/>
    <s v="Standard Class"/>
    <s v="CC-12610"/>
    <s v="Corey Catlett"/>
    <x v="1"/>
    <x v="0"/>
    <s v="Columbus"/>
    <x v="24"/>
    <n v="43229"/>
    <x v="3"/>
    <x v="513"/>
    <x v="1"/>
    <x v="9"/>
    <x v="508"/>
    <n v="213.13600000000002"/>
    <n v="7"/>
    <n v="0.2"/>
    <n v="23.977799999999988"/>
  </r>
  <r>
    <n v="3632"/>
    <s v="CA-2014-132178"/>
    <x v="3"/>
    <x v="898"/>
    <d v="2014-05-09T00:00:00"/>
    <s v="Second Class"/>
    <s v="DB-12970"/>
    <s v="Darren Budd"/>
    <x v="1"/>
    <x v="0"/>
    <s v="Los Angeles"/>
    <x v="1"/>
    <n v="90004"/>
    <x v="1"/>
    <x v="1156"/>
    <x v="1"/>
    <x v="4"/>
    <x v="1135"/>
    <n v="69.52"/>
    <n v="2"/>
    <n v="0"/>
    <n v="19.465600000000002"/>
  </r>
  <r>
    <n v="3633"/>
    <s v="CA-2014-132178"/>
    <x v="3"/>
    <x v="898"/>
    <d v="2014-05-09T00:00:00"/>
    <s v="Second Class"/>
    <s v="DB-12970"/>
    <s v="Darren Budd"/>
    <x v="1"/>
    <x v="0"/>
    <s v="Los Angeles"/>
    <x v="1"/>
    <n v="90004"/>
    <x v="1"/>
    <x v="621"/>
    <x v="1"/>
    <x v="4"/>
    <x v="615"/>
    <n v="763.44"/>
    <n v="8"/>
    <n v="0"/>
    <n v="45.80639999999994"/>
  </r>
  <r>
    <n v="3634"/>
    <s v="CA-2013-145177"/>
    <x v="0"/>
    <x v="338"/>
    <d v="2013-11-15T00:00:00"/>
    <s v="Standard Class"/>
    <s v="PP-18955"/>
    <s v="Paul Prost"/>
    <x v="2"/>
    <x v="0"/>
    <s v="Springfield"/>
    <x v="24"/>
    <n v="45503"/>
    <x v="3"/>
    <x v="745"/>
    <x v="1"/>
    <x v="2"/>
    <x v="736"/>
    <n v="9.2159999999999993"/>
    <n v="4"/>
    <n v="0.2"/>
    <n v="3.3408000000000002"/>
  </r>
  <r>
    <n v="3635"/>
    <s v="CA-2013-145177"/>
    <x v="0"/>
    <x v="338"/>
    <d v="2013-11-15T00:00:00"/>
    <s v="Standard Class"/>
    <s v="PP-18955"/>
    <s v="Paul Prost"/>
    <x v="2"/>
    <x v="0"/>
    <s v="Springfield"/>
    <x v="24"/>
    <n v="45503"/>
    <x v="3"/>
    <x v="433"/>
    <x v="2"/>
    <x v="7"/>
    <x v="428"/>
    <n v="41.957999999999998"/>
    <n v="7"/>
    <n v="0.4"/>
    <n v="-9.7901999999999987"/>
  </r>
  <r>
    <n v="3636"/>
    <s v="CA-2013-145177"/>
    <x v="0"/>
    <x v="338"/>
    <d v="2013-11-15T00:00:00"/>
    <s v="Standard Class"/>
    <s v="PP-18955"/>
    <s v="Paul Prost"/>
    <x v="2"/>
    <x v="0"/>
    <s v="Springfield"/>
    <x v="24"/>
    <n v="45503"/>
    <x v="3"/>
    <x v="1558"/>
    <x v="1"/>
    <x v="10"/>
    <x v="1538"/>
    <n v="89.567999999999998"/>
    <n v="2"/>
    <n v="0.2"/>
    <n v="32.468400000000003"/>
  </r>
  <r>
    <n v="3637"/>
    <s v="CA-2013-145177"/>
    <x v="0"/>
    <x v="338"/>
    <d v="2013-11-15T00:00:00"/>
    <s v="Standard Class"/>
    <s v="PP-18955"/>
    <s v="Paul Prost"/>
    <x v="2"/>
    <x v="0"/>
    <s v="Springfield"/>
    <x v="24"/>
    <n v="45503"/>
    <x v="3"/>
    <x v="1286"/>
    <x v="1"/>
    <x v="10"/>
    <x v="1263"/>
    <n v="22.248000000000001"/>
    <n v="3"/>
    <n v="0.2"/>
    <n v="7.5086999999999984"/>
  </r>
  <r>
    <n v="3638"/>
    <s v="CA-2013-145177"/>
    <x v="0"/>
    <x v="338"/>
    <d v="2013-11-15T00:00:00"/>
    <s v="Standard Class"/>
    <s v="PP-18955"/>
    <s v="Paul Prost"/>
    <x v="2"/>
    <x v="0"/>
    <s v="Springfield"/>
    <x v="24"/>
    <n v="45503"/>
    <x v="3"/>
    <x v="549"/>
    <x v="1"/>
    <x v="9"/>
    <x v="544"/>
    <n v="334.88000000000005"/>
    <n v="4"/>
    <n v="0.2"/>
    <n v="29.301999999999978"/>
  </r>
  <r>
    <n v="3639"/>
    <s v="CA-2013-145177"/>
    <x v="0"/>
    <x v="338"/>
    <d v="2013-11-15T00:00:00"/>
    <s v="Standard Class"/>
    <s v="PP-18955"/>
    <s v="Paul Prost"/>
    <x v="2"/>
    <x v="0"/>
    <s v="Springfield"/>
    <x v="24"/>
    <n v="45503"/>
    <x v="3"/>
    <x v="1092"/>
    <x v="0"/>
    <x v="5"/>
    <x v="1073"/>
    <n v="148.28800000000001"/>
    <n v="7"/>
    <n v="0.2"/>
    <n v="29.657599999999988"/>
  </r>
  <r>
    <n v="3640"/>
    <s v="CA-2013-145177"/>
    <x v="0"/>
    <x v="338"/>
    <d v="2013-11-15T00:00:00"/>
    <s v="Standard Class"/>
    <s v="PP-18955"/>
    <s v="Paul Prost"/>
    <x v="2"/>
    <x v="0"/>
    <s v="Springfield"/>
    <x v="24"/>
    <n v="45503"/>
    <x v="3"/>
    <x v="874"/>
    <x v="1"/>
    <x v="10"/>
    <x v="859"/>
    <n v="4.6240000000000006"/>
    <n v="1"/>
    <n v="0.2"/>
    <n v="1.6762000000000001"/>
  </r>
  <r>
    <n v="3641"/>
    <s v="CA-2013-145177"/>
    <x v="0"/>
    <x v="338"/>
    <d v="2013-11-15T00:00:00"/>
    <s v="Standard Class"/>
    <s v="PP-18955"/>
    <s v="Paul Prost"/>
    <x v="2"/>
    <x v="0"/>
    <s v="Springfield"/>
    <x v="24"/>
    <n v="45503"/>
    <x v="3"/>
    <x v="1365"/>
    <x v="2"/>
    <x v="11"/>
    <x v="1539"/>
    <n v="178.92000000000002"/>
    <n v="7"/>
    <n v="0.2"/>
    <n v="-29.074500000000008"/>
  </r>
  <r>
    <n v="3642"/>
    <s v="CA-2013-145177"/>
    <x v="0"/>
    <x v="338"/>
    <d v="2013-11-15T00:00:00"/>
    <s v="Standard Class"/>
    <s v="PP-18955"/>
    <s v="Paul Prost"/>
    <x v="2"/>
    <x v="0"/>
    <s v="Springfield"/>
    <x v="24"/>
    <n v="45503"/>
    <x v="3"/>
    <x v="1197"/>
    <x v="1"/>
    <x v="8"/>
    <x v="1173"/>
    <n v="69.888000000000005"/>
    <n v="7"/>
    <n v="0.7"/>
    <n v="-46.591999999999999"/>
  </r>
  <r>
    <n v="3643"/>
    <s v="CA-2011-156594"/>
    <x v="2"/>
    <x v="414"/>
    <d v="2011-12-23T00:00:00"/>
    <s v="Second Class"/>
    <s v="MC-17845"/>
    <s v="Michael Chen"/>
    <x v="0"/>
    <x v="0"/>
    <s v="Los Angeles"/>
    <x v="1"/>
    <n v="90008"/>
    <x v="1"/>
    <x v="569"/>
    <x v="1"/>
    <x v="8"/>
    <x v="564"/>
    <n v="487.98400000000004"/>
    <n v="2"/>
    <n v="0.2"/>
    <n v="152.49499999999998"/>
  </r>
  <r>
    <n v="3644"/>
    <s v="CA-2011-156594"/>
    <x v="2"/>
    <x v="414"/>
    <d v="2011-12-23T00:00:00"/>
    <s v="Second Class"/>
    <s v="MC-17845"/>
    <s v="Michael Chen"/>
    <x v="0"/>
    <x v="0"/>
    <s v="Los Angeles"/>
    <x v="1"/>
    <n v="90008"/>
    <x v="1"/>
    <x v="1559"/>
    <x v="1"/>
    <x v="6"/>
    <x v="1540"/>
    <n v="47.3"/>
    <n v="2"/>
    <n v="0"/>
    <n v="12.298000000000002"/>
  </r>
  <r>
    <n v="3645"/>
    <s v="CA-2011-156594"/>
    <x v="2"/>
    <x v="414"/>
    <d v="2011-12-23T00:00:00"/>
    <s v="Second Class"/>
    <s v="MC-17845"/>
    <s v="Michael Chen"/>
    <x v="0"/>
    <x v="0"/>
    <s v="Los Angeles"/>
    <x v="1"/>
    <n v="90008"/>
    <x v="1"/>
    <x v="1560"/>
    <x v="1"/>
    <x v="6"/>
    <x v="1541"/>
    <n v="4.13"/>
    <n v="1"/>
    <n v="0"/>
    <n v="1.1564000000000001"/>
  </r>
  <r>
    <n v="3646"/>
    <s v="CA-2011-156594"/>
    <x v="2"/>
    <x v="414"/>
    <d v="2011-12-23T00:00:00"/>
    <s v="Second Class"/>
    <s v="MC-17845"/>
    <s v="Michael Chen"/>
    <x v="0"/>
    <x v="0"/>
    <s v="Los Angeles"/>
    <x v="1"/>
    <n v="90008"/>
    <x v="1"/>
    <x v="1561"/>
    <x v="1"/>
    <x v="8"/>
    <x v="1542"/>
    <n v="155.12"/>
    <n v="5"/>
    <n v="0.2"/>
    <n v="50.413999999999987"/>
  </r>
  <r>
    <n v="3647"/>
    <s v="CA-2011-146528"/>
    <x v="2"/>
    <x v="739"/>
    <d v="2011-07-27T00:00:00"/>
    <s v="Second Class"/>
    <s v="VF-21715"/>
    <s v="Vicky Freymann"/>
    <x v="2"/>
    <x v="0"/>
    <s v="Los Angeles"/>
    <x v="1"/>
    <n v="90045"/>
    <x v="1"/>
    <x v="727"/>
    <x v="1"/>
    <x v="10"/>
    <x v="1543"/>
    <n v="6.48"/>
    <n v="1"/>
    <n v="0"/>
    <n v="3.1752000000000002"/>
  </r>
  <r>
    <n v="3648"/>
    <s v="CA-2011-146528"/>
    <x v="2"/>
    <x v="739"/>
    <d v="2011-07-27T00:00:00"/>
    <s v="Second Class"/>
    <s v="VF-21715"/>
    <s v="Vicky Freymann"/>
    <x v="2"/>
    <x v="0"/>
    <s v="Los Angeles"/>
    <x v="1"/>
    <n v="90045"/>
    <x v="1"/>
    <x v="1562"/>
    <x v="1"/>
    <x v="14"/>
    <x v="1544"/>
    <n v="15.52"/>
    <n v="4"/>
    <n v="0"/>
    <n v="4.5007999999999981"/>
  </r>
  <r>
    <n v="3649"/>
    <s v="CA-2012-168459"/>
    <x v="1"/>
    <x v="6"/>
    <d v="2012-11-27T00:00:00"/>
    <s v="Standard Class"/>
    <s v="MC-17275"/>
    <s v="Marc Crier"/>
    <x v="0"/>
    <x v="0"/>
    <s v="Memphis"/>
    <x v="18"/>
    <n v="38109"/>
    <x v="0"/>
    <x v="696"/>
    <x v="1"/>
    <x v="8"/>
    <x v="689"/>
    <n v="2.9460000000000006"/>
    <n v="2"/>
    <n v="0.7"/>
    <n v="-2.0621999999999998"/>
  </r>
  <r>
    <n v="3650"/>
    <s v="CA-2012-168459"/>
    <x v="1"/>
    <x v="6"/>
    <d v="2012-11-27T00:00:00"/>
    <s v="Standard Class"/>
    <s v="MC-17275"/>
    <s v="Marc Crier"/>
    <x v="0"/>
    <x v="0"/>
    <s v="Memphis"/>
    <x v="18"/>
    <n v="38109"/>
    <x v="0"/>
    <x v="271"/>
    <x v="1"/>
    <x v="13"/>
    <x v="268"/>
    <n v="55.104000000000006"/>
    <n v="6"/>
    <n v="0.2"/>
    <n v="18.597599999999993"/>
  </r>
  <r>
    <n v="3651"/>
    <s v="CA-2014-109960"/>
    <x v="3"/>
    <x v="34"/>
    <d v="2014-12-12T00:00:00"/>
    <s v="Second Class"/>
    <s v="DB-13210"/>
    <s v="Dean Braden"/>
    <x v="0"/>
    <x v="0"/>
    <s v="Detroit"/>
    <x v="12"/>
    <n v="48234"/>
    <x v="2"/>
    <x v="1563"/>
    <x v="2"/>
    <x v="11"/>
    <x v="1545"/>
    <n v="104.88"/>
    <n v="6"/>
    <n v="0"/>
    <n v="41.952000000000005"/>
  </r>
  <r>
    <n v="3652"/>
    <s v="CA-2014-109960"/>
    <x v="3"/>
    <x v="34"/>
    <d v="2014-12-12T00:00:00"/>
    <s v="Second Class"/>
    <s v="DB-13210"/>
    <s v="Dean Braden"/>
    <x v="0"/>
    <x v="0"/>
    <s v="Detroit"/>
    <x v="12"/>
    <n v="48234"/>
    <x v="2"/>
    <x v="924"/>
    <x v="1"/>
    <x v="6"/>
    <x v="907"/>
    <n v="34.700000000000003"/>
    <n v="5"/>
    <n v="0"/>
    <n v="12.492000000000001"/>
  </r>
  <r>
    <n v="3653"/>
    <s v="CA-2014-109960"/>
    <x v="3"/>
    <x v="34"/>
    <d v="2014-12-12T00:00:00"/>
    <s v="Second Class"/>
    <s v="DB-13210"/>
    <s v="Dean Braden"/>
    <x v="0"/>
    <x v="0"/>
    <s v="Detroit"/>
    <x v="12"/>
    <n v="48234"/>
    <x v="2"/>
    <x v="674"/>
    <x v="1"/>
    <x v="8"/>
    <x v="668"/>
    <n v="33.72"/>
    <n v="4"/>
    <n v="0"/>
    <n v="15.511199999999999"/>
  </r>
  <r>
    <n v="3654"/>
    <s v="CA-2014-109960"/>
    <x v="3"/>
    <x v="34"/>
    <d v="2014-12-12T00:00:00"/>
    <s v="Second Class"/>
    <s v="DB-13210"/>
    <s v="Dean Braden"/>
    <x v="0"/>
    <x v="0"/>
    <s v="Detroit"/>
    <x v="12"/>
    <n v="48234"/>
    <x v="2"/>
    <x v="811"/>
    <x v="1"/>
    <x v="10"/>
    <x v="33"/>
    <n v="14.940000000000001"/>
    <n v="3"/>
    <n v="0"/>
    <n v="7.0218000000000007"/>
  </r>
  <r>
    <n v="3655"/>
    <s v="CA-2014-133004"/>
    <x v="3"/>
    <x v="515"/>
    <d v="2014-09-06T00:00:00"/>
    <s v="Standard Class"/>
    <s v="AJ-10945"/>
    <s v="Ashley Jarboe"/>
    <x v="0"/>
    <x v="0"/>
    <s v="Lawrence"/>
    <x v="14"/>
    <n v="46226"/>
    <x v="2"/>
    <x v="554"/>
    <x v="1"/>
    <x v="9"/>
    <x v="548"/>
    <n v="638.73"/>
    <n v="9"/>
    <n v="0"/>
    <n v="166.06979999999999"/>
  </r>
  <r>
    <n v="3656"/>
    <s v="CA-2014-168102"/>
    <x v="3"/>
    <x v="558"/>
    <d v="2014-05-01T00:00:00"/>
    <s v="Standard Class"/>
    <s v="CP-12340"/>
    <s v="Christine Phan"/>
    <x v="1"/>
    <x v="0"/>
    <s v="Jacksonville"/>
    <x v="2"/>
    <n v="32216"/>
    <x v="0"/>
    <x v="1043"/>
    <x v="1"/>
    <x v="4"/>
    <x v="1023"/>
    <n v="113.56800000000001"/>
    <n v="2"/>
    <n v="0.2"/>
    <n v="-21.294000000000018"/>
  </r>
  <r>
    <n v="3657"/>
    <s v="CA-2014-158036"/>
    <x v="3"/>
    <x v="565"/>
    <d v="2014-09-15T00:00:00"/>
    <s v="Standard Class"/>
    <s v="DB-13555"/>
    <s v="Dorothy Badders"/>
    <x v="1"/>
    <x v="0"/>
    <s v="Dublin"/>
    <x v="24"/>
    <n v="43017"/>
    <x v="3"/>
    <x v="1564"/>
    <x v="2"/>
    <x v="11"/>
    <x v="1546"/>
    <n v="9.0960000000000001"/>
    <n v="1"/>
    <n v="0.2"/>
    <n v="1.7054999999999998"/>
  </r>
  <r>
    <n v="3658"/>
    <s v="CA-2012-128083"/>
    <x v="1"/>
    <x v="899"/>
    <d v="2012-03-17T00:00:00"/>
    <s v="Standard Class"/>
    <s v="EB-13750"/>
    <s v="Edward Becker"/>
    <x v="1"/>
    <x v="0"/>
    <s v="Plantation"/>
    <x v="2"/>
    <n v="33317"/>
    <x v="0"/>
    <x v="135"/>
    <x v="1"/>
    <x v="12"/>
    <x v="135"/>
    <n v="8.6880000000000006"/>
    <n v="3"/>
    <n v="0.2"/>
    <n v="2.9322000000000004"/>
  </r>
  <r>
    <n v="3659"/>
    <s v="CA-2012-128083"/>
    <x v="1"/>
    <x v="899"/>
    <d v="2012-03-17T00:00:00"/>
    <s v="Standard Class"/>
    <s v="EB-13750"/>
    <s v="Edward Becker"/>
    <x v="1"/>
    <x v="0"/>
    <s v="Plantation"/>
    <x v="2"/>
    <n v="33317"/>
    <x v="0"/>
    <x v="76"/>
    <x v="0"/>
    <x v="5"/>
    <x v="76"/>
    <n v="30.880000000000003"/>
    <n v="4"/>
    <n v="0.2"/>
    <n v="3.8599999999999977"/>
  </r>
  <r>
    <n v="3660"/>
    <s v="CA-2012-128083"/>
    <x v="1"/>
    <x v="899"/>
    <d v="2012-03-17T00:00:00"/>
    <s v="Standard Class"/>
    <s v="EB-13750"/>
    <s v="Edward Becker"/>
    <x v="1"/>
    <x v="0"/>
    <s v="Plantation"/>
    <x v="2"/>
    <n v="33317"/>
    <x v="0"/>
    <x v="1565"/>
    <x v="0"/>
    <x v="5"/>
    <x v="1547"/>
    <n v="6.4080000000000004"/>
    <n v="3"/>
    <n v="0.2"/>
    <n v="1.4418"/>
  </r>
  <r>
    <n v="3661"/>
    <s v="CA-2013-161676"/>
    <x v="0"/>
    <x v="427"/>
    <d v="2013-07-24T00:00:00"/>
    <s v="Standard Class"/>
    <s v="JP-15460"/>
    <s v="Jennifer Patt"/>
    <x v="1"/>
    <x v="0"/>
    <s v="Glendale"/>
    <x v="16"/>
    <n v="85301"/>
    <x v="1"/>
    <x v="1566"/>
    <x v="1"/>
    <x v="14"/>
    <x v="1548"/>
    <n v="33.799999999999997"/>
    <n v="5"/>
    <n v="0.2"/>
    <n v="4.2249999999999979"/>
  </r>
  <r>
    <n v="3662"/>
    <s v="CA-2013-155005"/>
    <x v="0"/>
    <x v="900"/>
    <d v="2013-06-16T00:00:00"/>
    <s v="Second Class"/>
    <s v="SC-20050"/>
    <s v="Sample Company A"/>
    <x v="2"/>
    <x v="0"/>
    <s v="Jackson"/>
    <x v="12"/>
    <n v="49201"/>
    <x v="2"/>
    <x v="1551"/>
    <x v="2"/>
    <x v="7"/>
    <x v="1530"/>
    <n v="377.96999999999997"/>
    <n v="3"/>
    <n v="0"/>
    <n v="94.492500000000007"/>
  </r>
  <r>
    <n v="3663"/>
    <s v="US-2014-129777"/>
    <x v="3"/>
    <x v="445"/>
    <d v="2014-07-10T00:00:00"/>
    <s v="Standard Class"/>
    <s v="FM-14290"/>
    <s v="Frank Merwin"/>
    <x v="2"/>
    <x v="0"/>
    <s v="Quincy"/>
    <x v="31"/>
    <n v="2169"/>
    <x v="3"/>
    <x v="1113"/>
    <x v="2"/>
    <x v="11"/>
    <x v="1093"/>
    <n v="258.89999999999998"/>
    <n v="10"/>
    <n v="0"/>
    <n v="93.203999999999994"/>
  </r>
  <r>
    <n v="3664"/>
    <s v="US-2014-129777"/>
    <x v="3"/>
    <x v="445"/>
    <d v="2014-07-10T00:00:00"/>
    <s v="Standard Class"/>
    <s v="FM-14290"/>
    <s v="Frank Merwin"/>
    <x v="2"/>
    <x v="0"/>
    <s v="Quincy"/>
    <x v="31"/>
    <n v="2169"/>
    <x v="3"/>
    <x v="314"/>
    <x v="1"/>
    <x v="10"/>
    <x v="311"/>
    <n v="24.56"/>
    <n v="2"/>
    <n v="0"/>
    <n v="11.543199999999999"/>
  </r>
  <r>
    <n v="3665"/>
    <s v="CA-2011-129364"/>
    <x v="2"/>
    <x v="589"/>
    <d v="2011-12-13T00:00:00"/>
    <s v="Standard Class"/>
    <s v="TB-21250"/>
    <s v="Tim Brockman"/>
    <x v="0"/>
    <x v="0"/>
    <s v="Salem"/>
    <x v="21"/>
    <n v="97301"/>
    <x v="1"/>
    <x v="639"/>
    <x v="1"/>
    <x v="2"/>
    <x v="633"/>
    <n v="27.888000000000002"/>
    <n v="7"/>
    <n v="0.2"/>
    <n v="9.0635999999999974"/>
  </r>
  <r>
    <n v="3666"/>
    <s v="CA-2011-129364"/>
    <x v="2"/>
    <x v="589"/>
    <d v="2011-12-13T00:00:00"/>
    <s v="Standard Class"/>
    <s v="TB-21250"/>
    <s v="Tim Brockman"/>
    <x v="0"/>
    <x v="0"/>
    <s v="Salem"/>
    <x v="21"/>
    <n v="97301"/>
    <x v="1"/>
    <x v="636"/>
    <x v="1"/>
    <x v="8"/>
    <x v="630"/>
    <n v="6.4560000000000004"/>
    <n v="4"/>
    <n v="0.7"/>
    <n v="-4.5191999999999979"/>
  </r>
  <r>
    <n v="3667"/>
    <s v="CA-2011-129364"/>
    <x v="2"/>
    <x v="589"/>
    <d v="2011-12-13T00:00:00"/>
    <s v="Standard Class"/>
    <s v="TB-21250"/>
    <s v="Tim Brockman"/>
    <x v="0"/>
    <x v="0"/>
    <s v="Salem"/>
    <x v="21"/>
    <n v="97301"/>
    <x v="1"/>
    <x v="1513"/>
    <x v="2"/>
    <x v="7"/>
    <x v="1491"/>
    <n v="52.679999999999993"/>
    <n v="3"/>
    <n v="0.2"/>
    <n v="19.754999999999999"/>
  </r>
  <r>
    <n v="3668"/>
    <s v="CA-2011-129364"/>
    <x v="2"/>
    <x v="589"/>
    <d v="2011-12-13T00:00:00"/>
    <s v="Standard Class"/>
    <s v="TB-21250"/>
    <s v="Tim Brockman"/>
    <x v="0"/>
    <x v="0"/>
    <s v="Salem"/>
    <x v="21"/>
    <n v="97301"/>
    <x v="1"/>
    <x v="1567"/>
    <x v="1"/>
    <x v="14"/>
    <x v="1549"/>
    <n v="13.88"/>
    <n v="5"/>
    <n v="0.2"/>
    <n v="-2.6025000000000014"/>
  </r>
  <r>
    <n v="3669"/>
    <s v="CA-2011-129364"/>
    <x v="2"/>
    <x v="589"/>
    <d v="2011-12-13T00:00:00"/>
    <s v="Standard Class"/>
    <s v="TB-21250"/>
    <s v="Tim Brockman"/>
    <x v="0"/>
    <x v="0"/>
    <s v="Salem"/>
    <x v="21"/>
    <n v="97301"/>
    <x v="1"/>
    <x v="1421"/>
    <x v="2"/>
    <x v="11"/>
    <x v="1400"/>
    <n v="103.92000000000002"/>
    <n v="10"/>
    <n v="0.2"/>
    <n v="-18.186000000000014"/>
  </r>
  <r>
    <n v="3670"/>
    <s v="CA-2011-129364"/>
    <x v="2"/>
    <x v="589"/>
    <d v="2011-12-13T00:00:00"/>
    <s v="Standard Class"/>
    <s v="TB-21250"/>
    <s v="Tim Brockman"/>
    <x v="0"/>
    <x v="0"/>
    <s v="Salem"/>
    <x v="21"/>
    <n v="97301"/>
    <x v="1"/>
    <x v="1568"/>
    <x v="1"/>
    <x v="2"/>
    <x v="1550"/>
    <n v="11.52"/>
    <n v="5"/>
    <n v="0.2"/>
    <n v="3.7439999999999989"/>
  </r>
  <r>
    <n v="3671"/>
    <s v="CA-2011-129364"/>
    <x v="2"/>
    <x v="589"/>
    <d v="2011-12-13T00:00:00"/>
    <s v="Standard Class"/>
    <s v="TB-21250"/>
    <s v="Tim Brockman"/>
    <x v="0"/>
    <x v="0"/>
    <s v="Salem"/>
    <x v="21"/>
    <n v="97301"/>
    <x v="1"/>
    <x v="55"/>
    <x v="1"/>
    <x v="10"/>
    <x v="55"/>
    <n v="10.368000000000002"/>
    <n v="2"/>
    <n v="0.2"/>
    <n v="3.6288"/>
  </r>
  <r>
    <n v="3672"/>
    <s v="CA-2011-129364"/>
    <x v="2"/>
    <x v="589"/>
    <d v="2011-12-13T00:00:00"/>
    <s v="Standard Class"/>
    <s v="TB-21250"/>
    <s v="Tim Brockman"/>
    <x v="0"/>
    <x v="0"/>
    <s v="Salem"/>
    <x v="21"/>
    <n v="97301"/>
    <x v="1"/>
    <x v="1569"/>
    <x v="1"/>
    <x v="4"/>
    <x v="1551"/>
    <n v="39.072000000000003"/>
    <n v="3"/>
    <n v="0.2"/>
    <n v="2.9304000000000023"/>
  </r>
  <r>
    <n v="3673"/>
    <s v="CA-2013-104969"/>
    <x v="0"/>
    <x v="143"/>
    <d v="2013-04-15T00:00:00"/>
    <s v="Standard Class"/>
    <s v="EH-14125"/>
    <s v="Eugene Hildebrand"/>
    <x v="2"/>
    <x v="0"/>
    <s v="Troy"/>
    <x v="24"/>
    <n v="45373"/>
    <x v="3"/>
    <x v="1475"/>
    <x v="1"/>
    <x v="12"/>
    <x v="1453"/>
    <n v="8.8719999999999999"/>
    <n v="1"/>
    <n v="0.2"/>
    <n v="3.2161"/>
  </r>
  <r>
    <n v="3674"/>
    <s v="CA-2013-104969"/>
    <x v="0"/>
    <x v="143"/>
    <d v="2013-04-15T00:00:00"/>
    <s v="Standard Class"/>
    <s v="EH-14125"/>
    <s v="Eugene Hildebrand"/>
    <x v="2"/>
    <x v="0"/>
    <s v="Troy"/>
    <x v="24"/>
    <n v="45373"/>
    <x v="3"/>
    <x v="1080"/>
    <x v="1"/>
    <x v="8"/>
    <x v="1061"/>
    <n v="121.10400000000003"/>
    <n v="6"/>
    <n v="0.7"/>
    <n v="-100.91999999999999"/>
  </r>
  <r>
    <n v="3675"/>
    <s v="CA-2014-154109"/>
    <x v="3"/>
    <x v="44"/>
    <d v="2014-11-12T00:00:00"/>
    <s v="Standard Class"/>
    <s v="ML-17410"/>
    <s v="Maris LaWare"/>
    <x v="0"/>
    <x v="0"/>
    <s v="Philadelphia"/>
    <x v="9"/>
    <n v="19143"/>
    <x v="3"/>
    <x v="1209"/>
    <x v="0"/>
    <x v="1"/>
    <x v="1185"/>
    <n v="127.372"/>
    <n v="2"/>
    <n v="0.3"/>
    <n v="-30.933200000000006"/>
  </r>
  <r>
    <n v="3676"/>
    <s v="CA-2014-154109"/>
    <x v="3"/>
    <x v="44"/>
    <d v="2014-11-12T00:00:00"/>
    <s v="Standard Class"/>
    <s v="ML-17410"/>
    <s v="Maris LaWare"/>
    <x v="0"/>
    <x v="0"/>
    <s v="Philadelphia"/>
    <x v="9"/>
    <n v="19143"/>
    <x v="3"/>
    <x v="368"/>
    <x v="1"/>
    <x v="10"/>
    <x v="364"/>
    <n v="47.952000000000005"/>
    <n v="3"/>
    <n v="0.2"/>
    <n v="16.183799999999998"/>
  </r>
  <r>
    <n v="3677"/>
    <s v="CA-2012-156440"/>
    <x v="1"/>
    <x v="901"/>
    <d v="2012-12-09T00:00:00"/>
    <s v="Standard Class"/>
    <s v="MH-17620"/>
    <s v="Matt Hagelstein"/>
    <x v="1"/>
    <x v="0"/>
    <s v="San Diego"/>
    <x v="1"/>
    <n v="92105"/>
    <x v="1"/>
    <x v="642"/>
    <x v="0"/>
    <x v="5"/>
    <x v="636"/>
    <n v="44.46"/>
    <n v="2"/>
    <n v="0"/>
    <n v="14.671799999999998"/>
  </r>
  <r>
    <n v="3678"/>
    <s v="CA-2012-132626"/>
    <x v="1"/>
    <x v="584"/>
    <d v="2012-07-14T00:00:00"/>
    <s v="Standard Class"/>
    <s v="BT-11680"/>
    <s v="Brian Thompson"/>
    <x v="0"/>
    <x v="0"/>
    <s v="Clinton"/>
    <x v="39"/>
    <n v="20735"/>
    <x v="3"/>
    <x v="1432"/>
    <x v="1"/>
    <x v="13"/>
    <x v="1411"/>
    <n v="15.8"/>
    <n v="4"/>
    <n v="0"/>
    <n v="5.0559999999999992"/>
  </r>
  <r>
    <n v="3679"/>
    <s v="CA-2012-132626"/>
    <x v="1"/>
    <x v="584"/>
    <d v="2012-07-14T00:00:00"/>
    <s v="Standard Class"/>
    <s v="BT-11680"/>
    <s v="Brian Thompson"/>
    <x v="0"/>
    <x v="0"/>
    <s v="Clinton"/>
    <x v="39"/>
    <n v="20735"/>
    <x v="3"/>
    <x v="1520"/>
    <x v="2"/>
    <x v="15"/>
    <x v="1498"/>
    <n v="464.97"/>
    <n v="3"/>
    <n v="0"/>
    <n v="209.23649999999998"/>
  </r>
  <r>
    <n v="3680"/>
    <s v="CA-2012-132626"/>
    <x v="1"/>
    <x v="584"/>
    <d v="2012-07-14T00:00:00"/>
    <s v="Standard Class"/>
    <s v="BT-11680"/>
    <s v="Brian Thompson"/>
    <x v="0"/>
    <x v="0"/>
    <s v="Clinton"/>
    <x v="39"/>
    <n v="20735"/>
    <x v="3"/>
    <x v="269"/>
    <x v="0"/>
    <x v="5"/>
    <x v="266"/>
    <n v="181.96"/>
    <n v="2"/>
    <n v="0"/>
    <n v="20.015600000000006"/>
  </r>
  <r>
    <n v="3681"/>
    <s v="CA-2012-132626"/>
    <x v="1"/>
    <x v="584"/>
    <d v="2012-07-14T00:00:00"/>
    <s v="Standard Class"/>
    <s v="BT-11680"/>
    <s v="Brian Thompson"/>
    <x v="0"/>
    <x v="0"/>
    <s v="Clinton"/>
    <x v="39"/>
    <n v="20735"/>
    <x v="3"/>
    <x v="1570"/>
    <x v="1"/>
    <x v="2"/>
    <x v="1552"/>
    <n v="12.39"/>
    <n v="3"/>
    <n v="0"/>
    <n v="5.6993999999999998"/>
  </r>
  <r>
    <n v="3682"/>
    <s v="CA-2012-132626"/>
    <x v="1"/>
    <x v="584"/>
    <d v="2012-07-14T00:00:00"/>
    <s v="Standard Class"/>
    <s v="BT-11680"/>
    <s v="Brian Thompson"/>
    <x v="0"/>
    <x v="0"/>
    <s v="Clinton"/>
    <x v="39"/>
    <n v="20735"/>
    <x v="3"/>
    <x v="912"/>
    <x v="1"/>
    <x v="8"/>
    <x v="895"/>
    <n v="84.09"/>
    <n v="3"/>
    <n v="0"/>
    <n v="42.045000000000002"/>
  </r>
  <r>
    <n v="3683"/>
    <s v="CA-2012-132626"/>
    <x v="1"/>
    <x v="584"/>
    <d v="2012-07-14T00:00:00"/>
    <s v="Standard Class"/>
    <s v="BT-11680"/>
    <s v="Brian Thompson"/>
    <x v="0"/>
    <x v="0"/>
    <s v="Clinton"/>
    <x v="39"/>
    <n v="20735"/>
    <x v="3"/>
    <x v="1571"/>
    <x v="1"/>
    <x v="6"/>
    <x v="1553"/>
    <n v="79.36"/>
    <n v="4"/>
    <n v="0"/>
    <n v="32.537600000000005"/>
  </r>
  <r>
    <n v="3684"/>
    <s v="CA-2012-132626"/>
    <x v="1"/>
    <x v="584"/>
    <d v="2012-07-14T00:00:00"/>
    <s v="Standard Class"/>
    <s v="BT-11680"/>
    <s v="Brian Thompson"/>
    <x v="0"/>
    <x v="0"/>
    <s v="Clinton"/>
    <x v="39"/>
    <n v="20735"/>
    <x v="3"/>
    <x v="822"/>
    <x v="1"/>
    <x v="8"/>
    <x v="810"/>
    <n v="153.35999999999999"/>
    <n v="9"/>
    <n v="0"/>
    <n v="70.545599999999979"/>
  </r>
  <r>
    <n v="3685"/>
    <s v="CA-2012-132626"/>
    <x v="1"/>
    <x v="584"/>
    <d v="2012-07-14T00:00:00"/>
    <s v="Standard Class"/>
    <s v="BT-11680"/>
    <s v="Brian Thompson"/>
    <x v="0"/>
    <x v="0"/>
    <s v="Clinton"/>
    <x v="39"/>
    <n v="20735"/>
    <x v="3"/>
    <x v="24"/>
    <x v="1"/>
    <x v="8"/>
    <x v="24"/>
    <n v="43.68"/>
    <n v="6"/>
    <n v="0"/>
    <n v="21.403200000000002"/>
  </r>
  <r>
    <n v="3686"/>
    <s v="CA-2012-132626"/>
    <x v="1"/>
    <x v="584"/>
    <d v="2012-07-14T00:00:00"/>
    <s v="Standard Class"/>
    <s v="BT-11680"/>
    <s v="Brian Thompson"/>
    <x v="0"/>
    <x v="0"/>
    <s v="Clinton"/>
    <x v="39"/>
    <n v="20735"/>
    <x v="3"/>
    <x v="768"/>
    <x v="1"/>
    <x v="4"/>
    <x v="760"/>
    <n v="98.21"/>
    <n v="7"/>
    <n v="0"/>
    <n v="28.480899999999984"/>
  </r>
  <r>
    <n v="3687"/>
    <s v="CA-2013-102792"/>
    <x v="0"/>
    <x v="180"/>
    <d v="2013-12-20T00:00:00"/>
    <s v="Standard Class"/>
    <s v="JC-15340"/>
    <s v="Jasper Cacioppo"/>
    <x v="0"/>
    <x v="0"/>
    <s v="Riverside"/>
    <x v="1"/>
    <n v="92503"/>
    <x v="1"/>
    <x v="346"/>
    <x v="1"/>
    <x v="6"/>
    <x v="342"/>
    <n v="9.84"/>
    <n v="3"/>
    <n v="0"/>
    <n v="3.2471999999999994"/>
  </r>
  <r>
    <n v="3688"/>
    <s v="CA-2013-108567"/>
    <x v="0"/>
    <x v="244"/>
    <d v="2013-05-25T00:00:00"/>
    <s v="Standard Class"/>
    <s v="DB-13210"/>
    <s v="Dean Braden"/>
    <x v="0"/>
    <x v="0"/>
    <s v="Port Saint Lucie"/>
    <x v="2"/>
    <n v="34952"/>
    <x v="0"/>
    <x v="307"/>
    <x v="1"/>
    <x v="8"/>
    <x v="304"/>
    <n v="2.6940000000000004"/>
    <n v="2"/>
    <n v="0.7"/>
    <n v="-2.2450000000000001"/>
  </r>
  <r>
    <n v="3689"/>
    <s v="CA-2014-140760"/>
    <x v="3"/>
    <x v="455"/>
    <d v="2014-06-06T00:00:00"/>
    <s v="Second Class"/>
    <s v="DO-13435"/>
    <s v="Denny Ordway"/>
    <x v="0"/>
    <x v="0"/>
    <s v="Mesa"/>
    <x v="16"/>
    <n v="85204"/>
    <x v="1"/>
    <x v="218"/>
    <x v="1"/>
    <x v="10"/>
    <x v="217"/>
    <n v="25.344000000000001"/>
    <n v="6"/>
    <n v="0.2"/>
    <n v="7.92"/>
  </r>
  <r>
    <n v="3690"/>
    <s v="CA-2014-140760"/>
    <x v="3"/>
    <x v="455"/>
    <d v="2014-06-06T00:00:00"/>
    <s v="Second Class"/>
    <s v="DO-13435"/>
    <s v="Denny Ordway"/>
    <x v="0"/>
    <x v="0"/>
    <s v="Mesa"/>
    <x v="16"/>
    <n v="85204"/>
    <x v="1"/>
    <x v="598"/>
    <x v="1"/>
    <x v="12"/>
    <x v="593"/>
    <n v="43.92"/>
    <n v="5"/>
    <n v="0.2"/>
    <n v="15.921000000000003"/>
  </r>
  <r>
    <n v="3691"/>
    <s v="US-2012-131359"/>
    <x v="1"/>
    <x v="628"/>
    <d v="2012-11-02T00:00:00"/>
    <s v="Second Class"/>
    <s v="FA-14230"/>
    <s v="Frank Atkinson"/>
    <x v="1"/>
    <x v="0"/>
    <s v="Denver"/>
    <x v="22"/>
    <n v="80219"/>
    <x v="1"/>
    <x v="1313"/>
    <x v="2"/>
    <x v="15"/>
    <x v="1290"/>
    <n v="59.994000000000007"/>
    <n v="2"/>
    <n v="0.7"/>
    <n v="-45.995400000000004"/>
  </r>
  <r>
    <n v="3692"/>
    <s v="US-2012-131359"/>
    <x v="1"/>
    <x v="628"/>
    <d v="2012-11-02T00:00:00"/>
    <s v="Second Class"/>
    <s v="FA-14230"/>
    <s v="Frank Atkinson"/>
    <x v="1"/>
    <x v="0"/>
    <s v="Denver"/>
    <x v="22"/>
    <n v="80219"/>
    <x v="1"/>
    <x v="1572"/>
    <x v="2"/>
    <x v="16"/>
    <x v="1554"/>
    <n v="439.99200000000002"/>
    <n v="1"/>
    <n v="0.2"/>
    <n v="164.99700000000001"/>
  </r>
  <r>
    <n v="3693"/>
    <s v="US-2012-131359"/>
    <x v="1"/>
    <x v="628"/>
    <d v="2012-11-02T00:00:00"/>
    <s v="Second Class"/>
    <s v="FA-14230"/>
    <s v="Frank Atkinson"/>
    <x v="1"/>
    <x v="0"/>
    <s v="Denver"/>
    <x v="22"/>
    <n v="80219"/>
    <x v="1"/>
    <x v="722"/>
    <x v="2"/>
    <x v="7"/>
    <x v="714"/>
    <n v="87.96"/>
    <n v="5"/>
    <n v="0.2"/>
    <n v="30.785999999999998"/>
  </r>
  <r>
    <n v="3694"/>
    <s v="US-2012-131359"/>
    <x v="1"/>
    <x v="628"/>
    <d v="2012-11-02T00:00:00"/>
    <s v="Second Class"/>
    <s v="FA-14230"/>
    <s v="Frank Atkinson"/>
    <x v="1"/>
    <x v="0"/>
    <s v="Denver"/>
    <x v="22"/>
    <n v="80219"/>
    <x v="1"/>
    <x v="1573"/>
    <x v="0"/>
    <x v="5"/>
    <x v="1555"/>
    <n v="15.488"/>
    <n v="4"/>
    <n v="0.2"/>
    <n v="3.6783999999999999"/>
  </r>
  <r>
    <n v="3695"/>
    <s v="CA-2013-142097"/>
    <x v="0"/>
    <x v="680"/>
    <d v="2013-10-21T00:00:00"/>
    <s v="Standard Class"/>
    <s v="QJ-19255"/>
    <s v="Quincy Jones"/>
    <x v="1"/>
    <x v="0"/>
    <s v="Springfield"/>
    <x v="17"/>
    <n v="22153"/>
    <x v="0"/>
    <x v="1197"/>
    <x v="1"/>
    <x v="8"/>
    <x v="1173"/>
    <n v="232.96"/>
    <n v="7"/>
    <n v="0"/>
    <n v="116.48"/>
  </r>
  <r>
    <n v="3696"/>
    <s v="CA-2013-142097"/>
    <x v="0"/>
    <x v="680"/>
    <d v="2013-10-21T00:00:00"/>
    <s v="Standard Class"/>
    <s v="QJ-19255"/>
    <s v="Quincy Jones"/>
    <x v="1"/>
    <x v="0"/>
    <s v="Springfield"/>
    <x v="17"/>
    <n v="22153"/>
    <x v="0"/>
    <x v="1475"/>
    <x v="1"/>
    <x v="12"/>
    <x v="1453"/>
    <n v="66.539999999999992"/>
    <n v="6"/>
    <n v="0"/>
    <n v="32.604599999999998"/>
  </r>
  <r>
    <n v="3697"/>
    <s v="CA-2013-142097"/>
    <x v="0"/>
    <x v="680"/>
    <d v="2013-10-21T00:00:00"/>
    <s v="Standard Class"/>
    <s v="QJ-19255"/>
    <s v="Quincy Jones"/>
    <x v="1"/>
    <x v="0"/>
    <s v="Springfield"/>
    <x v="17"/>
    <n v="22153"/>
    <x v="0"/>
    <x v="336"/>
    <x v="1"/>
    <x v="9"/>
    <x v="332"/>
    <n v="43.26"/>
    <n v="3"/>
    <n v="0"/>
    <n v="14.275799999999998"/>
  </r>
  <r>
    <n v="3698"/>
    <s v="CA-2012-151680"/>
    <x v="1"/>
    <x v="902"/>
    <d v="2012-11-21T00:00:00"/>
    <s v="Second Class"/>
    <s v="TC-21475"/>
    <s v="Tony Chapman"/>
    <x v="2"/>
    <x v="0"/>
    <s v="Seattle"/>
    <x v="4"/>
    <n v="98115"/>
    <x v="1"/>
    <x v="1460"/>
    <x v="0"/>
    <x v="5"/>
    <x v="1437"/>
    <n v="141.96"/>
    <n v="2"/>
    <n v="0"/>
    <n v="22.7136"/>
  </r>
  <r>
    <n v="3699"/>
    <s v="CA-2011-140039"/>
    <x v="2"/>
    <x v="103"/>
    <d v="2011-09-17T00:00:00"/>
    <s v="Standard Class"/>
    <s v="ON-18715"/>
    <s v="Odella Nelson"/>
    <x v="1"/>
    <x v="0"/>
    <s v="Tempe"/>
    <x v="16"/>
    <n v="85281"/>
    <x v="1"/>
    <x v="1574"/>
    <x v="1"/>
    <x v="4"/>
    <x v="1556"/>
    <n v="79.400000000000006"/>
    <n v="5"/>
    <n v="0.2"/>
    <n v="5.9550000000000054"/>
  </r>
  <r>
    <n v="3700"/>
    <s v="CA-2014-160416"/>
    <x v="3"/>
    <x v="38"/>
    <d v="2014-11-19T00:00:00"/>
    <s v="Second Class"/>
    <s v="AD-10180"/>
    <s v="Alan Dominguez"/>
    <x v="2"/>
    <x v="0"/>
    <s v="Yonkers"/>
    <x v="15"/>
    <n v="10701"/>
    <x v="3"/>
    <x v="374"/>
    <x v="2"/>
    <x v="11"/>
    <x v="370"/>
    <n v="163.96"/>
    <n v="4"/>
    <n v="0"/>
    <n v="70.502800000000008"/>
  </r>
  <r>
    <n v="3701"/>
    <s v="CA-2014-169411"/>
    <x v="3"/>
    <x v="165"/>
    <d v="2014-12-30T00:00:00"/>
    <s v="Standard Class"/>
    <s v="AC-10615"/>
    <s v="Ann Chong"/>
    <x v="1"/>
    <x v="0"/>
    <s v="Rochester"/>
    <x v="15"/>
    <n v="14609"/>
    <x v="3"/>
    <x v="767"/>
    <x v="0"/>
    <x v="5"/>
    <x v="759"/>
    <n v="37.93"/>
    <n v="1"/>
    <n v="0"/>
    <n v="6.8273999999999972"/>
  </r>
  <r>
    <n v="3702"/>
    <s v="CA-2013-126543"/>
    <x v="0"/>
    <x v="850"/>
    <d v="2013-01-13T00:00:00"/>
    <s v="Second Class"/>
    <s v="MF-17665"/>
    <s v="Maureen Fritzler"/>
    <x v="1"/>
    <x v="0"/>
    <s v="Toledo"/>
    <x v="24"/>
    <n v="43615"/>
    <x v="3"/>
    <x v="1462"/>
    <x v="0"/>
    <x v="5"/>
    <x v="1439"/>
    <n v="15.168000000000001"/>
    <n v="2"/>
    <n v="0.2"/>
    <n v="3.7920000000000011"/>
  </r>
  <r>
    <n v="3703"/>
    <s v="CA-2012-104941"/>
    <x v="1"/>
    <x v="385"/>
    <d v="2012-06-19T00:00:00"/>
    <s v="Standard Class"/>
    <s v="DH-13075"/>
    <s v="Dave Hallsten"/>
    <x v="1"/>
    <x v="0"/>
    <s v="Decatur"/>
    <x v="19"/>
    <n v="35601"/>
    <x v="0"/>
    <x v="1560"/>
    <x v="1"/>
    <x v="6"/>
    <x v="1541"/>
    <n v="24.78"/>
    <n v="6"/>
    <n v="0"/>
    <n v="6.9384000000000006"/>
  </r>
  <r>
    <n v="3704"/>
    <s v="CA-2012-104941"/>
    <x v="1"/>
    <x v="385"/>
    <d v="2012-06-19T00:00:00"/>
    <s v="Standard Class"/>
    <s v="DH-13075"/>
    <s v="Dave Hallsten"/>
    <x v="1"/>
    <x v="0"/>
    <s v="Decatur"/>
    <x v="19"/>
    <n v="35601"/>
    <x v="0"/>
    <x v="1206"/>
    <x v="1"/>
    <x v="8"/>
    <x v="1182"/>
    <n v="19.14"/>
    <n v="3"/>
    <n v="0"/>
    <n v="8.8043999999999993"/>
  </r>
  <r>
    <n v="3705"/>
    <s v="CA-2012-104941"/>
    <x v="1"/>
    <x v="385"/>
    <d v="2012-06-19T00:00:00"/>
    <s v="Standard Class"/>
    <s v="DH-13075"/>
    <s v="Dave Hallsten"/>
    <x v="1"/>
    <x v="0"/>
    <s v="Decatur"/>
    <x v="19"/>
    <n v="35601"/>
    <x v="0"/>
    <x v="851"/>
    <x v="2"/>
    <x v="16"/>
    <x v="836"/>
    <n v="899.97"/>
    <n v="3"/>
    <n v="0"/>
    <n v="314.98950000000002"/>
  </r>
  <r>
    <n v="3706"/>
    <s v="CA-2012-104941"/>
    <x v="1"/>
    <x v="385"/>
    <d v="2012-06-19T00:00:00"/>
    <s v="Standard Class"/>
    <s v="DH-13075"/>
    <s v="Dave Hallsten"/>
    <x v="1"/>
    <x v="0"/>
    <s v="Decatur"/>
    <x v="19"/>
    <n v="35601"/>
    <x v="0"/>
    <x v="1541"/>
    <x v="1"/>
    <x v="10"/>
    <x v="1520"/>
    <n v="32.400000000000006"/>
    <n v="5"/>
    <n v="0"/>
    <n v="15.552000000000001"/>
  </r>
  <r>
    <n v="3707"/>
    <s v="CA-2014-160087"/>
    <x v="3"/>
    <x v="257"/>
    <d v="2014-03-23T00:00:00"/>
    <s v="Standard Class"/>
    <s v="EN-13780"/>
    <s v="Edward Nazzal"/>
    <x v="0"/>
    <x v="0"/>
    <s v="Dallas"/>
    <x v="5"/>
    <n v="75220"/>
    <x v="2"/>
    <x v="1068"/>
    <x v="1"/>
    <x v="6"/>
    <x v="1048"/>
    <n v="23.832000000000001"/>
    <n v="3"/>
    <n v="0.2"/>
    <n v="6.5538000000000007"/>
  </r>
  <r>
    <n v="3708"/>
    <s v="CA-2011-120544"/>
    <x v="2"/>
    <x v="533"/>
    <d v="2011-11-27T00:00:00"/>
    <s v="Standard Class"/>
    <s v="SS-20140"/>
    <s v="Saphhira Shifley"/>
    <x v="1"/>
    <x v="0"/>
    <s v="Mesquite"/>
    <x v="5"/>
    <n v="75150"/>
    <x v="2"/>
    <x v="740"/>
    <x v="0"/>
    <x v="5"/>
    <x v="33"/>
    <n v="6.3680000000000003"/>
    <n v="2"/>
    <n v="0.6"/>
    <n v="-2.5471999999999984"/>
  </r>
  <r>
    <n v="3709"/>
    <s v="CA-2011-120544"/>
    <x v="2"/>
    <x v="533"/>
    <d v="2011-11-27T00:00:00"/>
    <s v="Standard Class"/>
    <s v="SS-20140"/>
    <s v="Saphhira Shifley"/>
    <x v="1"/>
    <x v="0"/>
    <s v="Mesquite"/>
    <x v="5"/>
    <n v="75150"/>
    <x v="2"/>
    <x v="1051"/>
    <x v="1"/>
    <x v="9"/>
    <x v="1031"/>
    <n v="34.175999999999995"/>
    <n v="3"/>
    <n v="0.8"/>
    <n v="-87.148800000000023"/>
  </r>
  <r>
    <n v="3710"/>
    <s v="CA-2011-120544"/>
    <x v="2"/>
    <x v="533"/>
    <d v="2011-11-27T00:00:00"/>
    <s v="Standard Class"/>
    <s v="SS-20140"/>
    <s v="Saphhira Shifley"/>
    <x v="1"/>
    <x v="0"/>
    <s v="Mesquite"/>
    <x v="5"/>
    <n v="75150"/>
    <x v="2"/>
    <x v="1425"/>
    <x v="2"/>
    <x v="11"/>
    <x v="1404"/>
    <n v="5.5440000000000005"/>
    <n v="7"/>
    <n v="0.2"/>
    <n v="1.6632000000000007"/>
  </r>
  <r>
    <n v="3711"/>
    <s v="CA-2014-113670"/>
    <x v="3"/>
    <x v="453"/>
    <d v="2014-10-18T00:00:00"/>
    <s v="First Class"/>
    <s v="RS-19765"/>
    <s v="Roland Schwarz"/>
    <x v="1"/>
    <x v="0"/>
    <s v="Los Angeles"/>
    <x v="1"/>
    <n v="90045"/>
    <x v="1"/>
    <x v="214"/>
    <x v="0"/>
    <x v="3"/>
    <x v="213"/>
    <n v="510.24"/>
    <n v="3"/>
    <n v="0.2"/>
    <n v="6.3779999999999575"/>
  </r>
  <r>
    <n v="3712"/>
    <s v="CA-2014-113670"/>
    <x v="3"/>
    <x v="453"/>
    <d v="2014-10-18T00:00:00"/>
    <s v="First Class"/>
    <s v="RS-19765"/>
    <s v="Roland Schwarz"/>
    <x v="1"/>
    <x v="0"/>
    <s v="Los Angeles"/>
    <x v="1"/>
    <n v="90045"/>
    <x v="1"/>
    <x v="1127"/>
    <x v="1"/>
    <x v="10"/>
    <x v="1106"/>
    <n v="204.95000000000002"/>
    <n v="5"/>
    <n v="0"/>
    <n v="100.4255"/>
  </r>
  <r>
    <n v="3713"/>
    <s v="CA-2014-166198"/>
    <x v="3"/>
    <x v="81"/>
    <d v="2014-04-25T00:00:00"/>
    <s v="First Class"/>
    <s v="JW-15955"/>
    <s v="Joni Wasserman"/>
    <x v="0"/>
    <x v="0"/>
    <s v="Seattle"/>
    <x v="4"/>
    <n v="98103"/>
    <x v="1"/>
    <x v="1575"/>
    <x v="2"/>
    <x v="11"/>
    <x v="1557"/>
    <n v="11.54"/>
    <n v="1"/>
    <n v="0"/>
    <n v="3.4619999999999997"/>
  </r>
  <r>
    <n v="3714"/>
    <s v="CA-2014-166198"/>
    <x v="3"/>
    <x v="81"/>
    <d v="2014-04-25T00:00:00"/>
    <s v="First Class"/>
    <s v="JW-15955"/>
    <s v="Joni Wasserman"/>
    <x v="0"/>
    <x v="0"/>
    <s v="Seattle"/>
    <x v="4"/>
    <n v="98103"/>
    <x v="1"/>
    <x v="797"/>
    <x v="0"/>
    <x v="5"/>
    <x v="787"/>
    <n v="162.60000000000002"/>
    <n v="3"/>
    <n v="0"/>
    <n v="34.145999999999994"/>
  </r>
  <r>
    <n v="3715"/>
    <s v="CA-2011-135608"/>
    <x v="2"/>
    <x v="589"/>
    <d v="2011-12-10T00:00:00"/>
    <s v="Second Class"/>
    <s v="JK-15625"/>
    <s v="Jim Karlsson"/>
    <x v="0"/>
    <x v="0"/>
    <s v="Olympia"/>
    <x v="4"/>
    <n v="98502"/>
    <x v="1"/>
    <x v="600"/>
    <x v="1"/>
    <x v="10"/>
    <x v="595"/>
    <n v="45.68"/>
    <n v="2"/>
    <n v="0"/>
    <n v="21.012799999999999"/>
  </r>
  <r>
    <n v="3716"/>
    <s v="CA-2011-135608"/>
    <x v="2"/>
    <x v="589"/>
    <d v="2011-12-10T00:00:00"/>
    <s v="Second Class"/>
    <s v="JK-15625"/>
    <s v="Jim Karlsson"/>
    <x v="0"/>
    <x v="0"/>
    <s v="Olympia"/>
    <x v="4"/>
    <n v="98502"/>
    <x v="1"/>
    <x v="291"/>
    <x v="0"/>
    <x v="1"/>
    <x v="288"/>
    <n v="603.91999999999996"/>
    <n v="5"/>
    <n v="0.2"/>
    <n v="45.294000000000011"/>
  </r>
  <r>
    <n v="3717"/>
    <s v="CA-2014-144568"/>
    <x v="3"/>
    <x v="148"/>
    <d v="2014-06-03T00:00:00"/>
    <s v="Standard Class"/>
    <s v="JO-15550"/>
    <s v="Jesus Ocampo"/>
    <x v="2"/>
    <x v="0"/>
    <s v="Omaha"/>
    <x v="8"/>
    <n v="68104"/>
    <x v="2"/>
    <x v="1217"/>
    <x v="1"/>
    <x v="13"/>
    <x v="1192"/>
    <n v="23.55"/>
    <n v="5"/>
    <n v="0"/>
    <n v="1.1775000000000002"/>
  </r>
  <r>
    <n v="3718"/>
    <s v="CA-2013-142370"/>
    <x v="0"/>
    <x v="251"/>
    <d v="2013-09-24T00:00:00"/>
    <s v="Standard Class"/>
    <s v="TP-21130"/>
    <s v="Theone Pippenger"/>
    <x v="0"/>
    <x v="0"/>
    <s v="Columbus"/>
    <x v="32"/>
    <n v="31907"/>
    <x v="0"/>
    <x v="1576"/>
    <x v="1"/>
    <x v="14"/>
    <x v="1558"/>
    <n v="5.04"/>
    <n v="2"/>
    <n v="0"/>
    <n v="0.15120000000000022"/>
  </r>
  <r>
    <n v="3719"/>
    <s v="CA-2013-142370"/>
    <x v="0"/>
    <x v="251"/>
    <d v="2013-09-24T00:00:00"/>
    <s v="Standard Class"/>
    <s v="TP-21130"/>
    <s v="Theone Pippenger"/>
    <x v="0"/>
    <x v="0"/>
    <s v="Columbus"/>
    <x v="32"/>
    <n v="31907"/>
    <x v="0"/>
    <x v="1135"/>
    <x v="2"/>
    <x v="11"/>
    <x v="1114"/>
    <n v="249.95000000000002"/>
    <n v="5"/>
    <n v="0"/>
    <n v="107.47850000000001"/>
  </r>
  <r>
    <n v="3720"/>
    <s v="CA-2013-105900"/>
    <x v="0"/>
    <x v="42"/>
    <d v="2013-09-24T00:00:00"/>
    <s v="Standard Class"/>
    <s v="BS-11590"/>
    <s v="Brendan Sweed"/>
    <x v="1"/>
    <x v="0"/>
    <s v="Columbus"/>
    <x v="14"/>
    <n v="47201"/>
    <x v="2"/>
    <x v="158"/>
    <x v="1"/>
    <x v="6"/>
    <x v="157"/>
    <n v="33.4"/>
    <n v="5"/>
    <n v="0"/>
    <n v="12.357999999999997"/>
  </r>
  <r>
    <n v="3721"/>
    <s v="CA-2013-151155"/>
    <x v="0"/>
    <x v="887"/>
    <d v="2013-12-25T00:00:00"/>
    <s v="Standard Class"/>
    <s v="AB-10255"/>
    <s v="Alejandro Ballentine"/>
    <x v="2"/>
    <x v="0"/>
    <s v="Jackson"/>
    <x v="35"/>
    <n v="39212"/>
    <x v="0"/>
    <x v="283"/>
    <x v="0"/>
    <x v="5"/>
    <x v="280"/>
    <n v="18.920000000000002"/>
    <n v="4"/>
    <n v="0"/>
    <n v="7.3788000000000018"/>
  </r>
  <r>
    <n v="3722"/>
    <s v="CA-2013-151155"/>
    <x v="0"/>
    <x v="887"/>
    <d v="2013-12-25T00:00:00"/>
    <s v="Standard Class"/>
    <s v="AB-10255"/>
    <s v="Alejandro Ballentine"/>
    <x v="2"/>
    <x v="0"/>
    <s v="Jackson"/>
    <x v="35"/>
    <n v="39212"/>
    <x v="0"/>
    <x v="8"/>
    <x v="1"/>
    <x v="8"/>
    <x v="8"/>
    <n v="15.42"/>
    <n v="2"/>
    <n v="0"/>
    <n v="6.9390000000000001"/>
  </r>
  <r>
    <n v="3723"/>
    <s v="CA-2014-144036"/>
    <x v="3"/>
    <x v="903"/>
    <d v="2014-11-27T00:00:00"/>
    <s v="Standard Class"/>
    <s v="FO-14305"/>
    <s v="Frank Olsen"/>
    <x v="0"/>
    <x v="0"/>
    <s v="Houston"/>
    <x v="5"/>
    <n v="77070"/>
    <x v="2"/>
    <x v="311"/>
    <x v="1"/>
    <x v="6"/>
    <x v="308"/>
    <n v="35.712000000000003"/>
    <n v="8"/>
    <n v="0.2"/>
    <n v="2.2319999999999958"/>
  </r>
  <r>
    <n v="3724"/>
    <s v="US-2011-169789"/>
    <x v="2"/>
    <x v="125"/>
    <d v="2012-01-04T00:00:00"/>
    <s v="Standard Class"/>
    <s v="MF-17665"/>
    <s v="Maureen Fritzler"/>
    <x v="1"/>
    <x v="0"/>
    <s v="Phoenix"/>
    <x v="16"/>
    <n v="85023"/>
    <x v="1"/>
    <x v="1498"/>
    <x v="1"/>
    <x v="8"/>
    <x v="1477"/>
    <n v="551.98500000000013"/>
    <n v="5"/>
    <n v="0.7"/>
    <n v="-459.98750000000018"/>
  </r>
  <r>
    <n v="3725"/>
    <s v="CA-2014-127264"/>
    <x v="3"/>
    <x v="355"/>
    <d v="2014-04-06T00:00:00"/>
    <s v="First Class"/>
    <s v="SA-20830"/>
    <s v="Sue Ann Reed"/>
    <x v="0"/>
    <x v="0"/>
    <s v="Chicago"/>
    <x v="10"/>
    <n v="60653"/>
    <x v="2"/>
    <x v="425"/>
    <x v="1"/>
    <x v="6"/>
    <x v="420"/>
    <n v="7.0559999999999992"/>
    <n v="3"/>
    <n v="0.2"/>
    <n v="2.2050000000000001"/>
  </r>
  <r>
    <n v="3726"/>
    <s v="CA-2013-151512"/>
    <x v="0"/>
    <x v="482"/>
    <d v="2014-01-03T00:00:00"/>
    <s v="Standard Class"/>
    <s v="SH-19975"/>
    <s v="Sally Hughsby"/>
    <x v="1"/>
    <x v="0"/>
    <s v="Denver"/>
    <x v="22"/>
    <n v="80219"/>
    <x v="1"/>
    <x v="1267"/>
    <x v="1"/>
    <x v="9"/>
    <x v="1242"/>
    <n v="18.72"/>
    <n v="2"/>
    <n v="0.2"/>
    <n v="3.51"/>
  </r>
  <r>
    <n v="3727"/>
    <s v="CA-2013-165169"/>
    <x v="0"/>
    <x v="410"/>
    <d v="2013-06-12T00:00:00"/>
    <s v="Standard Class"/>
    <s v="JL-15235"/>
    <s v="Janet Lee"/>
    <x v="0"/>
    <x v="0"/>
    <s v="Newark"/>
    <x v="13"/>
    <n v="19711"/>
    <x v="3"/>
    <x v="734"/>
    <x v="1"/>
    <x v="4"/>
    <x v="726"/>
    <n v="360.38"/>
    <n v="2"/>
    <n v="0"/>
    <n v="93.698800000000006"/>
  </r>
  <r>
    <n v="3728"/>
    <s v="CA-2013-165169"/>
    <x v="0"/>
    <x v="410"/>
    <d v="2013-06-12T00:00:00"/>
    <s v="Standard Class"/>
    <s v="JL-15235"/>
    <s v="Janet Lee"/>
    <x v="0"/>
    <x v="0"/>
    <s v="Newark"/>
    <x v="13"/>
    <n v="19711"/>
    <x v="3"/>
    <x v="311"/>
    <x v="1"/>
    <x v="6"/>
    <x v="308"/>
    <n v="11.16"/>
    <n v="2"/>
    <n v="0"/>
    <n v="2.7899999999999991"/>
  </r>
  <r>
    <n v="3729"/>
    <s v="CA-2013-165169"/>
    <x v="0"/>
    <x v="410"/>
    <d v="2013-06-12T00:00:00"/>
    <s v="Standard Class"/>
    <s v="JL-15235"/>
    <s v="Janet Lee"/>
    <x v="0"/>
    <x v="0"/>
    <s v="Newark"/>
    <x v="13"/>
    <n v="19711"/>
    <x v="3"/>
    <x v="1508"/>
    <x v="1"/>
    <x v="2"/>
    <x v="1486"/>
    <n v="14.940000000000001"/>
    <n v="3"/>
    <n v="0"/>
    <n v="6.8723999999999998"/>
  </r>
  <r>
    <n v="3730"/>
    <s v="CA-2012-109575"/>
    <x v="1"/>
    <x v="227"/>
    <d v="2012-09-23T00:00:00"/>
    <s v="Standard Class"/>
    <s v="KH-16630"/>
    <s v="Ken Heidel"/>
    <x v="1"/>
    <x v="0"/>
    <s v="Clinton"/>
    <x v="39"/>
    <n v="20735"/>
    <x v="3"/>
    <x v="1018"/>
    <x v="1"/>
    <x v="4"/>
    <x v="1000"/>
    <n v="41.96"/>
    <n v="2"/>
    <n v="0"/>
    <n v="7.9724000000000004"/>
  </r>
  <r>
    <n v="3731"/>
    <s v="CA-2012-109575"/>
    <x v="1"/>
    <x v="227"/>
    <d v="2012-09-23T00:00:00"/>
    <s v="Standard Class"/>
    <s v="KH-16630"/>
    <s v="Ken Heidel"/>
    <x v="1"/>
    <x v="0"/>
    <s v="Clinton"/>
    <x v="39"/>
    <n v="20735"/>
    <x v="3"/>
    <x v="72"/>
    <x v="1"/>
    <x v="4"/>
    <x v="72"/>
    <n v="636.86"/>
    <n v="7"/>
    <n v="0"/>
    <n v="0"/>
  </r>
  <r>
    <n v="3732"/>
    <s v="CA-2012-109575"/>
    <x v="1"/>
    <x v="227"/>
    <d v="2012-09-23T00:00:00"/>
    <s v="Standard Class"/>
    <s v="KH-16630"/>
    <s v="Ken Heidel"/>
    <x v="1"/>
    <x v="0"/>
    <s v="Clinton"/>
    <x v="39"/>
    <n v="20735"/>
    <x v="3"/>
    <x v="1577"/>
    <x v="2"/>
    <x v="7"/>
    <x v="1559"/>
    <n v="499.99"/>
    <n v="1"/>
    <n v="0"/>
    <n v="129.99740000000003"/>
  </r>
  <r>
    <n v="3733"/>
    <s v="CA-2012-109575"/>
    <x v="1"/>
    <x v="227"/>
    <d v="2012-09-23T00:00:00"/>
    <s v="Standard Class"/>
    <s v="KH-16630"/>
    <s v="Ken Heidel"/>
    <x v="1"/>
    <x v="0"/>
    <s v="Clinton"/>
    <x v="39"/>
    <n v="20735"/>
    <x v="3"/>
    <x v="1149"/>
    <x v="2"/>
    <x v="7"/>
    <x v="1128"/>
    <n v="1259.93"/>
    <n v="7"/>
    <n v="0"/>
    <n v="327.58180000000004"/>
  </r>
  <r>
    <n v="3734"/>
    <s v="CA-2012-109575"/>
    <x v="1"/>
    <x v="227"/>
    <d v="2012-09-23T00:00:00"/>
    <s v="Standard Class"/>
    <s v="KH-16630"/>
    <s v="Ken Heidel"/>
    <x v="1"/>
    <x v="0"/>
    <s v="Clinton"/>
    <x v="39"/>
    <n v="20735"/>
    <x v="3"/>
    <x v="1526"/>
    <x v="1"/>
    <x v="8"/>
    <x v="1504"/>
    <n v="65.08"/>
    <n v="4"/>
    <n v="0"/>
    <n v="31.889199999999995"/>
  </r>
  <r>
    <n v="3735"/>
    <s v="CA-2014-168193"/>
    <x v="3"/>
    <x v="904"/>
    <d v="2014-03-12T00:00:00"/>
    <s v="Second Class"/>
    <s v="RM-19750"/>
    <s v="Roland Murray"/>
    <x v="0"/>
    <x v="0"/>
    <s v="New York City"/>
    <x v="15"/>
    <n v="10011"/>
    <x v="3"/>
    <x v="145"/>
    <x v="1"/>
    <x v="10"/>
    <x v="145"/>
    <n v="26.38"/>
    <n v="1"/>
    <n v="0"/>
    <n v="12.134799999999998"/>
  </r>
  <r>
    <n v="3736"/>
    <s v="CA-2014-168193"/>
    <x v="3"/>
    <x v="904"/>
    <d v="2014-03-12T00:00:00"/>
    <s v="Second Class"/>
    <s v="RM-19750"/>
    <s v="Roland Murray"/>
    <x v="0"/>
    <x v="0"/>
    <s v="New York City"/>
    <x v="15"/>
    <n v="10011"/>
    <x v="3"/>
    <x v="928"/>
    <x v="0"/>
    <x v="5"/>
    <x v="912"/>
    <n v="71.97"/>
    <n v="3"/>
    <n v="0"/>
    <n v="16.553099999999993"/>
  </r>
  <r>
    <n v="3737"/>
    <s v="CA-2013-115476"/>
    <x v="0"/>
    <x v="716"/>
    <d v="2013-03-18T00:00:00"/>
    <s v="Same Day"/>
    <s v="VM-21835"/>
    <s v="Vivian Mathis"/>
    <x v="0"/>
    <x v="0"/>
    <s v="Newark"/>
    <x v="13"/>
    <n v="19711"/>
    <x v="3"/>
    <x v="1417"/>
    <x v="2"/>
    <x v="7"/>
    <x v="1396"/>
    <n v="129.97999999999999"/>
    <n v="2"/>
    <n v="0"/>
    <n v="62.3904"/>
  </r>
  <r>
    <n v="3738"/>
    <s v="CA-2013-115476"/>
    <x v="0"/>
    <x v="716"/>
    <d v="2013-03-18T00:00:00"/>
    <s v="Same Day"/>
    <s v="VM-21835"/>
    <s v="Vivian Mathis"/>
    <x v="0"/>
    <x v="0"/>
    <s v="Newark"/>
    <x v="13"/>
    <n v="19711"/>
    <x v="3"/>
    <x v="1526"/>
    <x v="1"/>
    <x v="8"/>
    <x v="1504"/>
    <n v="32.54"/>
    <n v="2"/>
    <n v="0"/>
    <n v="15.944599999999998"/>
  </r>
  <r>
    <n v="3739"/>
    <s v="CA-2013-133340"/>
    <x v="0"/>
    <x v="10"/>
    <d v="2013-12-14T00:00:00"/>
    <s v="Standard Class"/>
    <s v="LH-17155"/>
    <s v="Logan Haushalter"/>
    <x v="0"/>
    <x v="0"/>
    <s v="Jackson"/>
    <x v="12"/>
    <n v="49201"/>
    <x v="2"/>
    <x v="47"/>
    <x v="2"/>
    <x v="7"/>
    <x v="47"/>
    <n v="10.9"/>
    <n v="1"/>
    <n v="0"/>
    <n v="3.0520000000000005"/>
  </r>
  <r>
    <n v="3740"/>
    <s v="CA-2013-133340"/>
    <x v="0"/>
    <x v="10"/>
    <d v="2013-12-14T00:00:00"/>
    <s v="Standard Class"/>
    <s v="LH-17155"/>
    <s v="Logan Haushalter"/>
    <x v="0"/>
    <x v="0"/>
    <s v="Jackson"/>
    <x v="12"/>
    <n v="49201"/>
    <x v="2"/>
    <x v="1016"/>
    <x v="2"/>
    <x v="11"/>
    <x v="998"/>
    <n v="59.98"/>
    <n v="2"/>
    <n v="0"/>
    <n v="25.191600000000001"/>
  </r>
  <r>
    <n v="3741"/>
    <s v="CA-2013-133340"/>
    <x v="0"/>
    <x v="10"/>
    <d v="2013-12-14T00:00:00"/>
    <s v="Standard Class"/>
    <s v="LH-17155"/>
    <s v="Logan Haushalter"/>
    <x v="0"/>
    <x v="0"/>
    <s v="Jackson"/>
    <x v="12"/>
    <n v="49201"/>
    <x v="2"/>
    <x v="14"/>
    <x v="1"/>
    <x v="9"/>
    <x v="14"/>
    <n v="61.929000000000002"/>
    <n v="1"/>
    <n v="0.1"/>
    <n v="23.395400000000002"/>
  </r>
  <r>
    <n v="3742"/>
    <s v="CA-2013-137848"/>
    <x v="0"/>
    <x v="804"/>
    <d v="2013-01-21T00:00:00"/>
    <s v="Standard Class"/>
    <s v="WB-21850"/>
    <s v="William Brown"/>
    <x v="0"/>
    <x v="0"/>
    <s v="New York City"/>
    <x v="15"/>
    <n v="10011"/>
    <x v="3"/>
    <x v="318"/>
    <x v="1"/>
    <x v="12"/>
    <x v="315"/>
    <n v="16.52"/>
    <n v="4"/>
    <n v="0"/>
    <n v="7.5991999999999997"/>
  </r>
  <r>
    <n v="3743"/>
    <s v="CA-2013-137848"/>
    <x v="0"/>
    <x v="804"/>
    <d v="2013-01-21T00:00:00"/>
    <s v="Standard Class"/>
    <s v="WB-21850"/>
    <s v="William Brown"/>
    <x v="0"/>
    <x v="0"/>
    <s v="New York City"/>
    <x v="15"/>
    <n v="10011"/>
    <x v="3"/>
    <x v="1283"/>
    <x v="1"/>
    <x v="10"/>
    <x v="1259"/>
    <n v="60.12"/>
    <n v="9"/>
    <n v="0"/>
    <n v="28.857599999999998"/>
  </r>
  <r>
    <n v="3744"/>
    <s v="CA-2013-137848"/>
    <x v="0"/>
    <x v="804"/>
    <d v="2013-01-21T00:00:00"/>
    <s v="Standard Class"/>
    <s v="WB-21850"/>
    <s v="William Brown"/>
    <x v="0"/>
    <x v="0"/>
    <s v="New York City"/>
    <x v="15"/>
    <n v="10011"/>
    <x v="3"/>
    <x v="340"/>
    <x v="1"/>
    <x v="8"/>
    <x v="336"/>
    <n v="49.536000000000001"/>
    <n v="3"/>
    <n v="0.2"/>
    <n v="17.337599999999998"/>
  </r>
  <r>
    <n v="3745"/>
    <s v="CA-2011-113047"/>
    <x v="2"/>
    <x v="745"/>
    <d v="2011-10-24T00:00:00"/>
    <s v="Same Day"/>
    <s v="AP-10915"/>
    <s v="Arthur Prichep"/>
    <x v="0"/>
    <x v="0"/>
    <s v="Rock Hill"/>
    <x v="20"/>
    <n v="29730"/>
    <x v="0"/>
    <x v="1432"/>
    <x v="1"/>
    <x v="13"/>
    <x v="1411"/>
    <n v="11.850000000000001"/>
    <n v="3"/>
    <n v="0"/>
    <n v="3.7919999999999994"/>
  </r>
  <r>
    <n v="3746"/>
    <s v="CA-2013-149979"/>
    <x v="0"/>
    <x v="713"/>
    <d v="2013-09-29T00:00:00"/>
    <s v="Second Class"/>
    <s v="RA-19915"/>
    <s v="Russell Applegate"/>
    <x v="0"/>
    <x v="0"/>
    <s v="Columbus"/>
    <x v="32"/>
    <n v="31907"/>
    <x v="0"/>
    <x v="392"/>
    <x v="1"/>
    <x v="4"/>
    <x v="388"/>
    <n v="118.25"/>
    <n v="5"/>
    <n v="0"/>
    <n v="34.292499999999997"/>
  </r>
  <r>
    <n v="3747"/>
    <s v="CA-2013-149979"/>
    <x v="0"/>
    <x v="713"/>
    <d v="2013-09-29T00:00:00"/>
    <s v="Second Class"/>
    <s v="RA-19915"/>
    <s v="Russell Applegate"/>
    <x v="0"/>
    <x v="0"/>
    <s v="Columbus"/>
    <x v="32"/>
    <n v="31907"/>
    <x v="0"/>
    <x v="1265"/>
    <x v="0"/>
    <x v="1"/>
    <x v="1240"/>
    <n v="368.96999999999997"/>
    <n v="3"/>
    <n v="0"/>
    <n v="81.173400000000001"/>
  </r>
  <r>
    <n v="3748"/>
    <s v="CA-2014-161956"/>
    <x v="3"/>
    <x v="151"/>
    <d v="2014-08-30T00:00:00"/>
    <s v="Second Class"/>
    <s v="DR-12880"/>
    <s v="Dan Reichenbach"/>
    <x v="1"/>
    <x v="0"/>
    <s v="Inglewood"/>
    <x v="1"/>
    <n v="90301"/>
    <x v="1"/>
    <x v="1071"/>
    <x v="0"/>
    <x v="5"/>
    <x v="1051"/>
    <n v="198.46"/>
    <n v="2"/>
    <n v="0"/>
    <n v="99.23"/>
  </r>
  <r>
    <n v="3749"/>
    <s v="CA-2014-161956"/>
    <x v="3"/>
    <x v="151"/>
    <d v="2014-08-30T00:00:00"/>
    <s v="Second Class"/>
    <s v="DR-12880"/>
    <s v="Dan Reichenbach"/>
    <x v="1"/>
    <x v="0"/>
    <s v="Inglewood"/>
    <x v="1"/>
    <n v="90301"/>
    <x v="1"/>
    <x v="1429"/>
    <x v="1"/>
    <x v="9"/>
    <x v="1408"/>
    <n v="321.92"/>
    <n v="4"/>
    <n v="0"/>
    <n v="96.575999999999993"/>
  </r>
  <r>
    <n v="3750"/>
    <s v="CA-2014-161956"/>
    <x v="3"/>
    <x v="151"/>
    <d v="2014-08-30T00:00:00"/>
    <s v="Second Class"/>
    <s v="DR-12880"/>
    <s v="Dan Reichenbach"/>
    <x v="1"/>
    <x v="0"/>
    <s v="Inglewood"/>
    <x v="1"/>
    <n v="90301"/>
    <x v="1"/>
    <x v="1572"/>
    <x v="2"/>
    <x v="16"/>
    <x v="1554"/>
    <n v="879.98400000000004"/>
    <n v="2"/>
    <n v="0.2"/>
    <n v="329.99400000000003"/>
  </r>
  <r>
    <n v="3751"/>
    <s v="CA-2014-161956"/>
    <x v="3"/>
    <x v="151"/>
    <d v="2014-08-30T00:00:00"/>
    <s v="Second Class"/>
    <s v="DR-12880"/>
    <s v="Dan Reichenbach"/>
    <x v="1"/>
    <x v="0"/>
    <s v="Inglewood"/>
    <x v="1"/>
    <n v="90301"/>
    <x v="1"/>
    <x v="675"/>
    <x v="1"/>
    <x v="14"/>
    <x v="669"/>
    <n v="28.4"/>
    <n v="5"/>
    <n v="0"/>
    <n v="8.2359999999999989"/>
  </r>
  <r>
    <n v="3752"/>
    <s v="CA-2014-161956"/>
    <x v="3"/>
    <x v="151"/>
    <d v="2014-08-30T00:00:00"/>
    <s v="Second Class"/>
    <s v="DR-12880"/>
    <s v="Dan Reichenbach"/>
    <x v="1"/>
    <x v="0"/>
    <s v="Inglewood"/>
    <x v="1"/>
    <n v="90301"/>
    <x v="1"/>
    <x v="370"/>
    <x v="0"/>
    <x v="1"/>
    <x v="366"/>
    <n v="230.28000000000003"/>
    <n v="3"/>
    <n v="0.2"/>
    <n v="23.027999999999992"/>
  </r>
  <r>
    <n v="3753"/>
    <s v="CA-2014-161956"/>
    <x v="3"/>
    <x v="151"/>
    <d v="2014-08-30T00:00:00"/>
    <s v="Second Class"/>
    <s v="DR-12880"/>
    <s v="Dan Reichenbach"/>
    <x v="1"/>
    <x v="0"/>
    <s v="Inglewood"/>
    <x v="1"/>
    <n v="90301"/>
    <x v="1"/>
    <x v="968"/>
    <x v="1"/>
    <x v="10"/>
    <x v="952"/>
    <n v="116.28"/>
    <n v="3"/>
    <n v="0"/>
    <n v="56.977199999999996"/>
  </r>
  <r>
    <n v="3754"/>
    <s v="CA-2014-161956"/>
    <x v="3"/>
    <x v="151"/>
    <d v="2014-08-30T00:00:00"/>
    <s v="Second Class"/>
    <s v="DR-12880"/>
    <s v="Dan Reichenbach"/>
    <x v="1"/>
    <x v="0"/>
    <s v="Inglewood"/>
    <x v="1"/>
    <n v="90301"/>
    <x v="1"/>
    <x v="115"/>
    <x v="1"/>
    <x v="8"/>
    <x v="115"/>
    <n v="841.5680000000001"/>
    <n v="2"/>
    <n v="0.2"/>
    <n v="294.54879999999991"/>
  </r>
  <r>
    <n v="3755"/>
    <s v="CA-2014-161956"/>
    <x v="3"/>
    <x v="151"/>
    <d v="2014-08-30T00:00:00"/>
    <s v="Second Class"/>
    <s v="DR-12880"/>
    <s v="Dan Reichenbach"/>
    <x v="1"/>
    <x v="0"/>
    <s v="Inglewood"/>
    <x v="1"/>
    <n v="90301"/>
    <x v="1"/>
    <x v="1043"/>
    <x v="1"/>
    <x v="4"/>
    <x v="1023"/>
    <n v="354.90000000000003"/>
    <n v="5"/>
    <n v="0"/>
    <n v="17.744999999999962"/>
  </r>
  <r>
    <n v="3756"/>
    <s v="CA-2013-116799"/>
    <x v="0"/>
    <x v="840"/>
    <d v="2013-03-07T00:00:00"/>
    <s v="First Class"/>
    <s v="JG-15310"/>
    <s v="Jason Gross"/>
    <x v="1"/>
    <x v="0"/>
    <s v="Odessa"/>
    <x v="5"/>
    <n v="79762"/>
    <x v="2"/>
    <x v="827"/>
    <x v="1"/>
    <x v="10"/>
    <x v="815"/>
    <n v="42.783999999999999"/>
    <n v="7"/>
    <n v="0.2"/>
    <n v="15.509199999999998"/>
  </r>
  <r>
    <n v="3757"/>
    <s v="CA-2013-116799"/>
    <x v="0"/>
    <x v="840"/>
    <d v="2013-03-07T00:00:00"/>
    <s v="First Class"/>
    <s v="JG-15310"/>
    <s v="Jason Gross"/>
    <x v="1"/>
    <x v="0"/>
    <s v="Odessa"/>
    <x v="5"/>
    <n v="79762"/>
    <x v="2"/>
    <x v="1578"/>
    <x v="0"/>
    <x v="1"/>
    <x v="1560"/>
    <n v="563.42999999999984"/>
    <n v="5"/>
    <n v="0.3"/>
    <n v="-56.343000000000018"/>
  </r>
  <r>
    <n v="3758"/>
    <s v="CA-2013-111283"/>
    <x v="0"/>
    <x v="905"/>
    <d v="2013-03-05T00:00:00"/>
    <s v="Standard Class"/>
    <s v="LC-16870"/>
    <s v="Lena Cacioppo"/>
    <x v="0"/>
    <x v="0"/>
    <s v="Newark"/>
    <x v="24"/>
    <n v="43055"/>
    <x v="3"/>
    <x v="1500"/>
    <x v="1"/>
    <x v="6"/>
    <x v="1479"/>
    <n v="111.104"/>
    <n v="7"/>
    <n v="0.2"/>
    <n v="8.3328000000000024"/>
  </r>
  <r>
    <n v="3759"/>
    <s v="CA-2012-167745"/>
    <x v="1"/>
    <x v="227"/>
    <d v="2012-09-23T00:00:00"/>
    <s v="Standard Class"/>
    <s v="GB-14530"/>
    <s v="George Bell"/>
    <x v="1"/>
    <x v="0"/>
    <s v="Los Angeles"/>
    <x v="1"/>
    <n v="90049"/>
    <x v="1"/>
    <x v="241"/>
    <x v="1"/>
    <x v="6"/>
    <x v="239"/>
    <n v="11.68"/>
    <n v="2"/>
    <n v="0"/>
    <n v="5.4895999999999994"/>
  </r>
  <r>
    <n v="3760"/>
    <s v="CA-2012-167745"/>
    <x v="1"/>
    <x v="227"/>
    <d v="2012-09-23T00:00:00"/>
    <s v="Standard Class"/>
    <s v="GB-14530"/>
    <s v="George Bell"/>
    <x v="1"/>
    <x v="0"/>
    <s v="Los Angeles"/>
    <x v="1"/>
    <n v="90049"/>
    <x v="1"/>
    <x v="1566"/>
    <x v="1"/>
    <x v="14"/>
    <x v="1548"/>
    <n v="16.899999999999999"/>
    <n v="2"/>
    <n v="0"/>
    <n v="5.0699999999999985"/>
  </r>
  <r>
    <n v="3761"/>
    <s v="CA-2012-167745"/>
    <x v="1"/>
    <x v="227"/>
    <d v="2012-09-23T00:00:00"/>
    <s v="Standard Class"/>
    <s v="GB-14530"/>
    <s v="George Bell"/>
    <x v="1"/>
    <x v="0"/>
    <s v="Los Angeles"/>
    <x v="1"/>
    <n v="90049"/>
    <x v="1"/>
    <x v="1122"/>
    <x v="0"/>
    <x v="5"/>
    <x v="1101"/>
    <n v="24.4"/>
    <n v="2"/>
    <n v="0"/>
    <n v="10.248000000000001"/>
  </r>
  <r>
    <n v="3762"/>
    <s v="CA-2014-104577"/>
    <x v="3"/>
    <x v="605"/>
    <d v="2014-05-18T00:00:00"/>
    <s v="Standard Class"/>
    <s v="CK-12205"/>
    <s v="Chloris Kastensmidt"/>
    <x v="0"/>
    <x v="0"/>
    <s v="Everett"/>
    <x v="31"/>
    <n v="2149"/>
    <x v="3"/>
    <x v="161"/>
    <x v="1"/>
    <x v="10"/>
    <x v="1286"/>
    <n v="87.6"/>
    <n v="5"/>
    <n v="0"/>
    <n v="42.047999999999995"/>
  </r>
  <r>
    <n v="3763"/>
    <s v="CA-2013-156251"/>
    <x v="0"/>
    <x v="572"/>
    <d v="2013-08-19T00:00:00"/>
    <s v="Second Class"/>
    <s v="TS-21160"/>
    <s v="Theresa Swint"/>
    <x v="1"/>
    <x v="0"/>
    <s v="West Allis"/>
    <x v="6"/>
    <n v="53214"/>
    <x v="2"/>
    <x v="430"/>
    <x v="0"/>
    <x v="0"/>
    <x v="425"/>
    <n v="241.96"/>
    <n v="2"/>
    <n v="0"/>
    <n v="24.195999999999998"/>
  </r>
  <r>
    <n v="3764"/>
    <s v="CA-2013-156251"/>
    <x v="0"/>
    <x v="572"/>
    <d v="2013-08-19T00:00:00"/>
    <s v="Second Class"/>
    <s v="TS-21160"/>
    <s v="Theresa Swint"/>
    <x v="1"/>
    <x v="0"/>
    <s v="West Allis"/>
    <x v="6"/>
    <n v="53214"/>
    <x v="2"/>
    <x v="798"/>
    <x v="1"/>
    <x v="8"/>
    <x v="788"/>
    <n v="8.52"/>
    <n v="3"/>
    <n v="0"/>
    <n v="4.1747999999999994"/>
  </r>
  <r>
    <n v="3765"/>
    <s v="CA-2014-125878"/>
    <x v="3"/>
    <x v="906"/>
    <d v="2014-03-03T00:00:00"/>
    <s v="Standard Class"/>
    <s v="MH-18025"/>
    <s v="Michelle Huthwaite"/>
    <x v="0"/>
    <x v="0"/>
    <s v="Chicago"/>
    <x v="10"/>
    <n v="60623"/>
    <x v="2"/>
    <x v="98"/>
    <x v="1"/>
    <x v="8"/>
    <x v="98"/>
    <n v="1.7879999999999996"/>
    <n v="3"/>
    <n v="0.8"/>
    <n v="-3.0396000000000001"/>
  </r>
  <r>
    <n v="3766"/>
    <s v="CA-2013-163153"/>
    <x v="0"/>
    <x v="844"/>
    <d v="2013-03-26T00:00:00"/>
    <s v="Standard Class"/>
    <s v="DM-12955"/>
    <s v="Dario Medina"/>
    <x v="1"/>
    <x v="0"/>
    <s v="Houston"/>
    <x v="5"/>
    <n v="77036"/>
    <x v="2"/>
    <x v="1169"/>
    <x v="0"/>
    <x v="3"/>
    <x v="1147"/>
    <n v="99.372"/>
    <n v="2"/>
    <n v="0.3"/>
    <n v="-1.4196000000000097"/>
  </r>
  <r>
    <n v="3767"/>
    <s v="CA-2013-163153"/>
    <x v="0"/>
    <x v="844"/>
    <d v="2013-03-26T00:00:00"/>
    <s v="Standard Class"/>
    <s v="DM-12955"/>
    <s v="Dario Medina"/>
    <x v="1"/>
    <x v="0"/>
    <s v="Houston"/>
    <x v="5"/>
    <n v="77036"/>
    <x v="2"/>
    <x v="59"/>
    <x v="1"/>
    <x v="6"/>
    <x v="59"/>
    <n v="1.3440000000000001"/>
    <n v="1"/>
    <n v="0.2"/>
    <n v="0.504"/>
  </r>
  <r>
    <n v="3768"/>
    <s v="CA-2012-103205"/>
    <x v="1"/>
    <x v="575"/>
    <d v="2012-12-10T00:00:00"/>
    <s v="Second Class"/>
    <s v="JJ-15760"/>
    <s v="Joel Jenkins"/>
    <x v="2"/>
    <x v="0"/>
    <s v="Houston"/>
    <x v="5"/>
    <n v="77036"/>
    <x v="2"/>
    <x v="173"/>
    <x v="2"/>
    <x v="7"/>
    <x v="172"/>
    <n v="119.96000000000001"/>
    <n v="5"/>
    <n v="0.2"/>
    <n v="11.996000000000002"/>
  </r>
  <r>
    <n v="3769"/>
    <s v="CA-2011-153913"/>
    <x v="2"/>
    <x v="757"/>
    <d v="2011-12-20T00:00:00"/>
    <s v="Second Class"/>
    <s v="KB-16585"/>
    <s v="Ken Black"/>
    <x v="1"/>
    <x v="0"/>
    <s v="Hialeah"/>
    <x v="2"/>
    <n v="33012"/>
    <x v="0"/>
    <x v="1153"/>
    <x v="0"/>
    <x v="1"/>
    <x v="1132"/>
    <n v="1013.8320000000001"/>
    <n v="9"/>
    <n v="0.2"/>
    <n v="101.38319999999999"/>
  </r>
  <r>
    <n v="3770"/>
    <s v="CA-2011-153913"/>
    <x v="2"/>
    <x v="757"/>
    <d v="2011-12-20T00:00:00"/>
    <s v="Second Class"/>
    <s v="KB-16585"/>
    <s v="Ken Black"/>
    <x v="1"/>
    <x v="0"/>
    <s v="Hialeah"/>
    <x v="2"/>
    <n v="33012"/>
    <x v="0"/>
    <x v="310"/>
    <x v="1"/>
    <x v="13"/>
    <x v="307"/>
    <n v="1.984"/>
    <n v="2"/>
    <n v="0.2"/>
    <n v="0.66959999999999997"/>
  </r>
  <r>
    <n v="3771"/>
    <s v="CA-2013-155530"/>
    <x v="0"/>
    <x v="907"/>
    <d v="2013-12-22T00:00:00"/>
    <s v="Standard Class"/>
    <s v="CM-12160"/>
    <s v="Charles McCrossin"/>
    <x v="0"/>
    <x v="0"/>
    <s v="San Francisco"/>
    <x v="1"/>
    <n v="94122"/>
    <x v="1"/>
    <x v="489"/>
    <x v="0"/>
    <x v="3"/>
    <x v="484"/>
    <n v="2003.52"/>
    <n v="6"/>
    <n v="0.2"/>
    <n v="-325.57200000000023"/>
  </r>
  <r>
    <n v="3772"/>
    <s v="US-2013-101196"/>
    <x v="0"/>
    <x v="536"/>
    <d v="2013-05-18T00:00:00"/>
    <s v="Standard Class"/>
    <s v="FM-14215"/>
    <s v="Filia McAdams"/>
    <x v="1"/>
    <x v="0"/>
    <s v="Philadelphia"/>
    <x v="9"/>
    <n v="19140"/>
    <x v="3"/>
    <x v="232"/>
    <x v="1"/>
    <x v="4"/>
    <x v="230"/>
    <n v="82.367999999999995"/>
    <n v="2"/>
    <n v="0.2"/>
    <n v="-19.562399999999997"/>
  </r>
  <r>
    <n v="3773"/>
    <s v="CA-2011-115357"/>
    <x v="2"/>
    <x v="908"/>
    <d v="2011-08-11T00:00:00"/>
    <s v="Second Class"/>
    <s v="RF-19735"/>
    <s v="Roland Fjeld"/>
    <x v="0"/>
    <x v="0"/>
    <s v="Columbia"/>
    <x v="20"/>
    <n v="29203"/>
    <x v="0"/>
    <x v="917"/>
    <x v="2"/>
    <x v="11"/>
    <x v="900"/>
    <n v="62.91"/>
    <n v="3"/>
    <n v="0"/>
    <n v="22.647599999999997"/>
  </r>
  <r>
    <n v="3774"/>
    <s v="US-2011-102715"/>
    <x v="2"/>
    <x v="909"/>
    <d v="2011-04-13T00:00:00"/>
    <s v="Second Class"/>
    <s v="JK-15370"/>
    <s v="Jay Kimmel"/>
    <x v="0"/>
    <x v="0"/>
    <s v="Miami"/>
    <x v="2"/>
    <n v="33180"/>
    <x v="0"/>
    <x v="1579"/>
    <x v="1"/>
    <x v="13"/>
    <x v="1561"/>
    <n v="6.911999999999999"/>
    <n v="3"/>
    <n v="0.2"/>
    <n v="2.3327999999999998"/>
  </r>
  <r>
    <n v="3775"/>
    <s v="US-2011-102715"/>
    <x v="2"/>
    <x v="909"/>
    <d v="2011-04-13T00:00:00"/>
    <s v="Second Class"/>
    <s v="JK-15370"/>
    <s v="Jay Kimmel"/>
    <x v="0"/>
    <x v="0"/>
    <s v="Miami"/>
    <x v="2"/>
    <n v="33180"/>
    <x v="0"/>
    <x v="265"/>
    <x v="2"/>
    <x v="11"/>
    <x v="262"/>
    <n v="383.97600000000006"/>
    <n v="3"/>
    <n v="0.2"/>
    <n v="81.59490000000001"/>
  </r>
  <r>
    <n v="3776"/>
    <s v="US-2011-102715"/>
    <x v="2"/>
    <x v="909"/>
    <d v="2011-04-13T00:00:00"/>
    <s v="Second Class"/>
    <s v="JK-15370"/>
    <s v="Jay Kimmel"/>
    <x v="0"/>
    <x v="0"/>
    <s v="Miami"/>
    <x v="2"/>
    <n v="33180"/>
    <x v="0"/>
    <x v="815"/>
    <x v="1"/>
    <x v="10"/>
    <x v="803"/>
    <n v="10.368000000000002"/>
    <n v="2"/>
    <n v="0.2"/>
    <n v="3.6288"/>
  </r>
  <r>
    <n v="3777"/>
    <s v="US-2011-102715"/>
    <x v="2"/>
    <x v="909"/>
    <d v="2011-04-13T00:00:00"/>
    <s v="Second Class"/>
    <s v="JK-15370"/>
    <s v="Jay Kimmel"/>
    <x v="0"/>
    <x v="0"/>
    <s v="Miami"/>
    <x v="2"/>
    <n v="33180"/>
    <x v="0"/>
    <x v="1580"/>
    <x v="2"/>
    <x v="11"/>
    <x v="1562"/>
    <n v="335.94400000000002"/>
    <n v="7"/>
    <n v="0.2"/>
    <n v="41.992999999999995"/>
  </r>
  <r>
    <n v="3778"/>
    <s v="CA-2012-107937"/>
    <x v="1"/>
    <x v="910"/>
    <d v="2012-05-08T00:00:00"/>
    <s v="Standard Class"/>
    <s v="JB-16045"/>
    <s v="Julia Barnett"/>
    <x v="2"/>
    <x v="0"/>
    <s v="Chula Vista"/>
    <x v="1"/>
    <n v="91911"/>
    <x v="1"/>
    <x v="1319"/>
    <x v="0"/>
    <x v="5"/>
    <x v="1296"/>
    <n v="665.88"/>
    <n v="6"/>
    <n v="0"/>
    <n v="106.54079999999999"/>
  </r>
  <r>
    <n v="3779"/>
    <s v="US-2014-148768"/>
    <x v="3"/>
    <x v="329"/>
    <d v="2014-12-03T00:00:00"/>
    <s v="Second Class"/>
    <s v="PN-18775"/>
    <s v="Parhena Norris"/>
    <x v="2"/>
    <x v="0"/>
    <s v="Miami"/>
    <x v="2"/>
    <n v="33180"/>
    <x v="0"/>
    <x v="993"/>
    <x v="2"/>
    <x v="7"/>
    <x v="976"/>
    <n v="71.975999999999999"/>
    <n v="3"/>
    <n v="0.2"/>
    <n v="8.9969999999999892"/>
  </r>
  <r>
    <n v="3780"/>
    <s v="CA-2014-118521"/>
    <x v="3"/>
    <x v="911"/>
    <d v="2014-02-21T00:00:00"/>
    <s v="Standard Class"/>
    <s v="LF-17185"/>
    <s v="Luke Foster"/>
    <x v="0"/>
    <x v="0"/>
    <s v="New York City"/>
    <x v="15"/>
    <n v="10035"/>
    <x v="3"/>
    <x v="423"/>
    <x v="1"/>
    <x v="10"/>
    <x v="418"/>
    <n v="37.94"/>
    <n v="2"/>
    <n v="0"/>
    <n v="18.211199999999998"/>
  </r>
  <r>
    <n v="3781"/>
    <s v="CA-2011-149643"/>
    <x v="2"/>
    <x v="912"/>
    <d v="2011-11-20T00:00:00"/>
    <s v="Standard Class"/>
    <s v="RH-19510"/>
    <s v="Rick Huthwaite"/>
    <x v="2"/>
    <x v="0"/>
    <s v="Manhattan"/>
    <x v="41"/>
    <n v="66502"/>
    <x v="2"/>
    <x v="1075"/>
    <x v="2"/>
    <x v="7"/>
    <x v="1056"/>
    <n v="273.95999999999998"/>
    <n v="2"/>
    <n v="0"/>
    <n v="10.958399999999983"/>
  </r>
  <r>
    <n v="3782"/>
    <s v="CA-2012-135314"/>
    <x v="1"/>
    <x v="584"/>
    <d v="2012-07-14T00:00:00"/>
    <s v="Second Class"/>
    <s v="MC-17575"/>
    <s v="Matt Collins"/>
    <x v="0"/>
    <x v="0"/>
    <s v="Philadelphia"/>
    <x v="9"/>
    <n v="19120"/>
    <x v="3"/>
    <x v="1334"/>
    <x v="2"/>
    <x v="7"/>
    <x v="1310"/>
    <n v="269.98199999999997"/>
    <n v="3"/>
    <n v="0.4"/>
    <n v="40.497299999999996"/>
  </r>
  <r>
    <n v="3783"/>
    <s v="CA-2014-165204"/>
    <x v="3"/>
    <x v="38"/>
    <d v="2014-11-17T00:00:00"/>
    <s v="Second Class"/>
    <s v="MN-17935"/>
    <s v="Michael Nguyen"/>
    <x v="0"/>
    <x v="0"/>
    <s v="Memphis"/>
    <x v="18"/>
    <n v="38109"/>
    <x v="0"/>
    <x v="1101"/>
    <x v="1"/>
    <x v="10"/>
    <x v="1081"/>
    <n v="8.9039999999999999"/>
    <n v="3"/>
    <n v="0.2"/>
    <n v="3.3389999999999995"/>
  </r>
  <r>
    <n v="3784"/>
    <s v="CA-2014-165204"/>
    <x v="3"/>
    <x v="38"/>
    <d v="2014-11-17T00:00:00"/>
    <s v="Second Class"/>
    <s v="MN-17935"/>
    <s v="Michael Nguyen"/>
    <x v="0"/>
    <x v="0"/>
    <s v="Memphis"/>
    <x v="18"/>
    <n v="38109"/>
    <x v="0"/>
    <x v="906"/>
    <x v="1"/>
    <x v="4"/>
    <x v="889"/>
    <n v="720.06400000000008"/>
    <n v="4"/>
    <n v="0.2"/>
    <n v="-63.005600000000015"/>
  </r>
  <r>
    <n v="3785"/>
    <s v="CA-2014-125752"/>
    <x v="3"/>
    <x v="689"/>
    <d v="2014-08-05T00:00:00"/>
    <s v="Standard Class"/>
    <s v="EH-14125"/>
    <s v="Eugene Hildebrand"/>
    <x v="2"/>
    <x v="0"/>
    <s v="Fort Lauderdale"/>
    <x v="2"/>
    <n v="33311"/>
    <x v="0"/>
    <x v="1113"/>
    <x v="2"/>
    <x v="11"/>
    <x v="1093"/>
    <n v="41.424000000000007"/>
    <n v="2"/>
    <n v="0.2"/>
    <n v="8.2847999999999971"/>
  </r>
  <r>
    <n v="3786"/>
    <s v="CA-2014-112487"/>
    <x v="3"/>
    <x v="377"/>
    <d v="2014-12-31T00:00:00"/>
    <s v="Standard Class"/>
    <s v="TC-21535"/>
    <s v="Tracy Collins"/>
    <x v="2"/>
    <x v="0"/>
    <s v="Columbus"/>
    <x v="24"/>
    <n v="43229"/>
    <x v="3"/>
    <x v="1581"/>
    <x v="1"/>
    <x v="8"/>
    <x v="1563"/>
    <n v="3.1320000000000001"/>
    <n v="2"/>
    <n v="0.7"/>
    <n v="-2.6099999999999994"/>
  </r>
  <r>
    <n v="3787"/>
    <s v="CA-2013-144218"/>
    <x v="0"/>
    <x v="731"/>
    <d v="2013-11-05T00:00:00"/>
    <s v="Standard Class"/>
    <s v="JD-15895"/>
    <s v="Jonathan Doherty"/>
    <x v="1"/>
    <x v="0"/>
    <s v="Los Angeles"/>
    <x v="1"/>
    <n v="90045"/>
    <x v="1"/>
    <x v="1449"/>
    <x v="1"/>
    <x v="4"/>
    <x v="1427"/>
    <n v="1085.42"/>
    <n v="7"/>
    <n v="0"/>
    <n v="282.20920000000001"/>
  </r>
  <r>
    <n v="3788"/>
    <s v="CA-2013-169971"/>
    <x v="0"/>
    <x v="913"/>
    <d v="2013-09-10T00:00:00"/>
    <s v="Standard Class"/>
    <s v="IL-15100"/>
    <s v="Ivan Liston"/>
    <x v="0"/>
    <x v="0"/>
    <s v="Houston"/>
    <x v="5"/>
    <n v="77041"/>
    <x v="2"/>
    <x v="282"/>
    <x v="1"/>
    <x v="6"/>
    <x v="279"/>
    <n v="3.9119999999999999"/>
    <n v="1"/>
    <n v="0.2"/>
    <n v="1.0269000000000001"/>
  </r>
  <r>
    <n v="3789"/>
    <s v="CA-2013-169971"/>
    <x v="0"/>
    <x v="913"/>
    <d v="2013-09-10T00:00:00"/>
    <s v="Standard Class"/>
    <s v="IL-15100"/>
    <s v="Ivan Liston"/>
    <x v="0"/>
    <x v="0"/>
    <s v="Houston"/>
    <x v="5"/>
    <n v="77041"/>
    <x v="2"/>
    <x v="1062"/>
    <x v="1"/>
    <x v="6"/>
    <x v="1042"/>
    <n v="62.376000000000005"/>
    <n v="3"/>
    <n v="0.2"/>
    <n v="7.0172999999999952"/>
  </r>
  <r>
    <n v="3790"/>
    <s v="US-2013-133508"/>
    <x v="0"/>
    <x v="764"/>
    <d v="2013-04-22T00:00:00"/>
    <s v="Standard Class"/>
    <s v="SW-20350"/>
    <s v="Sean Wendt"/>
    <x v="2"/>
    <x v="0"/>
    <s v="Omaha"/>
    <x v="8"/>
    <n v="68104"/>
    <x v="2"/>
    <x v="195"/>
    <x v="1"/>
    <x v="13"/>
    <x v="194"/>
    <n v="29.049999999999997"/>
    <n v="5"/>
    <n v="0"/>
    <n v="9.0054999999999996"/>
  </r>
  <r>
    <n v="3791"/>
    <s v="CA-2011-107139"/>
    <x v="2"/>
    <x v="260"/>
    <d v="2011-07-11T00:00:00"/>
    <s v="Standard Class"/>
    <s v="DP-13390"/>
    <s v="Dennis Pardue"/>
    <x v="2"/>
    <x v="0"/>
    <s v="Los Angeles"/>
    <x v="1"/>
    <n v="90004"/>
    <x v="1"/>
    <x v="443"/>
    <x v="1"/>
    <x v="8"/>
    <x v="438"/>
    <n v="180.96000000000004"/>
    <n v="6"/>
    <n v="0.2"/>
    <n v="67.86"/>
  </r>
  <r>
    <n v="3792"/>
    <s v="CA-2012-111325"/>
    <x v="1"/>
    <x v="914"/>
    <d v="2012-02-28T00:00:00"/>
    <s v="First Class"/>
    <s v="BT-11395"/>
    <s v="Bill Tyler"/>
    <x v="1"/>
    <x v="0"/>
    <s v="Altoona"/>
    <x v="9"/>
    <n v="16602"/>
    <x v="3"/>
    <x v="185"/>
    <x v="1"/>
    <x v="8"/>
    <x v="184"/>
    <n v="4.4190000000000005"/>
    <n v="3"/>
    <n v="0.7"/>
    <n v="-3.3879000000000001"/>
  </r>
  <r>
    <n v="3793"/>
    <s v="CA-2012-111325"/>
    <x v="1"/>
    <x v="914"/>
    <d v="2012-02-28T00:00:00"/>
    <s v="First Class"/>
    <s v="BT-11395"/>
    <s v="Bill Tyler"/>
    <x v="1"/>
    <x v="0"/>
    <s v="Altoona"/>
    <x v="9"/>
    <n v="16602"/>
    <x v="3"/>
    <x v="1216"/>
    <x v="1"/>
    <x v="6"/>
    <x v="1191"/>
    <n v="16.032"/>
    <n v="6"/>
    <n v="0.2"/>
    <n v="2.2043999999999979"/>
  </r>
  <r>
    <n v="3794"/>
    <s v="CA-2012-163762"/>
    <x v="1"/>
    <x v="154"/>
    <d v="2012-12-01T00:00:00"/>
    <s v="Standard Class"/>
    <s v="JE-15475"/>
    <s v="Jeremy Ellison"/>
    <x v="0"/>
    <x v="0"/>
    <s v="New York City"/>
    <x v="15"/>
    <n v="10024"/>
    <x v="3"/>
    <x v="1068"/>
    <x v="1"/>
    <x v="6"/>
    <x v="1048"/>
    <n v="29.79"/>
    <n v="3"/>
    <n v="0"/>
    <n v="12.511800000000001"/>
  </r>
  <r>
    <n v="3795"/>
    <s v="US-2011-117163"/>
    <x v="2"/>
    <x v="915"/>
    <d v="2011-02-03T00:00:00"/>
    <s v="Standard Class"/>
    <s v="EJ-13720"/>
    <s v="Ed Jacobs"/>
    <x v="0"/>
    <x v="0"/>
    <s v="San Diego"/>
    <x v="1"/>
    <n v="92037"/>
    <x v="1"/>
    <x v="1277"/>
    <x v="1"/>
    <x v="4"/>
    <x v="1253"/>
    <n v="57.23"/>
    <n v="1"/>
    <n v="0"/>
    <n v="14.307499999999997"/>
  </r>
  <r>
    <n v="3796"/>
    <s v="US-2011-117163"/>
    <x v="2"/>
    <x v="915"/>
    <d v="2011-02-03T00:00:00"/>
    <s v="Standard Class"/>
    <s v="EJ-13720"/>
    <s v="Ed Jacobs"/>
    <x v="0"/>
    <x v="0"/>
    <s v="San Diego"/>
    <x v="1"/>
    <n v="92037"/>
    <x v="1"/>
    <x v="1582"/>
    <x v="0"/>
    <x v="3"/>
    <x v="1564"/>
    <n v="333"/>
    <n v="3"/>
    <n v="0.2"/>
    <n v="-16.649999999999991"/>
  </r>
  <r>
    <n v="3797"/>
    <s v="US-2011-117163"/>
    <x v="2"/>
    <x v="915"/>
    <d v="2011-02-03T00:00:00"/>
    <s v="Standard Class"/>
    <s v="EJ-13720"/>
    <s v="Ed Jacobs"/>
    <x v="0"/>
    <x v="0"/>
    <s v="San Diego"/>
    <x v="1"/>
    <n v="92037"/>
    <x v="1"/>
    <x v="1583"/>
    <x v="1"/>
    <x v="6"/>
    <x v="1565"/>
    <n v="36.44"/>
    <n v="4"/>
    <n v="0"/>
    <n v="12.025199999999998"/>
  </r>
  <r>
    <n v="3798"/>
    <s v="CA-2014-121314"/>
    <x v="3"/>
    <x v="397"/>
    <d v="2014-09-27T00:00:00"/>
    <s v="First Class"/>
    <s v="BE-11410"/>
    <s v="Bobby Elias"/>
    <x v="0"/>
    <x v="0"/>
    <s v="Miami"/>
    <x v="2"/>
    <n v="33178"/>
    <x v="0"/>
    <x v="656"/>
    <x v="1"/>
    <x v="10"/>
    <x v="650"/>
    <n v="251.64"/>
    <n v="3"/>
    <n v="0.2"/>
    <n v="88.073999999999984"/>
  </r>
  <r>
    <n v="3799"/>
    <s v="CA-2014-147760"/>
    <x v="3"/>
    <x v="259"/>
    <d v="2014-11-06T00:00:00"/>
    <s v="First Class"/>
    <s v="KL-16555"/>
    <s v="Kelly Lampkin"/>
    <x v="1"/>
    <x v="0"/>
    <s v="Greensboro"/>
    <x v="3"/>
    <n v="27405"/>
    <x v="0"/>
    <x v="309"/>
    <x v="0"/>
    <x v="3"/>
    <x v="306"/>
    <n v="523.76400000000001"/>
    <n v="3"/>
    <n v="0.4"/>
    <n v="-192.04680000000008"/>
  </r>
  <r>
    <n v="3800"/>
    <s v="CA-2014-147760"/>
    <x v="3"/>
    <x v="259"/>
    <d v="2014-11-06T00:00:00"/>
    <s v="First Class"/>
    <s v="KL-16555"/>
    <s v="Kelly Lampkin"/>
    <x v="1"/>
    <x v="0"/>
    <s v="Greensboro"/>
    <x v="3"/>
    <n v="27405"/>
    <x v="0"/>
    <x v="1194"/>
    <x v="2"/>
    <x v="7"/>
    <x v="1170"/>
    <n v="1359.96"/>
    <n v="5"/>
    <n v="0.2"/>
    <n v="118.99650000000003"/>
  </r>
  <r>
    <n v="3801"/>
    <s v="CA-2013-156503"/>
    <x v="0"/>
    <x v="500"/>
    <d v="2013-10-21T00:00:00"/>
    <s v="Standard Class"/>
    <s v="NC-18415"/>
    <s v="Nathan Cano"/>
    <x v="0"/>
    <x v="0"/>
    <s v="Jacksonville"/>
    <x v="3"/>
    <n v="28540"/>
    <x v="0"/>
    <x v="1584"/>
    <x v="0"/>
    <x v="1"/>
    <x v="1566"/>
    <n v="102.59200000000001"/>
    <n v="1"/>
    <n v="0.2"/>
    <n v="10.2592"/>
  </r>
  <r>
    <n v="3802"/>
    <s v="CA-2013-156503"/>
    <x v="0"/>
    <x v="500"/>
    <d v="2013-10-21T00:00:00"/>
    <s v="Standard Class"/>
    <s v="NC-18415"/>
    <s v="Nathan Cano"/>
    <x v="0"/>
    <x v="0"/>
    <s v="Jacksonville"/>
    <x v="3"/>
    <n v="28540"/>
    <x v="0"/>
    <x v="721"/>
    <x v="2"/>
    <x v="11"/>
    <x v="713"/>
    <n v="22.704000000000001"/>
    <n v="1"/>
    <n v="0.2"/>
    <n v="5.9597999999999995"/>
  </r>
  <r>
    <n v="3803"/>
    <s v="CA-2013-156503"/>
    <x v="0"/>
    <x v="500"/>
    <d v="2013-10-21T00:00:00"/>
    <s v="Standard Class"/>
    <s v="NC-18415"/>
    <s v="Nathan Cano"/>
    <x v="0"/>
    <x v="0"/>
    <s v="Jacksonville"/>
    <x v="3"/>
    <n v="28540"/>
    <x v="0"/>
    <x v="1413"/>
    <x v="1"/>
    <x v="10"/>
    <x v="1391"/>
    <n v="93.024000000000001"/>
    <n v="3"/>
    <n v="0.2"/>
    <n v="33.721199999999996"/>
  </r>
  <r>
    <n v="3804"/>
    <s v="CA-2013-156503"/>
    <x v="0"/>
    <x v="500"/>
    <d v="2013-10-21T00:00:00"/>
    <s v="Standard Class"/>
    <s v="NC-18415"/>
    <s v="Nathan Cano"/>
    <x v="0"/>
    <x v="0"/>
    <s v="Jacksonville"/>
    <x v="3"/>
    <n v="28540"/>
    <x v="0"/>
    <x v="1444"/>
    <x v="1"/>
    <x v="14"/>
    <x v="33"/>
    <n v="12.768000000000001"/>
    <n v="2"/>
    <n v="0.2"/>
    <n v="1.436399999999999"/>
  </r>
  <r>
    <n v="3805"/>
    <s v="CA-2013-156503"/>
    <x v="0"/>
    <x v="500"/>
    <d v="2013-10-21T00:00:00"/>
    <s v="Standard Class"/>
    <s v="NC-18415"/>
    <s v="Nathan Cano"/>
    <x v="0"/>
    <x v="0"/>
    <s v="Jacksonville"/>
    <x v="3"/>
    <n v="28540"/>
    <x v="0"/>
    <x v="466"/>
    <x v="1"/>
    <x v="12"/>
    <x v="462"/>
    <n v="35.008000000000003"/>
    <n v="4"/>
    <n v="0.2"/>
    <n v="13.127999999999998"/>
  </r>
  <r>
    <n v="3806"/>
    <s v="CA-2013-156503"/>
    <x v="0"/>
    <x v="500"/>
    <d v="2013-10-21T00:00:00"/>
    <s v="Standard Class"/>
    <s v="NC-18415"/>
    <s v="Nathan Cano"/>
    <x v="0"/>
    <x v="0"/>
    <s v="Jacksonville"/>
    <x v="3"/>
    <n v="28540"/>
    <x v="0"/>
    <x v="126"/>
    <x v="1"/>
    <x v="10"/>
    <x v="127"/>
    <n v="39.152000000000001"/>
    <n v="1"/>
    <n v="0.2"/>
    <n v="14.681999999999999"/>
  </r>
  <r>
    <n v="3807"/>
    <s v="CA-2012-113628"/>
    <x v="1"/>
    <x v="768"/>
    <d v="2012-11-19T00:00:00"/>
    <s v="Standard Class"/>
    <s v="AH-10690"/>
    <s v="Anna Häberlin"/>
    <x v="1"/>
    <x v="0"/>
    <s v="Plantation"/>
    <x v="2"/>
    <n v="33317"/>
    <x v="0"/>
    <x v="454"/>
    <x v="1"/>
    <x v="6"/>
    <x v="450"/>
    <n v="11.76"/>
    <n v="5"/>
    <n v="0.2"/>
    <n v="1.3229999999999991"/>
  </r>
  <r>
    <n v="3808"/>
    <s v="CA-2012-113628"/>
    <x v="1"/>
    <x v="768"/>
    <d v="2012-11-19T00:00:00"/>
    <s v="Standard Class"/>
    <s v="AH-10690"/>
    <s v="Anna Häberlin"/>
    <x v="1"/>
    <x v="0"/>
    <s v="Plantation"/>
    <x v="2"/>
    <n v="33317"/>
    <x v="0"/>
    <x v="44"/>
    <x v="1"/>
    <x v="8"/>
    <x v="44"/>
    <n v="5.2380000000000013"/>
    <n v="2"/>
    <n v="0.7"/>
    <n v="-4.0158000000000005"/>
  </r>
  <r>
    <n v="3809"/>
    <s v="CA-2012-113628"/>
    <x v="1"/>
    <x v="768"/>
    <d v="2012-11-19T00:00:00"/>
    <s v="Standard Class"/>
    <s v="AH-10690"/>
    <s v="Anna Häberlin"/>
    <x v="1"/>
    <x v="0"/>
    <s v="Plantation"/>
    <x v="2"/>
    <n v="33317"/>
    <x v="0"/>
    <x v="1472"/>
    <x v="1"/>
    <x v="8"/>
    <x v="1450"/>
    <n v="4.6619999999999999"/>
    <n v="3"/>
    <n v="0.7"/>
    <n v="-3.7295999999999996"/>
  </r>
  <r>
    <n v="3810"/>
    <s v="CA-2012-113628"/>
    <x v="1"/>
    <x v="768"/>
    <d v="2012-11-19T00:00:00"/>
    <s v="Standard Class"/>
    <s v="AH-10690"/>
    <s v="Anna Häberlin"/>
    <x v="1"/>
    <x v="0"/>
    <s v="Plantation"/>
    <x v="2"/>
    <n v="33317"/>
    <x v="0"/>
    <x v="1585"/>
    <x v="0"/>
    <x v="1"/>
    <x v="1567"/>
    <n v="523.91999999999996"/>
    <n v="5"/>
    <n v="0.2"/>
    <n v="-72.039000000000044"/>
  </r>
  <r>
    <n v="3811"/>
    <s v="CA-2012-113628"/>
    <x v="1"/>
    <x v="768"/>
    <d v="2012-11-19T00:00:00"/>
    <s v="Standard Class"/>
    <s v="AH-10690"/>
    <s v="Anna Häberlin"/>
    <x v="1"/>
    <x v="0"/>
    <s v="Plantation"/>
    <x v="2"/>
    <n v="33317"/>
    <x v="0"/>
    <x v="1066"/>
    <x v="2"/>
    <x v="7"/>
    <x v="1046"/>
    <n v="100.792"/>
    <n v="1"/>
    <n v="0.2"/>
    <n v="10.079200000000007"/>
  </r>
  <r>
    <n v="3812"/>
    <s v="CA-2012-113628"/>
    <x v="1"/>
    <x v="768"/>
    <d v="2012-11-19T00:00:00"/>
    <s v="Standard Class"/>
    <s v="AH-10690"/>
    <s v="Anna Häberlin"/>
    <x v="1"/>
    <x v="0"/>
    <s v="Plantation"/>
    <x v="2"/>
    <n v="33317"/>
    <x v="0"/>
    <x v="212"/>
    <x v="0"/>
    <x v="1"/>
    <x v="211"/>
    <n v="146.13600000000002"/>
    <n v="3"/>
    <n v="0.2"/>
    <n v="16.440299999999986"/>
  </r>
  <r>
    <n v="3813"/>
    <s v="CA-2014-147753"/>
    <x v="3"/>
    <x v="916"/>
    <d v="2014-03-06T00:00:00"/>
    <s v="Same Day"/>
    <s v="PK-19075"/>
    <s v="Pete Kriz"/>
    <x v="0"/>
    <x v="0"/>
    <s v="Milwaukee"/>
    <x v="6"/>
    <n v="53209"/>
    <x v="2"/>
    <x v="1586"/>
    <x v="1"/>
    <x v="2"/>
    <x v="1568"/>
    <n v="25.06"/>
    <n v="2"/>
    <n v="0"/>
    <n v="11.778199999999998"/>
  </r>
  <r>
    <n v="3814"/>
    <s v="CA-2012-103961"/>
    <x v="1"/>
    <x v="599"/>
    <d v="2012-11-09T00:00:00"/>
    <s v="Standard Class"/>
    <s v="NG-18430"/>
    <s v="Nathan Gelder"/>
    <x v="0"/>
    <x v="0"/>
    <s v="Quincy"/>
    <x v="10"/>
    <n v="62301"/>
    <x v="2"/>
    <x v="617"/>
    <x v="1"/>
    <x v="2"/>
    <x v="612"/>
    <n v="19.824000000000002"/>
    <n v="6"/>
    <n v="0.2"/>
    <n v="6.4427999999999992"/>
  </r>
  <r>
    <n v="3815"/>
    <s v="CA-2013-152471"/>
    <x v="0"/>
    <x v="630"/>
    <d v="2013-07-09T00:00:00"/>
    <s v="Same Day"/>
    <s v="ZD-21925"/>
    <s v="Zuschuss Donatelli"/>
    <x v="0"/>
    <x v="0"/>
    <s v="Jacksonville"/>
    <x v="2"/>
    <n v="32216"/>
    <x v="0"/>
    <x v="1164"/>
    <x v="2"/>
    <x v="7"/>
    <x v="1142"/>
    <n v="823.96000000000015"/>
    <n v="5"/>
    <n v="0.2"/>
    <n v="51.497499999999974"/>
  </r>
  <r>
    <n v="3816"/>
    <s v="CA-2013-152471"/>
    <x v="0"/>
    <x v="630"/>
    <d v="2013-07-09T00:00:00"/>
    <s v="Same Day"/>
    <s v="ZD-21925"/>
    <s v="Zuschuss Donatelli"/>
    <x v="0"/>
    <x v="0"/>
    <s v="Jacksonville"/>
    <x v="2"/>
    <n v="32216"/>
    <x v="0"/>
    <x v="112"/>
    <x v="1"/>
    <x v="10"/>
    <x v="112"/>
    <n v="15.984000000000002"/>
    <n v="2"/>
    <n v="0.2"/>
    <n v="4.9949999999999992"/>
  </r>
  <r>
    <n v="3817"/>
    <s v="CA-2012-102582"/>
    <x v="1"/>
    <x v="426"/>
    <d v="2012-09-19T00:00:00"/>
    <s v="Standard Class"/>
    <s v="NW-18400"/>
    <s v="Natalie Webber"/>
    <x v="0"/>
    <x v="0"/>
    <s v="Mobile"/>
    <x v="19"/>
    <n v="36608"/>
    <x v="0"/>
    <x v="1382"/>
    <x v="0"/>
    <x v="3"/>
    <x v="1358"/>
    <n v="801.96"/>
    <n v="2"/>
    <n v="0"/>
    <n v="200.49"/>
  </r>
  <r>
    <n v="3818"/>
    <s v="CA-2012-102582"/>
    <x v="1"/>
    <x v="426"/>
    <d v="2012-09-19T00:00:00"/>
    <s v="Standard Class"/>
    <s v="NW-18400"/>
    <s v="Natalie Webber"/>
    <x v="0"/>
    <x v="0"/>
    <s v="Mobile"/>
    <x v="19"/>
    <n v="36608"/>
    <x v="0"/>
    <x v="1431"/>
    <x v="2"/>
    <x v="7"/>
    <x v="1410"/>
    <n v="59.97"/>
    <n v="3"/>
    <n v="0"/>
    <n v="0"/>
  </r>
  <r>
    <n v="3819"/>
    <s v="CA-2012-102582"/>
    <x v="1"/>
    <x v="426"/>
    <d v="2012-09-19T00:00:00"/>
    <s v="Standard Class"/>
    <s v="NW-18400"/>
    <s v="Natalie Webber"/>
    <x v="0"/>
    <x v="0"/>
    <s v="Mobile"/>
    <x v="19"/>
    <n v="36608"/>
    <x v="0"/>
    <x v="531"/>
    <x v="0"/>
    <x v="1"/>
    <x v="526"/>
    <n v="1056.8599999999999"/>
    <n v="7"/>
    <n v="0"/>
    <n v="306.48939999999988"/>
  </r>
  <r>
    <n v="3820"/>
    <s v="CA-2014-141873"/>
    <x v="3"/>
    <x v="449"/>
    <d v="2014-10-15T00:00:00"/>
    <s v="Standard Class"/>
    <s v="HG-14845"/>
    <s v="Harry Greene"/>
    <x v="0"/>
    <x v="0"/>
    <s v="New York City"/>
    <x v="15"/>
    <n v="10024"/>
    <x v="3"/>
    <x v="880"/>
    <x v="1"/>
    <x v="8"/>
    <x v="865"/>
    <n v="12.816000000000001"/>
    <n v="3"/>
    <n v="0.2"/>
    <n v="4.3253999999999984"/>
  </r>
  <r>
    <n v="3821"/>
    <s v="CA-2014-141873"/>
    <x v="3"/>
    <x v="449"/>
    <d v="2014-10-15T00:00:00"/>
    <s v="Standard Class"/>
    <s v="HG-14845"/>
    <s v="Harry Greene"/>
    <x v="0"/>
    <x v="0"/>
    <s v="New York City"/>
    <x v="15"/>
    <n v="10024"/>
    <x v="3"/>
    <x v="1219"/>
    <x v="0"/>
    <x v="0"/>
    <x v="1194"/>
    <n v="314.35199999999998"/>
    <n v="3"/>
    <n v="0.2"/>
    <n v="-15.71759999999999"/>
  </r>
  <r>
    <n v="3822"/>
    <s v="CA-2014-141873"/>
    <x v="3"/>
    <x v="449"/>
    <d v="2014-10-15T00:00:00"/>
    <s v="Standard Class"/>
    <s v="HG-14845"/>
    <s v="Harry Greene"/>
    <x v="0"/>
    <x v="0"/>
    <s v="New York City"/>
    <x v="15"/>
    <n v="10024"/>
    <x v="3"/>
    <x v="1587"/>
    <x v="1"/>
    <x v="10"/>
    <x v="1569"/>
    <n v="18.98"/>
    <n v="2"/>
    <n v="0"/>
    <n v="8.9206000000000003"/>
  </r>
  <r>
    <n v="3823"/>
    <s v="CA-2014-141873"/>
    <x v="3"/>
    <x v="449"/>
    <d v="2014-10-15T00:00:00"/>
    <s v="Standard Class"/>
    <s v="HG-14845"/>
    <s v="Harry Greene"/>
    <x v="0"/>
    <x v="0"/>
    <s v="New York City"/>
    <x v="15"/>
    <n v="10024"/>
    <x v="3"/>
    <x v="1469"/>
    <x v="1"/>
    <x v="8"/>
    <x v="1447"/>
    <n v="18.240000000000002"/>
    <n v="6"/>
    <n v="0.2"/>
    <n v="6.1560000000000006"/>
  </r>
  <r>
    <n v="3824"/>
    <s v="CA-2012-140984"/>
    <x v="1"/>
    <x v="471"/>
    <d v="2012-09-18T00:00:00"/>
    <s v="Standard Class"/>
    <s v="CC-12685"/>
    <s v="Craig Carroll"/>
    <x v="0"/>
    <x v="0"/>
    <s v="New York City"/>
    <x v="15"/>
    <n v="10011"/>
    <x v="3"/>
    <x v="546"/>
    <x v="1"/>
    <x v="4"/>
    <x v="541"/>
    <n v="991.19999999999993"/>
    <n v="6"/>
    <n v="0"/>
    <n v="257.71199999999999"/>
  </r>
  <r>
    <n v="3825"/>
    <s v="CA-2012-140984"/>
    <x v="1"/>
    <x v="471"/>
    <d v="2012-09-18T00:00:00"/>
    <s v="Standard Class"/>
    <s v="CC-12685"/>
    <s v="Craig Carroll"/>
    <x v="0"/>
    <x v="0"/>
    <s v="New York City"/>
    <x v="15"/>
    <n v="10011"/>
    <x v="3"/>
    <x v="1572"/>
    <x v="2"/>
    <x v="16"/>
    <x v="1554"/>
    <n v="879.98400000000004"/>
    <n v="2"/>
    <n v="0.2"/>
    <n v="329.99400000000003"/>
  </r>
  <r>
    <n v="3826"/>
    <s v="CA-2012-140984"/>
    <x v="1"/>
    <x v="471"/>
    <d v="2012-09-18T00:00:00"/>
    <s v="Standard Class"/>
    <s v="CC-12685"/>
    <s v="Craig Carroll"/>
    <x v="0"/>
    <x v="0"/>
    <s v="New York City"/>
    <x v="15"/>
    <n v="10011"/>
    <x v="3"/>
    <x v="751"/>
    <x v="1"/>
    <x v="8"/>
    <x v="742"/>
    <n v="12.96"/>
    <n v="9"/>
    <n v="0.2"/>
    <n v="4.5359999999999996"/>
  </r>
  <r>
    <n v="3827"/>
    <s v="CA-2011-132801"/>
    <x v="2"/>
    <x v="273"/>
    <d v="2011-10-12T00:00:00"/>
    <s v="Standard Class"/>
    <s v="JG-15805"/>
    <s v="John Grady"/>
    <x v="1"/>
    <x v="0"/>
    <s v="Dallas"/>
    <x v="5"/>
    <n v="75217"/>
    <x v="2"/>
    <x v="230"/>
    <x v="1"/>
    <x v="4"/>
    <x v="228"/>
    <n v="107.44"/>
    <n v="10"/>
    <n v="0.2"/>
    <n v="10.744000000000007"/>
  </r>
  <r>
    <n v="3828"/>
    <s v="CA-2014-141733"/>
    <x v="3"/>
    <x v="917"/>
    <d v="2014-05-12T00:00:00"/>
    <s v="Standard Class"/>
    <s v="RW-19540"/>
    <s v="Rick Wilson"/>
    <x v="1"/>
    <x v="0"/>
    <s v="Detroit"/>
    <x v="12"/>
    <n v="48234"/>
    <x v="2"/>
    <x v="284"/>
    <x v="0"/>
    <x v="1"/>
    <x v="281"/>
    <n v="1458.65"/>
    <n v="5"/>
    <n v="0"/>
    <n v="423.00849999999997"/>
  </r>
  <r>
    <n v="3829"/>
    <s v="CA-2014-141733"/>
    <x v="3"/>
    <x v="917"/>
    <d v="2014-05-12T00:00:00"/>
    <s v="Standard Class"/>
    <s v="RW-19540"/>
    <s v="Rick Wilson"/>
    <x v="1"/>
    <x v="0"/>
    <s v="Detroit"/>
    <x v="12"/>
    <n v="48234"/>
    <x v="2"/>
    <x v="1391"/>
    <x v="0"/>
    <x v="1"/>
    <x v="1368"/>
    <n v="26.64"/>
    <n v="1"/>
    <n v="0"/>
    <n v="7.4591999999999992"/>
  </r>
  <r>
    <n v="3830"/>
    <s v="CA-2014-141733"/>
    <x v="3"/>
    <x v="917"/>
    <d v="2014-05-12T00:00:00"/>
    <s v="Standard Class"/>
    <s v="RW-19540"/>
    <s v="Rick Wilson"/>
    <x v="1"/>
    <x v="0"/>
    <s v="Detroit"/>
    <x v="12"/>
    <n v="48234"/>
    <x v="2"/>
    <x v="467"/>
    <x v="0"/>
    <x v="1"/>
    <x v="463"/>
    <n v="476.8"/>
    <n v="2"/>
    <n v="0"/>
    <n v="119.19999999999999"/>
  </r>
  <r>
    <n v="3831"/>
    <s v="CA-2014-141733"/>
    <x v="3"/>
    <x v="917"/>
    <d v="2014-05-12T00:00:00"/>
    <s v="Standard Class"/>
    <s v="RW-19540"/>
    <s v="Rick Wilson"/>
    <x v="1"/>
    <x v="0"/>
    <s v="Detroit"/>
    <x v="12"/>
    <n v="48234"/>
    <x v="2"/>
    <x v="535"/>
    <x v="1"/>
    <x v="9"/>
    <x v="530"/>
    <n v="87.444000000000003"/>
    <n v="2"/>
    <n v="0.1"/>
    <n v="18.460399999999986"/>
  </r>
  <r>
    <n v="3832"/>
    <s v="US-2012-111927"/>
    <x v="1"/>
    <x v="717"/>
    <d v="2012-11-19T00:00:00"/>
    <s v="Standard Class"/>
    <s v="LS-17230"/>
    <s v="Lycoris Saunders"/>
    <x v="0"/>
    <x v="0"/>
    <s v="Dover"/>
    <x v="13"/>
    <n v="19901"/>
    <x v="3"/>
    <x v="216"/>
    <x v="0"/>
    <x v="5"/>
    <x v="1570"/>
    <n v="76.14"/>
    <n v="3"/>
    <n v="0"/>
    <n v="26.648999999999997"/>
  </r>
  <r>
    <n v="3833"/>
    <s v="US-2012-111927"/>
    <x v="1"/>
    <x v="717"/>
    <d v="2012-11-19T00:00:00"/>
    <s v="Standard Class"/>
    <s v="LS-17230"/>
    <s v="Lycoris Saunders"/>
    <x v="0"/>
    <x v="0"/>
    <s v="Dover"/>
    <x v="13"/>
    <n v="19901"/>
    <x v="3"/>
    <x v="1230"/>
    <x v="1"/>
    <x v="8"/>
    <x v="1204"/>
    <n v="19.96"/>
    <n v="2"/>
    <n v="0"/>
    <n v="9.3811999999999998"/>
  </r>
  <r>
    <n v="3834"/>
    <s v="CA-2011-105984"/>
    <x v="2"/>
    <x v="156"/>
    <d v="2011-11-24T00:00:00"/>
    <s v="Same Day"/>
    <s v="MY-18295"/>
    <s v="Muhammed Yedwab"/>
    <x v="1"/>
    <x v="0"/>
    <s v="Columbus"/>
    <x v="24"/>
    <n v="43229"/>
    <x v="3"/>
    <x v="754"/>
    <x v="2"/>
    <x v="7"/>
    <x v="745"/>
    <n v="1049.97"/>
    <n v="5"/>
    <n v="0.4"/>
    <n v="-209.99399999999991"/>
  </r>
  <r>
    <n v="3835"/>
    <s v="CA-2011-105984"/>
    <x v="2"/>
    <x v="156"/>
    <d v="2011-11-24T00:00:00"/>
    <s v="Same Day"/>
    <s v="MY-18295"/>
    <s v="Muhammed Yedwab"/>
    <x v="1"/>
    <x v="0"/>
    <s v="Columbus"/>
    <x v="24"/>
    <n v="43229"/>
    <x v="3"/>
    <x v="1003"/>
    <x v="0"/>
    <x v="1"/>
    <x v="986"/>
    <n v="611.05799999999999"/>
    <n v="3"/>
    <n v="0.3"/>
    <n v="-34.917600000000022"/>
  </r>
  <r>
    <n v="3836"/>
    <s v="CA-2011-100363"/>
    <x v="2"/>
    <x v="918"/>
    <d v="2011-04-15T00:00:00"/>
    <s v="Standard Class"/>
    <s v="JM-15655"/>
    <s v="Jim Mitchum"/>
    <x v="1"/>
    <x v="0"/>
    <s v="Glendale"/>
    <x v="16"/>
    <n v="85301"/>
    <x v="1"/>
    <x v="1084"/>
    <x v="1"/>
    <x v="13"/>
    <x v="1065"/>
    <n v="2.3679999999999999"/>
    <n v="2"/>
    <n v="0.2"/>
    <n v="0.82879999999999987"/>
  </r>
  <r>
    <n v="3837"/>
    <s v="CA-2011-100363"/>
    <x v="2"/>
    <x v="918"/>
    <d v="2011-04-15T00:00:00"/>
    <s v="Standard Class"/>
    <s v="JM-15655"/>
    <s v="Jim Mitchum"/>
    <x v="1"/>
    <x v="0"/>
    <s v="Glendale"/>
    <x v="16"/>
    <n v="85301"/>
    <x v="1"/>
    <x v="1588"/>
    <x v="1"/>
    <x v="10"/>
    <x v="1571"/>
    <n v="19.008000000000003"/>
    <n v="3"/>
    <n v="0.2"/>
    <n v="6.8903999999999979"/>
  </r>
  <r>
    <n v="3838"/>
    <s v="CA-2011-126760"/>
    <x v="2"/>
    <x v="711"/>
    <d v="2011-08-02T00:00:00"/>
    <s v="Standard Class"/>
    <s v="KM-16720"/>
    <s v="Kunst Miller"/>
    <x v="0"/>
    <x v="0"/>
    <s v="North Las Vegas"/>
    <x v="33"/>
    <n v="89031"/>
    <x v="1"/>
    <x v="432"/>
    <x v="2"/>
    <x v="7"/>
    <x v="427"/>
    <n v="911.98400000000004"/>
    <n v="2"/>
    <n v="0.2"/>
    <n v="113.99799999999991"/>
  </r>
  <r>
    <n v="3839"/>
    <s v="CA-2011-126760"/>
    <x v="2"/>
    <x v="711"/>
    <d v="2011-08-02T00:00:00"/>
    <s v="Standard Class"/>
    <s v="KM-16720"/>
    <s v="Kunst Miller"/>
    <x v="0"/>
    <x v="0"/>
    <s v="North Las Vegas"/>
    <x v="33"/>
    <n v="89031"/>
    <x v="1"/>
    <x v="299"/>
    <x v="0"/>
    <x v="1"/>
    <x v="296"/>
    <n v="674.35200000000009"/>
    <n v="3"/>
    <n v="0.2"/>
    <n v="-109.58220000000011"/>
  </r>
  <r>
    <n v="3840"/>
    <s v="CA-2011-126760"/>
    <x v="2"/>
    <x v="711"/>
    <d v="2011-08-02T00:00:00"/>
    <s v="Standard Class"/>
    <s v="KM-16720"/>
    <s v="Kunst Miller"/>
    <x v="0"/>
    <x v="0"/>
    <s v="North Las Vegas"/>
    <x v="33"/>
    <n v="89031"/>
    <x v="1"/>
    <x v="943"/>
    <x v="0"/>
    <x v="5"/>
    <x v="927"/>
    <n v="134.01"/>
    <n v="9"/>
    <n v="0"/>
    <n v="36.182700000000004"/>
  </r>
  <r>
    <n v="3841"/>
    <s v="CA-2011-126760"/>
    <x v="2"/>
    <x v="711"/>
    <d v="2011-08-02T00:00:00"/>
    <s v="Standard Class"/>
    <s v="KM-16720"/>
    <s v="Kunst Miller"/>
    <x v="0"/>
    <x v="0"/>
    <s v="North Las Vegas"/>
    <x v="33"/>
    <n v="89031"/>
    <x v="1"/>
    <x v="1589"/>
    <x v="2"/>
    <x v="11"/>
    <x v="1572"/>
    <n v="170.97"/>
    <n v="3"/>
    <n v="0"/>
    <n v="70.097700000000003"/>
  </r>
  <r>
    <n v="3842"/>
    <s v="US-2011-109162"/>
    <x v="2"/>
    <x v="785"/>
    <d v="2011-06-12T00:00:00"/>
    <s v="Standard Class"/>
    <s v="KE-16420"/>
    <s v="Katrina Edelman"/>
    <x v="1"/>
    <x v="0"/>
    <s v="Bristol"/>
    <x v="18"/>
    <n v="37620"/>
    <x v="0"/>
    <x v="474"/>
    <x v="0"/>
    <x v="1"/>
    <x v="470"/>
    <n v="170.35200000000003"/>
    <n v="3"/>
    <n v="0.2"/>
    <n v="10.647000000000006"/>
  </r>
  <r>
    <n v="3843"/>
    <s v="CA-2011-101931"/>
    <x v="2"/>
    <x v="919"/>
    <d v="2011-10-31T00:00:00"/>
    <s v="First Class"/>
    <s v="TS-21370"/>
    <s v="Todd Sumrall"/>
    <x v="1"/>
    <x v="0"/>
    <s v="Los Angeles"/>
    <x v="1"/>
    <n v="90049"/>
    <x v="1"/>
    <x v="307"/>
    <x v="1"/>
    <x v="8"/>
    <x v="304"/>
    <n v="7.1840000000000011"/>
    <n v="2"/>
    <n v="0.2"/>
    <n v="2.2449999999999992"/>
  </r>
  <r>
    <n v="3844"/>
    <s v="CA-2011-101931"/>
    <x v="2"/>
    <x v="919"/>
    <d v="2011-10-31T00:00:00"/>
    <s v="First Class"/>
    <s v="TS-21370"/>
    <s v="Todd Sumrall"/>
    <x v="1"/>
    <x v="0"/>
    <s v="Los Angeles"/>
    <x v="1"/>
    <n v="90049"/>
    <x v="1"/>
    <x v="1590"/>
    <x v="1"/>
    <x v="14"/>
    <x v="1573"/>
    <n v="6.28"/>
    <n v="2"/>
    <n v="0"/>
    <n v="6.2800000000000189E-2"/>
  </r>
  <r>
    <n v="3845"/>
    <s v="CA-2011-101931"/>
    <x v="2"/>
    <x v="919"/>
    <d v="2011-10-31T00:00:00"/>
    <s v="First Class"/>
    <s v="TS-21370"/>
    <s v="Todd Sumrall"/>
    <x v="1"/>
    <x v="0"/>
    <s v="Los Angeles"/>
    <x v="1"/>
    <n v="90049"/>
    <x v="1"/>
    <x v="262"/>
    <x v="1"/>
    <x v="14"/>
    <x v="259"/>
    <n v="480.74"/>
    <n v="2"/>
    <n v="0"/>
    <n v="14.422200000000032"/>
  </r>
  <r>
    <n v="3846"/>
    <s v="CA-2011-101931"/>
    <x v="2"/>
    <x v="919"/>
    <d v="2011-10-31T00:00:00"/>
    <s v="First Class"/>
    <s v="TS-21370"/>
    <s v="Todd Sumrall"/>
    <x v="1"/>
    <x v="0"/>
    <s v="Los Angeles"/>
    <x v="1"/>
    <n v="90049"/>
    <x v="1"/>
    <x v="430"/>
    <x v="0"/>
    <x v="0"/>
    <x v="425"/>
    <n v="616.99800000000005"/>
    <n v="6"/>
    <n v="0.15"/>
    <n v="-36.293999999999997"/>
  </r>
  <r>
    <n v="3847"/>
    <s v="CA-2011-101931"/>
    <x v="2"/>
    <x v="919"/>
    <d v="2011-10-31T00:00:00"/>
    <s v="First Class"/>
    <s v="TS-21370"/>
    <s v="Todd Sumrall"/>
    <x v="1"/>
    <x v="0"/>
    <s v="Los Angeles"/>
    <x v="1"/>
    <n v="90049"/>
    <x v="1"/>
    <x v="86"/>
    <x v="1"/>
    <x v="4"/>
    <x v="86"/>
    <n v="141.4"/>
    <n v="5"/>
    <n v="0"/>
    <n v="38.177999999999997"/>
  </r>
  <r>
    <n v="3848"/>
    <s v="CA-2014-129000"/>
    <x v="3"/>
    <x v="920"/>
    <d v="2014-11-28T00:00:00"/>
    <s v="Second Class"/>
    <s v="SZ-20035"/>
    <s v="Sam Zeldin"/>
    <x v="2"/>
    <x v="0"/>
    <s v="Canton"/>
    <x v="12"/>
    <n v="48187"/>
    <x v="2"/>
    <x v="749"/>
    <x v="1"/>
    <x v="4"/>
    <x v="740"/>
    <n v="501.81000000000006"/>
    <n v="3"/>
    <n v="0"/>
    <n v="0"/>
  </r>
  <r>
    <n v="3849"/>
    <s v="CA-2014-161053"/>
    <x v="3"/>
    <x v="585"/>
    <d v="2014-09-24T00:00:00"/>
    <s v="First Class"/>
    <s v="JE-15745"/>
    <s v="Joel Eaton"/>
    <x v="0"/>
    <x v="0"/>
    <s v="Fayetteville"/>
    <x v="36"/>
    <n v="72701"/>
    <x v="0"/>
    <x v="1591"/>
    <x v="1"/>
    <x v="8"/>
    <x v="1574"/>
    <n v="691.96"/>
    <n v="4"/>
    <n v="0"/>
    <n v="318.30160000000001"/>
  </r>
  <r>
    <n v="3850"/>
    <s v="CA-2014-161053"/>
    <x v="3"/>
    <x v="585"/>
    <d v="2014-09-24T00:00:00"/>
    <s v="First Class"/>
    <s v="JE-15745"/>
    <s v="Joel Eaton"/>
    <x v="0"/>
    <x v="0"/>
    <s v="Fayetteville"/>
    <x v="36"/>
    <n v="72701"/>
    <x v="0"/>
    <x v="60"/>
    <x v="2"/>
    <x v="11"/>
    <x v="60"/>
    <n v="34.950000000000003"/>
    <n v="5"/>
    <n v="0"/>
    <n v="15.378000000000004"/>
  </r>
  <r>
    <n v="3851"/>
    <s v="CA-2012-142377"/>
    <x v="1"/>
    <x v="784"/>
    <d v="2012-12-09T00:00:00"/>
    <s v="Standard Class"/>
    <s v="MS-17980"/>
    <s v="Michael Stewart"/>
    <x v="1"/>
    <x v="0"/>
    <s v="Springfield"/>
    <x v="25"/>
    <n v="65807"/>
    <x v="2"/>
    <x v="314"/>
    <x v="1"/>
    <x v="10"/>
    <x v="311"/>
    <n v="85.96"/>
    <n v="7"/>
    <n v="0"/>
    <n v="40.401199999999996"/>
  </r>
  <r>
    <n v="3852"/>
    <s v="CA-2012-127593"/>
    <x v="1"/>
    <x v="481"/>
    <d v="2012-09-21T00:00:00"/>
    <s v="Same Day"/>
    <s v="DH-13675"/>
    <s v="Duane Huffman"/>
    <x v="2"/>
    <x v="0"/>
    <s v="Quincy"/>
    <x v="31"/>
    <n v="2169"/>
    <x v="3"/>
    <x v="101"/>
    <x v="0"/>
    <x v="5"/>
    <x v="101"/>
    <n v="85.3"/>
    <n v="2"/>
    <n v="0"/>
    <n v="14.500999999999991"/>
  </r>
  <r>
    <n v="3853"/>
    <s v="CA-2014-130526"/>
    <x v="3"/>
    <x v="200"/>
    <d v="2014-11-30T00:00:00"/>
    <s v="First Class"/>
    <s v="GT-14755"/>
    <s v="Guy Thornton"/>
    <x v="0"/>
    <x v="0"/>
    <s v="Rockford"/>
    <x v="10"/>
    <n v="61107"/>
    <x v="2"/>
    <x v="301"/>
    <x v="1"/>
    <x v="8"/>
    <x v="298"/>
    <n v="33.567999999999991"/>
    <n v="8"/>
    <n v="0.8"/>
    <n v="-53.708800000000025"/>
  </r>
  <r>
    <n v="3854"/>
    <s v="US-2014-131849"/>
    <x v="3"/>
    <x v="921"/>
    <d v="2014-06-11T00:00:00"/>
    <s v="Standard Class"/>
    <s v="GH-14410"/>
    <s v="Gary Hansen"/>
    <x v="2"/>
    <x v="0"/>
    <s v="San Francisco"/>
    <x v="1"/>
    <n v="94122"/>
    <x v="1"/>
    <x v="1592"/>
    <x v="0"/>
    <x v="5"/>
    <x v="1575"/>
    <n v="4.95"/>
    <n v="1"/>
    <n v="0"/>
    <n v="2.1780000000000004"/>
  </r>
  <r>
    <n v="3855"/>
    <s v="US-2014-131849"/>
    <x v="3"/>
    <x v="921"/>
    <d v="2014-06-11T00:00:00"/>
    <s v="Standard Class"/>
    <s v="GH-14410"/>
    <s v="Gary Hansen"/>
    <x v="2"/>
    <x v="0"/>
    <s v="San Francisco"/>
    <x v="1"/>
    <n v="94122"/>
    <x v="1"/>
    <x v="1505"/>
    <x v="1"/>
    <x v="4"/>
    <x v="1483"/>
    <n v="26.400000000000002"/>
    <n v="5"/>
    <n v="0"/>
    <n v="0"/>
  </r>
  <r>
    <n v="3856"/>
    <s v="US-2014-105389"/>
    <x v="3"/>
    <x v="436"/>
    <d v="2014-10-29T00:00:00"/>
    <s v="Second Class"/>
    <s v="DM-13015"/>
    <s v="Darrin Martin"/>
    <x v="0"/>
    <x v="0"/>
    <s v="San Antonio"/>
    <x v="5"/>
    <n v="78207"/>
    <x v="2"/>
    <x v="990"/>
    <x v="1"/>
    <x v="8"/>
    <x v="302"/>
    <n v="3.5639999999999992"/>
    <n v="3"/>
    <n v="0.8"/>
    <n v="-6.2370000000000019"/>
  </r>
  <r>
    <n v="3857"/>
    <s v="US-2014-105389"/>
    <x v="3"/>
    <x v="436"/>
    <d v="2014-10-29T00:00:00"/>
    <s v="Second Class"/>
    <s v="DM-13015"/>
    <s v="Darrin Martin"/>
    <x v="0"/>
    <x v="0"/>
    <s v="San Antonio"/>
    <x v="5"/>
    <n v="78207"/>
    <x v="2"/>
    <x v="1164"/>
    <x v="2"/>
    <x v="7"/>
    <x v="1142"/>
    <n v="823.96000000000015"/>
    <n v="5"/>
    <n v="0.2"/>
    <n v="51.497499999999974"/>
  </r>
  <r>
    <n v="3858"/>
    <s v="US-2014-105389"/>
    <x v="3"/>
    <x v="436"/>
    <d v="2014-10-29T00:00:00"/>
    <s v="Second Class"/>
    <s v="DM-13015"/>
    <s v="Darrin Martin"/>
    <x v="0"/>
    <x v="0"/>
    <s v="San Antonio"/>
    <x v="5"/>
    <n v="78207"/>
    <x v="2"/>
    <x v="1005"/>
    <x v="1"/>
    <x v="6"/>
    <x v="988"/>
    <n v="10.272000000000002"/>
    <n v="3"/>
    <n v="0.2"/>
    <n v="0.89880000000000004"/>
  </r>
  <r>
    <n v="3859"/>
    <s v="CA-2011-140816"/>
    <x v="2"/>
    <x v="414"/>
    <d v="2011-12-20T00:00:00"/>
    <s v="Same Day"/>
    <s v="TC-21295"/>
    <s v="Toby Carlisle"/>
    <x v="0"/>
    <x v="0"/>
    <s v="Thornton"/>
    <x v="22"/>
    <n v="80229"/>
    <x v="1"/>
    <x v="1593"/>
    <x v="2"/>
    <x v="11"/>
    <x v="1576"/>
    <n v="447.94399999999996"/>
    <n v="7"/>
    <n v="0.2"/>
    <n v="89.588799999999992"/>
  </r>
  <r>
    <n v="3860"/>
    <s v="CA-2014-154039"/>
    <x v="3"/>
    <x v="922"/>
    <d v="2014-02-23T00:00:00"/>
    <s v="Standard Class"/>
    <s v="JK-16120"/>
    <s v="Julie Kriz"/>
    <x v="2"/>
    <x v="0"/>
    <s v="Chicago"/>
    <x v="10"/>
    <n v="60653"/>
    <x v="2"/>
    <x v="855"/>
    <x v="0"/>
    <x v="3"/>
    <x v="840"/>
    <n v="480.96"/>
    <n v="3"/>
    <n v="0.5"/>
    <n v="-269.33760000000001"/>
  </r>
  <r>
    <n v="3861"/>
    <s v="CA-2014-154039"/>
    <x v="3"/>
    <x v="922"/>
    <d v="2014-02-23T00:00:00"/>
    <s v="Standard Class"/>
    <s v="JK-16120"/>
    <s v="Julie Kriz"/>
    <x v="2"/>
    <x v="0"/>
    <s v="Chicago"/>
    <x v="10"/>
    <n v="60653"/>
    <x v="2"/>
    <x v="1594"/>
    <x v="2"/>
    <x v="7"/>
    <x v="1577"/>
    <n v="124.79200000000002"/>
    <n v="1"/>
    <n v="0.2"/>
    <n v="10.919299999999996"/>
  </r>
  <r>
    <n v="3862"/>
    <s v="CA-2011-135755"/>
    <x v="2"/>
    <x v="523"/>
    <d v="2011-05-10T00:00:00"/>
    <s v="Standard Class"/>
    <s v="NC-18415"/>
    <s v="Nathan Cano"/>
    <x v="0"/>
    <x v="0"/>
    <s v="Yonkers"/>
    <x v="15"/>
    <n v="10701"/>
    <x v="3"/>
    <x v="1595"/>
    <x v="1"/>
    <x v="8"/>
    <x v="1578"/>
    <n v="40.176000000000002"/>
    <n v="3"/>
    <n v="0.2"/>
    <n v="14.563799999999997"/>
  </r>
  <r>
    <n v="3863"/>
    <s v="CA-2011-135755"/>
    <x v="2"/>
    <x v="523"/>
    <d v="2011-05-10T00:00:00"/>
    <s v="Standard Class"/>
    <s v="NC-18415"/>
    <s v="Nathan Cano"/>
    <x v="0"/>
    <x v="0"/>
    <s v="Yonkers"/>
    <x v="15"/>
    <n v="10701"/>
    <x v="3"/>
    <x v="109"/>
    <x v="1"/>
    <x v="8"/>
    <x v="109"/>
    <n v="10.896000000000001"/>
    <n v="3"/>
    <n v="0.2"/>
    <n v="3.9497999999999998"/>
  </r>
  <r>
    <n v="3864"/>
    <s v="CA-2014-123246"/>
    <x v="3"/>
    <x v="161"/>
    <d v="2014-10-20T00:00:00"/>
    <s v="Second Class"/>
    <s v="AJ-10960"/>
    <s v="Astrea Jones"/>
    <x v="0"/>
    <x v="0"/>
    <s v="San Diego"/>
    <x v="1"/>
    <n v="92037"/>
    <x v="1"/>
    <x v="1596"/>
    <x v="1"/>
    <x v="6"/>
    <x v="1579"/>
    <n v="10.64"/>
    <n v="4"/>
    <n v="0"/>
    <n v="2.7664"/>
  </r>
  <r>
    <n v="3865"/>
    <s v="CA-2012-157133"/>
    <x v="1"/>
    <x v="109"/>
    <d v="2012-12-03T00:00:00"/>
    <s v="Standard Class"/>
    <s v="LC-16885"/>
    <s v="Lena Creighton"/>
    <x v="0"/>
    <x v="0"/>
    <s v="Champaign"/>
    <x v="10"/>
    <n v="61821"/>
    <x v="2"/>
    <x v="1597"/>
    <x v="0"/>
    <x v="5"/>
    <x v="1580"/>
    <n v="151.96"/>
    <n v="5"/>
    <n v="0.6"/>
    <n v="-182.35200000000003"/>
  </r>
  <r>
    <n v="3866"/>
    <s v="CA-2011-124709"/>
    <x v="2"/>
    <x v="923"/>
    <d v="2011-07-29T00:00:00"/>
    <s v="Second Class"/>
    <s v="GW-14605"/>
    <s v="Giulietta Weimer"/>
    <x v="0"/>
    <x v="0"/>
    <s v="San Francisco"/>
    <x v="1"/>
    <n v="94122"/>
    <x v="1"/>
    <x v="1200"/>
    <x v="2"/>
    <x v="11"/>
    <x v="1176"/>
    <n v="238"/>
    <n v="2"/>
    <n v="0"/>
    <n v="38.080000000000013"/>
  </r>
  <r>
    <n v="3867"/>
    <s v="CA-2014-146360"/>
    <x v="3"/>
    <x v="756"/>
    <d v="2014-04-26T00:00:00"/>
    <s v="Second Class"/>
    <s v="SC-20305"/>
    <s v="Sean Christensen"/>
    <x v="0"/>
    <x v="0"/>
    <s v="Lawrence"/>
    <x v="14"/>
    <n v="46226"/>
    <x v="2"/>
    <x v="1113"/>
    <x v="2"/>
    <x v="11"/>
    <x v="1093"/>
    <n v="155.34"/>
    <n v="6"/>
    <n v="0"/>
    <n v="55.922399999999996"/>
  </r>
  <r>
    <n v="3868"/>
    <s v="CA-2012-132486"/>
    <x v="1"/>
    <x v="924"/>
    <d v="2012-10-27T00:00:00"/>
    <s v="Second Class"/>
    <s v="JF-15355"/>
    <s v="Jay Fein"/>
    <x v="0"/>
    <x v="0"/>
    <s v="San Diego"/>
    <x v="1"/>
    <n v="92105"/>
    <x v="1"/>
    <x v="678"/>
    <x v="2"/>
    <x v="11"/>
    <x v="672"/>
    <n v="148.32"/>
    <n v="9"/>
    <n v="0"/>
    <n v="63.777600000000007"/>
  </r>
  <r>
    <n v="3869"/>
    <s v="CA-2012-132486"/>
    <x v="1"/>
    <x v="924"/>
    <d v="2012-10-27T00:00:00"/>
    <s v="Second Class"/>
    <s v="JF-15355"/>
    <s v="Jay Fein"/>
    <x v="0"/>
    <x v="0"/>
    <s v="San Diego"/>
    <x v="1"/>
    <n v="92105"/>
    <x v="1"/>
    <x v="1496"/>
    <x v="0"/>
    <x v="1"/>
    <x v="1475"/>
    <n v="240.78400000000002"/>
    <n v="1"/>
    <n v="0.2"/>
    <n v="27.088199999999965"/>
  </r>
  <r>
    <n v="3870"/>
    <s v="CA-2012-132486"/>
    <x v="1"/>
    <x v="924"/>
    <d v="2012-10-27T00:00:00"/>
    <s v="Second Class"/>
    <s v="JF-15355"/>
    <s v="Jay Fein"/>
    <x v="0"/>
    <x v="0"/>
    <s v="San Diego"/>
    <x v="1"/>
    <n v="92105"/>
    <x v="1"/>
    <x v="877"/>
    <x v="0"/>
    <x v="1"/>
    <x v="862"/>
    <n v="191.96800000000002"/>
    <n v="7"/>
    <n v="0.2"/>
    <n v="16.797200000000004"/>
  </r>
  <r>
    <n v="3871"/>
    <s v="CA-2012-132486"/>
    <x v="1"/>
    <x v="924"/>
    <d v="2012-10-27T00:00:00"/>
    <s v="Second Class"/>
    <s v="JF-15355"/>
    <s v="Jay Fein"/>
    <x v="0"/>
    <x v="0"/>
    <s v="San Diego"/>
    <x v="1"/>
    <n v="92105"/>
    <x v="1"/>
    <x v="609"/>
    <x v="1"/>
    <x v="10"/>
    <x v="604"/>
    <n v="11.56"/>
    <n v="2"/>
    <n v="0"/>
    <n v="5.6644000000000005"/>
  </r>
  <r>
    <n v="3872"/>
    <s v="CA-2012-132486"/>
    <x v="1"/>
    <x v="924"/>
    <d v="2012-10-27T00:00:00"/>
    <s v="Second Class"/>
    <s v="JF-15355"/>
    <s v="Jay Fein"/>
    <x v="0"/>
    <x v="0"/>
    <s v="San Diego"/>
    <x v="1"/>
    <n v="92105"/>
    <x v="1"/>
    <x v="111"/>
    <x v="1"/>
    <x v="12"/>
    <x v="111"/>
    <n v="11.8"/>
    <n v="4"/>
    <n v="0"/>
    <n v="5.6639999999999997"/>
  </r>
  <r>
    <n v="3873"/>
    <s v="CA-2012-132486"/>
    <x v="1"/>
    <x v="924"/>
    <d v="2012-10-27T00:00:00"/>
    <s v="Second Class"/>
    <s v="JF-15355"/>
    <s v="Jay Fein"/>
    <x v="0"/>
    <x v="0"/>
    <s v="San Diego"/>
    <x v="1"/>
    <n v="92105"/>
    <x v="1"/>
    <x v="1131"/>
    <x v="0"/>
    <x v="1"/>
    <x v="1110"/>
    <n v="842.35200000000009"/>
    <n v="3"/>
    <n v="0.2"/>
    <n v="42.117600000000039"/>
  </r>
  <r>
    <n v="3874"/>
    <s v="CA-2013-136231"/>
    <x v="0"/>
    <x v="64"/>
    <d v="2013-09-08T00:00:00"/>
    <s v="Second Class"/>
    <s v="DM-13015"/>
    <s v="Darrin Martin"/>
    <x v="0"/>
    <x v="0"/>
    <s v="Johnson City"/>
    <x v="18"/>
    <n v="37604"/>
    <x v="0"/>
    <x v="706"/>
    <x v="1"/>
    <x v="12"/>
    <x v="33"/>
    <n v="23.472000000000001"/>
    <n v="3"/>
    <n v="0.2"/>
    <n v="7.6283999999999974"/>
  </r>
  <r>
    <n v="3875"/>
    <s v="CA-2013-136231"/>
    <x v="0"/>
    <x v="64"/>
    <d v="2013-09-08T00:00:00"/>
    <s v="Second Class"/>
    <s v="DM-13015"/>
    <s v="Darrin Martin"/>
    <x v="0"/>
    <x v="0"/>
    <s v="Johnson City"/>
    <x v="18"/>
    <n v="37604"/>
    <x v="0"/>
    <x v="800"/>
    <x v="1"/>
    <x v="8"/>
    <x v="790"/>
    <n v="86.058000000000007"/>
    <n v="7"/>
    <n v="0.7"/>
    <n v="-63.109199999999987"/>
  </r>
  <r>
    <n v="3876"/>
    <s v="CA-2013-136231"/>
    <x v="0"/>
    <x v="64"/>
    <d v="2013-09-08T00:00:00"/>
    <s v="Second Class"/>
    <s v="DM-13015"/>
    <s v="Darrin Martin"/>
    <x v="0"/>
    <x v="0"/>
    <s v="Johnson City"/>
    <x v="18"/>
    <n v="37604"/>
    <x v="0"/>
    <x v="704"/>
    <x v="2"/>
    <x v="7"/>
    <x v="697"/>
    <n v="108.78399999999999"/>
    <n v="2"/>
    <n v="0.2"/>
    <n v="6.7990000000000066"/>
  </r>
  <r>
    <n v="3877"/>
    <s v="CA-2013-136231"/>
    <x v="0"/>
    <x v="64"/>
    <d v="2013-09-08T00:00:00"/>
    <s v="Second Class"/>
    <s v="DM-13015"/>
    <s v="Darrin Martin"/>
    <x v="0"/>
    <x v="0"/>
    <s v="Johnson City"/>
    <x v="18"/>
    <n v="37604"/>
    <x v="0"/>
    <x v="1450"/>
    <x v="1"/>
    <x v="10"/>
    <x v="1428"/>
    <n v="10.272000000000002"/>
    <n v="3"/>
    <n v="0.2"/>
    <n v="3.2099999999999982"/>
  </r>
  <r>
    <n v="3878"/>
    <s v="CA-2013-140641"/>
    <x v="0"/>
    <x v="99"/>
    <d v="2013-11-03T00:00:00"/>
    <s v="Standard Class"/>
    <s v="EP-13915"/>
    <s v="Emily Phan"/>
    <x v="0"/>
    <x v="0"/>
    <s v="Tampa"/>
    <x v="2"/>
    <n v="33614"/>
    <x v="0"/>
    <x v="986"/>
    <x v="1"/>
    <x v="8"/>
    <x v="970"/>
    <n v="38.190000000000012"/>
    <n v="5"/>
    <n v="0.7"/>
    <n v="-26.732999999999997"/>
  </r>
  <r>
    <n v="3879"/>
    <s v="CA-2011-151001"/>
    <x v="2"/>
    <x v="267"/>
    <d v="2011-04-07T00:00:00"/>
    <s v="First Class"/>
    <s v="JG-15805"/>
    <s v="John Grady"/>
    <x v="1"/>
    <x v="0"/>
    <s v="Decatur"/>
    <x v="10"/>
    <n v="62521"/>
    <x v="2"/>
    <x v="170"/>
    <x v="1"/>
    <x v="4"/>
    <x v="169"/>
    <n v="49.632000000000005"/>
    <n v="4"/>
    <n v="0.2"/>
    <n v="3.7224000000000004"/>
  </r>
  <r>
    <n v="3880"/>
    <s v="CA-2011-151001"/>
    <x v="2"/>
    <x v="267"/>
    <d v="2011-04-07T00:00:00"/>
    <s v="First Class"/>
    <s v="JG-15805"/>
    <s v="John Grady"/>
    <x v="1"/>
    <x v="0"/>
    <s v="Decatur"/>
    <x v="10"/>
    <n v="62521"/>
    <x v="2"/>
    <x v="1569"/>
    <x v="1"/>
    <x v="4"/>
    <x v="1551"/>
    <n v="52.096000000000004"/>
    <n v="4"/>
    <n v="0.2"/>
    <n v="3.9072000000000031"/>
  </r>
  <r>
    <n v="3881"/>
    <s v="CA-2012-129896"/>
    <x v="1"/>
    <x v="925"/>
    <d v="2012-06-20T00:00:00"/>
    <s v="Standard Class"/>
    <s v="PF-19120"/>
    <s v="Peter Fuller"/>
    <x v="0"/>
    <x v="0"/>
    <s v="Gilbert"/>
    <x v="16"/>
    <n v="85234"/>
    <x v="1"/>
    <x v="1357"/>
    <x v="1"/>
    <x v="10"/>
    <x v="1334"/>
    <n v="9.5680000000000014"/>
    <n v="2"/>
    <n v="0.2"/>
    <n v="2.9899999999999993"/>
  </r>
  <r>
    <n v="3882"/>
    <s v="CA-2012-129896"/>
    <x v="1"/>
    <x v="925"/>
    <d v="2012-06-20T00:00:00"/>
    <s v="Standard Class"/>
    <s v="PF-19120"/>
    <s v="Peter Fuller"/>
    <x v="0"/>
    <x v="0"/>
    <s v="Gilbert"/>
    <x v="16"/>
    <n v="85234"/>
    <x v="1"/>
    <x v="232"/>
    <x v="1"/>
    <x v="4"/>
    <x v="230"/>
    <n v="82.367999999999995"/>
    <n v="2"/>
    <n v="0.2"/>
    <n v="-19.562399999999997"/>
  </r>
  <r>
    <n v="3883"/>
    <s v="CA-2012-129896"/>
    <x v="1"/>
    <x v="925"/>
    <d v="2012-06-20T00:00:00"/>
    <s v="Standard Class"/>
    <s v="PF-19120"/>
    <s v="Peter Fuller"/>
    <x v="0"/>
    <x v="0"/>
    <s v="Gilbert"/>
    <x v="16"/>
    <n v="85234"/>
    <x v="1"/>
    <x v="1597"/>
    <x v="0"/>
    <x v="5"/>
    <x v="1580"/>
    <n v="364.70400000000006"/>
    <n v="6"/>
    <n v="0.2"/>
    <n v="-36.470400000000041"/>
  </r>
  <r>
    <n v="3884"/>
    <s v="CA-2012-129896"/>
    <x v="1"/>
    <x v="925"/>
    <d v="2012-06-20T00:00:00"/>
    <s v="Standard Class"/>
    <s v="PF-19120"/>
    <s v="Peter Fuller"/>
    <x v="0"/>
    <x v="0"/>
    <s v="Gilbert"/>
    <x v="16"/>
    <n v="85234"/>
    <x v="1"/>
    <x v="1598"/>
    <x v="0"/>
    <x v="5"/>
    <x v="1581"/>
    <n v="40.256"/>
    <n v="4"/>
    <n v="0.2"/>
    <n v="11.070400000000003"/>
  </r>
  <r>
    <n v="3885"/>
    <s v="CA-2011-152849"/>
    <x v="2"/>
    <x v="260"/>
    <d v="2011-07-12T00:00:00"/>
    <s v="Standard Class"/>
    <s v="DW-13195"/>
    <s v="David Wiener"/>
    <x v="1"/>
    <x v="0"/>
    <s v="Knoxville"/>
    <x v="18"/>
    <n v="37918"/>
    <x v="0"/>
    <x v="6"/>
    <x v="1"/>
    <x v="6"/>
    <x v="6"/>
    <n v="4.3680000000000003"/>
    <n v="3"/>
    <n v="0.2"/>
    <n v="0.3822000000000001"/>
  </r>
  <r>
    <n v="3886"/>
    <s v="US-2014-127341"/>
    <x v="3"/>
    <x v="926"/>
    <d v="2014-02-03T00:00:00"/>
    <s v="Standard Class"/>
    <s v="CK-12595"/>
    <s v="Clytie Kelty"/>
    <x v="0"/>
    <x v="0"/>
    <s v="Chicago"/>
    <x v="10"/>
    <n v="60653"/>
    <x v="2"/>
    <x v="280"/>
    <x v="1"/>
    <x v="8"/>
    <x v="277"/>
    <n v="12.127999999999997"/>
    <n v="4"/>
    <n v="0.8"/>
    <n v="-20.617600000000003"/>
  </r>
  <r>
    <n v="3887"/>
    <s v="CA-2013-167759"/>
    <x v="0"/>
    <x v="840"/>
    <d v="2013-03-09T00:00:00"/>
    <s v="Second Class"/>
    <s v="CC-12670"/>
    <s v="Craig Carreira"/>
    <x v="0"/>
    <x v="0"/>
    <s v="Bloomington"/>
    <x v="14"/>
    <n v="47401"/>
    <x v="2"/>
    <x v="1517"/>
    <x v="2"/>
    <x v="7"/>
    <x v="1495"/>
    <n v="134.85000000000002"/>
    <n v="3"/>
    <n v="0"/>
    <n v="37.757999999999996"/>
  </r>
  <r>
    <n v="3888"/>
    <s v="CA-2011-100895"/>
    <x v="2"/>
    <x v="270"/>
    <d v="2011-06-06T00:00:00"/>
    <s v="Standard Class"/>
    <s v="SV-20785"/>
    <s v="Stewart Visinsky"/>
    <x v="0"/>
    <x v="0"/>
    <s v="Roswell"/>
    <x v="32"/>
    <n v="30076"/>
    <x v="0"/>
    <x v="1253"/>
    <x v="1"/>
    <x v="6"/>
    <x v="1228"/>
    <n v="8.56"/>
    <n v="2"/>
    <n v="0"/>
    <n v="2.6536"/>
  </r>
  <r>
    <n v="3889"/>
    <s v="CA-2011-100895"/>
    <x v="2"/>
    <x v="270"/>
    <d v="2011-06-06T00:00:00"/>
    <s v="Standard Class"/>
    <s v="SV-20785"/>
    <s v="Stewart Visinsky"/>
    <x v="0"/>
    <x v="0"/>
    <s v="Roswell"/>
    <x v="32"/>
    <n v="30076"/>
    <x v="0"/>
    <x v="516"/>
    <x v="2"/>
    <x v="7"/>
    <x v="511"/>
    <n v="239.96999999999997"/>
    <n v="3"/>
    <n v="0"/>
    <n v="67.191599999999994"/>
  </r>
  <r>
    <n v="3890"/>
    <s v="CA-2011-100895"/>
    <x v="2"/>
    <x v="270"/>
    <d v="2011-06-06T00:00:00"/>
    <s v="Standard Class"/>
    <s v="SV-20785"/>
    <s v="Stewart Visinsky"/>
    <x v="0"/>
    <x v="0"/>
    <s v="Roswell"/>
    <x v="32"/>
    <n v="30076"/>
    <x v="0"/>
    <x v="518"/>
    <x v="1"/>
    <x v="4"/>
    <x v="513"/>
    <n v="356.94"/>
    <n v="2"/>
    <n v="0"/>
    <n v="107.08199999999997"/>
  </r>
  <r>
    <n v="3891"/>
    <s v="US-2013-163881"/>
    <x v="0"/>
    <x v="390"/>
    <d v="2013-12-01T00:00:00"/>
    <s v="Standard Class"/>
    <s v="SP-20860"/>
    <s v="Sung Pak"/>
    <x v="1"/>
    <x v="0"/>
    <s v="Los Angeles"/>
    <x v="1"/>
    <n v="90036"/>
    <x v="1"/>
    <x v="764"/>
    <x v="2"/>
    <x v="11"/>
    <x v="756"/>
    <n v="659.9"/>
    <n v="2"/>
    <n v="0"/>
    <n v="217.76699999999994"/>
  </r>
  <r>
    <n v="3892"/>
    <s v="US-2013-163881"/>
    <x v="0"/>
    <x v="390"/>
    <d v="2013-12-01T00:00:00"/>
    <s v="Standard Class"/>
    <s v="SP-20860"/>
    <s v="Sung Pak"/>
    <x v="1"/>
    <x v="0"/>
    <s v="Los Angeles"/>
    <x v="1"/>
    <n v="90036"/>
    <x v="1"/>
    <x v="654"/>
    <x v="0"/>
    <x v="1"/>
    <x v="648"/>
    <n v="1684.7520000000002"/>
    <n v="6"/>
    <n v="0.2"/>
    <n v="210.59399999999977"/>
  </r>
  <r>
    <n v="3893"/>
    <s v="US-2013-163881"/>
    <x v="0"/>
    <x v="390"/>
    <d v="2013-12-01T00:00:00"/>
    <s v="Standard Class"/>
    <s v="SP-20860"/>
    <s v="Sung Pak"/>
    <x v="1"/>
    <x v="0"/>
    <s v="Los Angeles"/>
    <x v="1"/>
    <n v="90036"/>
    <x v="1"/>
    <x v="1509"/>
    <x v="2"/>
    <x v="11"/>
    <x v="1487"/>
    <n v="559.91999999999996"/>
    <n v="8"/>
    <n v="0"/>
    <n v="190.37279999999998"/>
  </r>
  <r>
    <n v="3894"/>
    <s v="US-2013-144547"/>
    <x v="0"/>
    <x v="338"/>
    <d v="2013-11-15T00:00:00"/>
    <s v="Standard Class"/>
    <s v="MS-17770"/>
    <s v="Maxwell Schwartz"/>
    <x v="0"/>
    <x v="0"/>
    <s v="Houston"/>
    <x v="5"/>
    <n v="77036"/>
    <x v="2"/>
    <x v="648"/>
    <x v="2"/>
    <x v="11"/>
    <x v="642"/>
    <n v="279.94400000000002"/>
    <n v="7"/>
    <n v="0.2"/>
    <n v="48.990200000000002"/>
  </r>
  <r>
    <n v="3895"/>
    <s v="US-2011-112200"/>
    <x v="2"/>
    <x v="754"/>
    <d v="2011-11-28T00:00:00"/>
    <s v="Standard Class"/>
    <s v="TC-21475"/>
    <s v="Tony Chapman"/>
    <x v="2"/>
    <x v="0"/>
    <s v="Bolingbrook"/>
    <x v="10"/>
    <n v="60440"/>
    <x v="2"/>
    <x v="1230"/>
    <x v="1"/>
    <x v="8"/>
    <x v="1204"/>
    <n v="9.9799999999999969"/>
    <n v="5"/>
    <n v="0.8"/>
    <n v="-16.467000000000002"/>
  </r>
  <r>
    <n v="3896"/>
    <s v="CA-2014-110212"/>
    <x v="3"/>
    <x v="927"/>
    <d v="2014-05-06T00:00:00"/>
    <s v="Standard Class"/>
    <s v="SJ-20125"/>
    <s v="Sanjit Jacobs"/>
    <x v="2"/>
    <x v="0"/>
    <s v="Texarkana"/>
    <x v="36"/>
    <n v="71854"/>
    <x v="0"/>
    <x v="1599"/>
    <x v="2"/>
    <x v="11"/>
    <x v="1582"/>
    <n v="48.9"/>
    <n v="5"/>
    <n v="0"/>
    <n v="18.093"/>
  </r>
  <r>
    <n v="3897"/>
    <s v="CA-2014-134285"/>
    <x v="3"/>
    <x v="226"/>
    <d v="2014-12-13T00:00:00"/>
    <s v="Standard Class"/>
    <s v="DS-13180"/>
    <s v="David Smith"/>
    <x v="1"/>
    <x v="0"/>
    <s v="San Antonio"/>
    <x v="5"/>
    <n v="78207"/>
    <x v="2"/>
    <x v="1084"/>
    <x v="1"/>
    <x v="13"/>
    <x v="1065"/>
    <n v="3.5519999999999996"/>
    <n v="3"/>
    <n v="0.2"/>
    <n v="1.2431999999999999"/>
  </r>
  <r>
    <n v="3898"/>
    <s v="CA-2014-134285"/>
    <x v="3"/>
    <x v="226"/>
    <d v="2014-12-13T00:00:00"/>
    <s v="Standard Class"/>
    <s v="DS-13180"/>
    <s v="David Smith"/>
    <x v="1"/>
    <x v="0"/>
    <s v="San Antonio"/>
    <x v="5"/>
    <n v="78207"/>
    <x v="2"/>
    <x v="88"/>
    <x v="1"/>
    <x v="10"/>
    <x v="88"/>
    <n v="15.552000000000003"/>
    <n v="3"/>
    <n v="0.2"/>
    <n v="5.4432"/>
  </r>
  <r>
    <n v="3899"/>
    <s v="CA-2014-102267"/>
    <x v="3"/>
    <x v="329"/>
    <d v="2014-12-05T00:00:00"/>
    <s v="Standard Class"/>
    <s v="SC-20800"/>
    <s v="Stuart Calhoun"/>
    <x v="0"/>
    <x v="0"/>
    <s v="Edinburg"/>
    <x v="5"/>
    <n v="78539"/>
    <x v="2"/>
    <x v="1084"/>
    <x v="1"/>
    <x v="13"/>
    <x v="1065"/>
    <n v="2.3679999999999999"/>
    <n v="2"/>
    <n v="0.2"/>
    <n v="0.82879999999999987"/>
  </r>
  <r>
    <n v="3900"/>
    <s v="CA-2014-157980"/>
    <x v="3"/>
    <x v="226"/>
    <d v="2014-12-10T00:00:00"/>
    <s v="First Class"/>
    <s v="SH-20395"/>
    <s v="Shahid Hopkins"/>
    <x v="0"/>
    <x v="0"/>
    <s v="Toledo"/>
    <x v="24"/>
    <n v="43615"/>
    <x v="3"/>
    <x v="428"/>
    <x v="2"/>
    <x v="11"/>
    <x v="423"/>
    <n v="127.98399999999999"/>
    <n v="2"/>
    <n v="0.2"/>
    <n v="25.596799999999998"/>
  </r>
  <r>
    <n v="3901"/>
    <s v="CA-2012-121097"/>
    <x v="1"/>
    <x v="928"/>
    <d v="2012-01-08T00:00:00"/>
    <s v="Standard Class"/>
    <s v="SF-20965"/>
    <s v="Sylvia Foulston"/>
    <x v="1"/>
    <x v="0"/>
    <s v="Baytown"/>
    <x v="5"/>
    <n v="77520"/>
    <x v="2"/>
    <x v="289"/>
    <x v="1"/>
    <x v="10"/>
    <x v="286"/>
    <n v="10.368000000000002"/>
    <n v="2"/>
    <n v="0.2"/>
    <n v="3.6288"/>
  </r>
  <r>
    <n v="3902"/>
    <s v="CA-2012-151043"/>
    <x v="1"/>
    <x v="717"/>
    <d v="2012-11-20T00:00:00"/>
    <s v="Standard Class"/>
    <s v="MG-17680"/>
    <s v="Maureen Gastineau"/>
    <x v="2"/>
    <x v="0"/>
    <s v="Philadelphia"/>
    <x v="9"/>
    <n v="19143"/>
    <x v="3"/>
    <x v="1600"/>
    <x v="2"/>
    <x v="11"/>
    <x v="1583"/>
    <n v="47.984000000000002"/>
    <n v="2"/>
    <n v="0.2"/>
    <n v="-1.199600000000002"/>
  </r>
  <r>
    <n v="3903"/>
    <s v="US-2012-119312"/>
    <x v="1"/>
    <x v="653"/>
    <d v="2012-10-07T00:00:00"/>
    <s v="Second Class"/>
    <s v="CS-12400"/>
    <s v="Christopher Schild"/>
    <x v="2"/>
    <x v="0"/>
    <s v="Los Angeles"/>
    <x v="1"/>
    <n v="90045"/>
    <x v="1"/>
    <x v="1220"/>
    <x v="1"/>
    <x v="4"/>
    <x v="1195"/>
    <n v="270.33999999999997"/>
    <n v="14"/>
    <n v="0"/>
    <n v="75.6952"/>
  </r>
  <r>
    <n v="3904"/>
    <s v="CA-2012-167010"/>
    <x v="1"/>
    <x v="57"/>
    <d v="2012-04-10T00:00:00"/>
    <s v="Standard Class"/>
    <s v="VT-21700"/>
    <s v="Valerie Takahito"/>
    <x v="2"/>
    <x v="0"/>
    <s v="Philadelphia"/>
    <x v="9"/>
    <n v="19143"/>
    <x v="3"/>
    <x v="1297"/>
    <x v="1"/>
    <x v="9"/>
    <x v="1273"/>
    <n v="98.111999999999995"/>
    <n v="7"/>
    <n v="0.2"/>
    <n v="18.396000000000001"/>
  </r>
  <r>
    <n v="3905"/>
    <s v="CA-2012-167010"/>
    <x v="1"/>
    <x v="57"/>
    <d v="2012-04-10T00:00:00"/>
    <s v="Standard Class"/>
    <s v="VT-21700"/>
    <s v="Valerie Takahito"/>
    <x v="2"/>
    <x v="0"/>
    <s v="Philadelphia"/>
    <x v="9"/>
    <n v="19143"/>
    <x v="3"/>
    <x v="718"/>
    <x v="1"/>
    <x v="4"/>
    <x v="710"/>
    <n v="563.80799999999999"/>
    <n v="4"/>
    <n v="0.2"/>
    <n v="21.142799999999966"/>
  </r>
  <r>
    <n v="3906"/>
    <s v="CA-2012-167010"/>
    <x v="1"/>
    <x v="57"/>
    <d v="2012-04-10T00:00:00"/>
    <s v="Standard Class"/>
    <s v="VT-21700"/>
    <s v="Valerie Takahito"/>
    <x v="2"/>
    <x v="0"/>
    <s v="Philadelphia"/>
    <x v="9"/>
    <n v="19143"/>
    <x v="3"/>
    <x v="844"/>
    <x v="1"/>
    <x v="8"/>
    <x v="830"/>
    <n v="10.428000000000001"/>
    <n v="4"/>
    <n v="0.7"/>
    <n v="-6.9519999999999982"/>
  </r>
  <r>
    <n v="3907"/>
    <s v="CA-2012-167010"/>
    <x v="1"/>
    <x v="57"/>
    <d v="2012-04-10T00:00:00"/>
    <s v="Standard Class"/>
    <s v="VT-21700"/>
    <s v="Valerie Takahito"/>
    <x v="2"/>
    <x v="0"/>
    <s v="Philadelphia"/>
    <x v="9"/>
    <n v="19143"/>
    <x v="3"/>
    <x v="1304"/>
    <x v="0"/>
    <x v="5"/>
    <x v="1280"/>
    <n v="547.13599999999997"/>
    <n v="4"/>
    <n v="0.2"/>
    <n v="-68.392000000000053"/>
  </r>
  <r>
    <n v="3908"/>
    <s v="CA-2012-167010"/>
    <x v="1"/>
    <x v="57"/>
    <d v="2012-04-10T00:00:00"/>
    <s v="Standard Class"/>
    <s v="VT-21700"/>
    <s v="Valerie Takahito"/>
    <x v="2"/>
    <x v="0"/>
    <s v="Philadelphia"/>
    <x v="9"/>
    <n v="19143"/>
    <x v="3"/>
    <x v="500"/>
    <x v="2"/>
    <x v="7"/>
    <x v="495"/>
    <n v="14.850000000000001"/>
    <n v="5"/>
    <n v="0.4"/>
    <n v="-3.2175000000000002"/>
  </r>
  <r>
    <n v="3909"/>
    <s v="CA-2012-167010"/>
    <x v="1"/>
    <x v="57"/>
    <d v="2012-04-10T00:00:00"/>
    <s v="Standard Class"/>
    <s v="VT-21700"/>
    <s v="Valerie Takahito"/>
    <x v="2"/>
    <x v="0"/>
    <s v="Philadelphia"/>
    <x v="9"/>
    <n v="19143"/>
    <x v="3"/>
    <x v="104"/>
    <x v="2"/>
    <x v="7"/>
    <x v="104"/>
    <n v="41.988"/>
    <n v="2"/>
    <n v="0.4"/>
    <n v="-9.7972000000000037"/>
  </r>
  <r>
    <n v="3910"/>
    <s v="CA-2012-167010"/>
    <x v="1"/>
    <x v="57"/>
    <d v="2012-04-10T00:00:00"/>
    <s v="Standard Class"/>
    <s v="VT-21700"/>
    <s v="Valerie Takahito"/>
    <x v="2"/>
    <x v="0"/>
    <s v="Philadelphia"/>
    <x v="9"/>
    <n v="19143"/>
    <x v="3"/>
    <x v="1183"/>
    <x v="0"/>
    <x v="5"/>
    <x v="1160"/>
    <n v="7.5840000000000005"/>
    <n v="1"/>
    <n v="0.2"/>
    <n v="2.37"/>
  </r>
  <r>
    <n v="3911"/>
    <s v="CA-2012-167010"/>
    <x v="1"/>
    <x v="57"/>
    <d v="2012-04-10T00:00:00"/>
    <s v="Standard Class"/>
    <s v="VT-21700"/>
    <s v="Valerie Takahito"/>
    <x v="2"/>
    <x v="0"/>
    <s v="Philadelphia"/>
    <x v="9"/>
    <n v="19143"/>
    <x v="3"/>
    <x v="1601"/>
    <x v="0"/>
    <x v="0"/>
    <x v="1584"/>
    <n v="352.45"/>
    <n v="5"/>
    <n v="0.5"/>
    <n v="-211.47"/>
  </r>
  <r>
    <n v="3912"/>
    <s v="CA-2014-126788"/>
    <x v="3"/>
    <x v="929"/>
    <d v="2014-06-07T00:00:00"/>
    <s v="First Class"/>
    <s v="AB-10105"/>
    <s v="Adrian Barton"/>
    <x v="0"/>
    <x v="0"/>
    <s v="Pearland"/>
    <x v="5"/>
    <n v="77581"/>
    <x v="2"/>
    <x v="1602"/>
    <x v="2"/>
    <x v="7"/>
    <x v="1585"/>
    <n v="470.37600000000009"/>
    <n v="3"/>
    <n v="0.2"/>
    <n v="52.917299999999955"/>
  </r>
  <r>
    <n v="3913"/>
    <s v="CA-2014-148068"/>
    <x v="3"/>
    <x v="65"/>
    <d v="2014-09-26T00:00:00"/>
    <s v="Standard Class"/>
    <s v="MM-18280"/>
    <s v="Muhammed MacIntyre"/>
    <x v="1"/>
    <x v="0"/>
    <s v="New York City"/>
    <x v="15"/>
    <n v="10035"/>
    <x v="3"/>
    <x v="988"/>
    <x v="1"/>
    <x v="10"/>
    <x v="972"/>
    <n v="19.440000000000001"/>
    <n v="3"/>
    <n v="0"/>
    <n v="9.3312000000000008"/>
  </r>
  <r>
    <n v="3914"/>
    <s v="CA-2014-148068"/>
    <x v="3"/>
    <x v="65"/>
    <d v="2014-09-26T00:00:00"/>
    <s v="Standard Class"/>
    <s v="MM-18280"/>
    <s v="Muhammed MacIntyre"/>
    <x v="1"/>
    <x v="0"/>
    <s v="New York City"/>
    <x v="15"/>
    <n v="10035"/>
    <x v="3"/>
    <x v="875"/>
    <x v="0"/>
    <x v="5"/>
    <x v="860"/>
    <n v="9.82"/>
    <n v="2"/>
    <n v="0"/>
    <n v="3.2405999999999997"/>
  </r>
  <r>
    <n v="3915"/>
    <s v="US-2014-142573"/>
    <x v="3"/>
    <x v="930"/>
    <d v="2014-07-24T00:00:00"/>
    <s v="Standard Class"/>
    <s v="ML-17410"/>
    <s v="Maris LaWare"/>
    <x v="0"/>
    <x v="0"/>
    <s v="Phoenix"/>
    <x v="16"/>
    <n v="85023"/>
    <x v="1"/>
    <x v="855"/>
    <x v="0"/>
    <x v="3"/>
    <x v="840"/>
    <n v="801.59999999999991"/>
    <n v="5"/>
    <n v="0.5"/>
    <n v="-448.89599999999996"/>
  </r>
  <r>
    <n v="3916"/>
    <s v="US-2014-142573"/>
    <x v="3"/>
    <x v="930"/>
    <d v="2014-07-24T00:00:00"/>
    <s v="Standard Class"/>
    <s v="ML-17410"/>
    <s v="Maris LaWare"/>
    <x v="0"/>
    <x v="0"/>
    <s v="Phoenix"/>
    <x v="16"/>
    <n v="85023"/>
    <x v="1"/>
    <x v="38"/>
    <x v="0"/>
    <x v="1"/>
    <x v="38"/>
    <n v="161.56800000000001"/>
    <n v="2"/>
    <n v="0.2"/>
    <n v="10.098000000000006"/>
  </r>
  <r>
    <n v="3917"/>
    <s v="US-2014-142573"/>
    <x v="3"/>
    <x v="930"/>
    <d v="2014-07-24T00:00:00"/>
    <s v="Standard Class"/>
    <s v="ML-17410"/>
    <s v="Maris LaWare"/>
    <x v="0"/>
    <x v="0"/>
    <s v="Phoenix"/>
    <x v="16"/>
    <n v="85023"/>
    <x v="1"/>
    <x v="1603"/>
    <x v="1"/>
    <x v="10"/>
    <x v="1586"/>
    <n v="16.096"/>
    <n v="2"/>
    <n v="0.2"/>
    <n v="5.2312000000000003"/>
  </r>
  <r>
    <n v="3918"/>
    <s v="US-2014-142573"/>
    <x v="3"/>
    <x v="930"/>
    <d v="2014-07-24T00:00:00"/>
    <s v="Standard Class"/>
    <s v="ML-17410"/>
    <s v="Maris LaWare"/>
    <x v="0"/>
    <x v="0"/>
    <s v="Phoenix"/>
    <x v="16"/>
    <n v="85023"/>
    <x v="1"/>
    <x v="849"/>
    <x v="1"/>
    <x v="8"/>
    <x v="834"/>
    <n v="7.6560000000000006"/>
    <n v="4"/>
    <n v="0.7"/>
    <n v="-6.1247999999999987"/>
  </r>
  <r>
    <n v="3919"/>
    <s v="US-2014-142573"/>
    <x v="3"/>
    <x v="930"/>
    <d v="2014-07-24T00:00:00"/>
    <s v="Standard Class"/>
    <s v="ML-17410"/>
    <s v="Maris LaWare"/>
    <x v="0"/>
    <x v="0"/>
    <s v="Phoenix"/>
    <x v="16"/>
    <n v="85023"/>
    <x v="1"/>
    <x v="70"/>
    <x v="0"/>
    <x v="1"/>
    <x v="70"/>
    <n v="311.97600000000006"/>
    <n v="3"/>
    <n v="0.2"/>
    <n v="-42.89670000000001"/>
  </r>
  <r>
    <n v="3920"/>
    <s v="US-2012-148817"/>
    <x v="1"/>
    <x v="494"/>
    <d v="2012-12-07T00:00:00"/>
    <s v="Standard Class"/>
    <s v="KD-16495"/>
    <s v="Keith Dawkins"/>
    <x v="1"/>
    <x v="0"/>
    <s v="Chesapeake"/>
    <x v="17"/>
    <n v="23320"/>
    <x v="0"/>
    <x v="421"/>
    <x v="1"/>
    <x v="4"/>
    <x v="416"/>
    <n v="61.68"/>
    <n v="4"/>
    <n v="0"/>
    <n v="16.653600000000004"/>
  </r>
  <r>
    <n v="3921"/>
    <s v="US-2012-148817"/>
    <x v="1"/>
    <x v="494"/>
    <d v="2012-12-07T00:00:00"/>
    <s v="Standard Class"/>
    <s v="KD-16495"/>
    <s v="Keith Dawkins"/>
    <x v="1"/>
    <x v="0"/>
    <s v="Chesapeake"/>
    <x v="17"/>
    <n v="23320"/>
    <x v="0"/>
    <x v="1399"/>
    <x v="1"/>
    <x v="8"/>
    <x v="1377"/>
    <n v="63.96"/>
    <n v="4"/>
    <n v="0"/>
    <n v="30.700800000000001"/>
  </r>
  <r>
    <n v="3922"/>
    <s v="CA-2013-110044"/>
    <x v="0"/>
    <x v="931"/>
    <d v="2013-07-03T00:00:00"/>
    <s v="Second Class"/>
    <s v="RF-19735"/>
    <s v="Roland Fjeld"/>
    <x v="0"/>
    <x v="0"/>
    <s v="Chicago"/>
    <x v="10"/>
    <n v="60610"/>
    <x v="2"/>
    <x v="1501"/>
    <x v="2"/>
    <x v="7"/>
    <x v="1480"/>
    <n v="359.97600000000006"/>
    <n v="3"/>
    <n v="0.2"/>
    <n v="35.997600000000006"/>
  </r>
  <r>
    <n v="3923"/>
    <s v="CA-2014-146920"/>
    <x v="3"/>
    <x v="735"/>
    <d v="2014-09-02T00:00:00"/>
    <s v="Standard Class"/>
    <s v="SC-20305"/>
    <s v="Sean Christensen"/>
    <x v="0"/>
    <x v="0"/>
    <s v="Chicago"/>
    <x v="10"/>
    <n v="60623"/>
    <x v="2"/>
    <x v="218"/>
    <x v="1"/>
    <x v="10"/>
    <x v="217"/>
    <n v="25.344000000000001"/>
    <n v="6"/>
    <n v="0.2"/>
    <n v="7.92"/>
  </r>
  <r>
    <n v="3924"/>
    <s v="CA-2014-146920"/>
    <x v="3"/>
    <x v="735"/>
    <d v="2014-09-02T00:00:00"/>
    <s v="Standard Class"/>
    <s v="SC-20305"/>
    <s v="Sean Christensen"/>
    <x v="0"/>
    <x v="0"/>
    <s v="Chicago"/>
    <x v="10"/>
    <n v="60623"/>
    <x v="2"/>
    <x v="1604"/>
    <x v="1"/>
    <x v="10"/>
    <x v="1587"/>
    <n v="26.720000000000002"/>
    <n v="5"/>
    <n v="0.2"/>
    <n v="9.3520000000000003"/>
  </r>
  <r>
    <n v="3925"/>
    <s v="CA-2011-103940"/>
    <x v="2"/>
    <x v="328"/>
    <d v="2011-09-21T00:00:00"/>
    <s v="Standard Class"/>
    <s v="BN-11515"/>
    <s v="Bradley Nguyen"/>
    <x v="0"/>
    <x v="0"/>
    <s v="Seattle"/>
    <x v="4"/>
    <n v="98103"/>
    <x v="1"/>
    <x v="464"/>
    <x v="1"/>
    <x v="4"/>
    <x v="460"/>
    <n v="30.28"/>
    <n v="2"/>
    <n v="0"/>
    <n v="1.2111999999999981"/>
  </r>
  <r>
    <n v="3926"/>
    <s v="CA-2011-103940"/>
    <x v="2"/>
    <x v="328"/>
    <d v="2011-09-21T00:00:00"/>
    <s v="Standard Class"/>
    <s v="BN-11515"/>
    <s v="Bradley Nguyen"/>
    <x v="0"/>
    <x v="0"/>
    <s v="Seattle"/>
    <x v="4"/>
    <n v="98103"/>
    <x v="1"/>
    <x v="1220"/>
    <x v="1"/>
    <x v="4"/>
    <x v="1195"/>
    <n v="57.929999999999993"/>
    <n v="3"/>
    <n v="0"/>
    <n v="16.220400000000001"/>
  </r>
  <r>
    <n v="3927"/>
    <s v="CA-2011-103940"/>
    <x v="2"/>
    <x v="328"/>
    <d v="2011-09-21T00:00:00"/>
    <s v="Standard Class"/>
    <s v="BN-11515"/>
    <s v="Bradley Nguyen"/>
    <x v="0"/>
    <x v="0"/>
    <s v="Seattle"/>
    <x v="4"/>
    <n v="98103"/>
    <x v="1"/>
    <x v="1381"/>
    <x v="0"/>
    <x v="5"/>
    <x v="1357"/>
    <n v="35.340000000000003"/>
    <n v="2"/>
    <n v="0"/>
    <n v="13.429200000000002"/>
  </r>
  <r>
    <n v="3928"/>
    <s v="CA-2011-103940"/>
    <x v="2"/>
    <x v="328"/>
    <d v="2011-09-21T00:00:00"/>
    <s v="Standard Class"/>
    <s v="BN-11515"/>
    <s v="Bradley Nguyen"/>
    <x v="0"/>
    <x v="0"/>
    <s v="Seattle"/>
    <x v="4"/>
    <n v="98103"/>
    <x v="1"/>
    <x v="141"/>
    <x v="1"/>
    <x v="8"/>
    <x v="141"/>
    <n v="137.24"/>
    <n v="5"/>
    <n v="0.2"/>
    <n v="46.3185"/>
  </r>
  <r>
    <n v="3929"/>
    <s v="CA-2013-162082"/>
    <x v="0"/>
    <x v="560"/>
    <d v="2013-03-18T00:00:00"/>
    <s v="First Class"/>
    <s v="JS-15880"/>
    <s v="John Stevenson"/>
    <x v="0"/>
    <x v="0"/>
    <s v="Harlingen"/>
    <x v="5"/>
    <n v="78550"/>
    <x v="2"/>
    <x v="631"/>
    <x v="0"/>
    <x v="0"/>
    <x v="625"/>
    <n v="241.33199999999999"/>
    <n v="5"/>
    <n v="0.32"/>
    <n v="-14.195999999999998"/>
  </r>
  <r>
    <n v="3930"/>
    <s v="CA-2013-162082"/>
    <x v="0"/>
    <x v="560"/>
    <d v="2013-03-18T00:00:00"/>
    <s v="First Class"/>
    <s v="JS-15880"/>
    <s v="John Stevenson"/>
    <x v="0"/>
    <x v="0"/>
    <s v="Harlingen"/>
    <x v="5"/>
    <n v="78550"/>
    <x v="2"/>
    <x v="548"/>
    <x v="1"/>
    <x v="10"/>
    <x v="543"/>
    <n v="5.1840000000000011"/>
    <n v="1"/>
    <n v="0.2"/>
    <n v="1.8792"/>
  </r>
  <r>
    <n v="3931"/>
    <s v="CA-2013-162082"/>
    <x v="0"/>
    <x v="560"/>
    <d v="2013-03-18T00:00:00"/>
    <s v="First Class"/>
    <s v="JS-15880"/>
    <s v="John Stevenson"/>
    <x v="0"/>
    <x v="0"/>
    <s v="Harlingen"/>
    <x v="5"/>
    <n v="78550"/>
    <x v="2"/>
    <x v="1062"/>
    <x v="1"/>
    <x v="6"/>
    <x v="1042"/>
    <n v="145.54400000000001"/>
    <n v="7"/>
    <n v="0.2"/>
    <n v="16.373699999999992"/>
  </r>
  <r>
    <n v="3932"/>
    <s v="CA-2013-132094"/>
    <x v="0"/>
    <x v="370"/>
    <d v="2013-09-03T00:00:00"/>
    <s v="Standard Class"/>
    <s v="VG-21805"/>
    <s v="Vivek Grady"/>
    <x v="1"/>
    <x v="0"/>
    <s v="Philadelphia"/>
    <x v="9"/>
    <n v="19140"/>
    <x v="3"/>
    <x v="1605"/>
    <x v="1"/>
    <x v="6"/>
    <x v="1588"/>
    <n v="5.4719999999999995"/>
    <n v="3"/>
    <n v="0.2"/>
    <n v="1.6416000000000004"/>
  </r>
  <r>
    <n v="3933"/>
    <s v="CA-2013-132094"/>
    <x v="0"/>
    <x v="370"/>
    <d v="2013-09-03T00:00:00"/>
    <s v="Standard Class"/>
    <s v="VG-21805"/>
    <s v="Vivek Grady"/>
    <x v="1"/>
    <x v="0"/>
    <s v="Philadelphia"/>
    <x v="9"/>
    <n v="19140"/>
    <x v="3"/>
    <x v="1016"/>
    <x v="2"/>
    <x v="11"/>
    <x v="998"/>
    <n v="47.984000000000002"/>
    <n v="2"/>
    <n v="0.2"/>
    <n v="13.195600000000001"/>
  </r>
  <r>
    <n v="3934"/>
    <s v="CA-2014-123001"/>
    <x v="3"/>
    <x v="264"/>
    <d v="2014-09-09T00:00:00"/>
    <s v="Standard Class"/>
    <s v="AW-10840"/>
    <s v="Anthony Witt"/>
    <x v="0"/>
    <x v="0"/>
    <s v="Bakersfield"/>
    <x v="1"/>
    <n v="93309"/>
    <x v="1"/>
    <x v="868"/>
    <x v="1"/>
    <x v="6"/>
    <x v="853"/>
    <n v="9.3999999999999986"/>
    <n v="5"/>
    <n v="0"/>
    <n v="2.7259999999999995"/>
  </r>
  <r>
    <n v="3935"/>
    <s v="CA-2014-123001"/>
    <x v="3"/>
    <x v="264"/>
    <d v="2014-09-09T00:00:00"/>
    <s v="Standard Class"/>
    <s v="AW-10840"/>
    <s v="Anthony Witt"/>
    <x v="0"/>
    <x v="0"/>
    <s v="Bakersfield"/>
    <x v="1"/>
    <n v="93309"/>
    <x v="1"/>
    <x v="198"/>
    <x v="1"/>
    <x v="2"/>
    <x v="197"/>
    <n v="74"/>
    <n v="5"/>
    <n v="0"/>
    <n v="37"/>
  </r>
  <r>
    <n v="3936"/>
    <s v="CA-2014-123001"/>
    <x v="3"/>
    <x v="264"/>
    <d v="2014-09-09T00:00:00"/>
    <s v="Standard Class"/>
    <s v="AW-10840"/>
    <s v="Anthony Witt"/>
    <x v="0"/>
    <x v="0"/>
    <s v="Bakersfield"/>
    <x v="1"/>
    <n v="93309"/>
    <x v="1"/>
    <x v="1551"/>
    <x v="2"/>
    <x v="7"/>
    <x v="1530"/>
    <n v="201.584"/>
    <n v="2"/>
    <n v="0.2"/>
    <n v="12.599000000000004"/>
  </r>
  <r>
    <n v="3937"/>
    <s v="CA-2012-118955"/>
    <x v="1"/>
    <x v="382"/>
    <d v="2012-06-20T00:00:00"/>
    <s v="Standard Class"/>
    <s v="LS-17230"/>
    <s v="Lycoris Saunders"/>
    <x v="0"/>
    <x v="0"/>
    <s v="Grand Prairie"/>
    <x v="5"/>
    <n v="75051"/>
    <x v="2"/>
    <x v="1606"/>
    <x v="1"/>
    <x v="12"/>
    <x v="33"/>
    <n v="28.752000000000002"/>
    <n v="3"/>
    <n v="0.2"/>
    <n v="9.3443999999999985"/>
  </r>
  <r>
    <n v="3938"/>
    <s v="CA-2012-118955"/>
    <x v="1"/>
    <x v="382"/>
    <d v="2012-06-20T00:00:00"/>
    <s v="Standard Class"/>
    <s v="LS-17230"/>
    <s v="Lycoris Saunders"/>
    <x v="0"/>
    <x v="0"/>
    <s v="Grand Prairie"/>
    <x v="5"/>
    <n v="75051"/>
    <x v="2"/>
    <x v="752"/>
    <x v="1"/>
    <x v="10"/>
    <x v="743"/>
    <n v="27.216000000000001"/>
    <n v="3"/>
    <n v="0.2"/>
    <n v="9.8657999999999983"/>
  </r>
  <r>
    <n v="3939"/>
    <s v="CA-2012-118955"/>
    <x v="1"/>
    <x v="382"/>
    <d v="2012-06-20T00:00:00"/>
    <s v="Standard Class"/>
    <s v="LS-17230"/>
    <s v="Lycoris Saunders"/>
    <x v="0"/>
    <x v="0"/>
    <s v="Grand Prairie"/>
    <x v="5"/>
    <n v="75051"/>
    <x v="2"/>
    <x v="901"/>
    <x v="0"/>
    <x v="1"/>
    <x v="884"/>
    <n v="197.37199999999999"/>
    <n v="2"/>
    <n v="0.3"/>
    <n v="-25.376400000000018"/>
  </r>
  <r>
    <n v="3940"/>
    <s v="US-2013-143448"/>
    <x v="0"/>
    <x v="107"/>
    <d v="2013-12-11T00:00:00"/>
    <s v="Same Day"/>
    <s v="MH-17455"/>
    <s v="Mark Hamilton"/>
    <x v="0"/>
    <x v="0"/>
    <s v="Greenwood"/>
    <x v="14"/>
    <n v="46142"/>
    <x v="2"/>
    <x v="463"/>
    <x v="0"/>
    <x v="1"/>
    <x v="459"/>
    <n v="1424.9"/>
    <n v="5"/>
    <n v="0"/>
    <n v="356.22500000000002"/>
  </r>
  <r>
    <n v="3941"/>
    <s v="CA-2014-117863"/>
    <x v="3"/>
    <x v="796"/>
    <d v="2014-05-24T00:00:00"/>
    <s v="Standard Class"/>
    <s v="TS-21340"/>
    <s v="Toby Swindell"/>
    <x v="0"/>
    <x v="0"/>
    <s v="New York City"/>
    <x v="15"/>
    <n v="10024"/>
    <x v="3"/>
    <x v="1027"/>
    <x v="0"/>
    <x v="5"/>
    <x v="1009"/>
    <n v="14.56"/>
    <n v="2"/>
    <n v="0"/>
    <n v="6.2608000000000015"/>
  </r>
  <r>
    <n v="3942"/>
    <s v="CA-2014-117863"/>
    <x v="3"/>
    <x v="796"/>
    <d v="2014-05-24T00:00:00"/>
    <s v="Standard Class"/>
    <s v="TS-21340"/>
    <s v="Toby Swindell"/>
    <x v="0"/>
    <x v="0"/>
    <s v="New York City"/>
    <x v="15"/>
    <n v="10024"/>
    <x v="3"/>
    <x v="536"/>
    <x v="1"/>
    <x v="8"/>
    <x v="531"/>
    <n v="3.048"/>
    <n v="1"/>
    <n v="0.2"/>
    <n v="1.0286999999999997"/>
  </r>
  <r>
    <n v="3943"/>
    <s v="CA-2014-160458"/>
    <x v="3"/>
    <x v="837"/>
    <d v="2014-05-30T00:00:00"/>
    <s v="Second Class"/>
    <s v="EH-13945"/>
    <s v="Eric Hoffmann"/>
    <x v="0"/>
    <x v="0"/>
    <s v="Memphis"/>
    <x v="18"/>
    <n v="38109"/>
    <x v="0"/>
    <x v="778"/>
    <x v="1"/>
    <x v="10"/>
    <x v="769"/>
    <n v="25.920000000000005"/>
    <n v="5"/>
    <n v="0.2"/>
    <n v="9.0719999999999992"/>
  </r>
  <r>
    <n v="3944"/>
    <s v="US-2013-142685"/>
    <x v="0"/>
    <x v="661"/>
    <d v="2013-07-01T00:00:00"/>
    <s v="Standard Class"/>
    <s v="MG-17695"/>
    <s v="Maureen Gnade"/>
    <x v="0"/>
    <x v="0"/>
    <s v="Buffalo"/>
    <x v="15"/>
    <n v="14215"/>
    <x v="3"/>
    <x v="1420"/>
    <x v="1"/>
    <x v="14"/>
    <x v="1399"/>
    <n v="835.17000000000007"/>
    <n v="7"/>
    <n v="0"/>
    <n v="16.703400000000016"/>
  </r>
  <r>
    <n v="3945"/>
    <s v="CA-2013-133144"/>
    <x v="0"/>
    <x v="458"/>
    <d v="2013-05-22T00:00:00"/>
    <s v="Second Class"/>
    <s v="DO-13435"/>
    <s v="Denny Ordway"/>
    <x v="0"/>
    <x v="0"/>
    <s v="Los Angeles"/>
    <x v="1"/>
    <n v="90036"/>
    <x v="1"/>
    <x v="609"/>
    <x v="1"/>
    <x v="10"/>
    <x v="604"/>
    <n v="17.34"/>
    <n v="3"/>
    <n v="0"/>
    <n v="8.4966000000000008"/>
  </r>
  <r>
    <n v="3946"/>
    <s v="CA-2014-167871"/>
    <x v="3"/>
    <x v="551"/>
    <d v="2014-11-24T00:00:00"/>
    <s v="Standard Class"/>
    <s v="AF-10870"/>
    <s v="Art Ferguson"/>
    <x v="0"/>
    <x v="0"/>
    <s v="Homestead"/>
    <x v="2"/>
    <n v="33030"/>
    <x v="0"/>
    <x v="1486"/>
    <x v="1"/>
    <x v="10"/>
    <x v="1464"/>
    <n v="44.384"/>
    <n v="1"/>
    <n v="0.2"/>
    <n v="15.534399999999998"/>
  </r>
  <r>
    <n v="3947"/>
    <s v="CA-2014-167871"/>
    <x v="3"/>
    <x v="551"/>
    <d v="2014-11-24T00:00:00"/>
    <s v="Standard Class"/>
    <s v="AF-10870"/>
    <s v="Art Ferguson"/>
    <x v="0"/>
    <x v="0"/>
    <s v="Homestead"/>
    <x v="2"/>
    <n v="33030"/>
    <x v="0"/>
    <x v="327"/>
    <x v="1"/>
    <x v="14"/>
    <x v="33"/>
    <n v="2.9440000000000004"/>
    <n v="1"/>
    <n v="0.2"/>
    <n v="-0.66240000000000021"/>
  </r>
  <r>
    <n v="3948"/>
    <s v="CA-2013-119963"/>
    <x v="0"/>
    <x v="741"/>
    <d v="2013-11-23T00:00:00"/>
    <s v="Standard Class"/>
    <s v="SN-20710"/>
    <s v="Steve Nguyen"/>
    <x v="2"/>
    <x v="0"/>
    <s v="Pasadena"/>
    <x v="5"/>
    <n v="77506"/>
    <x v="2"/>
    <x v="181"/>
    <x v="1"/>
    <x v="6"/>
    <x v="180"/>
    <n v="6.3680000000000003"/>
    <n v="2"/>
    <n v="0.2"/>
    <n v="1.0347999999999993"/>
  </r>
  <r>
    <n v="3949"/>
    <s v="CA-2013-119963"/>
    <x v="0"/>
    <x v="741"/>
    <d v="2013-11-23T00:00:00"/>
    <s v="Standard Class"/>
    <s v="SN-20710"/>
    <s v="Steve Nguyen"/>
    <x v="2"/>
    <x v="0"/>
    <s v="Pasadena"/>
    <x v="5"/>
    <n v="77506"/>
    <x v="2"/>
    <x v="580"/>
    <x v="1"/>
    <x v="2"/>
    <x v="575"/>
    <n v="48.848000000000006"/>
    <n v="2"/>
    <n v="0.2"/>
    <n v="15.8756"/>
  </r>
  <r>
    <n v="3950"/>
    <s v="CA-2013-119963"/>
    <x v="0"/>
    <x v="741"/>
    <d v="2013-11-23T00:00:00"/>
    <s v="Standard Class"/>
    <s v="SN-20710"/>
    <s v="Steve Nguyen"/>
    <x v="2"/>
    <x v="0"/>
    <s v="Pasadena"/>
    <x v="5"/>
    <n v="77506"/>
    <x v="2"/>
    <x v="314"/>
    <x v="1"/>
    <x v="10"/>
    <x v="311"/>
    <n v="19.648"/>
    <n v="2"/>
    <n v="0.2"/>
    <n v="6.6311999999999989"/>
  </r>
  <r>
    <n v="3951"/>
    <s v="CA-2013-119963"/>
    <x v="0"/>
    <x v="741"/>
    <d v="2013-11-23T00:00:00"/>
    <s v="Standard Class"/>
    <s v="SN-20710"/>
    <s v="Steve Nguyen"/>
    <x v="2"/>
    <x v="0"/>
    <s v="Pasadena"/>
    <x v="5"/>
    <n v="77506"/>
    <x v="2"/>
    <x v="163"/>
    <x v="0"/>
    <x v="1"/>
    <x v="162"/>
    <n v="255.108"/>
    <n v="6"/>
    <n v="0.3"/>
    <n v="-18.221999999999994"/>
  </r>
  <r>
    <n v="3952"/>
    <s v="CA-2011-121167"/>
    <x v="2"/>
    <x v="683"/>
    <d v="2011-11-30T00:00:00"/>
    <s v="Second Class"/>
    <s v="MO-17500"/>
    <s v="Mary O'Rourke"/>
    <x v="0"/>
    <x v="0"/>
    <s v="Freeport"/>
    <x v="15"/>
    <n v="11520"/>
    <x v="3"/>
    <x v="828"/>
    <x v="1"/>
    <x v="8"/>
    <x v="816"/>
    <n v="17.248000000000001"/>
    <n v="2"/>
    <n v="0.2"/>
    <n v="6.0367999999999986"/>
  </r>
  <r>
    <n v="3953"/>
    <s v="US-2013-151862"/>
    <x v="0"/>
    <x v="398"/>
    <d v="2013-03-09T00:00:00"/>
    <s v="Standard Class"/>
    <s v="ON-18715"/>
    <s v="Odella Nelson"/>
    <x v="1"/>
    <x v="0"/>
    <s v="Denver"/>
    <x v="22"/>
    <n v="80219"/>
    <x v="1"/>
    <x v="1607"/>
    <x v="2"/>
    <x v="7"/>
    <x v="1589"/>
    <n v="159.98400000000001"/>
    <n v="2"/>
    <n v="0.2"/>
    <n v="13.998599999999989"/>
  </r>
  <r>
    <n v="3954"/>
    <s v="CA-2014-152961"/>
    <x v="3"/>
    <x v="787"/>
    <d v="2014-01-20T00:00:00"/>
    <s v="Standard Class"/>
    <s v="SC-20095"/>
    <s v="Sanjit Chand"/>
    <x v="0"/>
    <x v="0"/>
    <s v="Quincy"/>
    <x v="31"/>
    <n v="2169"/>
    <x v="3"/>
    <x v="69"/>
    <x v="1"/>
    <x v="10"/>
    <x v="69"/>
    <n v="12.7"/>
    <n v="2"/>
    <n v="0"/>
    <n v="5.8419999999999996"/>
  </r>
  <r>
    <n v="3955"/>
    <s v="CA-2011-133228"/>
    <x v="2"/>
    <x v="527"/>
    <d v="2011-04-09T00:00:00"/>
    <s v="Standard Class"/>
    <s v="MS-17710"/>
    <s v="Maurice Satty"/>
    <x v="0"/>
    <x v="0"/>
    <s v="Detroit"/>
    <x v="12"/>
    <n v="48205"/>
    <x v="2"/>
    <x v="493"/>
    <x v="0"/>
    <x v="5"/>
    <x v="488"/>
    <n v="5.47"/>
    <n v="1"/>
    <n v="0"/>
    <n v="2.3521000000000001"/>
  </r>
  <r>
    <n v="3956"/>
    <s v="CA-2011-133228"/>
    <x v="2"/>
    <x v="527"/>
    <d v="2011-04-09T00:00:00"/>
    <s v="Standard Class"/>
    <s v="MS-17710"/>
    <s v="Maurice Satty"/>
    <x v="0"/>
    <x v="0"/>
    <s v="Detroit"/>
    <x v="12"/>
    <n v="48205"/>
    <x v="2"/>
    <x v="1041"/>
    <x v="1"/>
    <x v="6"/>
    <x v="1021"/>
    <n v="79.36"/>
    <n v="4"/>
    <n v="0"/>
    <n v="23.807999999999993"/>
  </r>
  <r>
    <n v="3957"/>
    <s v="CA-2013-114951"/>
    <x v="0"/>
    <x v="190"/>
    <d v="2013-07-04T00:00:00"/>
    <s v="Standard Class"/>
    <s v="DN-13690"/>
    <s v="Duane Noonan"/>
    <x v="0"/>
    <x v="0"/>
    <s v="San Francisco"/>
    <x v="1"/>
    <n v="94109"/>
    <x v="1"/>
    <x v="1256"/>
    <x v="0"/>
    <x v="5"/>
    <x v="1231"/>
    <n v="22.14"/>
    <n v="3"/>
    <n v="0"/>
    <n v="6.4205999999999976"/>
  </r>
  <r>
    <n v="3958"/>
    <s v="CA-2013-156573"/>
    <x v="0"/>
    <x v="211"/>
    <d v="2013-06-03T00:00:00"/>
    <s v="Standard Class"/>
    <s v="RB-19360"/>
    <s v="Raymond Buch"/>
    <x v="0"/>
    <x v="0"/>
    <s v="Nashville"/>
    <x v="18"/>
    <n v="37211"/>
    <x v="0"/>
    <x v="1095"/>
    <x v="1"/>
    <x v="8"/>
    <x v="1076"/>
    <n v="11.277000000000001"/>
    <n v="3"/>
    <n v="0.7"/>
    <n v="-8.6456999999999979"/>
  </r>
  <r>
    <n v="3959"/>
    <s v="CA-2013-156573"/>
    <x v="0"/>
    <x v="211"/>
    <d v="2013-06-03T00:00:00"/>
    <s v="Standard Class"/>
    <s v="RB-19360"/>
    <s v="Raymond Buch"/>
    <x v="0"/>
    <x v="0"/>
    <s v="Nashville"/>
    <x v="18"/>
    <n v="37211"/>
    <x v="0"/>
    <x v="324"/>
    <x v="1"/>
    <x v="6"/>
    <x v="321"/>
    <n v="4.4479999999999995"/>
    <n v="2"/>
    <n v="0.2"/>
    <n v="0.3335999999999999"/>
  </r>
  <r>
    <n v="3960"/>
    <s v="CA-2013-156573"/>
    <x v="0"/>
    <x v="211"/>
    <d v="2013-06-03T00:00:00"/>
    <s v="Standard Class"/>
    <s v="RB-19360"/>
    <s v="Raymond Buch"/>
    <x v="0"/>
    <x v="0"/>
    <s v="Nashville"/>
    <x v="18"/>
    <n v="37211"/>
    <x v="0"/>
    <x v="1608"/>
    <x v="0"/>
    <x v="5"/>
    <x v="1590"/>
    <n v="44.76"/>
    <n v="3"/>
    <n v="0.2"/>
    <n v="14.546999999999995"/>
  </r>
  <r>
    <n v="3961"/>
    <s v="CA-2012-113901"/>
    <x v="1"/>
    <x v="324"/>
    <d v="2012-10-24T00:00:00"/>
    <s v="Standard Class"/>
    <s v="NH-18610"/>
    <s v="Nicole Hansen"/>
    <x v="1"/>
    <x v="0"/>
    <s v="Detroit"/>
    <x v="12"/>
    <n v="48227"/>
    <x v="2"/>
    <x v="1206"/>
    <x v="1"/>
    <x v="8"/>
    <x v="1182"/>
    <n v="38.28"/>
    <n v="6"/>
    <n v="0"/>
    <n v="17.608799999999999"/>
  </r>
  <r>
    <n v="3962"/>
    <s v="CA-2012-113901"/>
    <x v="1"/>
    <x v="324"/>
    <d v="2012-10-24T00:00:00"/>
    <s v="Standard Class"/>
    <s v="NH-18610"/>
    <s v="Nicole Hansen"/>
    <x v="1"/>
    <x v="0"/>
    <s v="Detroit"/>
    <x v="12"/>
    <n v="48227"/>
    <x v="2"/>
    <x v="993"/>
    <x v="2"/>
    <x v="7"/>
    <x v="976"/>
    <n v="149.94999999999999"/>
    <n v="5"/>
    <n v="0"/>
    <n v="44.984999999999985"/>
  </r>
  <r>
    <n v="3963"/>
    <s v="CA-2014-134838"/>
    <x v="3"/>
    <x v="600"/>
    <d v="2014-02-21T00:00:00"/>
    <s v="First Class"/>
    <s v="ED-13885"/>
    <s v="Emily Ducich"/>
    <x v="2"/>
    <x v="0"/>
    <s v="Los Angeles"/>
    <x v="1"/>
    <n v="90045"/>
    <x v="1"/>
    <x v="1005"/>
    <x v="1"/>
    <x v="6"/>
    <x v="988"/>
    <n v="12.84"/>
    <n v="3"/>
    <n v="0"/>
    <n v="3.4668000000000005"/>
  </r>
  <r>
    <n v="3964"/>
    <s v="CA-2014-134838"/>
    <x v="3"/>
    <x v="600"/>
    <d v="2014-02-21T00:00:00"/>
    <s v="First Class"/>
    <s v="ED-13885"/>
    <s v="Emily Ducich"/>
    <x v="2"/>
    <x v="0"/>
    <s v="Los Angeles"/>
    <x v="1"/>
    <n v="90045"/>
    <x v="1"/>
    <x v="943"/>
    <x v="0"/>
    <x v="5"/>
    <x v="927"/>
    <n v="44.67"/>
    <n v="3"/>
    <n v="0"/>
    <n v="12.060900000000002"/>
  </r>
  <r>
    <n v="3965"/>
    <s v="CA-2013-120257"/>
    <x v="0"/>
    <x v="897"/>
    <d v="2013-09-29T00:00:00"/>
    <s v="Standard Class"/>
    <s v="PW-19240"/>
    <s v="Pierre Wener"/>
    <x v="0"/>
    <x v="0"/>
    <s v="Philadelphia"/>
    <x v="9"/>
    <n v="19140"/>
    <x v="3"/>
    <x v="1609"/>
    <x v="1"/>
    <x v="6"/>
    <x v="1591"/>
    <n v="7.8719999999999999"/>
    <n v="3"/>
    <n v="0.2"/>
    <n v="0.88559999999999883"/>
  </r>
  <r>
    <n v="3966"/>
    <s v="CA-2011-164910"/>
    <x v="2"/>
    <x v="607"/>
    <d v="2011-11-17T00:00:00"/>
    <s v="Second Class"/>
    <s v="DM-13345"/>
    <s v="Denise Monton"/>
    <x v="1"/>
    <x v="0"/>
    <s v="Asheville"/>
    <x v="3"/>
    <n v="28806"/>
    <x v="0"/>
    <x v="279"/>
    <x v="1"/>
    <x v="6"/>
    <x v="276"/>
    <n v="7.8719999999999999"/>
    <n v="3"/>
    <n v="0.2"/>
    <n v="0.88559999999999883"/>
  </r>
  <r>
    <n v="3967"/>
    <s v="CA-2013-149902"/>
    <x v="0"/>
    <x v="178"/>
    <d v="2013-04-07T00:00:00"/>
    <s v="Standard Class"/>
    <s v="DW-13540"/>
    <s v="Don Weiss"/>
    <x v="0"/>
    <x v="0"/>
    <s v="New York City"/>
    <x v="15"/>
    <n v="10024"/>
    <x v="3"/>
    <x v="666"/>
    <x v="1"/>
    <x v="6"/>
    <x v="660"/>
    <n v="88.04"/>
    <n v="4"/>
    <n v="0"/>
    <n v="22.8904"/>
  </r>
  <r>
    <n v="3968"/>
    <s v="CA-2013-146010"/>
    <x v="0"/>
    <x v="244"/>
    <d v="2013-05-24T00:00:00"/>
    <s v="First Class"/>
    <s v="EH-14125"/>
    <s v="Eugene Hildebrand"/>
    <x v="2"/>
    <x v="0"/>
    <s v="Colorado Springs"/>
    <x v="22"/>
    <n v="80906"/>
    <x v="1"/>
    <x v="612"/>
    <x v="1"/>
    <x v="8"/>
    <x v="607"/>
    <n v="40.635000000000012"/>
    <n v="7"/>
    <n v="0.7"/>
    <n v="-32.507999999999996"/>
  </r>
  <r>
    <n v="3969"/>
    <s v="US-2012-163685"/>
    <x v="1"/>
    <x v="932"/>
    <d v="2012-06-05T00:00:00"/>
    <s v="Standard Class"/>
    <s v="KE-16420"/>
    <s v="Katrina Edelman"/>
    <x v="1"/>
    <x v="0"/>
    <s v="San Antonio"/>
    <x v="5"/>
    <n v="78207"/>
    <x v="2"/>
    <x v="175"/>
    <x v="1"/>
    <x v="8"/>
    <x v="174"/>
    <n v="5.7279999999999989"/>
    <n v="8"/>
    <n v="0.8"/>
    <n v="-9.1648000000000032"/>
  </r>
  <r>
    <n v="3970"/>
    <s v="US-2012-163685"/>
    <x v="1"/>
    <x v="932"/>
    <d v="2012-06-05T00:00:00"/>
    <s v="Standard Class"/>
    <s v="KE-16420"/>
    <s v="Katrina Edelman"/>
    <x v="1"/>
    <x v="0"/>
    <s v="San Antonio"/>
    <x v="5"/>
    <n v="78207"/>
    <x v="2"/>
    <x v="1610"/>
    <x v="1"/>
    <x v="10"/>
    <x v="1592"/>
    <n v="42.24"/>
    <n v="10"/>
    <n v="0.2"/>
    <n v="13.199999999999998"/>
  </r>
  <r>
    <n v="3971"/>
    <s v="CA-2011-135090"/>
    <x v="2"/>
    <x v="754"/>
    <d v="2011-11-26T00:00:00"/>
    <s v="Standard Class"/>
    <s v="SP-20920"/>
    <s v="Susan Pistek"/>
    <x v="0"/>
    <x v="0"/>
    <s v="Los Angeles"/>
    <x v="1"/>
    <n v="90036"/>
    <x v="1"/>
    <x v="1357"/>
    <x v="1"/>
    <x v="10"/>
    <x v="1334"/>
    <n v="53.820000000000007"/>
    <n v="9"/>
    <n v="0"/>
    <n v="24.218999999999998"/>
  </r>
  <r>
    <n v="3972"/>
    <s v="CA-2012-132374"/>
    <x v="1"/>
    <x v="933"/>
    <d v="2012-02-24T00:00:00"/>
    <s v="Second Class"/>
    <s v="PS-19045"/>
    <s v="Penelope Sewall"/>
    <x v="2"/>
    <x v="0"/>
    <s v="Sterling Heights"/>
    <x v="12"/>
    <n v="48310"/>
    <x v="2"/>
    <x v="1500"/>
    <x v="1"/>
    <x v="6"/>
    <x v="1479"/>
    <n v="79.36"/>
    <n v="4"/>
    <n v="0"/>
    <n v="20.633600000000001"/>
  </r>
  <r>
    <n v="3973"/>
    <s v="CA-2013-167556"/>
    <x v="0"/>
    <x v="892"/>
    <d v="2013-04-03T00:00:00"/>
    <s v="Standard Class"/>
    <s v="JM-15250"/>
    <s v="Janet Martin"/>
    <x v="0"/>
    <x v="0"/>
    <s v="New York City"/>
    <x v="15"/>
    <n v="10009"/>
    <x v="3"/>
    <x v="949"/>
    <x v="1"/>
    <x v="10"/>
    <x v="933"/>
    <n v="13.48"/>
    <n v="2"/>
    <n v="0"/>
    <n v="6.74"/>
  </r>
  <r>
    <n v="3974"/>
    <s v="CA-2013-167556"/>
    <x v="0"/>
    <x v="892"/>
    <d v="2013-04-03T00:00:00"/>
    <s v="Standard Class"/>
    <s v="JM-15250"/>
    <s v="Janet Martin"/>
    <x v="0"/>
    <x v="0"/>
    <s v="New York City"/>
    <x v="15"/>
    <n v="10009"/>
    <x v="3"/>
    <x v="985"/>
    <x v="1"/>
    <x v="8"/>
    <x v="969"/>
    <n v="29.800000000000004"/>
    <n v="5"/>
    <n v="0.2"/>
    <n v="9.3124999999999982"/>
  </r>
  <r>
    <n v="3975"/>
    <s v="CA-2013-167556"/>
    <x v="0"/>
    <x v="892"/>
    <d v="2013-04-03T00:00:00"/>
    <s v="Standard Class"/>
    <s v="JM-15250"/>
    <s v="Janet Martin"/>
    <x v="0"/>
    <x v="0"/>
    <s v="New York City"/>
    <x v="15"/>
    <n v="10009"/>
    <x v="3"/>
    <x v="28"/>
    <x v="0"/>
    <x v="5"/>
    <x v="28"/>
    <n v="414"/>
    <n v="8"/>
    <n v="0"/>
    <n v="124.19999999999999"/>
  </r>
  <r>
    <n v="3976"/>
    <s v="CA-2013-167556"/>
    <x v="0"/>
    <x v="892"/>
    <d v="2013-04-03T00:00:00"/>
    <s v="Standard Class"/>
    <s v="JM-15250"/>
    <s v="Janet Martin"/>
    <x v="0"/>
    <x v="0"/>
    <s v="New York City"/>
    <x v="15"/>
    <n v="10009"/>
    <x v="3"/>
    <x v="777"/>
    <x v="1"/>
    <x v="8"/>
    <x v="768"/>
    <n v="41.328000000000003"/>
    <n v="7"/>
    <n v="0.2"/>
    <n v="14.981400000000001"/>
  </r>
  <r>
    <n v="3977"/>
    <s v="US-2013-116400"/>
    <x v="0"/>
    <x v="332"/>
    <d v="2013-10-25T00:00:00"/>
    <s v="First Class"/>
    <s v="EB-13930"/>
    <s v="Eric Barreto"/>
    <x v="0"/>
    <x v="0"/>
    <s v="Richmond"/>
    <x v="17"/>
    <n v="23223"/>
    <x v="0"/>
    <x v="1611"/>
    <x v="0"/>
    <x v="5"/>
    <x v="1593"/>
    <n v="39.92"/>
    <n v="4"/>
    <n v="0"/>
    <n v="11.177600000000002"/>
  </r>
  <r>
    <n v="3978"/>
    <s v="CA-2014-101308"/>
    <x v="3"/>
    <x v="280"/>
    <d v="2014-10-08T00:00:00"/>
    <s v="Standard Class"/>
    <s v="FG-14260"/>
    <s v="Frank Gastineau"/>
    <x v="2"/>
    <x v="0"/>
    <s v="Seattle"/>
    <x v="4"/>
    <n v="98105"/>
    <x v="1"/>
    <x v="127"/>
    <x v="1"/>
    <x v="13"/>
    <x v="33"/>
    <n v="8.94"/>
    <n v="3"/>
    <n v="0"/>
    <n v="4.1123999999999992"/>
  </r>
  <r>
    <n v="3979"/>
    <s v="CA-2014-101308"/>
    <x v="3"/>
    <x v="280"/>
    <d v="2014-10-08T00:00:00"/>
    <s v="Standard Class"/>
    <s v="FG-14260"/>
    <s v="Frank Gastineau"/>
    <x v="2"/>
    <x v="0"/>
    <s v="Seattle"/>
    <x v="4"/>
    <n v="98105"/>
    <x v="1"/>
    <x v="509"/>
    <x v="2"/>
    <x v="7"/>
    <x v="504"/>
    <n v="84.784000000000006"/>
    <n v="2"/>
    <n v="0.2"/>
    <n v="-20.136200000000006"/>
  </r>
  <r>
    <n v="3980"/>
    <s v="CA-2011-114517"/>
    <x v="2"/>
    <x v="851"/>
    <d v="2011-12-27T00:00:00"/>
    <s v="Standard Class"/>
    <s v="TH-21235"/>
    <s v="Tiffany House"/>
    <x v="1"/>
    <x v="0"/>
    <s v="New York City"/>
    <x v="15"/>
    <n v="10024"/>
    <x v="3"/>
    <x v="972"/>
    <x v="0"/>
    <x v="3"/>
    <x v="957"/>
    <n v="53.315999999999995"/>
    <n v="2"/>
    <n v="0.4"/>
    <n v="-19.549200000000006"/>
  </r>
  <r>
    <n v="3981"/>
    <s v="CA-2011-114517"/>
    <x v="2"/>
    <x v="851"/>
    <d v="2011-12-27T00:00:00"/>
    <s v="Standard Class"/>
    <s v="TH-21235"/>
    <s v="Tiffany House"/>
    <x v="1"/>
    <x v="0"/>
    <s v="New York City"/>
    <x v="15"/>
    <n v="10024"/>
    <x v="3"/>
    <x v="551"/>
    <x v="1"/>
    <x v="9"/>
    <x v="545"/>
    <n v="56.519999999999996"/>
    <n v="3"/>
    <n v="0"/>
    <n v="15.8256"/>
  </r>
  <r>
    <n v="3982"/>
    <s v="CA-2014-119564"/>
    <x v="3"/>
    <x v="934"/>
    <d v="2014-12-21T00:00:00"/>
    <s v="Standard Class"/>
    <s v="PL-18925"/>
    <s v="Paul Lucas"/>
    <x v="2"/>
    <x v="0"/>
    <s v="Seattle"/>
    <x v="4"/>
    <n v="98115"/>
    <x v="1"/>
    <x v="560"/>
    <x v="0"/>
    <x v="5"/>
    <x v="554"/>
    <n v="22.77"/>
    <n v="3"/>
    <n v="0"/>
    <n v="9.7911000000000001"/>
  </r>
  <r>
    <n v="3983"/>
    <s v="CA-2013-135265"/>
    <x v="0"/>
    <x v="274"/>
    <d v="2013-07-10T00:00:00"/>
    <s v="Second Class"/>
    <s v="CC-12370"/>
    <s v="Christopher Conant"/>
    <x v="0"/>
    <x v="0"/>
    <s v="Los Angeles"/>
    <x v="1"/>
    <n v="90045"/>
    <x v="1"/>
    <x v="51"/>
    <x v="0"/>
    <x v="1"/>
    <x v="51"/>
    <n v="287.96800000000002"/>
    <n v="4"/>
    <n v="0.2"/>
    <n v="-3.5996000000000521"/>
  </r>
  <r>
    <n v="3984"/>
    <s v="CA-2013-135265"/>
    <x v="0"/>
    <x v="274"/>
    <d v="2013-07-10T00:00:00"/>
    <s v="Second Class"/>
    <s v="CC-12370"/>
    <s v="Christopher Conant"/>
    <x v="0"/>
    <x v="0"/>
    <s v="Los Angeles"/>
    <x v="1"/>
    <n v="90045"/>
    <x v="1"/>
    <x v="1293"/>
    <x v="2"/>
    <x v="16"/>
    <x v="1270"/>
    <n v="2799.9600000000005"/>
    <n v="5"/>
    <n v="0.2"/>
    <n v="944.98649999999986"/>
  </r>
  <r>
    <n v="3985"/>
    <s v="CA-2013-135265"/>
    <x v="0"/>
    <x v="274"/>
    <d v="2013-07-10T00:00:00"/>
    <s v="Second Class"/>
    <s v="CC-12370"/>
    <s v="Christopher Conant"/>
    <x v="0"/>
    <x v="0"/>
    <s v="Los Angeles"/>
    <x v="1"/>
    <n v="90045"/>
    <x v="1"/>
    <x v="1438"/>
    <x v="1"/>
    <x v="10"/>
    <x v="1417"/>
    <n v="48.94"/>
    <n v="1"/>
    <n v="0"/>
    <n v="24.47"/>
  </r>
  <r>
    <n v="3986"/>
    <s v="CA-2013-108735"/>
    <x v="0"/>
    <x v="764"/>
    <d v="2013-04-22T00:00:00"/>
    <s v="Standard Class"/>
    <s v="JM-15535"/>
    <s v="Jessica Myrick"/>
    <x v="0"/>
    <x v="0"/>
    <s v="Lakewood"/>
    <x v="1"/>
    <n v="90712"/>
    <x v="1"/>
    <x v="713"/>
    <x v="0"/>
    <x v="0"/>
    <x v="705"/>
    <n v="257.49900000000002"/>
    <n v="3"/>
    <n v="0.15"/>
    <n v="24.235199999999978"/>
  </r>
  <r>
    <n v="3987"/>
    <s v="CA-2014-112333"/>
    <x v="3"/>
    <x v="798"/>
    <d v="2014-04-15T00:00:00"/>
    <s v="Standard Class"/>
    <s v="KF-16285"/>
    <s v="Karen Ferguson"/>
    <x v="2"/>
    <x v="0"/>
    <s v="Plainfield"/>
    <x v="30"/>
    <n v="7060"/>
    <x v="3"/>
    <x v="486"/>
    <x v="1"/>
    <x v="4"/>
    <x v="481"/>
    <n v="2591.56"/>
    <n v="4"/>
    <n v="0"/>
    <n v="621.97440000000006"/>
  </r>
  <r>
    <n v="3988"/>
    <s v="CA-2014-112333"/>
    <x v="3"/>
    <x v="798"/>
    <d v="2014-04-15T00:00:00"/>
    <s v="Standard Class"/>
    <s v="KF-16285"/>
    <s v="Karen Ferguson"/>
    <x v="2"/>
    <x v="0"/>
    <s v="Plainfield"/>
    <x v="30"/>
    <n v="7060"/>
    <x v="3"/>
    <x v="1612"/>
    <x v="1"/>
    <x v="9"/>
    <x v="1594"/>
    <n v="41.95"/>
    <n v="5"/>
    <n v="0"/>
    <n v="10.487500000000001"/>
  </r>
  <r>
    <n v="3989"/>
    <s v="US-2013-159415"/>
    <x v="0"/>
    <x v="764"/>
    <d v="2013-04-23T00:00:00"/>
    <s v="Standard Class"/>
    <s v="CS-12175"/>
    <s v="Charles Sheldon"/>
    <x v="1"/>
    <x v="0"/>
    <s v="Columbia"/>
    <x v="18"/>
    <n v="38401"/>
    <x v="0"/>
    <x v="1613"/>
    <x v="0"/>
    <x v="5"/>
    <x v="1595"/>
    <n v="79.12"/>
    <n v="5"/>
    <n v="0.2"/>
    <n v="13.845999999999997"/>
  </r>
  <r>
    <n v="3990"/>
    <s v="CA-2011-122588"/>
    <x v="2"/>
    <x v="641"/>
    <d v="2011-11-27T00:00:00"/>
    <s v="Second Class"/>
    <s v="AR-10540"/>
    <s v="Andy Reiter"/>
    <x v="0"/>
    <x v="0"/>
    <s v="Woonsocket"/>
    <x v="34"/>
    <n v="2895"/>
    <x v="3"/>
    <x v="750"/>
    <x v="0"/>
    <x v="5"/>
    <x v="741"/>
    <n v="52.96"/>
    <n v="2"/>
    <n v="0"/>
    <n v="20.1248"/>
  </r>
  <r>
    <n v="3991"/>
    <s v="CA-2011-137589"/>
    <x v="2"/>
    <x v="935"/>
    <d v="2011-11-08T00:00:00"/>
    <s v="Standard Class"/>
    <s v="MS-17770"/>
    <s v="Maxwell Schwartz"/>
    <x v="0"/>
    <x v="0"/>
    <s v="Lancaster"/>
    <x v="9"/>
    <n v="17602"/>
    <x v="3"/>
    <x v="1420"/>
    <x v="1"/>
    <x v="14"/>
    <x v="1399"/>
    <n v="286.34400000000005"/>
    <n v="3"/>
    <n v="0.2"/>
    <n v="-64.427400000000006"/>
  </r>
  <r>
    <n v="3992"/>
    <s v="CA-2012-161998"/>
    <x v="1"/>
    <x v="489"/>
    <d v="2012-05-05T00:00:00"/>
    <s v="Standard Class"/>
    <s v="DB-13120"/>
    <s v="David Bremer"/>
    <x v="1"/>
    <x v="0"/>
    <s v="Tampa"/>
    <x v="2"/>
    <n v="33614"/>
    <x v="0"/>
    <x v="750"/>
    <x v="0"/>
    <x v="5"/>
    <x v="741"/>
    <n v="63.552000000000007"/>
    <n v="3"/>
    <n v="0.2"/>
    <n v="14.299199999999999"/>
  </r>
  <r>
    <n v="3993"/>
    <s v="CA-2012-161998"/>
    <x v="1"/>
    <x v="489"/>
    <d v="2012-05-05T00:00:00"/>
    <s v="Standard Class"/>
    <s v="DB-13120"/>
    <s v="David Bremer"/>
    <x v="1"/>
    <x v="0"/>
    <s v="Tampa"/>
    <x v="2"/>
    <n v="33614"/>
    <x v="0"/>
    <x v="610"/>
    <x v="1"/>
    <x v="14"/>
    <x v="605"/>
    <n v="41.375999999999998"/>
    <n v="3"/>
    <n v="0.2"/>
    <n v="4.6547999999999927"/>
  </r>
  <r>
    <n v="3994"/>
    <s v="CA-2012-161998"/>
    <x v="1"/>
    <x v="489"/>
    <d v="2012-05-05T00:00:00"/>
    <s v="Standard Class"/>
    <s v="DB-13120"/>
    <s v="David Bremer"/>
    <x v="1"/>
    <x v="0"/>
    <s v="Tampa"/>
    <x v="2"/>
    <n v="33614"/>
    <x v="0"/>
    <x v="915"/>
    <x v="1"/>
    <x v="6"/>
    <x v="898"/>
    <n v="172.70400000000001"/>
    <n v="6"/>
    <n v="0.2"/>
    <n v="10.793999999999983"/>
  </r>
  <r>
    <n v="3995"/>
    <s v="CA-2012-105627"/>
    <x v="1"/>
    <x v="936"/>
    <d v="2012-03-12T00:00:00"/>
    <s v="Standard Class"/>
    <s v="DK-12895"/>
    <s v="Dana Kaydos"/>
    <x v="0"/>
    <x v="0"/>
    <s v="Kenosha"/>
    <x v="6"/>
    <n v="53142"/>
    <x v="2"/>
    <x v="1528"/>
    <x v="0"/>
    <x v="0"/>
    <x v="1506"/>
    <n v="512.93999999999994"/>
    <n v="3"/>
    <n v="0"/>
    <n v="97.45859999999999"/>
  </r>
  <r>
    <n v="3996"/>
    <s v="CA-2012-105627"/>
    <x v="1"/>
    <x v="936"/>
    <d v="2012-03-12T00:00:00"/>
    <s v="Standard Class"/>
    <s v="DK-12895"/>
    <s v="Dana Kaydos"/>
    <x v="0"/>
    <x v="0"/>
    <s v="Kenosha"/>
    <x v="6"/>
    <n v="53142"/>
    <x v="2"/>
    <x v="1265"/>
    <x v="0"/>
    <x v="1"/>
    <x v="1240"/>
    <n v="860.93"/>
    <n v="7"/>
    <n v="0"/>
    <n v="189.40460000000002"/>
  </r>
  <r>
    <n v="3997"/>
    <s v="CA-2012-105627"/>
    <x v="1"/>
    <x v="936"/>
    <d v="2012-03-12T00:00:00"/>
    <s v="Standard Class"/>
    <s v="DK-12895"/>
    <s v="Dana Kaydos"/>
    <x v="0"/>
    <x v="0"/>
    <s v="Kenosha"/>
    <x v="6"/>
    <n v="53142"/>
    <x v="2"/>
    <x v="348"/>
    <x v="2"/>
    <x v="7"/>
    <x v="344"/>
    <n v="769.95"/>
    <n v="5"/>
    <n v="0"/>
    <n v="223.28549999999993"/>
  </r>
  <r>
    <n v="3998"/>
    <s v="CA-2012-105627"/>
    <x v="1"/>
    <x v="936"/>
    <d v="2012-03-12T00:00:00"/>
    <s v="Standard Class"/>
    <s v="DK-12895"/>
    <s v="Dana Kaydos"/>
    <x v="0"/>
    <x v="0"/>
    <s v="Kenosha"/>
    <x v="6"/>
    <n v="53142"/>
    <x v="2"/>
    <x v="1614"/>
    <x v="1"/>
    <x v="6"/>
    <x v="1596"/>
    <n v="14.98"/>
    <n v="1"/>
    <n v="0"/>
    <n v="4.4939999999999998"/>
  </r>
  <r>
    <n v="3999"/>
    <s v="CA-2012-105627"/>
    <x v="1"/>
    <x v="936"/>
    <d v="2012-03-12T00:00:00"/>
    <s v="Standard Class"/>
    <s v="DK-12895"/>
    <s v="Dana Kaydos"/>
    <x v="0"/>
    <x v="0"/>
    <s v="Kenosha"/>
    <x v="6"/>
    <n v="53142"/>
    <x v="2"/>
    <x v="1292"/>
    <x v="0"/>
    <x v="5"/>
    <x v="1269"/>
    <n v="373.08"/>
    <n v="6"/>
    <n v="0"/>
    <n v="82.077600000000004"/>
  </r>
  <r>
    <n v="4000"/>
    <s v="US-2012-149629"/>
    <x v="1"/>
    <x v="789"/>
    <d v="2012-07-20T00:00:00"/>
    <s v="Second Class"/>
    <s v="MP-17965"/>
    <s v="Michael Paige"/>
    <x v="1"/>
    <x v="0"/>
    <s v="Port Saint Lucie"/>
    <x v="2"/>
    <n v="34952"/>
    <x v="0"/>
    <x v="266"/>
    <x v="0"/>
    <x v="0"/>
    <x v="263"/>
    <n v="231.92000000000002"/>
    <n v="5"/>
    <n v="0.2"/>
    <n v="5.7980000000000018"/>
  </r>
  <r>
    <n v="4001"/>
    <s v="CA-2011-116834"/>
    <x v="2"/>
    <x v="856"/>
    <d v="2011-10-16T00:00:00"/>
    <s v="Standard Class"/>
    <s v="Dp-13240"/>
    <s v="Dean percer"/>
    <x v="2"/>
    <x v="0"/>
    <s v="Seattle"/>
    <x v="4"/>
    <n v="98115"/>
    <x v="1"/>
    <x v="1137"/>
    <x v="0"/>
    <x v="5"/>
    <x v="1116"/>
    <n v="63.47"/>
    <n v="11"/>
    <n v="0"/>
    <n v="19.040999999999997"/>
  </r>
  <r>
    <n v="4002"/>
    <s v="CA-2011-116834"/>
    <x v="2"/>
    <x v="856"/>
    <d v="2011-10-16T00:00:00"/>
    <s v="Standard Class"/>
    <s v="Dp-13240"/>
    <s v="Dean percer"/>
    <x v="2"/>
    <x v="0"/>
    <s v="Seattle"/>
    <x v="4"/>
    <n v="98115"/>
    <x v="1"/>
    <x v="1615"/>
    <x v="2"/>
    <x v="11"/>
    <x v="1597"/>
    <n v="345"/>
    <n v="5"/>
    <n v="0"/>
    <n v="58.649999999999984"/>
  </r>
  <r>
    <n v="4003"/>
    <s v="CA-2013-145730"/>
    <x v="0"/>
    <x v="840"/>
    <d v="2013-03-09T00:00:00"/>
    <s v="Standard Class"/>
    <s v="CC-12220"/>
    <s v="Chris Cortes"/>
    <x v="0"/>
    <x v="0"/>
    <s v="San Antonio"/>
    <x v="5"/>
    <n v="78207"/>
    <x v="2"/>
    <x v="335"/>
    <x v="0"/>
    <x v="3"/>
    <x v="331"/>
    <n v="637.89599999999996"/>
    <n v="3"/>
    <n v="0.3"/>
    <n v="-127.57919999999996"/>
  </r>
  <r>
    <n v="4004"/>
    <s v="CA-2013-145730"/>
    <x v="0"/>
    <x v="840"/>
    <d v="2013-03-09T00:00:00"/>
    <s v="Standard Class"/>
    <s v="CC-12220"/>
    <s v="Chris Cortes"/>
    <x v="0"/>
    <x v="0"/>
    <s v="San Antonio"/>
    <x v="5"/>
    <n v="78207"/>
    <x v="2"/>
    <x v="1616"/>
    <x v="2"/>
    <x v="15"/>
    <x v="1598"/>
    <n v="287.90999999999997"/>
    <n v="3"/>
    <n v="0.4"/>
    <n v="33.589499999999987"/>
  </r>
  <r>
    <n v="4005"/>
    <s v="CA-2013-145730"/>
    <x v="0"/>
    <x v="840"/>
    <d v="2013-03-09T00:00:00"/>
    <s v="Standard Class"/>
    <s v="CC-12220"/>
    <s v="Chris Cortes"/>
    <x v="0"/>
    <x v="0"/>
    <s v="San Antonio"/>
    <x v="5"/>
    <n v="78207"/>
    <x v="2"/>
    <x v="373"/>
    <x v="1"/>
    <x v="12"/>
    <x v="369"/>
    <n v="36.6"/>
    <n v="3"/>
    <n v="0.2"/>
    <n v="11.894999999999994"/>
  </r>
  <r>
    <n v="4006"/>
    <s v="US-2012-168732"/>
    <x v="1"/>
    <x v="895"/>
    <d v="2012-12-16T00:00:00"/>
    <s v="Standard Class"/>
    <s v="KM-16660"/>
    <s v="Khloe Miller"/>
    <x v="0"/>
    <x v="0"/>
    <s v="Roswell"/>
    <x v="32"/>
    <n v="30076"/>
    <x v="0"/>
    <x v="1325"/>
    <x v="1"/>
    <x v="6"/>
    <x v="33"/>
    <n v="1.78"/>
    <n v="1"/>
    <n v="0"/>
    <n v="0.49839999999999995"/>
  </r>
  <r>
    <n v="4007"/>
    <s v="US-2012-168732"/>
    <x v="1"/>
    <x v="895"/>
    <d v="2012-12-16T00:00:00"/>
    <s v="Standard Class"/>
    <s v="KM-16660"/>
    <s v="Khloe Miller"/>
    <x v="0"/>
    <x v="0"/>
    <s v="Roswell"/>
    <x v="32"/>
    <n v="30076"/>
    <x v="0"/>
    <x v="1440"/>
    <x v="1"/>
    <x v="10"/>
    <x v="1419"/>
    <n v="25.92"/>
    <n v="4"/>
    <n v="0"/>
    <n v="12.441600000000001"/>
  </r>
  <r>
    <n v="4008"/>
    <s v="US-2012-168732"/>
    <x v="1"/>
    <x v="895"/>
    <d v="2012-12-16T00:00:00"/>
    <s v="Standard Class"/>
    <s v="KM-16660"/>
    <s v="Khloe Miller"/>
    <x v="0"/>
    <x v="0"/>
    <s v="Roswell"/>
    <x v="32"/>
    <n v="30076"/>
    <x v="0"/>
    <x v="1617"/>
    <x v="2"/>
    <x v="11"/>
    <x v="1599"/>
    <n v="101.94"/>
    <n v="6"/>
    <n v="0"/>
    <n v="21.407399999999999"/>
  </r>
  <r>
    <n v="4009"/>
    <s v="CA-2012-107468"/>
    <x v="1"/>
    <x v="217"/>
    <d v="2012-12-22T00:00:00"/>
    <s v="Standard Class"/>
    <s v="MK-17905"/>
    <s v="Michael Kennedy"/>
    <x v="1"/>
    <x v="0"/>
    <s v="Louisville"/>
    <x v="22"/>
    <n v="80027"/>
    <x v="1"/>
    <x v="1005"/>
    <x v="1"/>
    <x v="6"/>
    <x v="988"/>
    <n v="6.8480000000000008"/>
    <n v="2"/>
    <n v="0.2"/>
    <n v="0.59920000000000018"/>
  </r>
  <r>
    <n v="4010"/>
    <s v="CA-2014-144463"/>
    <x v="3"/>
    <x v="314"/>
    <d v="2014-01-06T00:00:00"/>
    <s v="Standard Class"/>
    <s v="SC-20725"/>
    <s v="Steven Cartwright"/>
    <x v="0"/>
    <x v="0"/>
    <s v="Los Angeles"/>
    <x v="1"/>
    <n v="90036"/>
    <x v="1"/>
    <x v="1618"/>
    <x v="0"/>
    <x v="5"/>
    <x v="1600"/>
    <n v="474.43"/>
    <n v="11"/>
    <n v="0"/>
    <n v="199.26060000000004"/>
  </r>
  <r>
    <n v="4011"/>
    <s v="CA-2014-100811"/>
    <x v="3"/>
    <x v="610"/>
    <d v="2014-11-25T00:00:00"/>
    <s v="First Class"/>
    <s v="CC-12475"/>
    <s v="Cindy Chapman"/>
    <x v="0"/>
    <x v="0"/>
    <s v="Philadelphia"/>
    <x v="9"/>
    <n v="19143"/>
    <x v="3"/>
    <x v="523"/>
    <x v="1"/>
    <x v="10"/>
    <x v="518"/>
    <n v="8.4480000000000004"/>
    <n v="2"/>
    <n v="0.2"/>
    <n v="2.6399999999999997"/>
  </r>
  <r>
    <n v="4012"/>
    <s v="CA-2014-100811"/>
    <x v="3"/>
    <x v="610"/>
    <d v="2014-11-25T00:00:00"/>
    <s v="First Class"/>
    <s v="CC-12475"/>
    <s v="Cindy Chapman"/>
    <x v="0"/>
    <x v="0"/>
    <s v="Philadelphia"/>
    <x v="9"/>
    <n v="19143"/>
    <x v="3"/>
    <x v="576"/>
    <x v="1"/>
    <x v="4"/>
    <x v="571"/>
    <n v="39.295999999999999"/>
    <n v="4"/>
    <n v="0.2"/>
    <n v="3.9295999999999989"/>
  </r>
  <r>
    <n v="4013"/>
    <s v="CA-2012-153612"/>
    <x v="1"/>
    <x v="937"/>
    <d v="2012-12-27T00:00:00"/>
    <s v="Standard Class"/>
    <s v="BT-11305"/>
    <s v="Beth Thompson"/>
    <x v="2"/>
    <x v="0"/>
    <s v="Superior"/>
    <x v="6"/>
    <n v="54880"/>
    <x v="2"/>
    <x v="786"/>
    <x v="1"/>
    <x v="6"/>
    <x v="777"/>
    <n v="17.12"/>
    <n v="4"/>
    <n v="0"/>
    <n v="4.9647999999999985"/>
  </r>
  <r>
    <n v="4014"/>
    <s v="CA-2012-165624"/>
    <x v="1"/>
    <x v="841"/>
    <d v="2012-08-28T00:00:00"/>
    <s v="Standard Class"/>
    <s v="FH-14350"/>
    <s v="Fred Harton"/>
    <x v="0"/>
    <x v="0"/>
    <s v="Atlanta"/>
    <x v="32"/>
    <n v="30318"/>
    <x v="0"/>
    <x v="1107"/>
    <x v="1"/>
    <x v="9"/>
    <x v="1087"/>
    <n v="542.93999999999994"/>
    <n v="3"/>
    <n v="0"/>
    <n v="152.02319999999997"/>
  </r>
  <r>
    <n v="4015"/>
    <s v="CA-2012-165624"/>
    <x v="1"/>
    <x v="841"/>
    <d v="2012-08-28T00:00:00"/>
    <s v="Standard Class"/>
    <s v="FH-14350"/>
    <s v="Fred Harton"/>
    <x v="0"/>
    <x v="0"/>
    <s v="Atlanta"/>
    <x v="32"/>
    <n v="30318"/>
    <x v="0"/>
    <x v="1186"/>
    <x v="1"/>
    <x v="2"/>
    <x v="1163"/>
    <n v="8.64"/>
    <n v="3"/>
    <n v="0"/>
    <n v="4.2336"/>
  </r>
  <r>
    <n v="4016"/>
    <s v="CA-2012-165624"/>
    <x v="1"/>
    <x v="841"/>
    <d v="2012-08-28T00:00:00"/>
    <s v="Standard Class"/>
    <s v="FH-14350"/>
    <s v="Fred Harton"/>
    <x v="0"/>
    <x v="0"/>
    <s v="Atlanta"/>
    <x v="32"/>
    <n v="30318"/>
    <x v="0"/>
    <x v="1413"/>
    <x v="1"/>
    <x v="10"/>
    <x v="1391"/>
    <n v="193.79999999999998"/>
    <n v="5"/>
    <n v="0"/>
    <n v="94.962000000000003"/>
  </r>
  <r>
    <n v="4017"/>
    <s v="CA-2012-165624"/>
    <x v="1"/>
    <x v="841"/>
    <d v="2012-08-28T00:00:00"/>
    <s v="Standard Class"/>
    <s v="FH-14350"/>
    <s v="Fred Harton"/>
    <x v="0"/>
    <x v="0"/>
    <s v="Atlanta"/>
    <x v="32"/>
    <n v="30318"/>
    <x v="0"/>
    <x v="1117"/>
    <x v="1"/>
    <x v="10"/>
    <x v="1096"/>
    <n v="21.400000000000002"/>
    <n v="5"/>
    <n v="0"/>
    <n v="9.629999999999999"/>
  </r>
  <r>
    <n v="4018"/>
    <s v="CA-2012-165624"/>
    <x v="1"/>
    <x v="841"/>
    <d v="2012-08-28T00:00:00"/>
    <s v="Standard Class"/>
    <s v="FH-14350"/>
    <s v="Fred Harton"/>
    <x v="0"/>
    <x v="0"/>
    <s v="Atlanta"/>
    <x v="32"/>
    <n v="30318"/>
    <x v="0"/>
    <x v="1619"/>
    <x v="1"/>
    <x v="10"/>
    <x v="1601"/>
    <n v="97.88"/>
    <n v="2"/>
    <n v="0"/>
    <n v="48.94"/>
  </r>
  <r>
    <n v="4019"/>
    <s v="CA-2012-165624"/>
    <x v="1"/>
    <x v="841"/>
    <d v="2012-08-28T00:00:00"/>
    <s v="Standard Class"/>
    <s v="FH-14350"/>
    <s v="Fred Harton"/>
    <x v="0"/>
    <x v="0"/>
    <s v="Atlanta"/>
    <x v="32"/>
    <n v="30318"/>
    <x v="0"/>
    <x v="1130"/>
    <x v="2"/>
    <x v="11"/>
    <x v="1109"/>
    <n v="251.91"/>
    <n v="9"/>
    <n v="0"/>
    <n v="47.862899999999982"/>
  </r>
  <r>
    <n v="4020"/>
    <s v="CA-2012-165624"/>
    <x v="1"/>
    <x v="841"/>
    <d v="2012-08-28T00:00:00"/>
    <s v="Standard Class"/>
    <s v="FH-14350"/>
    <s v="Fred Harton"/>
    <x v="0"/>
    <x v="0"/>
    <s v="Atlanta"/>
    <x v="32"/>
    <n v="30318"/>
    <x v="0"/>
    <x v="22"/>
    <x v="1"/>
    <x v="9"/>
    <x v="22"/>
    <n v="25.86"/>
    <n v="3"/>
    <n v="0"/>
    <n v="6.7236000000000002"/>
  </r>
  <r>
    <n v="4021"/>
    <s v="CA-2011-154963"/>
    <x v="2"/>
    <x v="169"/>
    <d v="2011-06-27T00:00:00"/>
    <s v="Standard Class"/>
    <s v="AA-10645"/>
    <s v="Anna Andreadi"/>
    <x v="0"/>
    <x v="0"/>
    <s v="Chester"/>
    <x v="9"/>
    <n v="19013"/>
    <x v="3"/>
    <x v="167"/>
    <x v="0"/>
    <x v="1"/>
    <x v="166"/>
    <n v="170.05799999999999"/>
    <n v="3"/>
    <n v="0.3"/>
    <n v="-4.858799999999988"/>
  </r>
  <r>
    <n v="4022"/>
    <s v="CA-2011-154963"/>
    <x v="2"/>
    <x v="169"/>
    <d v="2011-06-27T00:00:00"/>
    <s v="Standard Class"/>
    <s v="AA-10645"/>
    <s v="Anna Andreadi"/>
    <x v="0"/>
    <x v="0"/>
    <s v="Chester"/>
    <x v="9"/>
    <n v="19013"/>
    <x v="3"/>
    <x v="40"/>
    <x v="2"/>
    <x v="7"/>
    <x v="40"/>
    <n v="82.782000000000011"/>
    <n v="3"/>
    <n v="0.4"/>
    <n v="-15.176700000000004"/>
  </r>
  <r>
    <n v="4023"/>
    <s v="CA-2011-154963"/>
    <x v="2"/>
    <x v="169"/>
    <d v="2011-06-27T00:00:00"/>
    <s v="Standard Class"/>
    <s v="AA-10645"/>
    <s v="Anna Andreadi"/>
    <x v="0"/>
    <x v="0"/>
    <s v="Chester"/>
    <x v="9"/>
    <n v="19013"/>
    <x v="3"/>
    <x v="1"/>
    <x v="0"/>
    <x v="1"/>
    <x v="1"/>
    <n v="853.92999999999984"/>
    <n v="5"/>
    <n v="0.3"/>
    <n v="0"/>
  </r>
  <r>
    <n v="4024"/>
    <s v="CA-2014-130764"/>
    <x v="3"/>
    <x v="855"/>
    <d v="2014-10-29T00:00:00"/>
    <s v="First Class"/>
    <s v="JO-15145"/>
    <s v="Jack O'Briant"/>
    <x v="1"/>
    <x v="0"/>
    <s v="San Francisco"/>
    <x v="1"/>
    <n v="94110"/>
    <x v="1"/>
    <x v="1219"/>
    <x v="0"/>
    <x v="0"/>
    <x v="1194"/>
    <n v="556.66499999999996"/>
    <n v="5"/>
    <n v="0.15"/>
    <n v="6.5490000000000208"/>
  </r>
  <r>
    <n v="4025"/>
    <s v="CA-2014-130764"/>
    <x v="3"/>
    <x v="855"/>
    <d v="2014-10-29T00:00:00"/>
    <s v="First Class"/>
    <s v="JO-15145"/>
    <s v="Jack O'Briant"/>
    <x v="1"/>
    <x v="0"/>
    <s v="San Francisco"/>
    <x v="1"/>
    <n v="94110"/>
    <x v="1"/>
    <x v="1620"/>
    <x v="2"/>
    <x v="7"/>
    <x v="1602"/>
    <n v="95.84"/>
    <n v="4"/>
    <n v="0.2"/>
    <n v="34.741999999999997"/>
  </r>
  <r>
    <n v="4026"/>
    <s v="CA-2014-139311"/>
    <x v="3"/>
    <x v="938"/>
    <d v="2014-08-14T00:00:00"/>
    <s v="First Class"/>
    <s v="SF-20965"/>
    <s v="Sylvia Foulston"/>
    <x v="1"/>
    <x v="0"/>
    <s v="Bedford"/>
    <x v="5"/>
    <n v="76021"/>
    <x v="2"/>
    <x v="1286"/>
    <x v="1"/>
    <x v="10"/>
    <x v="1263"/>
    <n v="29.664000000000001"/>
    <n v="4"/>
    <n v="0.2"/>
    <n v="10.011599999999998"/>
  </r>
  <r>
    <n v="4027"/>
    <s v="CA-2014-139311"/>
    <x v="3"/>
    <x v="938"/>
    <d v="2014-08-14T00:00:00"/>
    <s v="First Class"/>
    <s v="SF-20965"/>
    <s v="Sylvia Foulston"/>
    <x v="1"/>
    <x v="0"/>
    <s v="Bedford"/>
    <x v="5"/>
    <n v="76021"/>
    <x v="2"/>
    <x v="1199"/>
    <x v="1"/>
    <x v="6"/>
    <x v="1175"/>
    <n v="9.1840000000000011"/>
    <n v="7"/>
    <n v="0.2"/>
    <n v="2.8699999999999992"/>
  </r>
  <r>
    <n v="4028"/>
    <s v="CA-2014-139311"/>
    <x v="3"/>
    <x v="938"/>
    <d v="2014-08-14T00:00:00"/>
    <s v="First Class"/>
    <s v="SF-20965"/>
    <s v="Sylvia Foulston"/>
    <x v="1"/>
    <x v="0"/>
    <s v="Bedford"/>
    <x v="5"/>
    <n v="76021"/>
    <x v="2"/>
    <x v="664"/>
    <x v="2"/>
    <x v="7"/>
    <x v="658"/>
    <n v="153.584"/>
    <n v="2"/>
    <n v="0.2"/>
    <n v="13.438599999999994"/>
  </r>
  <r>
    <n v="4029"/>
    <s v="CA-2014-139311"/>
    <x v="3"/>
    <x v="938"/>
    <d v="2014-08-14T00:00:00"/>
    <s v="First Class"/>
    <s v="SF-20965"/>
    <s v="Sylvia Foulston"/>
    <x v="1"/>
    <x v="0"/>
    <s v="Bedford"/>
    <x v="5"/>
    <n v="76021"/>
    <x v="2"/>
    <x v="1232"/>
    <x v="1"/>
    <x v="8"/>
    <x v="1206"/>
    <n v="12.863999999999995"/>
    <n v="8"/>
    <n v="0.8"/>
    <n v="-22.512"/>
  </r>
  <r>
    <n v="4030"/>
    <s v="CA-2014-124296"/>
    <x v="3"/>
    <x v="165"/>
    <d v="2014-12-29T00:00:00"/>
    <s v="Standard Class"/>
    <s v="CS-12355"/>
    <s v="Christine Sundaresam"/>
    <x v="0"/>
    <x v="0"/>
    <s v="Lafayette"/>
    <x v="28"/>
    <n v="70506"/>
    <x v="0"/>
    <x v="958"/>
    <x v="2"/>
    <x v="15"/>
    <x v="942"/>
    <n v="479.97"/>
    <n v="3"/>
    <n v="0"/>
    <n v="239.98500000000001"/>
  </r>
  <r>
    <n v="4031"/>
    <s v="CA-2014-124296"/>
    <x v="3"/>
    <x v="165"/>
    <d v="2014-12-29T00:00:00"/>
    <s v="Standard Class"/>
    <s v="CS-12355"/>
    <s v="Christine Sundaresam"/>
    <x v="0"/>
    <x v="0"/>
    <s v="Lafayette"/>
    <x v="28"/>
    <n v="70506"/>
    <x v="0"/>
    <x v="1340"/>
    <x v="0"/>
    <x v="1"/>
    <x v="1316"/>
    <n v="232.88"/>
    <n v="4"/>
    <n v="0"/>
    <n v="60.5488"/>
  </r>
  <r>
    <n v="4032"/>
    <s v="CA-2013-169957"/>
    <x v="0"/>
    <x v="182"/>
    <d v="2013-10-01T00:00:00"/>
    <s v="Standard Class"/>
    <s v="SN-20710"/>
    <s v="Steve Nguyen"/>
    <x v="2"/>
    <x v="0"/>
    <s v="Covington"/>
    <x v="4"/>
    <n v="98042"/>
    <x v="1"/>
    <x v="643"/>
    <x v="1"/>
    <x v="9"/>
    <x v="637"/>
    <n v="236.88"/>
    <n v="6"/>
    <n v="0"/>
    <n v="66.326400000000007"/>
  </r>
  <r>
    <n v="4033"/>
    <s v="CA-2013-169957"/>
    <x v="0"/>
    <x v="182"/>
    <d v="2013-10-01T00:00:00"/>
    <s v="Standard Class"/>
    <s v="SN-20710"/>
    <s v="Steve Nguyen"/>
    <x v="2"/>
    <x v="0"/>
    <s v="Covington"/>
    <x v="4"/>
    <n v="98042"/>
    <x v="1"/>
    <x v="99"/>
    <x v="1"/>
    <x v="10"/>
    <x v="99"/>
    <n v="29.900000000000002"/>
    <n v="5"/>
    <n v="0"/>
    <n v="14.651"/>
  </r>
  <r>
    <n v="4034"/>
    <s v="CA-2013-169957"/>
    <x v="0"/>
    <x v="182"/>
    <d v="2013-10-01T00:00:00"/>
    <s v="Standard Class"/>
    <s v="SN-20710"/>
    <s v="Steve Nguyen"/>
    <x v="2"/>
    <x v="0"/>
    <s v="Covington"/>
    <x v="4"/>
    <n v="98042"/>
    <x v="1"/>
    <x v="1072"/>
    <x v="2"/>
    <x v="11"/>
    <x v="1052"/>
    <n v="100"/>
    <n v="4"/>
    <n v="0"/>
    <n v="21"/>
  </r>
  <r>
    <n v="4035"/>
    <s v="US-2013-108777"/>
    <x v="0"/>
    <x v="939"/>
    <d v="2013-12-13T00:00:00"/>
    <s v="Same Day"/>
    <s v="JM-15655"/>
    <s v="Jim Mitchum"/>
    <x v="1"/>
    <x v="0"/>
    <s v="Lorain"/>
    <x v="24"/>
    <n v="44052"/>
    <x v="3"/>
    <x v="350"/>
    <x v="1"/>
    <x v="8"/>
    <x v="346"/>
    <n v="18.693000000000001"/>
    <n v="3"/>
    <n v="0.7"/>
    <n v="-14.331299999999992"/>
  </r>
  <r>
    <n v="4036"/>
    <s v="US-2013-108777"/>
    <x v="0"/>
    <x v="939"/>
    <d v="2013-12-13T00:00:00"/>
    <s v="Same Day"/>
    <s v="JM-15655"/>
    <s v="Jim Mitchum"/>
    <x v="1"/>
    <x v="0"/>
    <s v="Lorain"/>
    <x v="24"/>
    <n v="44052"/>
    <x v="3"/>
    <x v="428"/>
    <x v="2"/>
    <x v="11"/>
    <x v="423"/>
    <n v="383.952"/>
    <n v="6"/>
    <n v="0.2"/>
    <n v="76.790399999999977"/>
  </r>
  <r>
    <n v="4037"/>
    <s v="CA-2012-148859"/>
    <x v="1"/>
    <x v="75"/>
    <d v="2013-01-01T00:00:00"/>
    <s v="Standard Class"/>
    <s v="FH-14350"/>
    <s v="Fred Harton"/>
    <x v="0"/>
    <x v="0"/>
    <s v="Chicago"/>
    <x v="10"/>
    <n v="60623"/>
    <x v="2"/>
    <x v="1018"/>
    <x v="1"/>
    <x v="4"/>
    <x v="1510"/>
    <n v="24.816000000000003"/>
    <n v="2"/>
    <n v="0.2"/>
    <n v="1.5509999999999984"/>
  </r>
  <r>
    <n v="4038"/>
    <s v="CA-2011-110786"/>
    <x v="2"/>
    <x v="282"/>
    <d v="2012-01-02T00:00:00"/>
    <s v="Standard Class"/>
    <s v="AJ-10795"/>
    <s v="Anthony Johnson"/>
    <x v="1"/>
    <x v="0"/>
    <s v="San Francisco"/>
    <x v="1"/>
    <n v="94110"/>
    <x v="1"/>
    <x v="1467"/>
    <x v="0"/>
    <x v="5"/>
    <x v="1445"/>
    <n v="24.900000000000002"/>
    <n v="5"/>
    <n v="0"/>
    <n v="8.2169999999999987"/>
  </r>
  <r>
    <n v="4039"/>
    <s v="CA-2011-110786"/>
    <x v="2"/>
    <x v="282"/>
    <d v="2012-01-02T00:00:00"/>
    <s v="Standard Class"/>
    <s v="AJ-10795"/>
    <s v="Anthony Johnson"/>
    <x v="1"/>
    <x v="0"/>
    <s v="San Francisco"/>
    <x v="1"/>
    <n v="94110"/>
    <x v="1"/>
    <x v="1157"/>
    <x v="1"/>
    <x v="10"/>
    <x v="1136"/>
    <n v="21.12"/>
    <n v="4"/>
    <n v="0"/>
    <n v="9.5039999999999996"/>
  </r>
  <r>
    <n v="4040"/>
    <s v="CA-2011-110786"/>
    <x v="2"/>
    <x v="282"/>
    <d v="2012-01-02T00:00:00"/>
    <s v="Standard Class"/>
    <s v="AJ-10795"/>
    <s v="Anthony Johnson"/>
    <x v="1"/>
    <x v="0"/>
    <s v="San Francisco"/>
    <x v="1"/>
    <n v="94110"/>
    <x v="1"/>
    <x v="958"/>
    <x v="2"/>
    <x v="15"/>
    <x v="942"/>
    <n v="767.95200000000011"/>
    <n v="6"/>
    <n v="0.2"/>
    <n v="287.98199999999997"/>
  </r>
  <r>
    <n v="4041"/>
    <s v="CA-2011-110786"/>
    <x v="2"/>
    <x v="282"/>
    <d v="2012-01-02T00:00:00"/>
    <s v="Standard Class"/>
    <s v="AJ-10795"/>
    <s v="Anthony Johnson"/>
    <x v="1"/>
    <x v="0"/>
    <s v="San Francisco"/>
    <x v="1"/>
    <n v="94110"/>
    <x v="1"/>
    <x v="570"/>
    <x v="1"/>
    <x v="8"/>
    <x v="565"/>
    <n v="14.352000000000002"/>
    <n v="3"/>
    <n v="0.2"/>
    <n v="4.6643999999999988"/>
  </r>
  <r>
    <n v="4042"/>
    <s v="CA-2011-110786"/>
    <x v="2"/>
    <x v="282"/>
    <d v="2012-01-02T00:00:00"/>
    <s v="Standard Class"/>
    <s v="AJ-10795"/>
    <s v="Anthony Johnson"/>
    <x v="1"/>
    <x v="0"/>
    <s v="San Francisco"/>
    <x v="1"/>
    <n v="94110"/>
    <x v="1"/>
    <x v="516"/>
    <x v="2"/>
    <x v="7"/>
    <x v="511"/>
    <n v="191.976"/>
    <n v="3"/>
    <n v="0.2"/>
    <n v="19.197599999999994"/>
  </r>
  <r>
    <n v="4043"/>
    <s v="CA-2011-110786"/>
    <x v="2"/>
    <x v="282"/>
    <d v="2012-01-02T00:00:00"/>
    <s v="Standard Class"/>
    <s v="AJ-10795"/>
    <s v="Anthony Johnson"/>
    <x v="1"/>
    <x v="0"/>
    <s v="San Francisco"/>
    <x v="1"/>
    <n v="94110"/>
    <x v="1"/>
    <x v="933"/>
    <x v="1"/>
    <x v="2"/>
    <x v="917"/>
    <n v="274.77"/>
    <n v="9"/>
    <n v="0"/>
    <n v="126.39420000000001"/>
  </r>
  <r>
    <n v="4044"/>
    <s v="CA-2011-110786"/>
    <x v="2"/>
    <x v="282"/>
    <d v="2012-01-02T00:00:00"/>
    <s v="Standard Class"/>
    <s v="AJ-10795"/>
    <s v="Anthony Johnson"/>
    <x v="1"/>
    <x v="0"/>
    <s v="San Francisco"/>
    <x v="1"/>
    <n v="94110"/>
    <x v="1"/>
    <x v="1530"/>
    <x v="0"/>
    <x v="5"/>
    <x v="1508"/>
    <n v="70.56"/>
    <n v="6"/>
    <n v="0"/>
    <n v="23.990399999999994"/>
  </r>
  <r>
    <n v="4045"/>
    <s v="CA-2012-137750"/>
    <x v="1"/>
    <x v="608"/>
    <d v="2012-06-30T00:00:00"/>
    <s v="Standard Class"/>
    <s v="JF-15565"/>
    <s v="Jill Fjeld"/>
    <x v="0"/>
    <x v="0"/>
    <s v="San Francisco"/>
    <x v="1"/>
    <n v="94110"/>
    <x v="1"/>
    <x v="514"/>
    <x v="0"/>
    <x v="5"/>
    <x v="509"/>
    <n v="204.85"/>
    <n v="5"/>
    <n v="0"/>
    <n v="57.358000000000011"/>
  </r>
  <r>
    <n v="4046"/>
    <s v="CA-2012-136378"/>
    <x v="1"/>
    <x v="788"/>
    <d v="2012-04-07T00:00:00"/>
    <s v="Standard Class"/>
    <s v="CS-11845"/>
    <s v="Cari Sayre"/>
    <x v="1"/>
    <x v="0"/>
    <s v="Houston"/>
    <x v="5"/>
    <n v="77070"/>
    <x v="2"/>
    <x v="785"/>
    <x v="1"/>
    <x v="8"/>
    <x v="776"/>
    <n v="9.155999999999997"/>
    <n v="3"/>
    <n v="0.8"/>
    <n v="-13.734000000000002"/>
  </r>
  <r>
    <n v="4047"/>
    <s v="CA-2014-100356"/>
    <x v="3"/>
    <x v="208"/>
    <d v="2014-10-26T00:00:00"/>
    <s v="Standard Class"/>
    <s v="SP-20920"/>
    <s v="Susan Pistek"/>
    <x v="0"/>
    <x v="0"/>
    <s v="Chicago"/>
    <x v="10"/>
    <n v="60653"/>
    <x v="2"/>
    <x v="810"/>
    <x v="1"/>
    <x v="9"/>
    <x v="800"/>
    <n v="23.991999999999994"/>
    <n v="2"/>
    <n v="0.8"/>
    <n v="-62.379199999999997"/>
  </r>
  <r>
    <n v="4048"/>
    <s v="US-2012-166520"/>
    <x v="1"/>
    <x v="747"/>
    <d v="2012-07-19T00:00:00"/>
    <s v="First Class"/>
    <s v="KE-16420"/>
    <s v="Katrina Edelman"/>
    <x v="1"/>
    <x v="0"/>
    <s v="New York City"/>
    <x v="15"/>
    <n v="10035"/>
    <x v="3"/>
    <x v="982"/>
    <x v="1"/>
    <x v="10"/>
    <x v="966"/>
    <n v="80.88"/>
    <n v="3"/>
    <n v="0"/>
    <n v="39.6312"/>
  </r>
  <r>
    <n v="4049"/>
    <s v="US-2012-166520"/>
    <x v="1"/>
    <x v="747"/>
    <d v="2012-07-19T00:00:00"/>
    <s v="First Class"/>
    <s v="KE-16420"/>
    <s v="Katrina Edelman"/>
    <x v="1"/>
    <x v="0"/>
    <s v="New York City"/>
    <x v="15"/>
    <n v="10035"/>
    <x v="3"/>
    <x v="876"/>
    <x v="2"/>
    <x v="11"/>
    <x v="861"/>
    <n v="599.9"/>
    <n v="10"/>
    <n v="0"/>
    <n v="191.96799999999996"/>
  </r>
  <r>
    <n v="4050"/>
    <s v="CA-2014-136350"/>
    <x v="3"/>
    <x v="92"/>
    <d v="2014-06-27T00:00:00"/>
    <s v="Second Class"/>
    <s v="GA-14515"/>
    <s v="George Ashbrook"/>
    <x v="0"/>
    <x v="0"/>
    <s v="New York City"/>
    <x v="15"/>
    <n v="10011"/>
    <x v="3"/>
    <x v="737"/>
    <x v="0"/>
    <x v="5"/>
    <x v="729"/>
    <n v="276.69"/>
    <n v="3"/>
    <n v="0"/>
    <n v="49.804199999999994"/>
  </r>
  <r>
    <n v="4051"/>
    <s v="CA-2014-136350"/>
    <x v="3"/>
    <x v="92"/>
    <d v="2014-06-27T00:00:00"/>
    <s v="Second Class"/>
    <s v="GA-14515"/>
    <s v="George Ashbrook"/>
    <x v="0"/>
    <x v="0"/>
    <s v="New York City"/>
    <x v="15"/>
    <n v="10011"/>
    <x v="3"/>
    <x v="268"/>
    <x v="0"/>
    <x v="1"/>
    <x v="265"/>
    <n v="172.76400000000001"/>
    <n v="2"/>
    <n v="0.1"/>
    <n v="32.633200000000016"/>
  </r>
  <r>
    <n v="4052"/>
    <s v="CA-2011-122931"/>
    <x v="2"/>
    <x v="411"/>
    <d v="2011-10-03T00:00:00"/>
    <s v="Standard Class"/>
    <s v="SM-20950"/>
    <s v="Suzanne McNair"/>
    <x v="1"/>
    <x v="0"/>
    <s v="Philadelphia"/>
    <x v="9"/>
    <n v="19134"/>
    <x v="3"/>
    <x v="1273"/>
    <x v="1"/>
    <x v="6"/>
    <x v="1249"/>
    <n v="4.2240000000000002"/>
    <n v="3"/>
    <n v="0.2"/>
    <n v="1.4783999999999997"/>
  </r>
  <r>
    <n v="4053"/>
    <s v="CA-2011-122931"/>
    <x v="2"/>
    <x v="411"/>
    <d v="2011-10-03T00:00:00"/>
    <s v="Standard Class"/>
    <s v="SM-20950"/>
    <s v="Suzanne McNair"/>
    <x v="1"/>
    <x v="0"/>
    <s v="Philadelphia"/>
    <x v="9"/>
    <n v="19134"/>
    <x v="3"/>
    <x v="1168"/>
    <x v="0"/>
    <x v="3"/>
    <x v="1146"/>
    <n v="409.27199999999999"/>
    <n v="2"/>
    <n v="0.4"/>
    <n v="-81.854399999999998"/>
  </r>
  <r>
    <n v="4054"/>
    <s v="CA-2011-122931"/>
    <x v="2"/>
    <x v="411"/>
    <d v="2011-10-03T00:00:00"/>
    <s v="Standard Class"/>
    <s v="SM-20950"/>
    <s v="Suzanne McNair"/>
    <x v="1"/>
    <x v="0"/>
    <s v="Philadelphia"/>
    <x v="9"/>
    <n v="19134"/>
    <x v="3"/>
    <x v="1621"/>
    <x v="1"/>
    <x v="2"/>
    <x v="1603"/>
    <n v="55.44"/>
    <n v="11"/>
    <n v="0.2"/>
    <n v="18.017999999999997"/>
  </r>
  <r>
    <n v="4055"/>
    <s v="CA-2011-122931"/>
    <x v="2"/>
    <x v="411"/>
    <d v="2011-10-03T00:00:00"/>
    <s v="Standard Class"/>
    <s v="SM-20950"/>
    <s v="Suzanne McNair"/>
    <x v="1"/>
    <x v="0"/>
    <s v="Philadelphia"/>
    <x v="9"/>
    <n v="19134"/>
    <x v="3"/>
    <x v="1221"/>
    <x v="1"/>
    <x v="10"/>
    <x v="1196"/>
    <n v="20.928000000000001"/>
    <n v="4"/>
    <n v="0.2"/>
    <n v="6.8015999999999996"/>
  </r>
  <r>
    <n v="4056"/>
    <s v="CA-2011-122931"/>
    <x v="2"/>
    <x v="411"/>
    <d v="2011-10-03T00:00:00"/>
    <s v="Standard Class"/>
    <s v="SM-20950"/>
    <s v="Suzanne McNair"/>
    <x v="1"/>
    <x v="0"/>
    <s v="Philadelphia"/>
    <x v="9"/>
    <n v="19134"/>
    <x v="3"/>
    <x v="458"/>
    <x v="1"/>
    <x v="4"/>
    <x v="454"/>
    <n v="1801.6320000000001"/>
    <n v="6"/>
    <n v="0.2"/>
    <n v="-337.80600000000004"/>
  </r>
  <r>
    <n v="4057"/>
    <s v="CA-2011-122931"/>
    <x v="2"/>
    <x v="411"/>
    <d v="2011-10-03T00:00:00"/>
    <s v="Standard Class"/>
    <s v="SM-20950"/>
    <s v="Suzanne McNair"/>
    <x v="1"/>
    <x v="0"/>
    <s v="Philadelphia"/>
    <x v="9"/>
    <n v="19134"/>
    <x v="3"/>
    <x v="823"/>
    <x v="0"/>
    <x v="3"/>
    <x v="811"/>
    <n v="67.175999999999988"/>
    <n v="1"/>
    <n v="0.4"/>
    <n v="-20.152800000000006"/>
  </r>
  <r>
    <n v="4058"/>
    <s v="CA-2011-163034"/>
    <x v="2"/>
    <x v="156"/>
    <d v="2011-11-28T00:00:00"/>
    <s v="Standard Class"/>
    <s v="DK-12985"/>
    <s v="Darren Koutras"/>
    <x v="0"/>
    <x v="0"/>
    <s v="Chicago"/>
    <x v="10"/>
    <n v="60610"/>
    <x v="2"/>
    <x v="765"/>
    <x v="1"/>
    <x v="4"/>
    <x v="757"/>
    <n v="646.20000000000005"/>
    <n v="5"/>
    <n v="0.2"/>
    <n v="-8.0774999999999864"/>
  </r>
  <r>
    <n v="4059"/>
    <s v="CA-2012-124058"/>
    <x v="1"/>
    <x v="312"/>
    <d v="2012-11-24T00:00:00"/>
    <s v="Standard Class"/>
    <s v="LC-16885"/>
    <s v="Lena Creighton"/>
    <x v="0"/>
    <x v="0"/>
    <s v="Oakland"/>
    <x v="1"/>
    <n v="94601"/>
    <x v="1"/>
    <x v="714"/>
    <x v="2"/>
    <x v="7"/>
    <x v="706"/>
    <n v="72.744000000000014"/>
    <n v="7"/>
    <n v="0.2"/>
    <n v="-15.458100000000007"/>
  </r>
  <r>
    <n v="4060"/>
    <s v="CA-2012-124058"/>
    <x v="1"/>
    <x v="312"/>
    <d v="2012-11-24T00:00:00"/>
    <s v="Standard Class"/>
    <s v="LC-16885"/>
    <s v="Lena Creighton"/>
    <x v="0"/>
    <x v="0"/>
    <s v="Oakland"/>
    <x v="1"/>
    <n v="94601"/>
    <x v="1"/>
    <x v="467"/>
    <x v="0"/>
    <x v="1"/>
    <x v="463"/>
    <n v="572.16000000000008"/>
    <n v="3"/>
    <n v="0.2"/>
    <n v="35.759999999999962"/>
  </r>
  <r>
    <n v="4061"/>
    <s v="CA-2013-129196"/>
    <x v="0"/>
    <x v="474"/>
    <d v="2013-11-08T00:00:00"/>
    <s v="Standard Class"/>
    <s v="XP-21865"/>
    <s v="Xylona Preis"/>
    <x v="0"/>
    <x v="0"/>
    <s v="Chicago"/>
    <x v="10"/>
    <n v="60610"/>
    <x v="2"/>
    <x v="721"/>
    <x v="2"/>
    <x v="11"/>
    <x v="713"/>
    <n v="68.111999999999995"/>
    <n v="3"/>
    <n v="0.2"/>
    <n v="17.879399999999997"/>
  </r>
  <r>
    <n v="4062"/>
    <s v="US-2012-138716"/>
    <x v="1"/>
    <x v="14"/>
    <d v="2012-09-20T00:00:00"/>
    <s v="First Class"/>
    <s v="CS-11845"/>
    <s v="Cari Sayre"/>
    <x v="1"/>
    <x v="0"/>
    <s v="Seattle"/>
    <x v="4"/>
    <n v="98105"/>
    <x v="1"/>
    <x v="1124"/>
    <x v="1"/>
    <x v="8"/>
    <x v="1103"/>
    <n v="25.031999999999996"/>
    <n v="3"/>
    <n v="0.2"/>
    <n v="7.822499999999998"/>
  </r>
  <r>
    <n v="4063"/>
    <s v="US-2013-122182"/>
    <x v="0"/>
    <x v="612"/>
    <d v="2013-03-15T00:00:00"/>
    <s v="Standard Class"/>
    <s v="BD-11770"/>
    <s v="Bryan Davis"/>
    <x v="0"/>
    <x v="0"/>
    <s v="Philadelphia"/>
    <x v="9"/>
    <n v="19143"/>
    <x v="3"/>
    <x v="1233"/>
    <x v="2"/>
    <x v="11"/>
    <x v="1207"/>
    <n v="39.992000000000004"/>
    <n v="1"/>
    <n v="0.2"/>
    <n v="7.4984999999999964"/>
  </r>
  <r>
    <n v="4064"/>
    <s v="US-2011-130358"/>
    <x v="2"/>
    <x v="670"/>
    <d v="2011-06-26T00:00:00"/>
    <s v="First Class"/>
    <s v="DL-13330"/>
    <s v="Denise Leinenbach"/>
    <x v="0"/>
    <x v="0"/>
    <s v="Concord"/>
    <x v="3"/>
    <n v="28027"/>
    <x v="0"/>
    <x v="1622"/>
    <x v="1"/>
    <x v="6"/>
    <x v="1041"/>
    <n v="20.015999999999998"/>
    <n v="9"/>
    <n v="0.2"/>
    <n v="1.7514000000000003"/>
  </r>
  <r>
    <n v="4065"/>
    <s v="US-2011-130358"/>
    <x v="2"/>
    <x v="670"/>
    <d v="2011-06-26T00:00:00"/>
    <s v="First Class"/>
    <s v="DL-13330"/>
    <s v="Denise Leinenbach"/>
    <x v="0"/>
    <x v="0"/>
    <s v="Concord"/>
    <x v="3"/>
    <n v="28027"/>
    <x v="0"/>
    <x v="1562"/>
    <x v="1"/>
    <x v="14"/>
    <x v="1544"/>
    <n v="3.1040000000000001"/>
    <n v="1"/>
    <n v="0.2"/>
    <n v="0.34919999999999951"/>
  </r>
  <r>
    <n v="4066"/>
    <s v="CA-2011-102673"/>
    <x v="2"/>
    <x v="301"/>
    <d v="2011-11-05T00:00:00"/>
    <s v="Standard Class"/>
    <s v="KH-16630"/>
    <s v="Ken Heidel"/>
    <x v="1"/>
    <x v="0"/>
    <s v="Charlotte"/>
    <x v="3"/>
    <n v="28205"/>
    <x v="0"/>
    <x v="1014"/>
    <x v="1"/>
    <x v="13"/>
    <x v="33"/>
    <n v="7.52"/>
    <n v="5"/>
    <n v="0.2"/>
    <n v="1.4099999999999997"/>
  </r>
  <r>
    <n v="4067"/>
    <s v="CA-2011-102673"/>
    <x v="2"/>
    <x v="301"/>
    <d v="2011-11-05T00:00:00"/>
    <s v="Standard Class"/>
    <s v="KH-16630"/>
    <s v="Ken Heidel"/>
    <x v="1"/>
    <x v="0"/>
    <s v="Charlotte"/>
    <x v="3"/>
    <n v="28205"/>
    <x v="0"/>
    <x v="1005"/>
    <x v="1"/>
    <x v="6"/>
    <x v="988"/>
    <n v="10.272000000000002"/>
    <n v="3"/>
    <n v="0.2"/>
    <n v="0.89880000000000004"/>
  </r>
  <r>
    <n v="4068"/>
    <s v="CA-2011-102673"/>
    <x v="2"/>
    <x v="301"/>
    <d v="2011-11-05T00:00:00"/>
    <s v="Standard Class"/>
    <s v="KH-16630"/>
    <s v="Ken Heidel"/>
    <x v="1"/>
    <x v="0"/>
    <s v="Charlotte"/>
    <x v="3"/>
    <n v="28205"/>
    <x v="0"/>
    <x v="1140"/>
    <x v="1"/>
    <x v="2"/>
    <x v="1119"/>
    <n v="47.808000000000007"/>
    <n v="12"/>
    <n v="0.2"/>
    <n v="15.537599999999998"/>
  </r>
  <r>
    <n v="4069"/>
    <s v="CA-2011-102673"/>
    <x v="2"/>
    <x v="301"/>
    <d v="2011-11-05T00:00:00"/>
    <s v="Standard Class"/>
    <s v="KH-16630"/>
    <s v="Ken Heidel"/>
    <x v="1"/>
    <x v="0"/>
    <s v="Charlotte"/>
    <x v="3"/>
    <n v="28205"/>
    <x v="0"/>
    <x v="1623"/>
    <x v="2"/>
    <x v="7"/>
    <x v="1604"/>
    <n v="978.83999999999992"/>
    <n v="9"/>
    <n v="0.2"/>
    <n v="110.1194999999999"/>
  </r>
  <r>
    <n v="4070"/>
    <s v="CA-2013-145303"/>
    <x v="0"/>
    <x v="770"/>
    <d v="2013-09-01T00:00:00"/>
    <s v="First Class"/>
    <s v="TP-21415"/>
    <s v="Tom Prescott"/>
    <x v="0"/>
    <x v="0"/>
    <s v="Dallas"/>
    <x v="5"/>
    <n v="75081"/>
    <x v="2"/>
    <x v="347"/>
    <x v="1"/>
    <x v="8"/>
    <x v="343"/>
    <n v="13.139999999999997"/>
    <n v="9"/>
    <n v="0.8"/>
    <n v="-21.681000000000004"/>
  </r>
  <r>
    <n v="4071"/>
    <s v="CA-2013-145303"/>
    <x v="0"/>
    <x v="770"/>
    <d v="2013-09-01T00:00:00"/>
    <s v="First Class"/>
    <s v="TP-21415"/>
    <s v="Tom Prescott"/>
    <x v="0"/>
    <x v="0"/>
    <s v="Dallas"/>
    <x v="5"/>
    <n v="75081"/>
    <x v="2"/>
    <x v="1095"/>
    <x v="1"/>
    <x v="8"/>
    <x v="1076"/>
    <n v="10.023999999999997"/>
    <n v="4"/>
    <n v="0.8"/>
    <n v="-16.539600000000007"/>
  </r>
  <r>
    <n v="4072"/>
    <s v="CA-2013-145303"/>
    <x v="0"/>
    <x v="770"/>
    <d v="2013-09-01T00:00:00"/>
    <s v="First Class"/>
    <s v="TP-21415"/>
    <s v="Tom Prescott"/>
    <x v="0"/>
    <x v="0"/>
    <s v="Dallas"/>
    <x v="5"/>
    <n v="75081"/>
    <x v="2"/>
    <x v="1121"/>
    <x v="0"/>
    <x v="0"/>
    <x v="1100"/>
    <n v="156.37279999999998"/>
    <n v="2"/>
    <n v="0.32"/>
    <n v="-52.890800000000027"/>
  </r>
  <r>
    <n v="4073"/>
    <s v="CA-2012-156104"/>
    <x v="1"/>
    <x v="401"/>
    <d v="2012-12-08T00:00:00"/>
    <s v="Second Class"/>
    <s v="NP-18685"/>
    <s v="Nora Pelletier"/>
    <x v="2"/>
    <x v="0"/>
    <s v="Indianapolis"/>
    <x v="14"/>
    <n v="46203"/>
    <x v="2"/>
    <x v="615"/>
    <x v="2"/>
    <x v="16"/>
    <x v="610"/>
    <n v="999.98"/>
    <n v="2"/>
    <n v="0"/>
    <n v="449.99099999999999"/>
  </r>
  <r>
    <n v="4074"/>
    <s v="US-2012-164308"/>
    <x v="1"/>
    <x v="496"/>
    <d v="2012-09-27T00:00:00"/>
    <s v="First Class"/>
    <s v="SC-20680"/>
    <s v="Steve Carroll"/>
    <x v="2"/>
    <x v="0"/>
    <s v="Broken Arrow"/>
    <x v="26"/>
    <n v="74012"/>
    <x v="2"/>
    <x v="1546"/>
    <x v="2"/>
    <x v="7"/>
    <x v="1525"/>
    <n v="821.94"/>
    <n v="6"/>
    <n v="0"/>
    <n v="213.70440000000002"/>
  </r>
  <r>
    <n v="4075"/>
    <s v="CA-2014-108112"/>
    <x v="3"/>
    <x v="940"/>
    <d v="2014-11-21T00:00:00"/>
    <s v="Standard Class"/>
    <s v="DK-12895"/>
    <s v="Dana Kaydos"/>
    <x v="0"/>
    <x v="0"/>
    <s v="Miramar"/>
    <x v="2"/>
    <n v="33023"/>
    <x v="0"/>
    <x v="568"/>
    <x v="0"/>
    <x v="5"/>
    <x v="563"/>
    <n v="220.06399999999999"/>
    <n v="4"/>
    <n v="0.2"/>
    <n v="55.016000000000012"/>
  </r>
  <r>
    <n v="4076"/>
    <s v="CA-2014-108112"/>
    <x v="3"/>
    <x v="940"/>
    <d v="2014-11-21T00:00:00"/>
    <s v="Standard Class"/>
    <s v="DK-12895"/>
    <s v="Dana Kaydos"/>
    <x v="0"/>
    <x v="0"/>
    <s v="Miramar"/>
    <x v="2"/>
    <n v="33023"/>
    <x v="0"/>
    <x v="1060"/>
    <x v="0"/>
    <x v="5"/>
    <x v="1040"/>
    <n v="339.13600000000002"/>
    <n v="4"/>
    <n v="0.2"/>
    <n v="0"/>
  </r>
  <r>
    <n v="4077"/>
    <s v="CA-2012-100685"/>
    <x v="1"/>
    <x v="546"/>
    <d v="2012-12-21T00:00:00"/>
    <s v="Second Class"/>
    <s v="SM-20950"/>
    <s v="Suzanne McNair"/>
    <x v="1"/>
    <x v="0"/>
    <s v="Omaha"/>
    <x v="8"/>
    <n v="68104"/>
    <x v="2"/>
    <x v="653"/>
    <x v="1"/>
    <x v="8"/>
    <x v="647"/>
    <n v="7.04"/>
    <n v="2"/>
    <n v="0"/>
    <n v="3.3087999999999997"/>
  </r>
  <r>
    <n v="4078"/>
    <s v="CA-2012-100685"/>
    <x v="1"/>
    <x v="546"/>
    <d v="2012-12-21T00:00:00"/>
    <s v="Second Class"/>
    <s v="SM-20950"/>
    <s v="Suzanne McNair"/>
    <x v="1"/>
    <x v="0"/>
    <s v="Omaha"/>
    <x v="8"/>
    <n v="68104"/>
    <x v="2"/>
    <x v="242"/>
    <x v="1"/>
    <x v="13"/>
    <x v="240"/>
    <n v="5.04"/>
    <n v="4"/>
    <n v="0"/>
    <n v="0.2016"/>
  </r>
  <r>
    <n v="4079"/>
    <s v="CA-2012-100685"/>
    <x v="1"/>
    <x v="546"/>
    <d v="2012-12-21T00:00:00"/>
    <s v="Second Class"/>
    <s v="SM-20950"/>
    <s v="Suzanne McNair"/>
    <x v="1"/>
    <x v="0"/>
    <s v="Omaha"/>
    <x v="8"/>
    <n v="68104"/>
    <x v="2"/>
    <x v="968"/>
    <x v="1"/>
    <x v="10"/>
    <x v="952"/>
    <n v="116.28"/>
    <n v="3"/>
    <n v="0"/>
    <n v="56.977199999999996"/>
  </r>
  <r>
    <n v="4080"/>
    <s v="CA-2012-165414"/>
    <x v="1"/>
    <x v="379"/>
    <d v="2012-12-24T00:00:00"/>
    <s v="First Class"/>
    <s v="LS-17245"/>
    <s v="Lynn Smith"/>
    <x v="0"/>
    <x v="0"/>
    <s v="Jacksonville"/>
    <x v="3"/>
    <n v="28540"/>
    <x v="0"/>
    <x v="125"/>
    <x v="2"/>
    <x v="7"/>
    <x v="126"/>
    <n v="47.975999999999999"/>
    <n v="3"/>
    <n v="0.2"/>
    <n v="4.7976000000000028"/>
  </r>
  <r>
    <n v="4081"/>
    <s v="CA-2013-140417"/>
    <x v="0"/>
    <x v="477"/>
    <d v="2013-09-30T00:00:00"/>
    <s v="Standard Class"/>
    <s v="KE-16420"/>
    <s v="Katrina Edelman"/>
    <x v="1"/>
    <x v="0"/>
    <s v="Tigard"/>
    <x v="21"/>
    <n v="97224"/>
    <x v="1"/>
    <x v="1305"/>
    <x v="1"/>
    <x v="10"/>
    <x v="1281"/>
    <n v="60.048000000000002"/>
    <n v="9"/>
    <n v="0.2"/>
    <n v="22.518000000000001"/>
  </r>
  <r>
    <n v="4082"/>
    <s v="CA-2013-140417"/>
    <x v="0"/>
    <x v="477"/>
    <d v="2013-09-30T00:00:00"/>
    <s v="Standard Class"/>
    <s v="KE-16420"/>
    <s v="Katrina Edelman"/>
    <x v="1"/>
    <x v="0"/>
    <s v="Tigard"/>
    <x v="21"/>
    <n v="97224"/>
    <x v="1"/>
    <x v="1595"/>
    <x v="1"/>
    <x v="8"/>
    <x v="1578"/>
    <n v="5.0220000000000002"/>
    <n v="1"/>
    <n v="0.7"/>
    <n v="-3.5153999999999996"/>
  </r>
  <r>
    <n v="4083"/>
    <s v="US-2014-151316"/>
    <x v="3"/>
    <x v="92"/>
    <d v="2014-07-01T00:00:00"/>
    <s v="Standard Class"/>
    <s v="MC-17635"/>
    <s v="Matthew Clasen"/>
    <x v="1"/>
    <x v="0"/>
    <s v="Decatur"/>
    <x v="10"/>
    <n v="62521"/>
    <x v="2"/>
    <x v="569"/>
    <x v="1"/>
    <x v="8"/>
    <x v="564"/>
    <n v="182.99399999999997"/>
    <n v="3"/>
    <n v="0.8"/>
    <n v="-320.23950000000013"/>
  </r>
  <r>
    <n v="4084"/>
    <s v="US-2014-151316"/>
    <x v="3"/>
    <x v="92"/>
    <d v="2014-07-01T00:00:00"/>
    <s v="Standard Class"/>
    <s v="MC-17635"/>
    <s v="Matthew Clasen"/>
    <x v="1"/>
    <x v="0"/>
    <s v="Decatur"/>
    <x v="10"/>
    <n v="62521"/>
    <x v="2"/>
    <x v="1450"/>
    <x v="1"/>
    <x v="10"/>
    <x v="1428"/>
    <n v="10.272000000000002"/>
    <n v="3"/>
    <n v="0.2"/>
    <n v="3.2099999999999982"/>
  </r>
  <r>
    <n v="4085"/>
    <s v="CA-2014-163692"/>
    <x v="3"/>
    <x v="210"/>
    <d v="2014-09-10T00:00:00"/>
    <s v="First Class"/>
    <s v="Dp-13240"/>
    <s v="Dean percer"/>
    <x v="2"/>
    <x v="0"/>
    <s v="Phoenix"/>
    <x v="16"/>
    <n v="85023"/>
    <x v="1"/>
    <x v="44"/>
    <x v="1"/>
    <x v="8"/>
    <x v="44"/>
    <n v="7.857000000000002"/>
    <n v="3"/>
    <n v="0.7"/>
    <n v="-6.0236999999999998"/>
  </r>
  <r>
    <n v="4086"/>
    <s v="CA-2013-111913"/>
    <x v="0"/>
    <x v="578"/>
    <d v="2013-08-07T00:00:00"/>
    <s v="Second Class"/>
    <s v="LC-16930"/>
    <s v="Linda Cazamias"/>
    <x v="1"/>
    <x v="0"/>
    <s v="Sacramento"/>
    <x v="1"/>
    <n v="95823"/>
    <x v="1"/>
    <x v="7"/>
    <x v="2"/>
    <x v="7"/>
    <x v="7"/>
    <n v="302.38400000000001"/>
    <n v="2"/>
    <n v="0.2"/>
    <n v="30.238400000000013"/>
  </r>
  <r>
    <n v="4087"/>
    <s v="CA-2013-111913"/>
    <x v="0"/>
    <x v="578"/>
    <d v="2013-08-07T00:00:00"/>
    <s v="Second Class"/>
    <s v="LC-16930"/>
    <s v="Linda Cazamias"/>
    <x v="1"/>
    <x v="0"/>
    <s v="Sacramento"/>
    <x v="1"/>
    <n v="95823"/>
    <x v="1"/>
    <x v="44"/>
    <x v="1"/>
    <x v="8"/>
    <x v="44"/>
    <n v="20.952000000000002"/>
    <n v="3"/>
    <n v="0.2"/>
    <n v="7.0712999999999981"/>
  </r>
  <r>
    <n v="4088"/>
    <s v="CA-2013-111913"/>
    <x v="0"/>
    <x v="578"/>
    <d v="2013-08-07T00:00:00"/>
    <s v="Second Class"/>
    <s v="LC-16930"/>
    <s v="Linda Cazamias"/>
    <x v="1"/>
    <x v="0"/>
    <s v="Sacramento"/>
    <x v="1"/>
    <n v="95823"/>
    <x v="1"/>
    <x v="185"/>
    <x v="1"/>
    <x v="8"/>
    <x v="184"/>
    <n v="11.784000000000001"/>
    <n v="3"/>
    <n v="0.2"/>
    <n v="3.9770999999999996"/>
  </r>
  <r>
    <n v="4089"/>
    <s v="US-2011-156559"/>
    <x v="2"/>
    <x v="710"/>
    <d v="2011-08-26T00:00:00"/>
    <s v="Standard Class"/>
    <s v="LH-16900"/>
    <s v="Lena Hernandez"/>
    <x v="0"/>
    <x v="0"/>
    <s v="Jonesboro"/>
    <x v="36"/>
    <n v="72401"/>
    <x v="0"/>
    <x v="1624"/>
    <x v="0"/>
    <x v="0"/>
    <x v="1605"/>
    <n v="638.82000000000005"/>
    <n v="9"/>
    <n v="0"/>
    <n v="172.48140000000001"/>
  </r>
  <r>
    <n v="4090"/>
    <s v="CA-2013-161473"/>
    <x v="0"/>
    <x v="178"/>
    <d v="2013-04-06T00:00:00"/>
    <s v="Standard Class"/>
    <s v="TB-21175"/>
    <s v="Thomas Boland"/>
    <x v="1"/>
    <x v="0"/>
    <s v="New York City"/>
    <x v="15"/>
    <n v="10035"/>
    <x v="3"/>
    <x v="488"/>
    <x v="1"/>
    <x v="2"/>
    <x v="483"/>
    <n v="20.7"/>
    <n v="2"/>
    <n v="0"/>
    <n v="9.9359999999999999"/>
  </r>
  <r>
    <n v="4091"/>
    <s v="CA-2013-161473"/>
    <x v="0"/>
    <x v="178"/>
    <d v="2013-04-06T00:00:00"/>
    <s v="Standard Class"/>
    <s v="TB-21175"/>
    <s v="Thomas Boland"/>
    <x v="1"/>
    <x v="0"/>
    <s v="New York City"/>
    <x v="15"/>
    <n v="10035"/>
    <x v="3"/>
    <x v="503"/>
    <x v="1"/>
    <x v="14"/>
    <x v="498"/>
    <n v="10.95"/>
    <n v="3"/>
    <n v="0"/>
    <n v="3.2849999999999993"/>
  </r>
  <r>
    <n v="4092"/>
    <s v="CA-2013-161473"/>
    <x v="0"/>
    <x v="178"/>
    <d v="2013-04-06T00:00:00"/>
    <s v="Standard Class"/>
    <s v="TB-21175"/>
    <s v="Thomas Boland"/>
    <x v="1"/>
    <x v="0"/>
    <s v="New York City"/>
    <x v="15"/>
    <n v="10035"/>
    <x v="3"/>
    <x v="570"/>
    <x v="1"/>
    <x v="8"/>
    <x v="565"/>
    <n v="14.352000000000002"/>
    <n v="3"/>
    <n v="0.2"/>
    <n v="4.6643999999999988"/>
  </r>
  <r>
    <n v="4093"/>
    <s v="CA-2014-166576"/>
    <x v="3"/>
    <x v="941"/>
    <d v="2014-05-19T00:00:00"/>
    <s v="First Class"/>
    <s v="JM-15865"/>
    <s v="John Murray"/>
    <x v="0"/>
    <x v="0"/>
    <s v="Akron"/>
    <x v="24"/>
    <n v="44312"/>
    <x v="3"/>
    <x v="942"/>
    <x v="1"/>
    <x v="4"/>
    <x v="926"/>
    <n v="221.024"/>
    <n v="2"/>
    <n v="0.2"/>
    <n v="-55.256"/>
  </r>
  <r>
    <n v="4094"/>
    <s v="CA-2012-102491"/>
    <x v="1"/>
    <x v="252"/>
    <d v="2012-08-28T00:00:00"/>
    <s v="Standard Class"/>
    <s v="KW-16435"/>
    <s v="Katrina Willman"/>
    <x v="0"/>
    <x v="0"/>
    <s v="Florence"/>
    <x v="0"/>
    <n v="41042"/>
    <x v="0"/>
    <x v="200"/>
    <x v="2"/>
    <x v="15"/>
    <x v="199"/>
    <n v="3080"/>
    <n v="7"/>
    <n v="0"/>
    <n v="1416.7999999999997"/>
  </r>
  <r>
    <n v="4095"/>
    <s v="CA-2012-102491"/>
    <x v="1"/>
    <x v="252"/>
    <d v="2012-08-28T00:00:00"/>
    <s v="Standard Class"/>
    <s v="KW-16435"/>
    <s v="Katrina Willman"/>
    <x v="0"/>
    <x v="0"/>
    <s v="Florence"/>
    <x v="0"/>
    <n v="41042"/>
    <x v="0"/>
    <x v="1235"/>
    <x v="2"/>
    <x v="11"/>
    <x v="1209"/>
    <n v="79.959999999999994"/>
    <n v="4"/>
    <n v="0"/>
    <n v="18.390799999999999"/>
  </r>
  <r>
    <n v="4096"/>
    <s v="CA-2012-102491"/>
    <x v="1"/>
    <x v="252"/>
    <d v="2012-08-28T00:00:00"/>
    <s v="Standard Class"/>
    <s v="KW-16435"/>
    <s v="Katrina Willman"/>
    <x v="0"/>
    <x v="0"/>
    <s v="Florence"/>
    <x v="0"/>
    <n v="41042"/>
    <x v="0"/>
    <x v="1602"/>
    <x v="2"/>
    <x v="7"/>
    <x v="1585"/>
    <n v="587.97"/>
    <n v="3"/>
    <n v="0"/>
    <n v="170.51129999999998"/>
  </r>
  <r>
    <n v="4097"/>
    <s v="CA-2011-116904"/>
    <x v="2"/>
    <x v="865"/>
    <d v="2011-09-28T00:00:00"/>
    <s v="Standard Class"/>
    <s v="SC-20095"/>
    <s v="Sanjit Chand"/>
    <x v="0"/>
    <x v="0"/>
    <s v="Minneapolis"/>
    <x v="11"/>
    <n v="55407"/>
    <x v="2"/>
    <x v="974"/>
    <x v="1"/>
    <x v="10"/>
    <x v="959"/>
    <n v="32.400000000000006"/>
    <n v="5"/>
    <n v="0"/>
    <n v="15.552000000000001"/>
  </r>
  <r>
    <n v="4098"/>
    <s v="CA-2011-116904"/>
    <x v="2"/>
    <x v="865"/>
    <d v="2011-09-28T00:00:00"/>
    <s v="Standard Class"/>
    <s v="SC-20095"/>
    <s v="Sanjit Chand"/>
    <x v="0"/>
    <x v="0"/>
    <s v="Minneapolis"/>
    <x v="11"/>
    <n v="55407"/>
    <x v="2"/>
    <x v="459"/>
    <x v="1"/>
    <x v="4"/>
    <x v="455"/>
    <n v="404.90000000000003"/>
    <n v="5"/>
    <n v="0"/>
    <n v="16.195999999999984"/>
  </r>
  <r>
    <n v="4099"/>
    <s v="CA-2011-116904"/>
    <x v="2"/>
    <x v="865"/>
    <d v="2011-09-28T00:00:00"/>
    <s v="Standard Class"/>
    <s v="SC-20095"/>
    <s v="Sanjit Chand"/>
    <x v="0"/>
    <x v="0"/>
    <s v="Minneapolis"/>
    <x v="11"/>
    <n v="55407"/>
    <x v="2"/>
    <x v="1625"/>
    <x v="1"/>
    <x v="8"/>
    <x v="1606"/>
    <n v="9449.9500000000007"/>
    <n v="5"/>
    <n v="0"/>
    <n v="4630.4755000000005"/>
  </r>
  <r>
    <n v="4100"/>
    <s v="CA-2011-116904"/>
    <x v="2"/>
    <x v="865"/>
    <d v="2011-09-28T00:00:00"/>
    <s v="Standard Class"/>
    <s v="SC-20095"/>
    <s v="Sanjit Chand"/>
    <x v="0"/>
    <x v="0"/>
    <s v="Minneapolis"/>
    <x v="11"/>
    <n v="55407"/>
    <x v="2"/>
    <x v="625"/>
    <x v="1"/>
    <x v="8"/>
    <x v="619"/>
    <n v="12.94"/>
    <n v="2"/>
    <n v="0"/>
    <n v="6.47"/>
  </r>
  <r>
    <n v="4101"/>
    <s v="US-2014-102288"/>
    <x v="3"/>
    <x v="249"/>
    <d v="2014-06-24T00:00:00"/>
    <s v="Standard Class"/>
    <s v="ZC-21910"/>
    <s v="Zuschuss Carroll"/>
    <x v="0"/>
    <x v="0"/>
    <s v="Houston"/>
    <x v="5"/>
    <n v="77095"/>
    <x v="2"/>
    <x v="1626"/>
    <x v="1"/>
    <x v="9"/>
    <x v="1607"/>
    <n v="2.2639999999999993"/>
    <n v="1"/>
    <n v="0.8"/>
    <n v="-5.2072000000000012"/>
  </r>
  <r>
    <n v="4102"/>
    <s v="US-2014-102288"/>
    <x v="3"/>
    <x v="249"/>
    <d v="2014-06-24T00:00:00"/>
    <s v="Standard Class"/>
    <s v="ZC-21910"/>
    <s v="Zuschuss Carroll"/>
    <x v="0"/>
    <x v="0"/>
    <s v="Houston"/>
    <x v="5"/>
    <n v="77095"/>
    <x v="2"/>
    <x v="1108"/>
    <x v="1"/>
    <x v="9"/>
    <x v="1088"/>
    <n v="0.44399999999999995"/>
    <n v="1"/>
    <n v="0.8"/>
    <n v="-1.1100000000000003"/>
  </r>
  <r>
    <n v="4103"/>
    <s v="US-2014-102288"/>
    <x v="3"/>
    <x v="249"/>
    <d v="2014-06-24T00:00:00"/>
    <s v="Standard Class"/>
    <s v="ZC-21910"/>
    <s v="Zuschuss Carroll"/>
    <x v="0"/>
    <x v="0"/>
    <s v="Houston"/>
    <x v="5"/>
    <n v="77095"/>
    <x v="2"/>
    <x v="1264"/>
    <x v="1"/>
    <x v="10"/>
    <x v="1239"/>
    <n v="146.17600000000002"/>
    <n v="8"/>
    <n v="0.2"/>
    <n v="47.50719999999999"/>
  </r>
  <r>
    <n v="4104"/>
    <s v="CA-2014-137456"/>
    <x v="3"/>
    <x v="202"/>
    <d v="2014-12-22T00:00:00"/>
    <s v="Same Day"/>
    <s v="RB-19465"/>
    <s v="Rick Bensley"/>
    <x v="2"/>
    <x v="0"/>
    <s v="Fremont"/>
    <x v="8"/>
    <n v="68025"/>
    <x v="2"/>
    <x v="740"/>
    <x v="0"/>
    <x v="5"/>
    <x v="33"/>
    <n v="15.92"/>
    <n v="2"/>
    <n v="0"/>
    <n v="7.0048000000000012"/>
  </r>
  <r>
    <n v="4105"/>
    <s v="US-2014-155999"/>
    <x v="3"/>
    <x v="783"/>
    <d v="2014-08-14T00:00:00"/>
    <s v="Standard Class"/>
    <s v="JK-15370"/>
    <s v="Jay Kimmel"/>
    <x v="0"/>
    <x v="0"/>
    <s v="San Diego"/>
    <x v="1"/>
    <n v="92105"/>
    <x v="1"/>
    <x v="884"/>
    <x v="2"/>
    <x v="7"/>
    <x v="869"/>
    <n v="159.96000000000004"/>
    <n v="5"/>
    <n v="0.2"/>
    <n v="17.995499999999979"/>
  </r>
  <r>
    <n v="4106"/>
    <s v="US-2014-155999"/>
    <x v="3"/>
    <x v="783"/>
    <d v="2014-08-14T00:00:00"/>
    <s v="Standard Class"/>
    <s v="JK-15370"/>
    <s v="Jay Kimmel"/>
    <x v="0"/>
    <x v="0"/>
    <s v="San Diego"/>
    <x v="1"/>
    <n v="92105"/>
    <x v="1"/>
    <x v="480"/>
    <x v="1"/>
    <x v="8"/>
    <x v="476"/>
    <n v="13.76"/>
    <n v="2"/>
    <n v="0.2"/>
    <n v="4.6440000000000001"/>
  </r>
  <r>
    <n v="4107"/>
    <s v="US-2013-148334"/>
    <x v="0"/>
    <x v="250"/>
    <d v="2013-08-27T00:00:00"/>
    <s v="Standard Class"/>
    <s v="DD-13570"/>
    <s v="Dorothy Dickinson"/>
    <x v="0"/>
    <x v="0"/>
    <s v="Houston"/>
    <x v="5"/>
    <n v="77041"/>
    <x v="2"/>
    <x v="828"/>
    <x v="1"/>
    <x v="8"/>
    <x v="816"/>
    <n v="4.3119999999999985"/>
    <n v="2"/>
    <n v="0.8"/>
    <n v="-6.8992000000000022"/>
  </r>
  <r>
    <n v="4108"/>
    <s v="CA-2012-105599"/>
    <x v="1"/>
    <x v="67"/>
    <d v="2012-09-07T00:00:00"/>
    <s v="Same Day"/>
    <s v="MC-17275"/>
    <s v="Marc Crier"/>
    <x v="0"/>
    <x v="0"/>
    <s v="New York City"/>
    <x v="15"/>
    <n v="10011"/>
    <x v="3"/>
    <x v="700"/>
    <x v="1"/>
    <x v="4"/>
    <x v="693"/>
    <n v="13.96"/>
    <n v="2"/>
    <n v="0"/>
    <n v="0.27919999999999945"/>
  </r>
  <r>
    <n v="4109"/>
    <s v="CA-2012-105599"/>
    <x v="1"/>
    <x v="67"/>
    <d v="2012-09-07T00:00:00"/>
    <s v="Same Day"/>
    <s v="MC-17275"/>
    <s v="Marc Crier"/>
    <x v="0"/>
    <x v="0"/>
    <s v="New York City"/>
    <x v="15"/>
    <n v="10011"/>
    <x v="3"/>
    <x v="1479"/>
    <x v="0"/>
    <x v="3"/>
    <x v="1457"/>
    <n v="27.414000000000001"/>
    <n v="3"/>
    <n v="0.4"/>
    <n v="-14.163900000000005"/>
  </r>
  <r>
    <n v="4110"/>
    <s v="CA-2012-153717"/>
    <x v="1"/>
    <x v="707"/>
    <d v="2013-01-01T00:00:00"/>
    <s v="Standard Class"/>
    <s v="DL-13495"/>
    <s v="Dionis Lloyd"/>
    <x v="1"/>
    <x v="0"/>
    <s v="Detroit"/>
    <x v="12"/>
    <n v="48227"/>
    <x v="2"/>
    <x v="687"/>
    <x v="2"/>
    <x v="7"/>
    <x v="680"/>
    <n v="73.98"/>
    <n v="2"/>
    <n v="0"/>
    <n v="19.974600000000002"/>
  </r>
  <r>
    <n v="4111"/>
    <s v="CA-2012-153717"/>
    <x v="1"/>
    <x v="707"/>
    <d v="2013-01-01T00:00:00"/>
    <s v="Standard Class"/>
    <s v="DL-13495"/>
    <s v="Dionis Lloyd"/>
    <x v="1"/>
    <x v="0"/>
    <s v="Detroit"/>
    <x v="12"/>
    <n v="48227"/>
    <x v="2"/>
    <x v="1627"/>
    <x v="0"/>
    <x v="0"/>
    <x v="1608"/>
    <n v="160.97999999999999"/>
    <n v="1"/>
    <n v="0"/>
    <n v="20.927400000000006"/>
  </r>
  <r>
    <n v="4112"/>
    <s v="CA-2012-153717"/>
    <x v="1"/>
    <x v="707"/>
    <d v="2013-01-01T00:00:00"/>
    <s v="Standard Class"/>
    <s v="DL-13495"/>
    <s v="Dionis Lloyd"/>
    <x v="1"/>
    <x v="0"/>
    <s v="Detroit"/>
    <x v="12"/>
    <n v="48227"/>
    <x v="2"/>
    <x v="1215"/>
    <x v="1"/>
    <x v="10"/>
    <x v="1190"/>
    <n v="17.34"/>
    <n v="3"/>
    <n v="0"/>
    <n v="8.4966000000000008"/>
  </r>
  <r>
    <n v="4113"/>
    <s v="CA-2012-153717"/>
    <x v="1"/>
    <x v="707"/>
    <d v="2013-01-01T00:00:00"/>
    <s v="Standard Class"/>
    <s v="DL-13495"/>
    <s v="Dionis Lloyd"/>
    <x v="1"/>
    <x v="0"/>
    <s v="Detroit"/>
    <x v="12"/>
    <n v="48227"/>
    <x v="2"/>
    <x v="836"/>
    <x v="1"/>
    <x v="6"/>
    <x v="823"/>
    <n v="3.28"/>
    <n v="1"/>
    <n v="0"/>
    <n v="0.9511999999999996"/>
  </r>
  <r>
    <n v="4114"/>
    <s v="CA-2012-116687"/>
    <x v="1"/>
    <x v="942"/>
    <d v="2012-05-07T00:00:00"/>
    <s v="Standard Class"/>
    <s v="NC-18625"/>
    <s v="Noah Childs"/>
    <x v="1"/>
    <x v="0"/>
    <s v="Houston"/>
    <x v="5"/>
    <n v="77095"/>
    <x v="2"/>
    <x v="1139"/>
    <x v="1"/>
    <x v="2"/>
    <x v="1118"/>
    <n v="8.8559999999999999"/>
    <n v="3"/>
    <n v="0.2"/>
    <n v="2.9888999999999997"/>
  </r>
  <r>
    <n v="4115"/>
    <s v="CA-2012-116687"/>
    <x v="1"/>
    <x v="942"/>
    <d v="2012-05-07T00:00:00"/>
    <s v="Standard Class"/>
    <s v="NC-18625"/>
    <s v="Noah Childs"/>
    <x v="1"/>
    <x v="0"/>
    <s v="Houston"/>
    <x v="5"/>
    <n v="77095"/>
    <x v="2"/>
    <x v="984"/>
    <x v="2"/>
    <x v="7"/>
    <x v="968"/>
    <n v="158.376"/>
    <n v="3"/>
    <n v="0.2"/>
    <n v="13.857900000000008"/>
  </r>
  <r>
    <n v="4116"/>
    <s v="CA-2013-163573"/>
    <x v="0"/>
    <x v="390"/>
    <d v="2013-11-28T00:00:00"/>
    <s v="First Class"/>
    <s v="AC-10450"/>
    <s v="Amy Cox"/>
    <x v="0"/>
    <x v="0"/>
    <s v="Seattle"/>
    <x v="4"/>
    <n v="98105"/>
    <x v="1"/>
    <x v="569"/>
    <x v="1"/>
    <x v="8"/>
    <x v="564"/>
    <n v="1219.96"/>
    <n v="5"/>
    <n v="0.2"/>
    <n v="381.23749999999995"/>
  </r>
  <r>
    <n v="4117"/>
    <s v="CA-2012-153416"/>
    <x v="1"/>
    <x v="27"/>
    <d v="2012-11-29T00:00:00"/>
    <s v="Standard Class"/>
    <s v="TS-21340"/>
    <s v="Toby Swindell"/>
    <x v="0"/>
    <x v="0"/>
    <s v="Los Angeles"/>
    <x v="1"/>
    <n v="90036"/>
    <x v="1"/>
    <x v="922"/>
    <x v="1"/>
    <x v="8"/>
    <x v="905"/>
    <n v="3.1680000000000001"/>
    <n v="2"/>
    <n v="0.2"/>
    <n v="0.99"/>
  </r>
  <r>
    <n v="4118"/>
    <s v="CA-2012-153416"/>
    <x v="1"/>
    <x v="27"/>
    <d v="2012-11-29T00:00:00"/>
    <s v="Standard Class"/>
    <s v="TS-21340"/>
    <s v="Toby Swindell"/>
    <x v="0"/>
    <x v="0"/>
    <s v="Los Angeles"/>
    <x v="1"/>
    <n v="90036"/>
    <x v="1"/>
    <x v="510"/>
    <x v="1"/>
    <x v="10"/>
    <x v="505"/>
    <n v="19.440000000000001"/>
    <n v="3"/>
    <n v="0"/>
    <n v="9.3312000000000008"/>
  </r>
  <r>
    <n v="4119"/>
    <s v="CA-2012-153416"/>
    <x v="1"/>
    <x v="27"/>
    <d v="2012-11-29T00:00:00"/>
    <s v="Standard Class"/>
    <s v="TS-21340"/>
    <s v="Toby Swindell"/>
    <x v="0"/>
    <x v="0"/>
    <s v="Los Angeles"/>
    <x v="1"/>
    <n v="90036"/>
    <x v="1"/>
    <x v="391"/>
    <x v="1"/>
    <x v="4"/>
    <x v="387"/>
    <n v="454.86"/>
    <n v="7"/>
    <n v="0"/>
    <n v="54.583200000000019"/>
  </r>
  <r>
    <n v="4120"/>
    <s v="CA-2012-153416"/>
    <x v="1"/>
    <x v="27"/>
    <d v="2012-11-29T00:00:00"/>
    <s v="Standard Class"/>
    <s v="TS-21340"/>
    <s v="Toby Swindell"/>
    <x v="0"/>
    <x v="0"/>
    <s v="Los Angeles"/>
    <x v="1"/>
    <n v="90036"/>
    <x v="1"/>
    <x v="276"/>
    <x v="1"/>
    <x v="8"/>
    <x v="273"/>
    <n v="91.391999999999996"/>
    <n v="8"/>
    <n v="0.2"/>
    <n v="29.702399999999997"/>
  </r>
  <r>
    <n v="4121"/>
    <s v="CA-2014-117394"/>
    <x v="3"/>
    <x v="507"/>
    <d v="2014-09-11T00:00:00"/>
    <s v="Standard Class"/>
    <s v="MM-17920"/>
    <s v="Michael Moore"/>
    <x v="0"/>
    <x v="0"/>
    <s v="Philadelphia"/>
    <x v="9"/>
    <n v="19120"/>
    <x v="3"/>
    <x v="1628"/>
    <x v="2"/>
    <x v="11"/>
    <x v="1609"/>
    <n v="19.040000000000003"/>
    <n v="4"/>
    <n v="0.2"/>
    <n v="-1.4279999999999999"/>
  </r>
  <r>
    <n v="4122"/>
    <s v="CA-2014-133823"/>
    <x v="3"/>
    <x v="943"/>
    <d v="2014-05-13T00:00:00"/>
    <s v="Same Day"/>
    <s v="LP-17080"/>
    <s v="Liz Pelletier"/>
    <x v="0"/>
    <x v="0"/>
    <s v="Seattle"/>
    <x v="4"/>
    <n v="98103"/>
    <x v="1"/>
    <x v="910"/>
    <x v="1"/>
    <x v="10"/>
    <x v="893"/>
    <n v="37.44"/>
    <n v="6"/>
    <n v="0"/>
    <n v="16.847999999999999"/>
  </r>
  <r>
    <n v="4123"/>
    <s v="CA-2014-133823"/>
    <x v="3"/>
    <x v="943"/>
    <d v="2014-05-13T00:00:00"/>
    <s v="Same Day"/>
    <s v="LP-17080"/>
    <s v="Liz Pelletier"/>
    <x v="0"/>
    <x v="0"/>
    <s v="Seattle"/>
    <x v="4"/>
    <n v="98103"/>
    <x v="1"/>
    <x v="1351"/>
    <x v="1"/>
    <x v="2"/>
    <x v="1328"/>
    <n v="37.589999999999996"/>
    <n v="3"/>
    <n v="0"/>
    <n v="17.667299999999997"/>
  </r>
  <r>
    <n v="4124"/>
    <s v="CA-2014-133823"/>
    <x v="3"/>
    <x v="943"/>
    <d v="2014-05-13T00:00:00"/>
    <s v="Same Day"/>
    <s v="LP-17080"/>
    <s v="Liz Pelletier"/>
    <x v="0"/>
    <x v="0"/>
    <s v="Seattle"/>
    <x v="4"/>
    <n v="98103"/>
    <x v="1"/>
    <x v="1526"/>
    <x v="1"/>
    <x v="8"/>
    <x v="1504"/>
    <n v="26.032"/>
    <n v="2"/>
    <n v="0.2"/>
    <n v="9.4365999999999985"/>
  </r>
  <r>
    <n v="4125"/>
    <s v="CA-2011-127523"/>
    <x v="2"/>
    <x v="218"/>
    <d v="2011-05-18T00:00:00"/>
    <s v="Standard Class"/>
    <s v="BG-11695"/>
    <s v="Brooke Gillingham"/>
    <x v="1"/>
    <x v="0"/>
    <s v="Watertown"/>
    <x v="15"/>
    <n v="13601"/>
    <x v="3"/>
    <x v="360"/>
    <x v="1"/>
    <x v="9"/>
    <x v="33"/>
    <n v="35.910000000000004"/>
    <n v="3"/>
    <n v="0"/>
    <n v="9.6956999999999987"/>
  </r>
  <r>
    <n v="4126"/>
    <s v="CA-2014-123239"/>
    <x v="3"/>
    <x v="944"/>
    <d v="2014-08-01T00:00:00"/>
    <s v="Second Class"/>
    <s v="MG-18145"/>
    <s v="Mike Gockenbach"/>
    <x v="0"/>
    <x v="0"/>
    <s v="Jacksonville"/>
    <x v="2"/>
    <n v="32216"/>
    <x v="0"/>
    <x v="767"/>
    <x v="0"/>
    <x v="5"/>
    <x v="759"/>
    <n v="91.032000000000011"/>
    <n v="3"/>
    <n v="0.2"/>
    <n v="-2.2758000000000109"/>
  </r>
  <r>
    <n v="4127"/>
    <s v="CA-2014-156769"/>
    <x v="3"/>
    <x v="636"/>
    <d v="2014-05-10T00:00:00"/>
    <s v="First Class"/>
    <s v="GZ-14470"/>
    <s v="Gary Zandusky"/>
    <x v="0"/>
    <x v="0"/>
    <s v="Arlington"/>
    <x v="17"/>
    <n v="22204"/>
    <x v="0"/>
    <x v="1583"/>
    <x v="1"/>
    <x v="6"/>
    <x v="1565"/>
    <n v="54.66"/>
    <n v="6"/>
    <n v="0"/>
    <n v="18.037799999999997"/>
  </r>
  <r>
    <n v="4128"/>
    <s v="CA-2011-127299"/>
    <x v="2"/>
    <x v="111"/>
    <d v="2011-09-24T00:00:00"/>
    <s v="Standard Class"/>
    <s v="JL-15835"/>
    <s v="John Lee"/>
    <x v="0"/>
    <x v="0"/>
    <s v="Charlotte"/>
    <x v="3"/>
    <n v="28205"/>
    <x v="0"/>
    <x v="768"/>
    <x v="1"/>
    <x v="4"/>
    <x v="760"/>
    <n v="67.343999999999994"/>
    <n v="6"/>
    <n v="0.2"/>
    <n v="7.5761999999999894"/>
  </r>
  <r>
    <n v="4129"/>
    <s v="CA-2011-127299"/>
    <x v="2"/>
    <x v="111"/>
    <d v="2011-09-24T00:00:00"/>
    <s v="Standard Class"/>
    <s v="JL-15835"/>
    <s v="John Lee"/>
    <x v="0"/>
    <x v="0"/>
    <s v="Charlotte"/>
    <x v="3"/>
    <n v="28205"/>
    <x v="0"/>
    <x v="1629"/>
    <x v="2"/>
    <x v="15"/>
    <x v="1610"/>
    <n v="2624.9850000000001"/>
    <n v="3"/>
    <n v="0.5"/>
    <n v="-944.99460000000045"/>
  </r>
  <r>
    <n v="4130"/>
    <s v="CA-2012-121272"/>
    <x v="1"/>
    <x v="368"/>
    <d v="2012-04-04T00:00:00"/>
    <s v="Standard Class"/>
    <s v="DO-13435"/>
    <s v="Denny Ordway"/>
    <x v="0"/>
    <x v="0"/>
    <s v="Seattle"/>
    <x v="4"/>
    <n v="98103"/>
    <x v="1"/>
    <x v="1549"/>
    <x v="1"/>
    <x v="9"/>
    <x v="1528"/>
    <n v="73.28"/>
    <n v="4"/>
    <n v="0"/>
    <n v="21.251199999999997"/>
  </r>
  <r>
    <n v="4131"/>
    <s v="CA-2011-115336"/>
    <x v="2"/>
    <x v="728"/>
    <d v="2011-11-25T00:00:00"/>
    <s v="Standard Class"/>
    <s v="AB-10600"/>
    <s v="Ann Blume"/>
    <x v="1"/>
    <x v="0"/>
    <s v="Chicago"/>
    <x v="10"/>
    <n v="60623"/>
    <x v="2"/>
    <x v="497"/>
    <x v="1"/>
    <x v="8"/>
    <x v="492"/>
    <n v="14.479999999999997"/>
    <n v="5"/>
    <n v="0.8"/>
    <n v="-23.89200000000001"/>
  </r>
  <r>
    <n v="4132"/>
    <s v="CA-2012-111703"/>
    <x v="1"/>
    <x v="740"/>
    <d v="2012-07-09T00:00:00"/>
    <s v="Standard Class"/>
    <s v="KB-16315"/>
    <s v="Karl Braun"/>
    <x v="0"/>
    <x v="0"/>
    <s v="Hollywood"/>
    <x v="2"/>
    <n v="33021"/>
    <x v="0"/>
    <x v="811"/>
    <x v="1"/>
    <x v="10"/>
    <x v="33"/>
    <n v="11.952000000000002"/>
    <n v="3"/>
    <n v="0.2"/>
    <n v="4.0338000000000003"/>
  </r>
  <r>
    <n v="4133"/>
    <s v="CA-2012-111703"/>
    <x v="1"/>
    <x v="740"/>
    <d v="2012-07-09T00:00:00"/>
    <s v="Standard Class"/>
    <s v="KB-16315"/>
    <s v="Karl Braun"/>
    <x v="0"/>
    <x v="0"/>
    <s v="Hollywood"/>
    <x v="2"/>
    <n v="33021"/>
    <x v="0"/>
    <x v="219"/>
    <x v="1"/>
    <x v="10"/>
    <x v="218"/>
    <n v="15.552000000000003"/>
    <n v="3"/>
    <n v="0.2"/>
    <n v="5.6375999999999999"/>
  </r>
  <r>
    <n v="4134"/>
    <s v="CA-2011-128839"/>
    <x v="2"/>
    <x v="78"/>
    <d v="2011-09-13T00:00:00"/>
    <s v="Standard Class"/>
    <s v="TT-21070"/>
    <s v="Ted Trevino"/>
    <x v="0"/>
    <x v="0"/>
    <s v="Chesapeake"/>
    <x v="17"/>
    <n v="23320"/>
    <x v="0"/>
    <x v="659"/>
    <x v="1"/>
    <x v="13"/>
    <x v="653"/>
    <n v="45"/>
    <n v="9"/>
    <n v="0"/>
    <n v="21.599999999999998"/>
  </r>
  <r>
    <n v="4135"/>
    <s v="CA-2011-128839"/>
    <x v="2"/>
    <x v="78"/>
    <d v="2011-09-13T00:00:00"/>
    <s v="Standard Class"/>
    <s v="TT-21070"/>
    <s v="Ted Trevino"/>
    <x v="0"/>
    <x v="0"/>
    <s v="Chesapeake"/>
    <x v="17"/>
    <n v="23320"/>
    <x v="0"/>
    <x v="380"/>
    <x v="2"/>
    <x v="15"/>
    <x v="376"/>
    <n v="209.96999999999997"/>
    <n v="3"/>
    <n v="0"/>
    <n v="90.287100000000009"/>
  </r>
  <r>
    <n v="4136"/>
    <s v="CA-2014-105914"/>
    <x v="3"/>
    <x v="280"/>
    <d v="2014-10-09T00:00:00"/>
    <s v="Standard Class"/>
    <s v="PV-18985"/>
    <s v="Paul Van Hugh"/>
    <x v="2"/>
    <x v="0"/>
    <s v="Los Angeles"/>
    <x v="1"/>
    <n v="90036"/>
    <x v="1"/>
    <x v="912"/>
    <x v="1"/>
    <x v="8"/>
    <x v="895"/>
    <n v="112.12000000000002"/>
    <n v="5"/>
    <n v="0.2"/>
    <n v="42.045000000000002"/>
  </r>
  <r>
    <n v="4137"/>
    <s v="CA-2014-105914"/>
    <x v="3"/>
    <x v="280"/>
    <d v="2014-10-09T00:00:00"/>
    <s v="Standard Class"/>
    <s v="PV-18985"/>
    <s v="Paul Van Hugh"/>
    <x v="2"/>
    <x v="0"/>
    <s v="Los Angeles"/>
    <x v="1"/>
    <n v="90036"/>
    <x v="1"/>
    <x v="906"/>
    <x v="1"/>
    <x v="4"/>
    <x v="889"/>
    <n v="1575.14"/>
    <n v="7"/>
    <n v="0"/>
    <n v="204.76820000000001"/>
  </r>
  <r>
    <n v="4138"/>
    <s v="CA-2014-110926"/>
    <x v="3"/>
    <x v="123"/>
    <d v="2014-11-24T00:00:00"/>
    <s v="Standard Class"/>
    <s v="DD-13570"/>
    <s v="Dorothy Dickinson"/>
    <x v="0"/>
    <x v="0"/>
    <s v="Alexandria"/>
    <x v="17"/>
    <n v="22304"/>
    <x v="0"/>
    <x v="294"/>
    <x v="1"/>
    <x v="13"/>
    <x v="291"/>
    <n v="25.060000000000002"/>
    <n v="7"/>
    <n v="0"/>
    <n v="12.530000000000001"/>
  </r>
  <r>
    <n v="4139"/>
    <s v="CA-2013-117226"/>
    <x v="0"/>
    <x v="945"/>
    <d v="2014-01-02T00:00:00"/>
    <s v="First Class"/>
    <s v="KD-16495"/>
    <s v="Keith Dawkins"/>
    <x v="1"/>
    <x v="0"/>
    <s v="Deer Park"/>
    <x v="5"/>
    <n v="77536"/>
    <x v="2"/>
    <x v="68"/>
    <x v="1"/>
    <x v="8"/>
    <x v="68"/>
    <n v="6.9239999999999977"/>
    <n v="6"/>
    <n v="0.8"/>
    <n v="-10.385999999999999"/>
  </r>
  <r>
    <n v="4140"/>
    <s v="CA-2014-127313"/>
    <x v="3"/>
    <x v="96"/>
    <d v="2014-12-05T00:00:00"/>
    <s v="First Class"/>
    <s v="RA-19285"/>
    <s v="Ralph Arnett"/>
    <x v="0"/>
    <x v="0"/>
    <s v="Philadelphia"/>
    <x v="9"/>
    <n v="19120"/>
    <x v="3"/>
    <x v="230"/>
    <x v="1"/>
    <x v="4"/>
    <x v="445"/>
    <n v="37.392000000000003"/>
    <n v="3"/>
    <n v="0.2"/>
    <n v="2.336999999999998"/>
  </r>
  <r>
    <n v="4141"/>
    <s v="CA-2014-127313"/>
    <x v="3"/>
    <x v="96"/>
    <d v="2014-12-05T00:00:00"/>
    <s v="First Class"/>
    <s v="RA-19285"/>
    <s v="Ralph Arnett"/>
    <x v="0"/>
    <x v="0"/>
    <s v="Philadelphia"/>
    <x v="9"/>
    <n v="19120"/>
    <x v="3"/>
    <x v="1613"/>
    <x v="0"/>
    <x v="5"/>
    <x v="1595"/>
    <n v="79.12"/>
    <n v="5"/>
    <n v="0.2"/>
    <n v="13.845999999999997"/>
  </r>
  <r>
    <n v="4142"/>
    <s v="CA-2013-136287"/>
    <x v="0"/>
    <x v="900"/>
    <d v="2013-06-18T00:00:00"/>
    <s v="Standard Class"/>
    <s v="SS-20590"/>
    <s v="Sonia Sunley"/>
    <x v="0"/>
    <x v="0"/>
    <s v="Wichita"/>
    <x v="41"/>
    <n v="67212"/>
    <x v="2"/>
    <x v="165"/>
    <x v="1"/>
    <x v="2"/>
    <x v="164"/>
    <n v="18.899999999999999"/>
    <n v="3"/>
    <n v="0"/>
    <n v="8.6939999999999991"/>
  </r>
  <r>
    <n v="4143"/>
    <s v="US-2011-107699"/>
    <x v="2"/>
    <x v="946"/>
    <d v="2011-05-23T00:00:00"/>
    <s v="Standard Class"/>
    <s v="JH-15820"/>
    <s v="John Huston"/>
    <x v="0"/>
    <x v="0"/>
    <s v="Midland"/>
    <x v="12"/>
    <n v="48640"/>
    <x v="2"/>
    <x v="1206"/>
    <x v="1"/>
    <x v="8"/>
    <x v="1182"/>
    <n v="57.42"/>
    <n v="9"/>
    <n v="0"/>
    <n v="26.413199999999996"/>
  </r>
  <r>
    <n v="4144"/>
    <s v="CA-2014-112725"/>
    <x v="3"/>
    <x v="289"/>
    <d v="2014-02-07T00:00:00"/>
    <s v="Standard Class"/>
    <s v="EH-14125"/>
    <s v="Eugene Hildebrand"/>
    <x v="2"/>
    <x v="0"/>
    <s v="San Francisco"/>
    <x v="1"/>
    <n v="94110"/>
    <x v="1"/>
    <x v="853"/>
    <x v="1"/>
    <x v="6"/>
    <x v="838"/>
    <n v="12.74"/>
    <n v="7"/>
    <n v="0"/>
    <n v="5.7329999999999997"/>
  </r>
  <r>
    <n v="4145"/>
    <s v="CA-2014-112725"/>
    <x v="3"/>
    <x v="289"/>
    <d v="2014-02-07T00:00:00"/>
    <s v="Standard Class"/>
    <s v="EH-14125"/>
    <s v="Eugene Hildebrand"/>
    <x v="2"/>
    <x v="0"/>
    <s v="San Francisco"/>
    <x v="1"/>
    <n v="94110"/>
    <x v="1"/>
    <x v="1630"/>
    <x v="1"/>
    <x v="6"/>
    <x v="1611"/>
    <n v="8.82"/>
    <n v="3"/>
    <n v="0"/>
    <n v="2.3814000000000002"/>
  </r>
  <r>
    <n v="4146"/>
    <s v="CA-2014-112725"/>
    <x v="3"/>
    <x v="289"/>
    <d v="2014-02-07T00:00:00"/>
    <s v="Standard Class"/>
    <s v="EH-14125"/>
    <s v="Eugene Hildebrand"/>
    <x v="2"/>
    <x v="0"/>
    <s v="San Francisco"/>
    <x v="1"/>
    <n v="94110"/>
    <x v="1"/>
    <x v="83"/>
    <x v="0"/>
    <x v="1"/>
    <x v="83"/>
    <n v="120.78399999999999"/>
    <n v="1"/>
    <n v="0.2"/>
    <n v="-13.588200000000001"/>
  </r>
  <r>
    <n v="4147"/>
    <s v="CA-2012-136196"/>
    <x v="1"/>
    <x v="109"/>
    <d v="2012-12-04T00:00:00"/>
    <s v="Standard Class"/>
    <s v="TP-21415"/>
    <s v="Tom Prescott"/>
    <x v="0"/>
    <x v="0"/>
    <s v="Freeport"/>
    <x v="15"/>
    <n v="11520"/>
    <x v="3"/>
    <x v="216"/>
    <x v="0"/>
    <x v="5"/>
    <x v="215"/>
    <n v="322.59000000000003"/>
    <n v="3"/>
    <n v="0"/>
    <n v="64.518000000000001"/>
  </r>
  <r>
    <n v="4148"/>
    <s v="CA-2014-106068"/>
    <x v="3"/>
    <x v="436"/>
    <d v="2014-10-29T00:00:00"/>
    <s v="Standard Class"/>
    <s v="RB-19330"/>
    <s v="Randy Bradley"/>
    <x v="0"/>
    <x v="0"/>
    <s v="Austin"/>
    <x v="5"/>
    <n v="78745"/>
    <x v="2"/>
    <x v="1526"/>
    <x v="1"/>
    <x v="8"/>
    <x v="1504"/>
    <n v="9.7619999999999969"/>
    <n v="3"/>
    <n v="0.8"/>
    <n v="-15.131100000000004"/>
  </r>
  <r>
    <n v="4149"/>
    <s v="CA-2014-106068"/>
    <x v="3"/>
    <x v="436"/>
    <d v="2014-10-29T00:00:00"/>
    <s v="Standard Class"/>
    <s v="RB-19330"/>
    <s v="Randy Bradley"/>
    <x v="0"/>
    <x v="0"/>
    <s v="Austin"/>
    <x v="5"/>
    <n v="78745"/>
    <x v="2"/>
    <x v="456"/>
    <x v="1"/>
    <x v="4"/>
    <x v="452"/>
    <n v="13.719999999999999"/>
    <n v="1"/>
    <n v="0.2"/>
    <n v="1.2004999999999999"/>
  </r>
  <r>
    <n v="4150"/>
    <s v="CA-2014-106068"/>
    <x v="3"/>
    <x v="436"/>
    <d v="2014-10-29T00:00:00"/>
    <s v="Standard Class"/>
    <s v="RB-19330"/>
    <s v="Randy Bradley"/>
    <x v="0"/>
    <x v="0"/>
    <s v="Austin"/>
    <x v="5"/>
    <n v="78745"/>
    <x v="2"/>
    <x v="1615"/>
    <x v="2"/>
    <x v="11"/>
    <x v="1597"/>
    <n v="55.2"/>
    <n v="1"/>
    <n v="0.2"/>
    <n v="-2.0700000000000038"/>
  </r>
  <r>
    <n v="4151"/>
    <s v="CA-2014-106068"/>
    <x v="3"/>
    <x v="436"/>
    <d v="2014-10-29T00:00:00"/>
    <s v="Standard Class"/>
    <s v="RB-19330"/>
    <s v="Randy Bradley"/>
    <x v="0"/>
    <x v="0"/>
    <s v="Austin"/>
    <x v="5"/>
    <n v="78745"/>
    <x v="2"/>
    <x v="871"/>
    <x v="1"/>
    <x v="4"/>
    <x v="856"/>
    <n v="259.13600000000002"/>
    <n v="4"/>
    <n v="0.2"/>
    <n v="-58.305599999999984"/>
  </r>
  <r>
    <n v="4152"/>
    <s v="CA-2014-100160"/>
    <x v="3"/>
    <x v="210"/>
    <d v="2014-09-12T00:00:00"/>
    <s v="Standard Class"/>
    <s v="CB-12025"/>
    <s v="Cassandra Brandow"/>
    <x v="0"/>
    <x v="0"/>
    <s v="Philadelphia"/>
    <x v="9"/>
    <n v="19134"/>
    <x v="3"/>
    <x v="148"/>
    <x v="1"/>
    <x v="2"/>
    <x v="148"/>
    <n v="29.24"/>
    <n v="5"/>
    <n v="0.2"/>
    <n v="9.8685000000000009"/>
  </r>
  <r>
    <n v="4153"/>
    <s v="CA-2014-100160"/>
    <x v="3"/>
    <x v="210"/>
    <d v="2014-09-12T00:00:00"/>
    <s v="Standard Class"/>
    <s v="CB-12025"/>
    <s v="Cassandra Brandow"/>
    <x v="0"/>
    <x v="0"/>
    <s v="Philadelphia"/>
    <x v="9"/>
    <n v="19134"/>
    <x v="3"/>
    <x v="934"/>
    <x v="1"/>
    <x v="10"/>
    <x v="918"/>
    <n v="15.552000000000003"/>
    <n v="3"/>
    <n v="0.2"/>
    <n v="5.4432"/>
  </r>
  <r>
    <n v="4154"/>
    <s v="CA-2014-100160"/>
    <x v="3"/>
    <x v="210"/>
    <d v="2014-09-12T00:00:00"/>
    <s v="Standard Class"/>
    <s v="CB-12025"/>
    <s v="Cassandra Brandow"/>
    <x v="0"/>
    <x v="0"/>
    <s v="Philadelphia"/>
    <x v="9"/>
    <n v="19134"/>
    <x v="3"/>
    <x v="29"/>
    <x v="1"/>
    <x v="12"/>
    <x v="29"/>
    <n v="4.8960000000000008"/>
    <n v="3"/>
    <n v="0.2"/>
    <n v="1.6523999999999992"/>
  </r>
  <r>
    <n v="4155"/>
    <s v="CA-2013-139689"/>
    <x v="0"/>
    <x v="723"/>
    <d v="2014-01-04T00:00:00"/>
    <s v="Standard Class"/>
    <s v="MP-17965"/>
    <s v="Michael Paige"/>
    <x v="1"/>
    <x v="0"/>
    <s v="Bristol"/>
    <x v="18"/>
    <n v="37620"/>
    <x v="0"/>
    <x v="132"/>
    <x v="1"/>
    <x v="8"/>
    <x v="132"/>
    <n v="38.088000000000001"/>
    <n v="4"/>
    <n v="0.7"/>
    <n v="-27.93119999999999"/>
  </r>
  <r>
    <n v="4156"/>
    <s v="CA-2013-139689"/>
    <x v="0"/>
    <x v="723"/>
    <d v="2014-01-04T00:00:00"/>
    <s v="Standard Class"/>
    <s v="MP-17965"/>
    <s v="Michael Paige"/>
    <x v="1"/>
    <x v="0"/>
    <s v="Bristol"/>
    <x v="18"/>
    <n v="37620"/>
    <x v="0"/>
    <x v="744"/>
    <x v="1"/>
    <x v="8"/>
    <x v="735"/>
    <n v="2.8080000000000007"/>
    <n v="3"/>
    <n v="0.7"/>
    <n v="-1.9656000000000002"/>
  </r>
  <r>
    <n v="4157"/>
    <s v="CA-2012-101091"/>
    <x v="1"/>
    <x v="901"/>
    <d v="2012-12-09T00:00:00"/>
    <s v="Second Class"/>
    <s v="SW-20245"/>
    <s v="Scot Wooten"/>
    <x v="0"/>
    <x v="0"/>
    <s v="Philadelphia"/>
    <x v="9"/>
    <n v="19140"/>
    <x v="3"/>
    <x v="1048"/>
    <x v="2"/>
    <x v="11"/>
    <x v="1028"/>
    <n v="47.984000000000002"/>
    <n v="2"/>
    <n v="0.2"/>
    <n v="0.59979999999999656"/>
  </r>
  <r>
    <n v="4158"/>
    <s v="CA-2012-101091"/>
    <x v="1"/>
    <x v="901"/>
    <d v="2012-12-09T00:00:00"/>
    <s v="Second Class"/>
    <s v="SW-20245"/>
    <s v="Scot Wooten"/>
    <x v="0"/>
    <x v="0"/>
    <s v="Philadelphia"/>
    <x v="9"/>
    <n v="19140"/>
    <x v="3"/>
    <x v="497"/>
    <x v="1"/>
    <x v="8"/>
    <x v="492"/>
    <n v="26.064000000000007"/>
    <n v="6"/>
    <n v="0.7"/>
    <n v="-19.982399999999991"/>
  </r>
  <r>
    <n v="4159"/>
    <s v="CA-2011-126907"/>
    <x v="2"/>
    <x v="301"/>
    <d v="2011-11-08T00:00:00"/>
    <s v="Standard Class"/>
    <s v="SM-20950"/>
    <s v="Suzanne McNair"/>
    <x v="1"/>
    <x v="0"/>
    <s v="Chicago"/>
    <x v="10"/>
    <n v="60610"/>
    <x v="2"/>
    <x v="1221"/>
    <x v="1"/>
    <x v="10"/>
    <x v="1196"/>
    <n v="15.696000000000002"/>
    <n v="3"/>
    <n v="0.2"/>
    <n v="5.1011999999999995"/>
  </r>
  <r>
    <n v="4160"/>
    <s v="US-2013-164588"/>
    <x v="0"/>
    <x v="947"/>
    <d v="2013-04-24T00:00:00"/>
    <s v="Standard Class"/>
    <s v="AP-10915"/>
    <s v="Arthur Prichep"/>
    <x v="0"/>
    <x v="0"/>
    <s v="Columbus"/>
    <x v="32"/>
    <n v="31907"/>
    <x v="0"/>
    <x v="18"/>
    <x v="1"/>
    <x v="6"/>
    <x v="18"/>
    <n v="12.84"/>
    <n v="3"/>
    <n v="0"/>
    <n v="3.7235999999999989"/>
  </r>
  <r>
    <n v="4161"/>
    <s v="CA-2014-115546"/>
    <x v="3"/>
    <x v="304"/>
    <d v="2014-05-19T00:00:00"/>
    <s v="Standard Class"/>
    <s v="AH-10465"/>
    <s v="Amy Hunt"/>
    <x v="0"/>
    <x v="0"/>
    <s v="New York City"/>
    <x v="15"/>
    <n v="10035"/>
    <x v="3"/>
    <x v="1400"/>
    <x v="2"/>
    <x v="7"/>
    <x v="1378"/>
    <n v="539.97"/>
    <n v="3"/>
    <n v="0"/>
    <n v="134.99250000000001"/>
  </r>
  <r>
    <n v="4162"/>
    <s v="CA-2014-115546"/>
    <x v="3"/>
    <x v="304"/>
    <d v="2014-05-19T00:00:00"/>
    <s v="Standard Class"/>
    <s v="AH-10465"/>
    <s v="Amy Hunt"/>
    <x v="0"/>
    <x v="0"/>
    <s v="New York City"/>
    <x v="15"/>
    <n v="10035"/>
    <x v="3"/>
    <x v="1011"/>
    <x v="1"/>
    <x v="4"/>
    <x v="994"/>
    <n v="22.58"/>
    <n v="2"/>
    <n v="0"/>
    <n v="5.8707999999999991"/>
  </r>
  <r>
    <n v="4163"/>
    <s v="CA-2012-163587"/>
    <x v="1"/>
    <x v="948"/>
    <d v="2012-03-18T00:00:00"/>
    <s v="Standard Class"/>
    <s v="EP-13915"/>
    <s v="Emily Phan"/>
    <x v="0"/>
    <x v="0"/>
    <s v="Dover"/>
    <x v="38"/>
    <n v="3820"/>
    <x v="3"/>
    <x v="617"/>
    <x v="1"/>
    <x v="2"/>
    <x v="612"/>
    <n v="16.52"/>
    <n v="4"/>
    <n v="0"/>
    <n v="7.5991999999999997"/>
  </r>
  <r>
    <n v="4164"/>
    <s v="CA-2012-163587"/>
    <x v="1"/>
    <x v="948"/>
    <d v="2012-03-18T00:00:00"/>
    <s v="Standard Class"/>
    <s v="EP-13915"/>
    <s v="Emily Phan"/>
    <x v="0"/>
    <x v="0"/>
    <s v="Dover"/>
    <x v="38"/>
    <n v="3820"/>
    <x v="3"/>
    <x v="1188"/>
    <x v="1"/>
    <x v="8"/>
    <x v="1165"/>
    <n v="671.93999999999994"/>
    <n v="3"/>
    <n v="0"/>
    <n v="315.81179999999995"/>
  </r>
  <r>
    <n v="4165"/>
    <s v="US-2014-106131"/>
    <x v="3"/>
    <x v="424"/>
    <d v="2014-01-17T00:00:00"/>
    <s v="First Class"/>
    <s v="TP-21565"/>
    <s v="Tracy Poddar"/>
    <x v="1"/>
    <x v="0"/>
    <s v="Aurora"/>
    <x v="22"/>
    <n v="80013"/>
    <x v="1"/>
    <x v="25"/>
    <x v="2"/>
    <x v="11"/>
    <x v="25"/>
    <n v="169.06400000000002"/>
    <n v="7"/>
    <n v="0.2"/>
    <n v="-14.793099999999995"/>
  </r>
  <r>
    <n v="4166"/>
    <s v="US-2014-106131"/>
    <x v="3"/>
    <x v="424"/>
    <d v="2014-01-17T00:00:00"/>
    <s v="First Class"/>
    <s v="TP-21565"/>
    <s v="Tracy Poddar"/>
    <x v="1"/>
    <x v="0"/>
    <s v="Aurora"/>
    <x v="22"/>
    <n v="80013"/>
    <x v="1"/>
    <x v="1247"/>
    <x v="1"/>
    <x v="4"/>
    <x v="1222"/>
    <n v="168.624"/>
    <n v="9"/>
    <n v="0.2"/>
    <n v="14.754599999999996"/>
  </r>
  <r>
    <n v="4167"/>
    <s v="CA-2012-160213"/>
    <x v="1"/>
    <x v="936"/>
    <d v="2012-03-13T00:00:00"/>
    <s v="Standard Class"/>
    <s v="AR-10825"/>
    <s v="Anthony Rawles"/>
    <x v="1"/>
    <x v="0"/>
    <s v="Long Beach"/>
    <x v="15"/>
    <n v="11561"/>
    <x v="3"/>
    <x v="1465"/>
    <x v="1"/>
    <x v="10"/>
    <x v="1442"/>
    <n v="19.440000000000001"/>
    <n v="3"/>
    <n v="0"/>
    <n v="9.3312000000000008"/>
  </r>
  <r>
    <n v="4168"/>
    <s v="CA-2011-157924"/>
    <x v="2"/>
    <x v="856"/>
    <d v="2011-10-13T00:00:00"/>
    <s v="First Class"/>
    <s v="HA-14920"/>
    <s v="Helen Andreada"/>
    <x v="0"/>
    <x v="0"/>
    <s v="Pasadena"/>
    <x v="1"/>
    <n v="91104"/>
    <x v="1"/>
    <x v="861"/>
    <x v="1"/>
    <x v="4"/>
    <x v="847"/>
    <n v="31.92"/>
    <n v="4"/>
    <n v="0"/>
    <n v="8.299199999999999"/>
  </r>
  <r>
    <n v="4169"/>
    <s v="CA-2011-157924"/>
    <x v="2"/>
    <x v="856"/>
    <d v="2011-10-13T00:00:00"/>
    <s v="First Class"/>
    <s v="HA-14920"/>
    <s v="Helen Andreada"/>
    <x v="0"/>
    <x v="0"/>
    <s v="Pasadena"/>
    <x v="1"/>
    <n v="91104"/>
    <x v="1"/>
    <x v="1631"/>
    <x v="0"/>
    <x v="1"/>
    <x v="1612"/>
    <n v="433.56800000000004"/>
    <n v="2"/>
    <n v="0.2"/>
    <n v="-65.035200000000046"/>
  </r>
  <r>
    <n v="4170"/>
    <s v="CA-2012-100216"/>
    <x v="1"/>
    <x v="657"/>
    <d v="2012-04-14T00:00:00"/>
    <s v="First Class"/>
    <s v="HJ-14875"/>
    <s v="Heather Jas"/>
    <x v="2"/>
    <x v="0"/>
    <s v="Mesa"/>
    <x v="16"/>
    <n v="85204"/>
    <x v="1"/>
    <x v="739"/>
    <x v="1"/>
    <x v="10"/>
    <x v="731"/>
    <n v="31.104000000000006"/>
    <n v="6"/>
    <n v="0.2"/>
    <n v="10.8864"/>
  </r>
  <r>
    <n v="4171"/>
    <s v="CA-2012-100216"/>
    <x v="1"/>
    <x v="657"/>
    <d v="2012-04-14T00:00:00"/>
    <s v="First Class"/>
    <s v="HJ-14875"/>
    <s v="Heather Jas"/>
    <x v="2"/>
    <x v="0"/>
    <s v="Mesa"/>
    <x v="16"/>
    <n v="85204"/>
    <x v="1"/>
    <x v="926"/>
    <x v="1"/>
    <x v="10"/>
    <x v="909"/>
    <n v="54.816000000000003"/>
    <n v="3"/>
    <n v="0.2"/>
    <n v="17.815199999999997"/>
  </r>
  <r>
    <n v="4172"/>
    <s v="CA-2014-100601"/>
    <x v="3"/>
    <x v="673"/>
    <d v="2014-11-21T00:00:00"/>
    <s v="Standard Class"/>
    <s v="JK-15370"/>
    <s v="Jay Kimmel"/>
    <x v="0"/>
    <x v="0"/>
    <s v="Fresno"/>
    <x v="1"/>
    <n v="93727"/>
    <x v="1"/>
    <x v="700"/>
    <x v="1"/>
    <x v="4"/>
    <x v="693"/>
    <n v="48.86"/>
    <n v="7"/>
    <n v="0"/>
    <n v="0.97719999999999807"/>
  </r>
  <r>
    <n v="4173"/>
    <s v="CA-2013-152163"/>
    <x v="0"/>
    <x v="949"/>
    <d v="2013-07-02T00:00:00"/>
    <s v="Same Day"/>
    <s v="JF-15355"/>
    <s v="Jay Fein"/>
    <x v="0"/>
    <x v="0"/>
    <s v="Columbia"/>
    <x v="20"/>
    <n v="29203"/>
    <x v="0"/>
    <x v="20"/>
    <x v="1"/>
    <x v="8"/>
    <x v="20"/>
    <n v="14.2"/>
    <n v="2"/>
    <n v="0"/>
    <n v="6.5319999999999991"/>
  </r>
  <r>
    <n v="4174"/>
    <s v="CA-2013-152163"/>
    <x v="0"/>
    <x v="949"/>
    <d v="2013-07-02T00:00:00"/>
    <s v="Same Day"/>
    <s v="JF-15355"/>
    <s v="Jay Fein"/>
    <x v="0"/>
    <x v="0"/>
    <s v="Columbia"/>
    <x v="20"/>
    <n v="29203"/>
    <x v="0"/>
    <x v="739"/>
    <x v="1"/>
    <x v="10"/>
    <x v="731"/>
    <n v="12.96"/>
    <n v="2"/>
    <n v="0"/>
    <n v="6.2208000000000006"/>
  </r>
  <r>
    <n v="4175"/>
    <s v="CA-2013-152163"/>
    <x v="0"/>
    <x v="949"/>
    <d v="2013-07-02T00:00:00"/>
    <s v="Same Day"/>
    <s v="JF-15355"/>
    <s v="Jay Fein"/>
    <x v="0"/>
    <x v="0"/>
    <s v="Columbia"/>
    <x v="20"/>
    <n v="29203"/>
    <x v="0"/>
    <x v="705"/>
    <x v="1"/>
    <x v="8"/>
    <x v="698"/>
    <n v="58.34"/>
    <n v="2"/>
    <n v="0"/>
    <n v="28.0032"/>
  </r>
  <r>
    <n v="4176"/>
    <s v="CA-2012-154340"/>
    <x v="1"/>
    <x v="239"/>
    <d v="2012-11-30T00:00:00"/>
    <s v="First Class"/>
    <s v="EK-13795"/>
    <s v="Eileen Kiefer"/>
    <x v="2"/>
    <x v="0"/>
    <s v="Santa Ana"/>
    <x v="1"/>
    <n v="92704"/>
    <x v="1"/>
    <x v="1473"/>
    <x v="1"/>
    <x v="6"/>
    <x v="1451"/>
    <n v="56.3"/>
    <n v="2"/>
    <n v="0"/>
    <n v="15.764000000000003"/>
  </r>
  <r>
    <n v="4177"/>
    <s v="CA-2011-128846"/>
    <x v="2"/>
    <x v="884"/>
    <d v="2011-04-12T00:00:00"/>
    <s v="Standard Class"/>
    <s v="RS-19765"/>
    <s v="Roland Schwarz"/>
    <x v="1"/>
    <x v="0"/>
    <s v="Columbia"/>
    <x v="20"/>
    <n v="29203"/>
    <x v="0"/>
    <x v="172"/>
    <x v="2"/>
    <x v="7"/>
    <x v="171"/>
    <n v="629.94999999999993"/>
    <n v="5"/>
    <n v="0"/>
    <n v="163.78700000000003"/>
  </r>
  <r>
    <n v="4178"/>
    <s v="CA-2011-128846"/>
    <x v="2"/>
    <x v="884"/>
    <d v="2011-04-12T00:00:00"/>
    <s v="Standard Class"/>
    <s v="RS-19765"/>
    <s v="Roland Schwarz"/>
    <x v="1"/>
    <x v="0"/>
    <s v="Columbia"/>
    <x v="20"/>
    <n v="29203"/>
    <x v="0"/>
    <x v="839"/>
    <x v="1"/>
    <x v="10"/>
    <x v="825"/>
    <n v="122.97"/>
    <n v="3"/>
    <n v="0"/>
    <n v="60.255300000000005"/>
  </r>
  <r>
    <n v="4179"/>
    <s v="CA-2013-148593"/>
    <x v="0"/>
    <x v="950"/>
    <d v="2013-06-19T00:00:00"/>
    <s v="Second Class"/>
    <s v="BD-11320"/>
    <s v="Bill Donatelli"/>
    <x v="0"/>
    <x v="0"/>
    <s v="Los Angeles"/>
    <x v="1"/>
    <n v="90045"/>
    <x v="1"/>
    <x v="1286"/>
    <x v="1"/>
    <x v="10"/>
    <x v="1263"/>
    <n v="46.349999999999994"/>
    <n v="5"/>
    <n v="0"/>
    <n v="21.784499999999998"/>
  </r>
  <r>
    <n v="4180"/>
    <s v="US-2014-119039"/>
    <x v="3"/>
    <x v="904"/>
    <d v="2014-03-11T00:00:00"/>
    <s v="Standard Class"/>
    <s v="BF-11170"/>
    <s v="Ben Ferrer"/>
    <x v="2"/>
    <x v="0"/>
    <s v="San Francisco"/>
    <x v="1"/>
    <n v="94109"/>
    <x v="1"/>
    <x v="73"/>
    <x v="1"/>
    <x v="8"/>
    <x v="73"/>
    <n v="14.976000000000001"/>
    <n v="9"/>
    <n v="0.2"/>
    <n v="5.4288000000000007"/>
  </r>
  <r>
    <n v="4181"/>
    <s v="CA-2014-128426"/>
    <x v="3"/>
    <x v="566"/>
    <d v="2014-10-12T00:00:00"/>
    <s v="Standard Class"/>
    <s v="JK-15730"/>
    <s v="Joe Kamberova"/>
    <x v="0"/>
    <x v="0"/>
    <s v="Houston"/>
    <x v="5"/>
    <n v="77036"/>
    <x v="2"/>
    <x v="15"/>
    <x v="1"/>
    <x v="8"/>
    <x v="15"/>
    <n v="4.2399999999999993"/>
    <n v="5"/>
    <n v="0.8"/>
    <n v="-6.3599999999999994"/>
  </r>
  <r>
    <n v="4182"/>
    <s v="US-2014-136868"/>
    <x v="3"/>
    <x v="833"/>
    <d v="2014-10-13T00:00:00"/>
    <s v="Standard Class"/>
    <s v="CR-12820"/>
    <s v="Cyra Reiten"/>
    <x v="2"/>
    <x v="0"/>
    <s v="New York City"/>
    <x v="15"/>
    <n v="10035"/>
    <x v="3"/>
    <x v="1593"/>
    <x v="2"/>
    <x v="11"/>
    <x v="1576"/>
    <n v="319.95999999999998"/>
    <n v="4"/>
    <n v="0"/>
    <n v="115.18559999999999"/>
  </r>
  <r>
    <n v="4183"/>
    <s v="US-2014-136868"/>
    <x v="3"/>
    <x v="833"/>
    <d v="2014-10-13T00:00:00"/>
    <s v="Standard Class"/>
    <s v="CR-12820"/>
    <s v="Cyra Reiten"/>
    <x v="2"/>
    <x v="0"/>
    <s v="New York City"/>
    <x v="15"/>
    <n v="10035"/>
    <x v="3"/>
    <x v="126"/>
    <x v="1"/>
    <x v="10"/>
    <x v="557"/>
    <n v="17.04"/>
    <n v="3"/>
    <n v="0"/>
    <n v="7.6679999999999993"/>
  </r>
  <r>
    <n v="4184"/>
    <s v="US-2014-136868"/>
    <x v="3"/>
    <x v="833"/>
    <d v="2014-10-13T00:00:00"/>
    <s v="Standard Class"/>
    <s v="CR-12820"/>
    <s v="Cyra Reiten"/>
    <x v="2"/>
    <x v="0"/>
    <s v="New York City"/>
    <x v="15"/>
    <n v="10035"/>
    <x v="3"/>
    <x v="156"/>
    <x v="1"/>
    <x v="4"/>
    <x v="155"/>
    <n v="344.90999999999997"/>
    <n v="3"/>
    <n v="0"/>
    <n v="10.347300000000004"/>
  </r>
  <r>
    <n v="4185"/>
    <s v="CA-2013-143749"/>
    <x v="0"/>
    <x v="5"/>
    <d v="2013-12-08T00:00:00"/>
    <s v="First Class"/>
    <s v="AG-10300"/>
    <s v="Aleksandra Gannaway"/>
    <x v="1"/>
    <x v="0"/>
    <s v="Franklin"/>
    <x v="31"/>
    <n v="2038"/>
    <x v="3"/>
    <x v="1632"/>
    <x v="0"/>
    <x v="0"/>
    <x v="1613"/>
    <n v="81.94"/>
    <n v="1"/>
    <n v="0"/>
    <n v="20.484999999999999"/>
  </r>
  <r>
    <n v="4186"/>
    <s v="CA-2013-111493"/>
    <x v="0"/>
    <x v="147"/>
    <d v="2013-10-23T00:00:00"/>
    <s v="First Class"/>
    <s v="CM-12160"/>
    <s v="Charles McCrossin"/>
    <x v="0"/>
    <x v="0"/>
    <s v="Baltimore"/>
    <x v="39"/>
    <n v="21215"/>
    <x v="3"/>
    <x v="960"/>
    <x v="2"/>
    <x v="11"/>
    <x v="944"/>
    <n v="98.16"/>
    <n v="6"/>
    <n v="0"/>
    <n v="9.8159999999999954"/>
  </r>
  <r>
    <n v="4187"/>
    <s v="CA-2014-112536"/>
    <x v="3"/>
    <x v="796"/>
    <d v="2014-05-24T00:00:00"/>
    <s v="Standard Class"/>
    <s v="SG-20890"/>
    <s v="Susan Gilcrest"/>
    <x v="1"/>
    <x v="0"/>
    <s v="Mcallen"/>
    <x v="5"/>
    <n v="78501"/>
    <x v="2"/>
    <x v="696"/>
    <x v="1"/>
    <x v="8"/>
    <x v="689"/>
    <n v="6.8739999999999988"/>
    <n v="7"/>
    <n v="0.8"/>
    <n v="-10.654700000000002"/>
  </r>
  <r>
    <n v="4188"/>
    <s v="CA-2014-112536"/>
    <x v="3"/>
    <x v="796"/>
    <d v="2014-05-24T00:00:00"/>
    <s v="Standard Class"/>
    <s v="SG-20890"/>
    <s v="Susan Gilcrest"/>
    <x v="1"/>
    <x v="0"/>
    <s v="Mcallen"/>
    <x v="5"/>
    <n v="78501"/>
    <x v="2"/>
    <x v="1230"/>
    <x v="1"/>
    <x v="8"/>
    <x v="1204"/>
    <n v="1.9959999999999996"/>
    <n v="1"/>
    <n v="0.8"/>
    <n v="-3.293400000000001"/>
  </r>
  <r>
    <n v="4189"/>
    <s v="CA-2014-112536"/>
    <x v="3"/>
    <x v="796"/>
    <d v="2014-05-24T00:00:00"/>
    <s v="Standard Class"/>
    <s v="SG-20890"/>
    <s v="Susan Gilcrest"/>
    <x v="1"/>
    <x v="0"/>
    <s v="Mcallen"/>
    <x v="5"/>
    <n v="78501"/>
    <x v="2"/>
    <x v="1427"/>
    <x v="1"/>
    <x v="4"/>
    <x v="1406"/>
    <n v="8.9280000000000008"/>
    <n v="2"/>
    <n v="0.2"/>
    <n v="0.66959999999999997"/>
  </r>
  <r>
    <n v="4190"/>
    <s v="CA-2013-157714"/>
    <x v="0"/>
    <x v="182"/>
    <d v="2013-10-02T00:00:00"/>
    <s v="Second Class"/>
    <s v="CS-12175"/>
    <s v="Charles Sheldon"/>
    <x v="1"/>
    <x v="0"/>
    <s v="Iowa City"/>
    <x v="23"/>
    <n v="52240"/>
    <x v="2"/>
    <x v="1633"/>
    <x v="1"/>
    <x v="10"/>
    <x v="1614"/>
    <n v="9.99"/>
    <n v="1"/>
    <n v="0"/>
    <n v="4.4954999999999998"/>
  </r>
  <r>
    <n v="4191"/>
    <s v="CA-2014-166709"/>
    <x v="3"/>
    <x v="701"/>
    <d v="2014-11-23T00:00:00"/>
    <s v="Standard Class"/>
    <s v="HL-15040"/>
    <s v="Hunter Lopez"/>
    <x v="0"/>
    <x v="0"/>
    <s v="Newark"/>
    <x v="13"/>
    <n v="19711"/>
    <x v="3"/>
    <x v="1388"/>
    <x v="2"/>
    <x v="16"/>
    <x v="1365"/>
    <n v="10499.97"/>
    <n v="3"/>
    <n v="0"/>
    <n v="5039.9856"/>
  </r>
  <r>
    <n v="4192"/>
    <s v="CA-2012-129392"/>
    <x v="1"/>
    <x v="951"/>
    <d v="2012-07-08T00:00:00"/>
    <s v="Same Day"/>
    <s v="DM-13015"/>
    <s v="Darrin Martin"/>
    <x v="0"/>
    <x v="0"/>
    <s v="Houston"/>
    <x v="5"/>
    <n v="77070"/>
    <x v="2"/>
    <x v="1634"/>
    <x v="1"/>
    <x v="10"/>
    <x v="1615"/>
    <n v="21.12"/>
    <n v="5"/>
    <n v="0.2"/>
    <n v="6.5999999999999988"/>
  </r>
  <r>
    <n v="4193"/>
    <s v="CA-2012-150875"/>
    <x v="1"/>
    <x v="547"/>
    <d v="2012-11-20T00:00:00"/>
    <s v="Standard Class"/>
    <s v="HK-14890"/>
    <s v="Heather Kirkland"/>
    <x v="1"/>
    <x v="0"/>
    <s v="Boise"/>
    <x v="45"/>
    <n v="83704"/>
    <x v="1"/>
    <x v="3"/>
    <x v="0"/>
    <x v="3"/>
    <x v="3"/>
    <n v="696.42"/>
    <n v="2"/>
    <n v="0"/>
    <n v="160.17660000000001"/>
  </r>
  <r>
    <n v="4194"/>
    <s v="CA-2012-150875"/>
    <x v="1"/>
    <x v="547"/>
    <d v="2012-11-20T00:00:00"/>
    <s v="Standard Class"/>
    <s v="HK-14890"/>
    <s v="Heather Kirkland"/>
    <x v="1"/>
    <x v="0"/>
    <s v="Boise"/>
    <x v="45"/>
    <n v="83704"/>
    <x v="1"/>
    <x v="143"/>
    <x v="2"/>
    <x v="7"/>
    <x v="143"/>
    <n v="304.77600000000001"/>
    <n v="3"/>
    <n v="0.2"/>
    <n v="22.858199999999982"/>
  </r>
  <r>
    <n v="4195"/>
    <s v="CA-2012-154200"/>
    <x v="1"/>
    <x v="652"/>
    <d v="2012-06-22T00:00:00"/>
    <s v="Standard Class"/>
    <s v="BG-11740"/>
    <s v="Bruce Geld"/>
    <x v="0"/>
    <x v="0"/>
    <s v="San Diego"/>
    <x v="1"/>
    <n v="92105"/>
    <x v="1"/>
    <x v="1062"/>
    <x v="1"/>
    <x v="6"/>
    <x v="1042"/>
    <n v="51.98"/>
    <n v="2"/>
    <n v="0"/>
    <n v="15.074199999999998"/>
  </r>
  <r>
    <n v="4196"/>
    <s v="CA-2013-124233"/>
    <x v="0"/>
    <x v="143"/>
    <d v="2013-04-15T00:00:00"/>
    <s v="Standard Class"/>
    <s v="CK-12595"/>
    <s v="Clytie Kelty"/>
    <x v="0"/>
    <x v="0"/>
    <s v="Los Angeles"/>
    <x v="1"/>
    <n v="90032"/>
    <x v="1"/>
    <x v="627"/>
    <x v="0"/>
    <x v="5"/>
    <x v="621"/>
    <n v="24.700000000000003"/>
    <n v="5"/>
    <n v="0"/>
    <n v="10.374000000000001"/>
  </r>
  <r>
    <n v="4197"/>
    <s v="US-2012-134271"/>
    <x v="1"/>
    <x v="24"/>
    <d v="2012-04-23T00:00:00"/>
    <s v="Second Class"/>
    <s v="RF-19735"/>
    <s v="Roland Fjeld"/>
    <x v="0"/>
    <x v="0"/>
    <s v="New York City"/>
    <x v="15"/>
    <n v="10024"/>
    <x v="3"/>
    <x v="676"/>
    <x v="1"/>
    <x v="2"/>
    <x v="670"/>
    <n v="21.93"/>
    <n v="3"/>
    <n v="0"/>
    <n v="10.307099999999998"/>
  </r>
  <r>
    <n v="4198"/>
    <s v="US-2013-161683"/>
    <x v="0"/>
    <x v="275"/>
    <d v="2013-12-09T00:00:00"/>
    <s v="Standard Class"/>
    <s v="CJ-12010"/>
    <s v="Caroline Jumper"/>
    <x v="0"/>
    <x v="0"/>
    <s v="Philadelphia"/>
    <x v="9"/>
    <n v="19134"/>
    <x v="3"/>
    <x v="532"/>
    <x v="1"/>
    <x v="9"/>
    <x v="527"/>
    <n v="394.81600000000003"/>
    <n v="4"/>
    <n v="0.2"/>
    <n v="93.768799999999999"/>
  </r>
  <r>
    <n v="4199"/>
    <s v="US-2013-161683"/>
    <x v="0"/>
    <x v="275"/>
    <d v="2013-12-09T00:00:00"/>
    <s v="Standard Class"/>
    <s v="CJ-12010"/>
    <s v="Caroline Jumper"/>
    <x v="0"/>
    <x v="0"/>
    <s v="Philadelphia"/>
    <x v="9"/>
    <n v="19134"/>
    <x v="3"/>
    <x v="280"/>
    <x v="1"/>
    <x v="8"/>
    <x v="277"/>
    <n v="18.192000000000004"/>
    <n v="4"/>
    <n v="0.7"/>
    <n v="-14.553600000000003"/>
  </r>
  <r>
    <n v="4200"/>
    <s v="CA-2012-143105"/>
    <x v="1"/>
    <x v="895"/>
    <d v="2012-12-10T00:00:00"/>
    <s v="Same Day"/>
    <s v="MA-17560"/>
    <s v="Matt Abelman"/>
    <x v="2"/>
    <x v="0"/>
    <s v="New York City"/>
    <x v="15"/>
    <n v="10024"/>
    <x v="3"/>
    <x v="676"/>
    <x v="1"/>
    <x v="2"/>
    <x v="670"/>
    <n v="7.31"/>
    <n v="1"/>
    <n v="0"/>
    <n v="3.4356999999999998"/>
  </r>
  <r>
    <n v="4201"/>
    <s v="CA-2012-143105"/>
    <x v="1"/>
    <x v="895"/>
    <d v="2012-12-10T00:00:00"/>
    <s v="Same Day"/>
    <s v="MA-17560"/>
    <s v="Matt Abelman"/>
    <x v="2"/>
    <x v="0"/>
    <s v="New York City"/>
    <x v="15"/>
    <n v="10024"/>
    <x v="3"/>
    <x v="615"/>
    <x v="2"/>
    <x v="16"/>
    <x v="610"/>
    <n v="799.98400000000004"/>
    <n v="2"/>
    <n v="0.2"/>
    <n v="249.99499999999998"/>
  </r>
  <r>
    <n v="4202"/>
    <s v="CA-2012-143105"/>
    <x v="1"/>
    <x v="895"/>
    <d v="2012-12-10T00:00:00"/>
    <s v="Same Day"/>
    <s v="MA-17560"/>
    <s v="Matt Abelman"/>
    <x v="2"/>
    <x v="0"/>
    <s v="New York City"/>
    <x v="15"/>
    <n v="10024"/>
    <x v="3"/>
    <x v="320"/>
    <x v="1"/>
    <x v="10"/>
    <x v="317"/>
    <n v="41.28"/>
    <n v="6"/>
    <n v="0"/>
    <n v="18.988799999999998"/>
  </r>
  <r>
    <n v="4203"/>
    <s v="CA-2012-143105"/>
    <x v="1"/>
    <x v="895"/>
    <d v="2012-12-10T00:00:00"/>
    <s v="Same Day"/>
    <s v="MA-17560"/>
    <s v="Matt Abelman"/>
    <x v="2"/>
    <x v="0"/>
    <s v="New York City"/>
    <x v="15"/>
    <n v="10024"/>
    <x v="3"/>
    <x v="145"/>
    <x v="1"/>
    <x v="10"/>
    <x v="145"/>
    <n v="184.66"/>
    <n v="7"/>
    <n v="0"/>
    <n v="84.943599999999989"/>
  </r>
  <r>
    <n v="4204"/>
    <s v="CA-2011-145387"/>
    <x v="2"/>
    <x v="656"/>
    <d v="2011-11-02T00:00:00"/>
    <s v="Second Class"/>
    <s v="AM-10705"/>
    <s v="Anne McFarland"/>
    <x v="0"/>
    <x v="0"/>
    <s v="Cranston"/>
    <x v="34"/>
    <n v="2920"/>
    <x v="3"/>
    <x v="32"/>
    <x v="1"/>
    <x v="6"/>
    <x v="32"/>
    <n v="49.25"/>
    <n v="5"/>
    <n v="0"/>
    <n v="18.715000000000003"/>
  </r>
  <r>
    <n v="4205"/>
    <s v="CA-2011-145387"/>
    <x v="2"/>
    <x v="656"/>
    <d v="2011-11-02T00:00:00"/>
    <s v="Second Class"/>
    <s v="AM-10705"/>
    <s v="Anne McFarland"/>
    <x v="0"/>
    <x v="0"/>
    <s v="Cranston"/>
    <x v="34"/>
    <n v="2920"/>
    <x v="3"/>
    <x v="727"/>
    <x v="1"/>
    <x v="10"/>
    <x v="719"/>
    <n v="10.16"/>
    <n v="2"/>
    <n v="0"/>
    <n v="4.7751999999999999"/>
  </r>
  <r>
    <n v="4206"/>
    <s v="CA-2011-145387"/>
    <x v="2"/>
    <x v="656"/>
    <d v="2011-11-02T00:00:00"/>
    <s v="Second Class"/>
    <s v="AM-10705"/>
    <s v="Anne McFarland"/>
    <x v="0"/>
    <x v="0"/>
    <s v="Cranston"/>
    <x v="34"/>
    <n v="2920"/>
    <x v="3"/>
    <x v="1256"/>
    <x v="0"/>
    <x v="5"/>
    <x v="1231"/>
    <n v="14.76"/>
    <n v="2"/>
    <n v="0"/>
    <n v="4.2803999999999984"/>
  </r>
  <r>
    <n v="4207"/>
    <s v="CA-2011-145387"/>
    <x v="2"/>
    <x v="656"/>
    <d v="2011-11-02T00:00:00"/>
    <s v="Second Class"/>
    <s v="AM-10705"/>
    <s v="Anne McFarland"/>
    <x v="0"/>
    <x v="0"/>
    <s v="Cranston"/>
    <x v="34"/>
    <n v="2920"/>
    <x v="3"/>
    <x v="822"/>
    <x v="1"/>
    <x v="8"/>
    <x v="810"/>
    <n v="34.08"/>
    <n v="2"/>
    <n v="0"/>
    <n v="15.676799999999997"/>
  </r>
  <r>
    <n v="4208"/>
    <s v="CA-2011-145387"/>
    <x v="2"/>
    <x v="656"/>
    <d v="2011-11-02T00:00:00"/>
    <s v="Second Class"/>
    <s v="AM-10705"/>
    <s v="Anne McFarland"/>
    <x v="0"/>
    <x v="0"/>
    <s v="Cranston"/>
    <x v="34"/>
    <n v="2920"/>
    <x v="3"/>
    <x v="325"/>
    <x v="0"/>
    <x v="5"/>
    <x v="322"/>
    <n v="17.669999999999998"/>
    <n v="3"/>
    <n v="0"/>
    <n v="7.7748000000000008"/>
  </r>
  <r>
    <n v="4209"/>
    <s v="CA-2011-145387"/>
    <x v="2"/>
    <x v="656"/>
    <d v="2011-11-02T00:00:00"/>
    <s v="Second Class"/>
    <s v="AM-10705"/>
    <s v="Anne McFarland"/>
    <x v="0"/>
    <x v="0"/>
    <s v="Cranston"/>
    <x v="34"/>
    <n v="2920"/>
    <x v="3"/>
    <x v="1476"/>
    <x v="0"/>
    <x v="1"/>
    <x v="1454"/>
    <n v="1604.9"/>
    <n v="5"/>
    <n v="0"/>
    <n v="481.46999999999991"/>
  </r>
  <r>
    <n v="4210"/>
    <s v="CA-2011-145387"/>
    <x v="2"/>
    <x v="656"/>
    <d v="2011-11-02T00:00:00"/>
    <s v="Second Class"/>
    <s v="AM-10705"/>
    <s v="Anne McFarland"/>
    <x v="0"/>
    <x v="0"/>
    <s v="Cranston"/>
    <x v="34"/>
    <n v="2920"/>
    <x v="3"/>
    <x v="1258"/>
    <x v="0"/>
    <x v="3"/>
    <x v="1233"/>
    <n v="385.68599999999998"/>
    <n v="1"/>
    <n v="0.3"/>
    <n v="-60.607800000000026"/>
  </r>
  <r>
    <n v="4211"/>
    <s v="CA-2014-109715"/>
    <x v="3"/>
    <x v="34"/>
    <d v="2014-12-15T00:00:00"/>
    <s v="Standard Class"/>
    <s v="AH-10585"/>
    <s v="Angele Hood"/>
    <x v="0"/>
    <x v="0"/>
    <s v="Chicago"/>
    <x v="10"/>
    <n v="60623"/>
    <x v="2"/>
    <x v="112"/>
    <x v="1"/>
    <x v="10"/>
    <x v="112"/>
    <n v="15.984000000000002"/>
    <n v="2"/>
    <n v="0.2"/>
    <n v="4.9949999999999992"/>
  </r>
  <r>
    <n v="4212"/>
    <s v="CA-2011-166457"/>
    <x v="2"/>
    <x v="952"/>
    <d v="2011-05-09T00:00:00"/>
    <s v="Second Class"/>
    <s v="PF-19120"/>
    <s v="Peter Fuller"/>
    <x v="0"/>
    <x v="0"/>
    <s v="Richmond"/>
    <x v="0"/>
    <n v="40475"/>
    <x v="0"/>
    <x v="1407"/>
    <x v="1"/>
    <x v="10"/>
    <x v="1385"/>
    <n v="9.42"/>
    <n v="3"/>
    <n v="0"/>
    <n v="4.238999999999999"/>
  </r>
  <r>
    <n v="4213"/>
    <s v="CA-2011-166457"/>
    <x v="2"/>
    <x v="952"/>
    <d v="2011-05-09T00:00:00"/>
    <s v="Second Class"/>
    <s v="PF-19120"/>
    <s v="Peter Fuller"/>
    <x v="0"/>
    <x v="0"/>
    <s v="Richmond"/>
    <x v="0"/>
    <n v="40475"/>
    <x v="0"/>
    <x v="279"/>
    <x v="1"/>
    <x v="6"/>
    <x v="276"/>
    <n v="6.56"/>
    <n v="2"/>
    <n v="0"/>
    <n v="1.9023999999999992"/>
  </r>
  <r>
    <n v="4214"/>
    <s v="CA-2011-166457"/>
    <x v="2"/>
    <x v="952"/>
    <d v="2011-05-09T00:00:00"/>
    <s v="Second Class"/>
    <s v="PF-19120"/>
    <s v="Peter Fuller"/>
    <x v="0"/>
    <x v="0"/>
    <s v="Richmond"/>
    <x v="0"/>
    <n v="40475"/>
    <x v="0"/>
    <x v="1635"/>
    <x v="1"/>
    <x v="10"/>
    <x v="1616"/>
    <n v="24.56"/>
    <n v="2"/>
    <n v="0"/>
    <n v="11.543199999999999"/>
  </r>
  <r>
    <n v="4215"/>
    <s v="CA-2013-164637"/>
    <x v="0"/>
    <x v="758"/>
    <d v="2013-03-09T00:00:00"/>
    <s v="Standard Class"/>
    <s v="RD-19480"/>
    <s v="Rick Duston"/>
    <x v="0"/>
    <x v="0"/>
    <s v="Mishawaka"/>
    <x v="14"/>
    <n v="46544"/>
    <x v="2"/>
    <x v="1636"/>
    <x v="1"/>
    <x v="8"/>
    <x v="1617"/>
    <n v="128.39999999999998"/>
    <n v="3"/>
    <n v="0"/>
    <n v="64.199999999999989"/>
  </r>
  <r>
    <n v="4216"/>
    <s v="CA-2011-103590"/>
    <x v="2"/>
    <x v="953"/>
    <d v="2011-12-04T00:00:00"/>
    <s v="Standard Class"/>
    <s v="JL-15505"/>
    <s v="Jeremy Lonsdale"/>
    <x v="0"/>
    <x v="0"/>
    <s v="Mount Vernon"/>
    <x v="15"/>
    <n v="10550"/>
    <x v="3"/>
    <x v="1637"/>
    <x v="1"/>
    <x v="12"/>
    <x v="1618"/>
    <n v="62.28"/>
    <n v="4"/>
    <n v="0"/>
    <n v="29.271599999999999"/>
  </r>
  <r>
    <n v="4217"/>
    <s v="CA-2012-111234"/>
    <x v="1"/>
    <x v="954"/>
    <d v="2012-02-22T00:00:00"/>
    <s v="Standard Class"/>
    <s v="AB-10600"/>
    <s v="Ann Blume"/>
    <x v="1"/>
    <x v="0"/>
    <s v="Los Angeles"/>
    <x v="1"/>
    <n v="90004"/>
    <x v="1"/>
    <x v="641"/>
    <x v="1"/>
    <x v="2"/>
    <x v="635"/>
    <n v="9.24"/>
    <n v="3"/>
    <n v="0"/>
    <n v="4.4352"/>
  </r>
  <r>
    <n v="4218"/>
    <s v="CA-2014-149881"/>
    <x v="3"/>
    <x v="719"/>
    <d v="2014-04-04T00:00:00"/>
    <s v="First Class"/>
    <s v="NC-18535"/>
    <s v="Nick Crebassa"/>
    <x v="1"/>
    <x v="0"/>
    <s v="San Francisco"/>
    <x v="1"/>
    <n v="94110"/>
    <x v="1"/>
    <x v="1638"/>
    <x v="0"/>
    <x v="0"/>
    <x v="1619"/>
    <n v="482.66399999999999"/>
    <n v="8"/>
    <n v="0.15"/>
    <n v="85.175999999999974"/>
  </r>
  <r>
    <n v="4219"/>
    <s v="CA-2014-149881"/>
    <x v="3"/>
    <x v="719"/>
    <d v="2014-04-04T00:00:00"/>
    <s v="First Class"/>
    <s v="NC-18535"/>
    <s v="Nick Crebassa"/>
    <x v="1"/>
    <x v="0"/>
    <s v="San Francisco"/>
    <x v="1"/>
    <n v="94110"/>
    <x v="1"/>
    <x v="1497"/>
    <x v="2"/>
    <x v="15"/>
    <x v="1476"/>
    <n v="4799.9839999999995"/>
    <n v="2"/>
    <n v="0.2"/>
    <n v="359.99879999999962"/>
  </r>
  <r>
    <n v="4220"/>
    <s v="CA-2014-134565"/>
    <x v="3"/>
    <x v="532"/>
    <d v="2014-06-14T00:00:00"/>
    <s v="Second Class"/>
    <s v="TB-21400"/>
    <s v="Tom Boeckenhauer"/>
    <x v="0"/>
    <x v="0"/>
    <s v="Seattle"/>
    <x v="4"/>
    <n v="98103"/>
    <x v="1"/>
    <x v="274"/>
    <x v="1"/>
    <x v="10"/>
    <x v="271"/>
    <n v="37.94"/>
    <n v="2"/>
    <n v="0"/>
    <n v="18.211199999999998"/>
  </r>
  <r>
    <n v="4221"/>
    <s v="CA-2014-134565"/>
    <x v="3"/>
    <x v="532"/>
    <d v="2014-06-14T00:00:00"/>
    <s v="Second Class"/>
    <s v="TB-21400"/>
    <s v="Tom Boeckenhauer"/>
    <x v="0"/>
    <x v="0"/>
    <s v="Seattle"/>
    <x v="4"/>
    <n v="98103"/>
    <x v="1"/>
    <x v="733"/>
    <x v="1"/>
    <x v="8"/>
    <x v="725"/>
    <n v="18.288"/>
    <n v="6"/>
    <n v="0.2"/>
    <n v="6.6293999999999995"/>
  </r>
  <r>
    <n v="4222"/>
    <s v="CA-2014-134565"/>
    <x v="3"/>
    <x v="532"/>
    <d v="2014-06-14T00:00:00"/>
    <s v="Second Class"/>
    <s v="TB-21400"/>
    <s v="Tom Boeckenhauer"/>
    <x v="0"/>
    <x v="0"/>
    <s v="Seattle"/>
    <x v="4"/>
    <n v="98103"/>
    <x v="1"/>
    <x v="1639"/>
    <x v="2"/>
    <x v="15"/>
    <x v="1620"/>
    <n v="385.80000000000007"/>
    <n v="5"/>
    <n v="0.2"/>
    <n v="130.20749999999998"/>
  </r>
  <r>
    <n v="4223"/>
    <s v="CA-2014-134565"/>
    <x v="3"/>
    <x v="532"/>
    <d v="2014-06-14T00:00:00"/>
    <s v="Second Class"/>
    <s v="TB-21400"/>
    <s v="Tom Boeckenhauer"/>
    <x v="0"/>
    <x v="0"/>
    <s v="Seattle"/>
    <x v="4"/>
    <n v="98103"/>
    <x v="1"/>
    <x v="232"/>
    <x v="1"/>
    <x v="4"/>
    <x v="230"/>
    <n v="102.96"/>
    <n v="2"/>
    <n v="0"/>
    <n v="1.0296000000000021"/>
  </r>
  <r>
    <n v="4224"/>
    <s v="CA-2014-134565"/>
    <x v="3"/>
    <x v="532"/>
    <d v="2014-06-14T00:00:00"/>
    <s v="Second Class"/>
    <s v="TB-21400"/>
    <s v="Tom Boeckenhauer"/>
    <x v="0"/>
    <x v="0"/>
    <s v="Seattle"/>
    <x v="4"/>
    <n v="98103"/>
    <x v="1"/>
    <x v="672"/>
    <x v="0"/>
    <x v="0"/>
    <x v="666"/>
    <n v="174.42000000000002"/>
    <n v="3"/>
    <n v="0"/>
    <n v="41.860800000000005"/>
  </r>
  <r>
    <n v="4225"/>
    <s v="CA-2013-108644"/>
    <x v="0"/>
    <x v="955"/>
    <d v="2013-10-04T00:00:00"/>
    <s v="First Class"/>
    <s v="SJ-20215"/>
    <s v="Sarah Jordon"/>
    <x v="0"/>
    <x v="0"/>
    <s v="Quincy"/>
    <x v="10"/>
    <n v="62301"/>
    <x v="2"/>
    <x v="185"/>
    <x v="1"/>
    <x v="8"/>
    <x v="184"/>
    <n v="1.9639999999999995"/>
    <n v="2"/>
    <n v="0.8"/>
    <n v="-3.2406000000000006"/>
  </r>
  <r>
    <n v="4226"/>
    <s v="US-2011-102631"/>
    <x v="2"/>
    <x v="736"/>
    <d v="2011-12-17T00:00:00"/>
    <s v="Standard Class"/>
    <s v="EB-13840"/>
    <s v="Ellis Ballard"/>
    <x v="1"/>
    <x v="0"/>
    <s v="Chicago"/>
    <x v="10"/>
    <n v="60623"/>
    <x v="2"/>
    <x v="1640"/>
    <x v="0"/>
    <x v="5"/>
    <x v="1621"/>
    <n v="94.427999999999997"/>
    <n v="3"/>
    <n v="0.6"/>
    <n v="-42.492599999999982"/>
  </r>
  <r>
    <n v="4227"/>
    <s v="CA-2014-120327"/>
    <x v="3"/>
    <x v="343"/>
    <d v="2014-11-17T00:00:00"/>
    <s v="Standard Class"/>
    <s v="WB-21850"/>
    <s v="William Brown"/>
    <x v="0"/>
    <x v="0"/>
    <s v="Urbandale"/>
    <x v="23"/>
    <n v="50322"/>
    <x v="2"/>
    <x v="271"/>
    <x v="1"/>
    <x v="13"/>
    <x v="268"/>
    <n v="45.92"/>
    <n v="4"/>
    <n v="0"/>
    <n v="21.5824"/>
  </r>
  <r>
    <n v="4228"/>
    <s v="CA-2012-154970"/>
    <x v="1"/>
    <x v="956"/>
    <d v="2012-01-10T00:00:00"/>
    <s v="Standard Class"/>
    <s v="SR-20740"/>
    <s v="Steven Roelle"/>
    <x v="2"/>
    <x v="0"/>
    <s v="Seattle"/>
    <x v="4"/>
    <n v="98103"/>
    <x v="1"/>
    <x v="389"/>
    <x v="0"/>
    <x v="1"/>
    <x v="385"/>
    <n v="61.584000000000003"/>
    <n v="1"/>
    <n v="0.2"/>
    <n v="-6.9282000000000039"/>
  </r>
  <r>
    <n v="4229"/>
    <s v="CA-2013-113803"/>
    <x v="0"/>
    <x v="830"/>
    <d v="2013-03-27T00:00:00"/>
    <s v="First Class"/>
    <s v="VG-21805"/>
    <s v="Vivek Grady"/>
    <x v="1"/>
    <x v="0"/>
    <s v="Richmond"/>
    <x v="14"/>
    <n v="47374"/>
    <x v="2"/>
    <x v="1134"/>
    <x v="1"/>
    <x v="10"/>
    <x v="1113"/>
    <n v="22.48"/>
    <n v="1"/>
    <n v="0"/>
    <n v="10.3408"/>
  </r>
  <r>
    <n v="4230"/>
    <s v="CA-2014-100223"/>
    <x v="3"/>
    <x v="957"/>
    <d v="2014-07-11T00:00:00"/>
    <s v="Standard Class"/>
    <s v="LS-16945"/>
    <s v="Linda Southworth"/>
    <x v="1"/>
    <x v="0"/>
    <s v="Dallas"/>
    <x v="5"/>
    <n v="75220"/>
    <x v="2"/>
    <x v="737"/>
    <x v="0"/>
    <x v="5"/>
    <x v="729"/>
    <n v="332.02800000000002"/>
    <n v="9"/>
    <n v="0.6"/>
    <n v="-348.62940000000003"/>
  </r>
  <r>
    <n v="4231"/>
    <s v="CA-2014-100223"/>
    <x v="3"/>
    <x v="957"/>
    <d v="2014-07-11T00:00:00"/>
    <s v="Standard Class"/>
    <s v="LS-16945"/>
    <s v="Linda Southworth"/>
    <x v="1"/>
    <x v="0"/>
    <s v="Dallas"/>
    <x v="5"/>
    <n v="75220"/>
    <x v="2"/>
    <x v="858"/>
    <x v="1"/>
    <x v="8"/>
    <x v="844"/>
    <n v="11.393999999999998"/>
    <n v="9"/>
    <n v="0.8"/>
    <n v="-17.660699999999999"/>
  </r>
  <r>
    <n v="4232"/>
    <s v="CA-2014-100223"/>
    <x v="3"/>
    <x v="957"/>
    <d v="2014-07-11T00:00:00"/>
    <s v="Standard Class"/>
    <s v="LS-16945"/>
    <s v="Linda Southworth"/>
    <x v="1"/>
    <x v="0"/>
    <s v="Dallas"/>
    <x v="5"/>
    <n v="75220"/>
    <x v="2"/>
    <x v="1641"/>
    <x v="1"/>
    <x v="10"/>
    <x v="1622"/>
    <n v="15.552000000000003"/>
    <n v="3"/>
    <n v="0.2"/>
    <n v="5.6375999999999999"/>
  </r>
  <r>
    <n v="4233"/>
    <s v="CA-2014-100223"/>
    <x v="3"/>
    <x v="957"/>
    <d v="2014-07-11T00:00:00"/>
    <s v="Standard Class"/>
    <s v="LS-16945"/>
    <s v="Linda Southworth"/>
    <x v="1"/>
    <x v="0"/>
    <s v="Dallas"/>
    <x v="5"/>
    <n v="75220"/>
    <x v="2"/>
    <x v="727"/>
    <x v="1"/>
    <x v="10"/>
    <x v="1543"/>
    <n v="31.104000000000006"/>
    <n v="6"/>
    <n v="0.2"/>
    <n v="11.2752"/>
  </r>
  <r>
    <n v="4234"/>
    <s v="CA-2014-100223"/>
    <x v="3"/>
    <x v="957"/>
    <d v="2014-07-11T00:00:00"/>
    <s v="Standard Class"/>
    <s v="LS-16945"/>
    <s v="Linda Southworth"/>
    <x v="1"/>
    <x v="0"/>
    <s v="Dallas"/>
    <x v="5"/>
    <n v="75220"/>
    <x v="2"/>
    <x v="351"/>
    <x v="1"/>
    <x v="8"/>
    <x v="347"/>
    <n v="6.3159999999999981"/>
    <n v="1"/>
    <n v="0.8"/>
    <n v="-10.421400000000002"/>
  </r>
  <r>
    <n v="4235"/>
    <s v="CA-2011-168823"/>
    <x v="2"/>
    <x v="158"/>
    <d v="2011-09-24T00:00:00"/>
    <s v="First Class"/>
    <s v="MA-17560"/>
    <s v="Matt Abelman"/>
    <x v="2"/>
    <x v="0"/>
    <s v="Philadelphia"/>
    <x v="9"/>
    <n v="19143"/>
    <x v="3"/>
    <x v="204"/>
    <x v="1"/>
    <x v="10"/>
    <x v="203"/>
    <n v="11.352000000000002"/>
    <n v="3"/>
    <n v="0.2"/>
    <n v="4.1151"/>
  </r>
  <r>
    <n v="4236"/>
    <s v="CA-2011-168823"/>
    <x v="2"/>
    <x v="158"/>
    <d v="2011-09-24T00:00:00"/>
    <s v="First Class"/>
    <s v="MA-17560"/>
    <s v="Matt Abelman"/>
    <x v="2"/>
    <x v="0"/>
    <s v="Philadelphia"/>
    <x v="9"/>
    <n v="19143"/>
    <x v="3"/>
    <x v="865"/>
    <x v="1"/>
    <x v="2"/>
    <x v="33"/>
    <n v="20.808000000000003"/>
    <n v="9"/>
    <n v="0.2"/>
    <n v="7.0226999999999995"/>
  </r>
  <r>
    <n v="4237"/>
    <s v="CA-2013-162404"/>
    <x v="0"/>
    <x v="310"/>
    <d v="2013-07-28T00:00:00"/>
    <s v="Standard Class"/>
    <s v="NF-18475"/>
    <s v="Neil Französisch"/>
    <x v="2"/>
    <x v="0"/>
    <s v="Rockford"/>
    <x v="10"/>
    <n v="61107"/>
    <x v="2"/>
    <x v="1395"/>
    <x v="1"/>
    <x v="8"/>
    <x v="1373"/>
    <n v="11.415999999999997"/>
    <n v="4"/>
    <n v="0.8"/>
    <n v="-18.836400000000005"/>
  </r>
  <r>
    <n v="4238"/>
    <s v="CA-2014-104024"/>
    <x v="3"/>
    <x v="635"/>
    <d v="2014-09-04T00:00:00"/>
    <s v="Second Class"/>
    <s v="MD-17860"/>
    <s v="Michael Dominguez"/>
    <x v="1"/>
    <x v="0"/>
    <s v="Philadelphia"/>
    <x v="9"/>
    <n v="19134"/>
    <x v="3"/>
    <x v="1642"/>
    <x v="1"/>
    <x v="6"/>
    <x v="1623"/>
    <n v="9.4080000000000013"/>
    <n v="7"/>
    <n v="0.2"/>
    <n v="0.70560000000000045"/>
  </r>
  <r>
    <n v="4239"/>
    <s v="CA-2014-147144"/>
    <x v="3"/>
    <x v="606"/>
    <d v="2014-03-29T00:00:00"/>
    <s v="First Class"/>
    <s v="MZ-17335"/>
    <s v="Maria Zettner"/>
    <x v="2"/>
    <x v="0"/>
    <s v="Seattle"/>
    <x v="4"/>
    <n v="98105"/>
    <x v="1"/>
    <x v="1643"/>
    <x v="1"/>
    <x v="6"/>
    <x v="1624"/>
    <n v="19.829999999999998"/>
    <n v="1"/>
    <n v="0"/>
    <n v="5.9489999999999981"/>
  </r>
  <r>
    <n v="4240"/>
    <s v="CA-2014-158673"/>
    <x v="3"/>
    <x v="614"/>
    <d v="2015-01-05T00:00:00"/>
    <s v="Standard Class"/>
    <s v="KB-16600"/>
    <s v="Ken Brennan"/>
    <x v="1"/>
    <x v="0"/>
    <s v="Grand Rapids"/>
    <x v="12"/>
    <n v="49505"/>
    <x v="2"/>
    <x v="921"/>
    <x v="1"/>
    <x v="10"/>
    <x v="904"/>
    <n v="209.7"/>
    <n v="2"/>
    <n v="0"/>
    <n v="100.65599999999999"/>
  </r>
  <r>
    <n v="4241"/>
    <s v="CA-2011-133704"/>
    <x v="2"/>
    <x v="59"/>
    <d v="2011-09-26T00:00:00"/>
    <s v="Standard Class"/>
    <s v="MA-17995"/>
    <s v="Michelle Arnett"/>
    <x v="2"/>
    <x v="0"/>
    <s v="Los Angeles"/>
    <x v="1"/>
    <n v="90004"/>
    <x v="1"/>
    <x v="1644"/>
    <x v="1"/>
    <x v="9"/>
    <x v="33"/>
    <n v="43.92"/>
    <n v="4"/>
    <n v="0"/>
    <n v="11.858400000000003"/>
  </r>
  <r>
    <n v="4242"/>
    <s v="CA-2011-133704"/>
    <x v="2"/>
    <x v="59"/>
    <d v="2011-09-26T00:00:00"/>
    <s v="Standard Class"/>
    <s v="MA-17995"/>
    <s v="Michelle Arnett"/>
    <x v="2"/>
    <x v="0"/>
    <s v="Los Angeles"/>
    <x v="1"/>
    <n v="90004"/>
    <x v="1"/>
    <x v="674"/>
    <x v="1"/>
    <x v="8"/>
    <x v="668"/>
    <n v="20.231999999999999"/>
    <n v="3"/>
    <n v="0.2"/>
    <n v="6.5753999999999984"/>
  </r>
  <r>
    <n v="4243"/>
    <s v="CA-2013-159142"/>
    <x v="0"/>
    <x v="958"/>
    <d v="2013-04-06T00:00:00"/>
    <s v="First Class"/>
    <s v="ME-17320"/>
    <s v="Maria Etezadi"/>
    <x v="2"/>
    <x v="0"/>
    <s v="Springfield"/>
    <x v="17"/>
    <n v="22153"/>
    <x v="0"/>
    <x v="140"/>
    <x v="2"/>
    <x v="7"/>
    <x v="140"/>
    <n v="149.97"/>
    <n v="3"/>
    <n v="0"/>
    <n v="5.9987999999999815"/>
  </r>
  <r>
    <n v="4244"/>
    <s v="CA-2013-159142"/>
    <x v="0"/>
    <x v="958"/>
    <d v="2013-04-06T00:00:00"/>
    <s v="First Class"/>
    <s v="ME-17320"/>
    <s v="Maria Etezadi"/>
    <x v="2"/>
    <x v="0"/>
    <s v="Springfield"/>
    <x v="17"/>
    <n v="22153"/>
    <x v="0"/>
    <x v="1286"/>
    <x v="1"/>
    <x v="10"/>
    <x v="1263"/>
    <n v="27.81"/>
    <n v="3"/>
    <n v="0"/>
    <n v="13.070699999999999"/>
  </r>
  <r>
    <n v="4245"/>
    <s v="CA-2011-138436"/>
    <x v="2"/>
    <x v="959"/>
    <d v="2011-03-30T00:00:00"/>
    <s v="Standard Class"/>
    <s v="JD-15895"/>
    <s v="Jonathan Doherty"/>
    <x v="1"/>
    <x v="0"/>
    <s v="Los Angeles"/>
    <x v="1"/>
    <n v="90036"/>
    <x v="1"/>
    <x v="176"/>
    <x v="2"/>
    <x v="11"/>
    <x v="175"/>
    <n v="66.300000000000011"/>
    <n v="3"/>
    <n v="0"/>
    <n v="8.6190000000000033"/>
  </r>
  <r>
    <n v="4246"/>
    <s v="CA-2014-117702"/>
    <x v="3"/>
    <x v="354"/>
    <d v="2014-12-05T00:00:00"/>
    <s v="Standard Class"/>
    <s v="LS-16975"/>
    <s v="Lindsay Shagiari"/>
    <x v="2"/>
    <x v="0"/>
    <s v="Baltimore"/>
    <x v="39"/>
    <n v="21215"/>
    <x v="3"/>
    <x v="1199"/>
    <x v="1"/>
    <x v="6"/>
    <x v="1175"/>
    <n v="1.64"/>
    <n v="1"/>
    <n v="0"/>
    <n v="0.73799999999999988"/>
  </r>
  <r>
    <n v="4247"/>
    <s v="CA-2014-117702"/>
    <x v="3"/>
    <x v="354"/>
    <d v="2014-12-05T00:00:00"/>
    <s v="Standard Class"/>
    <s v="LS-16975"/>
    <s v="Lindsay Shagiari"/>
    <x v="2"/>
    <x v="0"/>
    <s v="Baltimore"/>
    <x v="39"/>
    <n v="21215"/>
    <x v="3"/>
    <x v="220"/>
    <x v="0"/>
    <x v="5"/>
    <x v="219"/>
    <n v="1049.2"/>
    <n v="5"/>
    <n v="0"/>
    <n v="272.79200000000003"/>
  </r>
  <r>
    <n v="4248"/>
    <s v="CA-2014-117702"/>
    <x v="3"/>
    <x v="354"/>
    <d v="2014-12-05T00:00:00"/>
    <s v="Standard Class"/>
    <s v="LS-16975"/>
    <s v="Lindsay Shagiari"/>
    <x v="2"/>
    <x v="0"/>
    <s v="Baltimore"/>
    <x v="39"/>
    <n v="21215"/>
    <x v="3"/>
    <x v="1006"/>
    <x v="0"/>
    <x v="5"/>
    <x v="989"/>
    <n v="20.9"/>
    <n v="5"/>
    <n v="0"/>
    <n v="7.5239999999999991"/>
  </r>
  <r>
    <n v="4249"/>
    <s v="CA-2013-157336"/>
    <x v="0"/>
    <x v="49"/>
    <d v="2013-12-06T00:00:00"/>
    <s v="Second Class"/>
    <s v="SJ-20500"/>
    <s v="Shirley Jackson"/>
    <x v="0"/>
    <x v="0"/>
    <s v="Fairfield"/>
    <x v="29"/>
    <n v="6824"/>
    <x v="3"/>
    <x v="908"/>
    <x v="1"/>
    <x v="8"/>
    <x v="891"/>
    <n v="88.08"/>
    <n v="6"/>
    <n v="0"/>
    <n v="40.516799999999996"/>
  </r>
  <r>
    <n v="4250"/>
    <s v="CA-2013-157336"/>
    <x v="0"/>
    <x v="49"/>
    <d v="2013-12-06T00:00:00"/>
    <s v="Second Class"/>
    <s v="SJ-20500"/>
    <s v="Shirley Jackson"/>
    <x v="0"/>
    <x v="0"/>
    <s v="Fairfield"/>
    <x v="29"/>
    <n v="6824"/>
    <x v="3"/>
    <x v="499"/>
    <x v="0"/>
    <x v="1"/>
    <x v="494"/>
    <n v="751.92"/>
    <n v="4"/>
    <n v="0"/>
    <n v="150.38400000000001"/>
  </r>
  <r>
    <n v="4251"/>
    <s v="CA-2011-168130"/>
    <x v="2"/>
    <x v="111"/>
    <d v="2011-09-19T00:00:00"/>
    <s v="Same Day"/>
    <s v="BS-11365"/>
    <s v="Bill Shonely"/>
    <x v="1"/>
    <x v="0"/>
    <s v="New York City"/>
    <x v="15"/>
    <n v="10011"/>
    <x v="3"/>
    <x v="1153"/>
    <x v="0"/>
    <x v="1"/>
    <x v="1132"/>
    <n v="887.10299999999995"/>
    <n v="7"/>
    <n v="0.1"/>
    <n v="177.42059999999998"/>
  </r>
  <r>
    <n v="4252"/>
    <s v="CA-2012-155068"/>
    <x v="1"/>
    <x v="924"/>
    <d v="2012-10-23T00:00:00"/>
    <s v="Same Day"/>
    <s v="RA-19285"/>
    <s v="Ralph Arnett"/>
    <x v="0"/>
    <x v="0"/>
    <s v="Lakeland"/>
    <x v="2"/>
    <n v="33801"/>
    <x v="0"/>
    <x v="1136"/>
    <x v="2"/>
    <x v="7"/>
    <x v="1115"/>
    <n v="55.944000000000003"/>
    <n v="7"/>
    <n v="0.2"/>
    <n v="-13.286700000000002"/>
  </r>
  <r>
    <n v="4253"/>
    <s v="CA-2012-155068"/>
    <x v="1"/>
    <x v="924"/>
    <d v="2012-10-23T00:00:00"/>
    <s v="Same Day"/>
    <s v="RA-19285"/>
    <s v="Ralph Arnett"/>
    <x v="0"/>
    <x v="0"/>
    <s v="Lakeland"/>
    <x v="2"/>
    <n v="33801"/>
    <x v="0"/>
    <x v="158"/>
    <x v="1"/>
    <x v="6"/>
    <x v="157"/>
    <n v="10.688000000000001"/>
    <n v="2"/>
    <n v="0.2"/>
    <n v="2.271199999999999"/>
  </r>
  <r>
    <n v="4254"/>
    <s v="CA-2012-155068"/>
    <x v="1"/>
    <x v="924"/>
    <d v="2012-10-23T00:00:00"/>
    <s v="Same Day"/>
    <s v="RA-19285"/>
    <s v="Ralph Arnett"/>
    <x v="0"/>
    <x v="0"/>
    <s v="Lakeland"/>
    <x v="2"/>
    <n v="33801"/>
    <x v="0"/>
    <x v="1179"/>
    <x v="2"/>
    <x v="7"/>
    <x v="1156"/>
    <n v="11.824"/>
    <n v="2"/>
    <n v="0.2"/>
    <n v="1.0346000000000006"/>
  </r>
  <r>
    <n v="4255"/>
    <s v="CA-2014-163160"/>
    <x v="3"/>
    <x v="119"/>
    <d v="2014-10-17T00:00:00"/>
    <s v="First Class"/>
    <s v="TS-21610"/>
    <s v="Troy Staebel"/>
    <x v="0"/>
    <x v="0"/>
    <s v="Freeport"/>
    <x v="10"/>
    <n v="61032"/>
    <x v="2"/>
    <x v="813"/>
    <x v="1"/>
    <x v="10"/>
    <x v="33"/>
    <n v="63.311999999999998"/>
    <n v="3"/>
    <n v="0.2"/>
    <n v="20.576399999999996"/>
  </r>
  <r>
    <n v="4256"/>
    <s v="CA-2014-163160"/>
    <x v="3"/>
    <x v="119"/>
    <d v="2014-10-17T00:00:00"/>
    <s v="First Class"/>
    <s v="TS-21610"/>
    <s v="Troy Staebel"/>
    <x v="0"/>
    <x v="0"/>
    <s v="Freeport"/>
    <x v="10"/>
    <n v="61032"/>
    <x v="2"/>
    <x v="261"/>
    <x v="1"/>
    <x v="8"/>
    <x v="258"/>
    <n v="96.783999999999978"/>
    <n v="4"/>
    <n v="0.8"/>
    <n v="-145.17600000000002"/>
  </r>
  <r>
    <n v="4257"/>
    <s v="CA-2014-163160"/>
    <x v="3"/>
    <x v="119"/>
    <d v="2014-10-17T00:00:00"/>
    <s v="First Class"/>
    <s v="TS-21610"/>
    <s v="Troy Staebel"/>
    <x v="0"/>
    <x v="0"/>
    <s v="Freeport"/>
    <x v="10"/>
    <n v="61032"/>
    <x v="2"/>
    <x v="698"/>
    <x v="0"/>
    <x v="5"/>
    <x v="691"/>
    <n v="10.476000000000001"/>
    <n v="3"/>
    <n v="0.6"/>
    <n v="-6.8094000000000037"/>
  </r>
  <r>
    <n v="4258"/>
    <s v="CA-2012-101924"/>
    <x v="1"/>
    <x v="406"/>
    <d v="2012-09-09T00:00:00"/>
    <s v="Standard Class"/>
    <s v="KB-16585"/>
    <s v="Ken Black"/>
    <x v="1"/>
    <x v="0"/>
    <s v="Medford"/>
    <x v="21"/>
    <n v="97504"/>
    <x v="1"/>
    <x v="1526"/>
    <x v="1"/>
    <x v="8"/>
    <x v="1504"/>
    <n v="9.7620000000000005"/>
    <n v="2"/>
    <n v="0.7"/>
    <n v="-6.833400000000001"/>
  </r>
  <r>
    <n v="4259"/>
    <s v="CA-2013-124793"/>
    <x v="0"/>
    <x v="560"/>
    <d v="2013-03-17T00:00:00"/>
    <s v="First Class"/>
    <s v="MM-18280"/>
    <s v="Muhammed MacIntyre"/>
    <x v="1"/>
    <x v="0"/>
    <s v="Seattle"/>
    <x v="4"/>
    <n v="98103"/>
    <x v="1"/>
    <x v="812"/>
    <x v="0"/>
    <x v="1"/>
    <x v="801"/>
    <n v="196.78399999999999"/>
    <n v="2"/>
    <n v="0.2"/>
    <n v="-22.138200000000012"/>
  </r>
  <r>
    <n v="4260"/>
    <s v="CA-2014-118367"/>
    <x v="3"/>
    <x v="960"/>
    <d v="2014-11-03T00:00:00"/>
    <s v="Second Class"/>
    <s v="LO-17170"/>
    <s v="Lori Olson"/>
    <x v="1"/>
    <x v="0"/>
    <s v="New York City"/>
    <x v="15"/>
    <n v="10035"/>
    <x v="3"/>
    <x v="244"/>
    <x v="1"/>
    <x v="12"/>
    <x v="242"/>
    <n v="47.98"/>
    <n v="2"/>
    <n v="0"/>
    <n v="23.99"/>
  </r>
  <r>
    <n v="4261"/>
    <s v="CA-2014-164819"/>
    <x v="3"/>
    <x v="453"/>
    <d v="2014-10-20T00:00:00"/>
    <s v="Second Class"/>
    <s v="RS-19420"/>
    <s v="Ricardo Sperren"/>
    <x v="1"/>
    <x v="0"/>
    <s v="Fairfield"/>
    <x v="29"/>
    <n v="6824"/>
    <x v="3"/>
    <x v="709"/>
    <x v="1"/>
    <x v="2"/>
    <x v="701"/>
    <n v="13.049999999999999"/>
    <n v="5"/>
    <n v="0"/>
    <n v="6.0029999999999992"/>
  </r>
  <r>
    <n v="4262"/>
    <s v="CA-2014-158344"/>
    <x v="3"/>
    <x v="783"/>
    <d v="2014-08-12T00:00:00"/>
    <s v="Standard Class"/>
    <s v="CC-12475"/>
    <s v="Cindy Chapman"/>
    <x v="0"/>
    <x v="0"/>
    <s v="Moorhead"/>
    <x v="11"/>
    <n v="56560"/>
    <x v="2"/>
    <x v="1097"/>
    <x v="2"/>
    <x v="11"/>
    <x v="1078"/>
    <n v="63.96"/>
    <n v="4"/>
    <n v="0"/>
    <n v="19.827599999999997"/>
  </r>
  <r>
    <n v="4263"/>
    <s v="CA-2014-123351"/>
    <x v="3"/>
    <x v="296"/>
    <d v="2014-09-26T00:00:00"/>
    <s v="Standard Class"/>
    <s v="KT-16480"/>
    <s v="Kean Thornton"/>
    <x v="0"/>
    <x v="0"/>
    <s v="Columbus"/>
    <x v="32"/>
    <n v="31907"/>
    <x v="0"/>
    <x v="1429"/>
    <x v="1"/>
    <x v="9"/>
    <x v="1408"/>
    <n v="80.48"/>
    <n v="1"/>
    <n v="0"/>
    <n v="24.143999999999998"/>
  </r>
  <r>
    <n v="4264"/>
    <s v="CA-2014-110429"/>
    <x v="3"/>
    <x v="132"/>
    <d v="2014-11-09T00:00:00"/>
    <s v="Standard Class"/>
    <s v="DM-13015"/>
    <s v="Darrin Martin"/>
    <x v="0"/>
    <x v="0"/>
    <s v="Philadelphia"/>
    <x v="9"/>
    <n v="19143"/>
    <x v="3"/>
    <x v="1645"/>
    <x v="1"/>
    <x v="8"/>
    <x v="1625"/>
    <n v="11.673000000000002"/>
    <n v="3"/>
    <n v="0.7"/>
    <n v="-7.782"/>
  </r>
  <r>
    <n v="4265"/>
    <s v="US-2013-131611"/>
    <x v="0"/>
    <x v="732"/>
    <d v="2013-11-10T00:00:00"/>
    <s v="Standard Class"/>
    <s v="EP-13915"/>
    <s v="Emily Phan"/>
    <x v="0"/>
    <x v="0"/>
    <s v="Houston"/>
    <x v="5"/>
    <n v="77036"/>
    <x v="2"/>
    <x v="584"/>
    <x v="0"/>
    <x v="3"/>
    <x v="579"/>
    <n v="863.12799999999993"/>
    <n v="8"/>
    <n v="0.3"/>
    <n v="-160.29520000000008"/>
  </r>
  <r>
    <n v="4266"/>
    <s v="US-2013-131611"/>
    <x v="0"/>
    <x v="732"/>
    <d v="2013-11-10T00:00:00"/>
    <s v="Standard Class"/>
    <s v="EP-13915"/>
    <s v="Emily Phan"/>
    <x v="0"/>
    <x v="0"/>
    <s v="Houston"/>
    <x v="5"/>
    <n v="77036"/>
    <x v="2"/>
    <x v="990"/>
    <x v="1"/>
    <x v="8"/>
    <x v="302"/>
    <n v="3.5639999999999992"/>
    <n v="3"/>
    <n v="0.8"/>
    <n v="-6.2370000000000019"/>
  </r>
  <r>
    <n v="4267"/>
    <s v="US-2013-131611"/>
    <x v="0"/>
    <x v="732"/>
    <d v="2013-11-10T00:00:00"/>
    <s v="Standard Class"/>
    <s v="EP-13915"/>
    <s v="Emily Phan"/>
    <x v="0"/>
    <x v="0"/>
    <s v="Houston"/>
    <x v="5"/>
    <n v="77036"/>
    <x v="2"/>
    <x v="1333"/>
    <x v="0"/>
    <x v="0"/>
    <x v="1309"/>
    <n v="956.6647999999999"/>
    <n v="7"/>
    <n v="0.32"/>
    <n v="-225.09759999999991"/>
  </r>
  <r>
    <n v="4268"/>
    <s v="US-2013-131611"/>
    <x v="0"/>
    <x v="732"/>
    <d v="2013-11-10T00:00:00"/>
    <s v="Standard Class"/>
    <s v="EP-13915"/>
    <s v="Emily Phan"/>
    <x v="0"/>
    <x v="0"/>
    <s v="Houston"/>
    <x v="5"/>
    <n v="77036"/>
    <x v="2"/>
    <x v="542"/>
    <x v="1"/>
    <x v="8"/>
    <x v="537"/>
    <n v="12.587999999999997"/>
    <n v="3"/>
    <n v="0.8"/>
    <n v="-20.140800000000006"/>
  </r>
  <r>
    <n v="4269"/>
    <s v="US-2013-131611"/>
    <x v="0"/>
    <x v="732"/>
    <d v="2013-11-10T00:00:00"/>
    <s v="Standard Class"/>
    <s v="EP-13915"/>
    <s v="Emily Phan"/>
    <x v="0"/>
    <x v="0"/>
    <s v="Houston"/>
    <x v="5"/>
    <n v="77036"/>
    <x v="2"/>
    <x v="1482"/>
    <x v="2"/>
    <x v="11"/>
    <x v="1460"/>
    <n v="171.96"/>
    <n v="5"/>
    <n v="0.2"/>
    <n v="45.139500000000005"/>
  </r>
  <r>
    <n v="4270"/>
    <s v="US-2014-124821"/>
    <x v="3"/>
    <x v="643"/>
    <d v="2014-06-30T00:00:00"/>
    <s v="Second Class"/>
    <s v="AM-10705"/>
    <s v="Anne McFarland"/>
    <x v="0"/>
    <x v="0"/>
    <s v="Seattle"/>
    <x v="4"/>
    <n v="98115"/>
    <x v="1"/>
    <x v="562"/>
    <x v="0"/>
    <x v="3"/>
    <x v="556"/>
    <n v="871.4"/>
    <n v="4"/>
    <n v="0"/>
    <n v="148.13799999999992"/>
  </r>
  <r>
    <n v="4271"/>
    <s v="CA-2012-166975"/>
    <x v="1"/>
    <x v="650"/>
    <d v="2012-11-30T00:00:00"/>
    <s v="Standard Class"/>
    <s v="SH-20635"/>
    <s v="Stefanie Holloman"/>
    <x v="1"/>
    <x v="0"/>
    <s v="Jackson"/>
    <x v="18"/>
    <n v="38301"/>
    <x v="0"/>
    <x v="1640"/>
    <x v="0"/>
    <x v="5"/>
    <x v="1621"/>
    <n v="692.47199999999998"/>
    <n v="11"/>
    <n v="0.2"/>
    <n v="190.42980000000006"/>
  </r>
  <r>
    <n v="4272"/>
    <s v="CA-2013-123806"/>
    <x v="0"/>
    <x v="390"/>
    <d v="2013-11-28T00:00:00"/>
    <s v="Second Class"/>
    <s v="LA-16780"/>
    <s v="Laura Armstrong"/>
    <x v="1"/>
    <x v="0"/>
    <s v="Baltimore"/>
    <x v="39"/>
    <n v="21215"/>
    <x v="3"/>
    <x v="689"/>
    <x v="0"/>
    <x v="5"/>
    <x v="682"/>
    <n v="207.76"/>
    <n v="4"/>
    <n v="0"/>
    <n v="85.181600000000003"/>
  </r>
  <r>
    <n v="4273"/>
    <s v="US-2014-158505"/>
    <x v="3"/>
    <x v="246"/>
    <d v="2014-07-22T00:00:00"/>
    <s v="Same Day"/>
    <s v="SF-20200"/>
    <s v="Sarah Foster"/>
    <x v="0"/>
    <x v="0"/>
    <s v="Murray"/>
    <x v="7"/>
    <n v="84107"/>
    <x v="1"/>
    <x v="1557"/>
    <x v="2"/>
    <x v="7"/>
    <x v="1537"/>
    <n v="71.928000000000011"/>
    <n v="9"/>
    <n v="0.2"/>
    <n v="6.2936999999999976"/>
  </r>
  <r>
    <n v="4274"/>
    <s v="US-2014-158505"/>
    <x v="3"/>
    <x v="246"/>
    <d v="2014-07-22T00:00:00"/>
    <s v="Same Day"/>
    <s v="SF-20200"/>
    <s v="Sarah Foster"/>
    <x v="0"/>
    <x v="0"/>
    <s v="Murray"/>
    <x v="7"/>
    <n v="84107"/>
    <x v="1"/>
    <x v="1062"/>
    <x v="1"/>
    <x v="6"/>
    <x v="1042"/>
    <n v="25.99"/>
    <n v="1"/>
    <n v="0"/>
    <n v="7.5370999999999988"/>
  </r>
  <r>
    <n v="4275"/>
    <s v="CA-2012-142692"/>
    <x v="1"/>
    <x v="924"/>
    <d v="2012-10-28T00:00:00"/>
    <s v="Standard Class"/>
    <s v="AG-10495"/>
    <s v="Andrew Gjertsen"/>
    <x v="1"/>
    <x v="0"/>
    <s v="Seattle"/>
    <x v="4"/>
    <n v="98105"/>
    <x v="1"/>
    <x v="307"/>
    <x v="1"/>
    <x v="8"/>
    <x v="304"/>
    <n v="3.5920000000000005"/>
    <n v="1"/>
    <n v="0.2"/>
    <n v="1.1224999999999996"/>
  </r>
  <r>
    <n v="4276"/>
    <s v="CA-2012-123456"/>
    <x v="1"/>
    <x v="584"/>
    <d v="2012-07-13T00:00:00"/>
    <s v="Standard Class"/>
    <s v="KN-16450"/>
    <s v="Kean Nguyen"/>
    <x v="1"/>
    <x v="0"/>
    <s v="Dallas"/>
    <x v="5"/>
    <n v="75220"/>
    <x v="2"/>
    <x v="166"/>
    <x v="1"/>
    <x v="9"/>
    <x v="165"/>
    <n v="48.631999999999991"/>
    <n v="2"/>
    <n v="0.8"/>
    <n v="-121.58000000000004"/>
  </r>
  <r>
    <n v="4277"/>
    <s v="CA-2014-151358"/>
    <x v="3"/>
    <x v="238"/>
    <d v="2014-08-23T00:00:00"/>
    <s v="Standard Class"/>
    <s v="NF-18595"/>
    <s v="Nicole Fjeld"/>
    <x v="2"/>
    <x v="0"/>
    <s v="Seattle"/>
    <x v="4"/>
    <n v="98105"/>
    <x v="1"/>
    <x v="765"/>
    <x v="1"/>
    <x v="4"/>
    <x v="757"/>
    <n v="323.10000000000002"/>
    <n v="2"/>
    <n v="0"/>
    <n v="61.38900000000001"/>
  </r>
  <r>
    <n v="4278"/>
    <s v="US-2013-107440"/>
    <x v="0"/>
    <x v="947"/>
    <d v="2013-04-21T00:00:00"/>
    <s v="Standard Class"/>
    <s v="BS-11365"/>
    <s v="Bill Shonely"/>
    <x v="1"/>
    <x v="0"/>
    <s v="Lakewood"/>
    <x v="30"/>
    <n v="8701"/>
    <x v="3"/>
    <x v="1646"/>
    <x v="2"/>
    <x v="15"/>
    <x v="1626"/>
    <n v="9099.93"/>
    <n v="7"/>
    <n v="0"/>
    <n v="2365.9817999999996"/>
  </r>
  <r>
    <n v="4279"/>
    <s v="US-2013-107440"/>
    <x v="0"/>
    <x v="947"/>
    <d v="2013-04-21T00:00:00"/>
    <s v="Standard Class"/>
    <s v="BS-11365"/>
    <s v="Bill Shonely"/>
    <x v="1"/>
    <x v="0"/>
    <s v="Lakewood"/>
    <x v="30"/>
    <n v="8701"/>
    <x v="3"/>
    <x v="1467"/>
    <x v="0"/>
    <x v="5"/>
    <x v="1445"/>
    <n v="9.9600000000000009"/>
    <n v="2"/>
    <n v="0"/>
    <n v="3.2867999999999995"/>
  </r>
  <r>
    <n v="4280"/>
    <s v="US-2013-107440"/>
    <x v="0"/>
    <x v="947"/>
    <d v="2013-04-21T00:00:00"/>
    <s v="Standard Class"/>
    <s v="BS-11365"/>
    <s v="Bill Shonely"/>
    <x v="1"/>
    <x v="0"/>
    <s v="Lakewood"/>
    <x v="30"/>
    <n v="8701"/>
    <x v="3"/>
    <x v="881"/>
    <x v="1"/>
    <x v="8"/>
    <x v="866"/>
    <n v="25.299999999999997"/>
    <n v="5"/>
    <n v="0"/>
    <n v="11.890999999999998"/>
  </r>
  <r>
    <n v="4281"/>
    <s v="CA-2011-166989"/>
    <x v="2"/>
    <x v="687"/>
    <d v="2011-11-18T00:00:00"/>
    <s v="Standard Class"/>
    <s v="RM-19675"/>
    <s v="Robert Marley"/>
    <x v="2"/>
    <x v="0"/>
    <s v="New York City"/>
    <x v="15"/>
    <n v="10011"/>
    <x v="3"/>
    <x v="252"/>
    <x v="1"/>
    <x v="10"/>
    <x v="250"/>
    <n v="11.36"/>
    <n v="2"/>
    <n v="0"/>
    <n v="5.2255999999999991"/>
  </r>
  <r>
    <n v="4282"/>
    <s v="CA-2011-166989"/>
    <x v="2"/>
    <x v="687"/>
    <d v="2011-11-18T00:00:00"/>
    <s v="Standard Class"/>
    <s v="RM-19675"/>
    <s v="Robert Marley"/>
    <x v="2"/>
    <x v="0"/>
    <s v="New York City"/>
    <x v="15"/>
    <n v="10011"/>
    <x v="3"/>
    <x v="1464"/>
    <x v="0"/>
    <x v="1"/>
    <x v="1441"/>
    <n v="69.263999999999996"/>
    <n v="2"/>
    <n v="0.1"/>
    <n v="14.62239999999999"/>
  </r>
  <r>
    <n v="4283"/>
    <s v="CA-2011-103100"/>
    <x v="2"/>
    <x v="414"/>
    <d v="2011-12-23T00:00:00"/>
    <s v="First Class"/>
    <s v="AB-10105"/>
    <s v="Adrian Barton"/>
    <x v="0"/>
    <x v="0"/>
    <s v="Indianapolis"/>
    <x v="14"/>
    <n v="46203"/>
    <x v="2"/>
    <x v="1647"/>
    <x v="1"/>
    <x v="2"/>
    <x v="1627"/>
    <n v="3.69"/>
    <n v="1"/>
    <n v="0"/>
    <n v="1.7343"/>
  </r>
  <r>
    <n v="4284"/>
    <s v="CA-2011-103100"/>
    <x v="2"/>
    <x v="414"/>
    <d v="2011-12-23T00:00:00"/>
    <s v="First Class"/>
    <s v="AB-10105"/>
    <s v="Adrian Barton"/>
    <x v="0"/>
    <x v="0"/>
    <s v="Indianapolis"/>
    <x v="14"/>
    <n v="46203"/>
    <x v="2"/>
    <x v="1498"/>
    <x v="1"/>
    <x v="8"/>
    <x v="1477"/>
    <n v="1103.97"/>
    <n v="3"/>
    <n v="0"/>
    <n v="496.78649999999993"/>
  </r>
  <r>
    <n v="4285"/>
    <s v="CA-2012-105690"/>
    <x v="1"/>
    <x v="82"/>
    <d v="2012-11-26T00:00:00"/>
    <s v="Second Class"/>
    <s v="CA-11965"/>
    <s v="Carol Adams"/>
    <x v="1"/>
    <x v="0"/>
    <s v="Port Arthur"/>
    <x v="5"/>
    <n v="77642"/>
    <x v="2"/>
    <x v="1103"/>
    <x v="0"/>
    <x v="0"/>
    <x v="1083"/>
    <n v="246.13279999999997"/>
    <n v="2"/>
    <n v="0.32"/>
    <n v="-76.011599999999973"/>
  </r>
  <r>
    <n v="4286"/>
    <s v="CA-2012-105690"/>
    <x v="1"/>
    <x v="82"/>
    <d v="2012-11-26T00:00:00"/>
    <s v="Second Class"/>
    <s v="CA-11965"/>
    <s v="Carol Adams"/>
    <x v="1"/>
    <x v="0"/>
    <s v="Port Arthur"/>
    <x v="5"/>
    <n v="77642"/>
    <x v="2"/>
    <x v="2"/>
    <x v="1"/>
    <x v="2"/>
    <x v="2"/>
    <n v="11.696"/>
    <n v="2"/>
    <n v="0.2"/>
    <n v="3.9473999999999996"/>
  </r>
  <r>
    <n v="4287"/>
    <s v="CA-2012-105690"/>
    <x v="1"/>
    <x v="82"/>
    <d v="2012-11-26T00:00:00"/>
    <s v="Second Class"/>
    <s v="CA-11965"/>
    <s v="Carol Adams"/>
    <x v="1"/>
    <x v="0"/>
    <s v="Port Arthur"/>
    <x v="5"/>
    <n v="77642"/>
    <x v="2"/>
    <x v="1572"/>
    <x v="2"/>
    <x v="16"/>
    <x v="1554"/>
    <n v="439.99200000000002"/>
    <n v="1"/>
    <n v="0.2"/>
    <n v="164.99700000000001"/>
  </r>
  <r>
    <n v="4288"/>
    <s v="CA-2014-127516"/>
    <x v="3"/>
    <x v="116"/>
    <d v="2015-01-04T00:00:00"/>
    <s v="Standard Class"/>
    <s v="EH-14005"/>
    <s v="Erica Hernandez"/>
    <x v="2"/>
    <x v="0"/>
    <s v="Nashville"/>
    <x v="18"/>
    <n v="37211"/>
    <x v="0"/>
    <x v="459"/>
    <x v="1"/>
    <x v="4"/>
    <x v="455"/>
    <n v="64.784000000000006"/>
    <n v="1"/>
    <n v="0.2"/>
    <n v="-12.956800000000005"/>
  </r>
  <r>
    <n v="4289"/>
    <s v="US-2012-117184"/>
    <x v="1"/>
    <x v="961"/>
    <d v="2012-05-21T00:00:00"/>
    <s v="Standard Class"/>
    <s v="ON-18715"/>
    <s v="Odella Nelson"/>
    <x v="1"/>
    <x v="0"/>
    <s v="Houston"/>
    <x v="5"/>
    <n v="77095"/>
    <x v="2"/>
    <x v="1197"/>
    <x v="1"/>
    <x v="8"/>
    <x v="1173"/>
    <n v="33.279999999999994"/>
    <n v="5"/>
    <n v="0.8"/>
    <n v="-49.92"/>
  </r>
  <r>
    <n v="4290"/>
    <s v="US-2012-117184"/>
    <x v="1"/>
    <x v="961"/>
    <d v="2012-05-21T00:00:00"/>
    <s v="Standard Class"/>
    <s v="ON-18715"/>
    <s v="Odella Nelson"/>
    <x v="1"/>
    <x v="0"/>
    <s v="Houston"/>
    <x v="5"/>
    <n v="77095"/>
    <x v="2"/>
    <x v="707"/>
    <x v="1"/>
    <x v="10"/>
    <x v="699"/>
    <n v="14.088000000000001"/>
    <n v="3"/>
    <n v="0.2"/>
    <n v="4.9307999999999996"/>
  </r>
  <r>
    <n v="4291"/>
    <s v="CA-2014-102407"/>
    <x v="3"/>
    <x v="34"/>
    <d v="2014-12-14T00:00:00"/>
    <s v="Second Class"/>
    <s v="AT-10435"/>
    <s v="Alyssa Tate"/>
    <x v="2"/>
    <x v="0"/>
    <s v="Los Angeles"/>
    <x v="1"/>
    <n v="90004"/>
    <x v="1"/>
    <x v="311"/>
    <x v="1"/>
    <x v="6"/>
    <x v="308"/>
    <n v="11.16"/>
    <n v="2"/>
    <n v="0"/>
    <n v="2.7899999999999991"/>
  </r>
  <r>
    <n v="4292"/>
    <s v="CA-2014-102407"/>
    <x v="3"/>
    <x v="34"/>
    <d v="2014-12-14T00:00:00"/>
    <s v="Second Class"/>
    <s v="AT-10435"/>
    <s v="Alyssa Tate"/>
    <x v="2"/>
    <x v="0"/>
    <s v="Los Angeles"/>
    <x v="1"/>
    <n v="90004"/>
    <x v="1"/>
    <x v="209"/>
    <x v="0"/>
    <x v="3"/>
    <x v="208"/>
    <n v="896.32799999999997"/>
    <n v="9"/>
    <n v="0.2"/>
    <n v="22.408199999999994"/>
  </r>
  <r>
    <n v="4293"/>
    <s v="CA-2014-102407"/>
    <x v="3"/>
    <x v="34"/>
    <d v="2014-12-14T00:00:00"/>
    <s v="Second Class"/>
    <s v="AT-10435"/>
    <s v="Alyssa Tate"/>
    <x v="2"/>
    <x v="0"/>
    <s v="Los Angeles"/>
    <x v="1"/>
    <n v="90004"/>
    <x v="1"/>
    <x v="1141"/>
    <x v="1"/>
    <x v="9"/>
    <x v="1120"/>
    <n v="189"/>
    <n v="1"/>
    <n v="0"/>
    <n v="68.039999999999992"/>
  </r>
  <r>
    <n v="4294"/>
    <s v="CA-2014-130967"/>
    <x v="3"/>
    <x v="434"/>
    <d v="2014-03-17T00:00:00"/>
    <s v="Standard Class"/>
    <s v="EB-13870"/>
    <s v="Emily Burns"/>
    <x v="0"/>
    <x v="0"/>
    <s v="Philadelphia"/>
    <x v="9"/>
    <n v="19140"/>
    <x v="3"/>
    <x v="173"/>
    <x v="2"/>
    <x v="7"/>
    <x v="172"/>
    <n v="53.981999999999999"/>
    <n v="3"/>
    <n v="0.4"/>
    <n v="-10.796399999999995"/>
  </r>
  <r>
    <n v="4295"/>
    <s v="CA-2014-101581"/>
    <x v="3"/>
    <x v="760"/>
    <d v="2014-10-28T00:00:00"/>
    <s v="Standard Class"/>
    <s v="DW-13195"/>
    <s v="David Wiener"/>
    <x v="1"/>
    <x v="0"/>
    <s v="Redmond"/>
    <x v="21"/>
    <n v="97756"/>
    <x v="1"/>
    <x v="223"/>
    <x v="0"/>
    <x v="3"/>
    <x v="221"/>
    <n v="177.22499999999999"/>
    <n v="5"/>
    <n v="0.5"/>
    <n v="-120.51299999999998"/>
  </r>
  <r>
    <n v="4296"/>
    <s v="CA-2014-169124"/>
    <x v="3"/>
    <x v="445"/>
    <d v="2014-07-11T00:00:00"/>
    <s v="Standard Class"/>
    <s v="MB-17305"/>
    <s v="Maria Bertelson"/>
    <x v="0"/>
    <x v="0"/>
    <s v="Citrus Heights"/>
    <x v="1"/>
    <n v="95610"/>
    <x v="1"/>
    <x v="1618"/>
    <x v="0"/>
    <x v="5"/>
    <x v="1600"/>
    <n v="129.39000000000001"/>
    <n v="3"/>
    <n v="0"/>
    <n v="54.343800000000009"/>
  </r>
  <r>
    <n v="4297"/>
    <s v="CA-2014-117261"/>
    <x v="3"/>
    <x v="507"/>
    <d v="2014-09-11T00:00:00"/>
    <s v="Standard Class"/>
    <s v="TH-21235"/>
    <s v="Tiffany House"/>
    <x v="1"/>
    <x v="0"/>
    <s v="Los Angeles"/>
    <x v="1"/>
    <n v="90032"/>
    <x v="1"/>
    <x v="1033"/>
    <x v="1"/>
    <x v="4"/>
    <x v="1015"/>
    <n v="54.32"/>
    <n v="4"/>
    <n v="0"/>
    <n v="0.54319999999999879"/>
  </r>
  <r>
    <n v="4298"/>
    <s v="CA-2014-129021"/>
    <x v="3"/>
    <x v="962"/>
    <d v="2014-08-27T00:00:00"/>
    <s v="Second Class"/>
    <s v="PO-18850"/>
    <s v="Patrick O'Brill"/>
    <x v="0"/>
    <x v="0"/>
    <s v="Tallahassee"/>
    <x v="2"/>
    <n v="32303"/>
    <x v="0"/>
    <x v="1461"/>
    <x v="2"/>
    <x v="7"/>
    <x v="1438"/>
    <n v="4367.8960000000006"/>
    <n v="13"/>
    <n v="0.2"/>
    <n v="327.59220000000005"/>
  </r>
  <r>
    <n v="4299"/>
    <s v="CA-2014-129021"/>
    <x v="3"/>
    <x v="962"/>
    <d v="2014-08-27T00:00:00"/>
    <s v="Second Class"/>
    <s v="PO-18850"/>
    <s v="Patrick O'Brill"/>
    <x v="0"/>
    <x v="0"/>
    <s v="Tallahassee"/>
    <x v="2"/>
    <n v="32303"/>
    <x v="0"/>
    <x v="1174"/>
    <x v="1"/>
    <x v="10"/>
    <x v="1151"/>
    <n v="49.568000000000005"/>
    <n v="2"/>
    <n v="0.2"/>
    <n v="15.489999999999997"/>
  </r>
  <r>
    <n v="4300"/>
    <s v="CA-2014-129021"/>
    <x v="3"/>
    <x v="962"/>
    <d v="2014-08-27T00:00:00"/>
    <s v="Second Class"/>
    <s v="PO-18850"/>
    <s v="Patrick O'Brill"/>
    <x v="0"/>
    <x v="0"/>
    <s v="Tallahassee"/>
    <x v="2"/>
    <n v="32303"/>
    <x v="0"/>
    <x v="731"/>
    <x v="1"/>
    <x v="9"/>
    <x v="723"/>
    <n v="161.376"/>
    <n v="6"/>
    <n v="0.2"/>
    <n v="12.103199999999994"/>
  </r>
  <r>
    <n v="4301"/>
    <s v="CA-2014-129021"/>
    <x v="3"/>
    <x v="962"/>
    <d v="2014-08-27T00:00:00"/>
    <s v="Second Class"/>
    <s v="PO-18850"/>
    <s v="Patrick O'Brill"/>
    <x v="0"/>
    <x v="0"/>
    <s v="Tallahassee"/>
    <x v="2"/>
    <n v="32303"/>
    <x v="0"/>
    <x v="852"/>
    <x v="0"/>
    <x v="5"/>
    <x v="837"/>
    <n v="2.7840000000000003"/>
    <n v="2"/>
    <n v="0.2"/>
    <n v="0.41759999999999986"/>
  </r>
  <r>
    <n v="4302"/>
    <s v="CA-2014-129021"/>
    <x v="3"/>
    <x v="962"/>
    <d v="2014-08-27T00:00:00"/>
    <s v="Second Class"/>
    <s v="PO-18850"/>
    <s v="Patrick O'Brill"/>
    <x v="0"/>
    <x v="0"/>
    <s v="Tallahassee"/>
    <x v="2"/>
    <n v="32303"/>
    <x v="0"/>
    <x v="834"/>
    <x v="1"/>
    <x v="10"/>
    <x v="821"/>
    <n v="8.7200000000000006"/>
    <n v="5"/>
    <n v="0.2"/>
    <n v="2.9429999999999992"/>
  </r>
  <r>
    <n v="4303"/>
    <s v="CA-2011-123253"/>
    <x v="2"/>
    <x v="963"/>
    <d v="2011-08-25T00:00:00"/>
    <s v="Second Class"/>
    <s v="DE-13255"/>
    <s v="Deanra Eno"/>
    <x v="2"/>
    <x v="0"/>
    <s v="Lakewood"/>
    <x v="24"/>
    <n v="44107"/>
    <x v="3"/>
    <x v="282"/>
    <x v="1"/>
    <x v="6"/>
    <x v="279"/>
    <n v="3.9119999999999999"/>
    <n v="1"/>
    <n v="0.2"/>
    <n v="1.0269000000000001"/>
  </r>
  <r>
    <n v="4304"/>
    <s v="CA-2013-121601"/>
    <x v="0"/>
    <x v="964"/>
    <d v="2013-10-05T00:00:00"/>
    <s v="Same Day"/>
    <s v="MO-17500"/>
    <s v="Mary O'Rourke"/>
    <x v="0"/>
    <x v="0"/>
    <s v="The Colony"/>
    <x v="5"/>
    <n v="75056"/>
    <x v="2"/>
    <x v="761"/>
    <x v="1"/>
    <x v="12"/>
    <x v="753"/>
    <n v="59.751999999999995"/>
    <n v="7"/>
    <n v="0.2"/>
    <n v="19.4194"/>
  </r>
  <r>
    <n v="4305"/>
    <s v="CA-2011-162278"/>
    <x v="2"/>
    <x v="965"/>
    <d v="2011-10-30T00:00:00"/>
    <s v="Second Class"/>
    <s v="AH-10585"/>
    <s v="Angele Hood"/>
    <x v="0"/>
    <x v="0"/>
    <s v="Seattle"/>
    <x v="4"/>
    <n v="98105"/>
    <x v="1"/>
    <x v="468"/>
    <x v="0"/>
    <x v="5"/>
    <x v="464"/>
    <n v="63.92"/>
    <n v="4"/>
    <n v="0"/>
    <n v="3.195999999999998"/>
  </r>
  <r>
    <n v="4306"/>
    <s v="CA-2011-162278"/>
    <x v="2"/>
    <x v="965"/>
    <d v="2011-10-30T00:00:00"/>
    <s v="Second Class"/>
    <s v="AH-10585"/>
    <s v="Angele Hood"/>
    <x v="0"/>
    <x v="0"/>
    <s v="Seattle"/>
    <x v="4"/>
    <n v="98105"/>
    <x v="1"/>
    <x v="1485"/>
    <x v="2"/>
    <x v="7"/>
    <x v="1463"/>
    <n v="383.96000000000004"/>
    <n v="5"/>
    <n v="0.2"/>
    <n v="38.396000000000015"/>
  </r>
  <r>
    <n v="4307"/>
    <s v="CA-2013-161095"/>
    <x v="0"/>
    <x v="931"/>
    <d v="2013-06-29T00:00:00"/>
    <s v="Same Day"/>
    <s v="CS-12250"/>
    <s v="Chris Selesnick"/>
    <x v="1"/>
    <x v="0"/>
    <s v="Los Angeles"/>
    <x v="1"/>
    <n v="90032"/>
    <x v="1"/>
    <x v="507"/>
    <x v="1"/>
    <x v="8"/>
    <x v="502"/>
    <n v="7.7520000000000007"/>
    <n v="3"/>
    <n v="0.2"/>
    <n v="2.8100999999999998"/>
  </r>
  <r>
    <n v="4308"/>
    <s v="CA-2013-161095"/>
    <x v="0"/>
    <x v="931"/>
    <d v="2013-06-29T00:00:00"/>
    <s v="Same Day"/>
    <s v="CS-12250"/>
    <s v="Chris Selesnick"/>
    <x v="1"/>
    <x v="0"/>
    <s v="Los Angeles"/>
    <x v="1"/>
    <n v="90032"/>
    <x v="1"/>
    <x v="301"/>
    <x v="1"/>
    <x v="8"/>
    <x v="298"/>
    <n v="33.568000000000005"/>
    <n v="2"/>
    <n v="0.2"/>
    <n v="11.748799999999997"/>
  </r>
  <r>
    <n v="4309"/>
    <s v="CA-2011-125829"/>
    <x v="2"/>
    <x v="130"/>
    <d v="2011-11-11T00:00:00"/>
    <s v="Standard Class"/>
    <s v="WB-21850"/>
    <s v="William Brown"/>
    <x v="0"/>
    <x v="0"/>
    <s v="Los Angeles"/>
    <x v="1"/>
    <n v="90045"/>
    <x v="1"/>
    <x v="1270"/>
    <x v="2"/>
    <x v="7"/>
    <x v="1246"/>
    <n v="666.34400000000005"/>
    <n v="7"/>
    <n v="0.2"/>
    <n v="66.634399999999971"/>
  </r>
  <r>
    <n v="4310"/>
    <s v="CA-2011-125829"/>
    <x v="2"/>
    <x v="130"/>
    <d v="2011-11-11T00:00:00"/>
    <s v="Standard Class"/>
    <s v="WB-21850"/>
    <s v="William Brown"/>
    <x v="0"/>
    <x v="0"/>
    <s v="Los Angeles"/>
    <x v="1"/>
    <n v="90045"/>
    <x v="1"/>
    <x v="363"/>
    <x v="0"/>
    <x v="3"/>
    <x v="358"/>
    <n v="573.72799999999995"/>
    <n v="4"/>
    <n v="0.2"/>
    <n v="-64.544399999999968"/>
  </r>
  <r>
    <n v="4311"/>
    <s v="CA-2011-125829"/>
    <x v="2"/>
    <x v="130"/>
    <d v="2011-11-11T00:00:00"/>
    <s v="Standard Class"/>
    <s v="WB-21850"/>
    <s v="William Brown"/>
    <x v="0"/>
    <x v="0"/>
    <s v="Los Angeles"/>
    <x v="1"/>
    <n v="90045"/>
    <x v="1"/>
    <x v="624"/>
    <x v="1"/>
    <x v="8"/>
    <x v="618"/>
    <n v="21.936000000000003"/>
    <n v="3"/>
    <n v="0.2"/>
    <n v="8.2259999999999991"/>
  </r>
  <r>
    <n v="4312"/>
    <s v="CA-2011-125829"/>
    <x v="2"/>
    <x v="130"/>
    <d v="2011-11-11T00:00:00"/>
    <s v="Standard Class"/>
    <s v="WB-21850"/>
    <s v="William Brown"/>
    <x v="0"/>
    <x v="0"/>
    <s v="Los Angeles"/>
    <x v="1"/>
    <n v="90045"/>
    <x v="1"/>
    <x v="1396"/>
    <x v="1"/>
    <x v="10"/>
    <x v="1374"/>
    <n v="19.440000000000001"/>
    <n v="3"/>
    <n v="0"/>
    <n v="9.3312000000000008"/>
  </r>
  <r>
    <n v="4313"/>
    <s v="CA-2011-125829"/>
    <x v="2"/>
    <x v="130"/>
    <d v="2011-11-11T00:00:00"/>
    <s v="Standard Class"/>
    <s v="WB-21850"/>
    <s v="William Brown"/>
    <x v="0"/>
    <x v="0"/>
    <s v="Los Angeles"/>
    <x v="1"/>
    <n v="90045"/>
    <x v="1"/>
    <x v="1648"/>
    <x v="2"/>
    <x v="15"/>
    <x v="1628"/>
    <n v="447.96800000000007"/>
    <n v="4"/>
    <n v="0.2"/>
    <n v="139.98999999999995"/>
  </r>
  <r>
    <n v="4314"/>
    <s v="CA-2011-123127"/>
    <x v="2"/>
    <x v="78"/>
    <d v="2011-09-12T00:00:00"/>
    <s v="Standard Class"/>
    <s v="SP-20620"/>
    <s v="Stefania Perrino"/>
    <x v="1"/>
    <x v="0"/>
    <s v="Long Beach"/>
    <x v="15"/>
    <n v="11561"/>
    <x v="3"/>
    <x v="1612"/>
    <x v="1"/>
    <x v="9"/>
    <x v="1594"/>
    <n v="16.78"/>
    <n v="2"/>
    <n v="0"/>
    <n v="4.1950000000000003"/>
  </r>
  <r>
    <n v="4315"/>
    <s v="CA-2012-115945"/>
    <x v="1"/>
    <x v="608"/>
    <d v="2012-07-01T00:00:00"/>
    <s v="Standard Class"/>
    <s v="AB-10165"/>
    <s v="Alan Barnes"/>
    <x v="0"/>
    <x v="0"/>
    <s v="Los Angeles"/>
    <x v="1"/>
    <n v="90045"/>
    <x v="1"/>
    <x v="1554"/>
    <x v="1"/>
    <x v="6"/>
    <x v="33"/>
    <n v="20.96"/>
    <n v="2"/>
    <n v="0"/>
    <n v="5.24"/>
  </r>
  <r>
    <n v="4316"/>
    <s v="CA-2012-115945"/>
    <x v="1"/>
    <x v="608"/>
    <d v="2012-07-01T00:00:00"/>
    <s v="Standard Class"/>
    <s v="AB-10165"/>
    <s v="Alan Barnes"/>
    <x v="0"/>
    <x v="0"/>
    <s v="Los Angeles"/>
    <x v="1"/>
    <n v="90045"/>
    <x v="1"/>
    <x v="805"/>
    <x v="1"/>
    <x v="8"/>
    <x v="795"/>
    <n v="88.751999999999995"/>
    <n v="3"/>
    <n v="0.2"/>
    <n v="27.734999999999996"/>
  </r>
  <r>
    <n v="4317"/>
    <s v="CA-2012-115945"/>
    <x v="1"/>
    <x v="608"/>
    <d v="2012-07-01T00:00:00"/>
    <s v="Standard Class"/>
    <s v="AB-10165"/>
    <s v="Alan Barnes"/>
    <x v="0"/>
    <x v="0"/>
    <s v="Los Angeles"/>
    <x v="1"/>
    <n v="90045"/>
    <x v="1"/>
    <x v="537"/>
    <x v="1"/>
    <x v="4"/>
    <x v="532"/>
    <n v="304.23"/>
    <n v="3"/>
    <n v="0"/>
    <n v="9.126899999999992"/>
  </r>
  <r>
    <n v="4318"/>
    <s v="CA-2012-136735"/>
    <x v="1"/>
    <x v="353"/>
    <d v="2012-08-02T00:00:00"/>
    <s v="Standard Class"/>
    <s v="HA-14920"/>
    <s v="Helen Andreada"/>
    <x v="0"/>
    <x v="0"/>
    <s v="San Francisco"/>
    <x v="1"/>
    <n v="94110"/>
    <x v="1"/>
    <x v="556"/>
    <x v="1"/>
    <x v="12"/>
    <x v="550"/>
    <n v="167.86"/>
    <n v="2"/>
    <n v="0"/>
    <n v="78.894199999999998"/>
  </r>
  <r>
    <n v="4319"/>
    <s v="US-2014-136189"/>
    <x v="3"/>
    <x v="226"/>
    <d v="2014-12-12T00:00:00"/>
    <s v="Standard Class"/>
    <s v="DC-13285"/>
    <s v="Debra Catini"/>
    <x v="0"/>
    <x v="0"/>
    <s v="Richmond"/>
    <x v="17"/>
    <n v="23223"/>
    <x v="0"/>
    <x v="1649"/>
    <x v="0"/>
    <x v="5"/>
    <x v="1629"/>
    <n v="82.38"/>
    <n v="6"/>
    <n v="0"/>
    <n v="25.537799999999997"/>
  </r>
  <r>
    <n v="4320"/>
    <s v="CA-2011-152345"/>
    <x v="2"/>
    <x v="282"/>
    <d v="2012-01-03T00:00:00"/>
    <s v="Second Class"/>
    <s v="ST-20530"/>
    <s v="Shui Tom"/>
    <x v="0"/>
    <x v="0"/>
    <s v="Albuquerque"/>
    <x v="27"/>
    <n v="87105"/>
    <x v="1"/>
    <x v="1136"/>
    <x v="2"/>
    <x v="7"/>
    <x v="1115"/>
    <n v="23.976000000000003"/>
    <n v="3"/>
    <n v="0.2"/>
    <n v="-5.694300000000001"/>
  </r>
  <r>
    <n v="4321"/>
    <s v="CA-2011-152345"/>
    <x v="2"/>
    <x v="282"/>
    <d v="2012-01-03T00:00:00"/>
    <s v="Second Class"/>
    <s v="ST-20530"/>
    <s v="Shui Tom"/>
    <x v="0"/>
    <x v="0"/>
    <s v="Albuquerque"/>
    <x v="27"/>
    <n v="87105"/>
    <x v="1"/>
    <x v="1291"/>
    <x v="1"/>
    <x v="4"/>
    <x v="1268"/>
    <n v="33.29"/>
    <n v="1"/>
    <n v="0"/>
    <n v="7.9895999999999994"/>
  </r>
  <r>
    <n v="4322"/>
    <s v="US-2012-147662"/>
    <x v="1"/>
    <x v="966"/>
    <d v="2012-02-19T00:00:00"/>
    <s v="Standard Class"/>
    <s v="KB-16315"/>
    <s v="Karl Braun"/>
    <x v="0"/>
    <x v="0"/>
    <s v="Akron"/>
    <x v="24"/>
    <n v="44312"/>
    <x v="3"/>
    <x v="444"/>
    <x v="1"/>
    <x v="8"/>
    <x v="439"/>
    <n v="14.952000000000004"/>
    <n v="2"/>
    <n v="0.7"/>
    <n v="-11.961599999999997"/>
  </r>
  <r>
    <n v="4323"/>
    <s v="US-2012-147662"/>
    <x v="1"/>
    <x v="966"/>
    <d v="2012-02-19T00:00:00"/>
    <s v="Standard Class"/>
    <s v="KB-16315"/>
    <s v="Karl Braun"/>
    <x v="0"/>
    <x v="0"/>
    <s v="Akron"/>
    <x v="24"/>
    <n v="44312"/>
    <x v="3"/>
    <x v="1400"/>
    <x v="2"/>
    <x v="7"/>
    <x v="1378"/>
    <n v="323.98199999999997"/>
    <n v="3"/>
    <n v="0.4"/>
    <n v="-80.995500000000021"/>
  </r>
  <r>
    <n v="4324"/>
    <s v="US-2012-147662"/>
    <x v="1"/>
    <x v="966"/>
    <d v="2012-02-19T00:00:00"/>
    <s v="Standard Class"/>
    <s v="KB-16315"/>
    <s v="Karl Braun"/>
    <x v="0"/>
    <x v="0"/>
    <s v="Akron"/>
    <x v="24"/>
    <n v="44312"/>
    <x v="3"/>
    <x v="315"/>
    <x v="1"/>
    <x v="8"/>
    <x v="312"/>
    <n v="2.2860000000000005"/>
    <n v="2"/>
    <n v="0.7"/>
    <n v="-1.6763999999999997"/>
  </r>
  <r>
    <n v="4325"/>
    <s v="US-2012-147662"/>
    <x v="1"/>
    <x v="966"/>
    <d v="2012-02-19T00:00:00"/>
    <s v="Standard Class"/>
    <s v="KB-16315"/>
    <s v="Karl Braun"/>
    <x v="0"/>
    <x v="0"/>
    <s v="Akron"/>
    <x v="24"/>
    <n v="44312"/>
    <x v="3"/>
    <x v="879"/>
    <x v="1"/>
    <x v="6"/>
    <x v="864"/>
    <n v="14.352000000000002"/>
    <n v="3"/>
    <n v="0.2"/>
    <n v="0.8969999999999998"/>
  </r>
  <r>
    <n v="4326"/>
    <s v="US-2012-147662"/>
    <x v="1"/>
    <x v="966"/>
    <d v="2012-02-19T00:00:00"/>
    <s v="Standard Class"/>
    <s v="KB-16315"/>
    <s v="Karl Braun"/>
    <x v="0"/>
    <x v="0"/>
    <s v="Akron"/>
    <x v="24"/>
    <n v="44312"/>
    <x v="3"/>
    <x v="1048"/>
    <x v="2"/>
    <x v="11"/>
    <x v="1028"/>
    <n v="71.975999999999999"/>
    <n v="3"/>
    <n v="0.2"/>
    <n v="0.89969999999999573"/>
  </r>
  <r>
    <n v="4327"/>
    <s v="CA-2013-153346"/>
    <x v="0"/>
    <x v="967"/>
    <d v="2013-01-27T00:00:00"/>
    <s v="First Class"/>
    <s v="TB-21355"/>
    <s v="Todd Boyes"/>
    <x v="1"/>
    <x v="0"/>
    <s v="Plainfield"/>
    <x v="30"/>
    <n v="7060"/>
    <x v="3"/>
    <x v="1320"/>
    <x v="1"/>
    <x v="6"/>
    <x v="1297"/>
    <n v="9.2099999999999991"/>
    <n v="3"/>
    <n v="0"/>
    <n v="2.3025000000000002"/>
  </r>
  <r>
    <n v="4328"/>
    <s v="CA-2013-153346"/>
    <x v="0"/>
    <x v="967"/>
    <d v="2013-01-27T00:00:00"/>
    <s v="First Class"/>
    <s v="TB-21355"/>
    <s v="Todd Boyes"/>
    <x v="1"/>
    <x v="0"/>
    <s v="Plainfield"/>
    <x v="30"/>
    <n v="7060"/>
    <x v="3"/>
    <x v="1552"/>
    <x v="1"/>
    <x v="10"/>
    <x v="1531"/>
    <n v="18"/>
    <n v="5"/>
    <n v="0"/>
    <n v="8.2799999999999994"/>
  </r>
  <r>
    <n v="4329"/>
    <s v="CA-2014-118360"/>
    <x v="3"/>
    <x v="719"/>
    <d v="2014-04-08T00:00:00"/>
    <s v="Standard Class"/>
    <s v="JC-15775"/>
    <s v="John Castell"/>
    <x v="0"/>
    <x v="0"/>
    <s v="New York City"/>
    <x v="15"/>
    <n v="10011"/>
    <x v="3"/>
    <x v="1446"/>
    <x v="1"/>
    <x v="10"/>
    <x v="1424"/>
    <n v="42.929999999999993"/>
    <n v="9"/>
    <n v="0"/>
    <n v="19.318499999999997"/>
  </r>
  <r>
    <n v="4330"/>
    <s v="CA-2014-149853"/>
    <x v="3"/>
    <x v="621"/>
    <d v="2014-10-10T00:00:00"/>
    <s v="Standard Class"/>
    <s v="PO-18850"/>
    <s v="Patrick O'Brill"/>
    <x v="0"/>
    <x v="0"/>
    <s v="Hialeah"/>
    <x v="2"/>
    <n v="33012"/>
    <x v="0"/>
    <x v="1650"/>
    <x v="1"/>
    <x v="10"/>
    <x v="1630"/>
    <n v="15.552000000000003"/>
    <n v="3"/>
    <n v="0.2"/>
    <n v="5.4432"/>
  </r>
  <r>
    <n v="4331"/>
    <s v="CA-2014-149853"/>
    <x v="3"/>
    <x v="621"/>
    <d v="2014-10-10T00:00:00"/>
    <s v="Standard Class"/>
    <s v="PO-18850"/>
    <s v="Patrick O'Brill"/>
    <x v="0"/>
    <x v="0"/>
    <s v="Hialeah"/>
    <x v="2"/>
    <n v="33012"/>
    <x v="0"/>
    <x v="566"/>
    <x v="1"/>
    <x v="9"/>
    <x v="561"/>
    <n v="17.920000000000002"/>
    <n v="5"/>
    <n v="0.2"/>
    <n v="1.1200000000000001"/>
  </r>
  <r>
    <n v="4332"/>
    <s v="CA-2014-107909"/>
    <x v="3"/>
    <x v="853"/>
    <d v="2014-09-07T00:00:00"/>
    <s v="Standard Class"/>
    <s v="SS-20875"/>
    <s v="Sung Shariari"/>
    <x v="0"/>
    <x v="0"/>
    <s v="Redmond"/>
    <x v="4"/>
    <n v="98052"/>
    <x v="1"/>
    <x v="84"/>
    <x v="2"/>
    <x v="11"/>
    <x v="84"/>
    <n v="19.989999999999998"/>
    <n v="1"/>
    <n v="0"/>
    <n v="6.796599999999998"/>
  </r>
  <r>
    <n v="4333"/>
    <s v="CA-2014-107909"/>
    <x v="3"/>
    <x v="853"/>
    <d v="2014-09-07T00:00:00"/>
    <s v="Standard Class"/>
    <s v="SS-20875"/>
    <s v="Sung Shariari"/>
    <x v="0"/>
    <x v="0"/>
    <s v="Redmond"/>
    <x v="4"/>
    <n v="98052"/>
    <x v="1"/>
    <x v="1547"/>
    <x v="1"/>
    <x v="8"/>
    <x v="1526"/>
    <n v="22.92"/>
    <n v="5"/>
    <n v="0.2"/>
    <n v="8.0219999999999985"/>
  </r>
  <r>
    <n v="4334"/>
    <s v="CA-2012-112375"/>
    <x v="1"/>
    <x v="379"/>
    <d v="2012-12-27T00:00:00"/>
    <s v="Standard Class"/>
    <s v="RD-19720"/>
    <s v="Roger Demir"/>
    <x v="0"/>
    <x v="0"/>
    <s v="Daytona Beach"/>
    <x v="2"/>
    <n v="32114"/>
    <x v="0"/>
    <x v="1651"/>
    <x v="2"/>
    <x v="11"/>
    <x v="1631"/>
    <n v="50.88"/>
    <n v="6"/>
    <n v="0.2"/>
    <n v="14.628000000000005"/>
  </r>
  <r>
    <n v="4335"/>
    <s v="CA-2012-112375"/>
    <x v="1"/>
    <x v="379"/>
    <d v="2012-12-27T00:00:00"/>
    <s v="Standard Class"/>
    <s v="RD-19720"/>
    <s v="Roger Demir"/>
    <x v="0"/>
    <x v="0"/>
    <s v="Daytona Beach"/>
    <x v="2"/>
    <n v="32114"/>
    <x v="0"/>
    <x v="830"/>
    <x v="1"/>
    <x v="12"/>
    <x v="817"/>
    <n v="27.312000000000001"/>
    <n v="2"/>
    <n v="0.2"/>
    <n v="9.2178000000000004"/>
  </r>
  <r>
    <n v="4336"/>
    <s v="CA-2012-154795"/>
    <x v="1"/>
    <x v="139"/>
    <d v="2012-12-24T00:00:00"/>
    <s v="Standard Class"/>
    <s v="GZ-14470"/>
    <s v="Gary Zandusky"/>
    <x v="0"/>
    <x v="0"/>
    <s v="Bullhead City"/>
    <x v="16"/>
    <n v="86442"/>
    <x v="1"/>
    <x v="1652"/>
    <x v="1"/>
    <x v="12"/>
    <x v="1632"/>
    <n v="7.9200000000000008"/>
    <n v="1"/>
    <n v="0.2"/>
    <n v="2.7719999999999994"/>
  </r>
  <r>
    <n v="4337"/>
    <s v="CA-2012-154795"/>
    <x v="1"/>
    <x v="139"/>
    <d v="2012-12-24T00:00:00"/>
    <s v="Standard Class"/>
    <s v="GZ-14470"/>
    <s v="Gary Zandusky"/>
    <x v="0"/>
    <x v="0"/>
    <s v="Bullhead City"/>
    <x v="16"/>
    <n v="86442"/>
    <x v="1"/>
    <x v="1104"/>
    <x v="0"/>
    <x v="5"/>
    <x v="1084"/>
    <n v="14.368000000000002"/>
    <n v="2"/>
    <n v="0.2"/>
    <n v="3.9512"/>
  </r>
  <r>
    <n v="4338"/>
    <s v="CA-2012-125234"/>
    <x v="1"/>
    <x v="154"/>
    <d v="2012-12-01T00:00:00"/>
    <s v="Standard Class"/>
    <s v="SN-20710"/>
    <s v="Steve Nguyen"/>
    <x v="2"/>
    <x v="0"/>
    <s v="Los Angeles"/>
    <x v="1"/>
    <n v="90049"/>
    <x v="1"/>
    <x v="357"/>
    <x v="2"/>
    <x v="11"/>
    <x v="353"/>
    <n v="107.97"/>
    <n v="3"/>
    <n v="0"/>
    <n v="22.6737"/>
  </r>
  <r>
    <n v="4339"/>
    <s v="CA-2012-125234"/>
    <x v="1"/>
    <x v="154"/>
    <d v="2012-12-01T00:00:00"/>
    <s v="Standard Class"/>
    <s v="SN-20710"/>
    <s v="Steve Nguyen"/>
    <x v="2"/>
    <x v="0"/>
    <s v="Los Angeles"/>
    <x v="1"/>
    <n v="90049"/>
    <x v="1"/>
    <x v="67"/>
    <x v="1"/>
    <x v="10"/>
    <x v="67"/>
    <n v="113.82"/>
    <n v="3"/>
    <n v="0"/>
    <n v="53.495399999999989"/>
  </r>
  <r>
    <n v="4340"/>
    <s v="CA-2014-133501"/>
    <x v="3"/>
    <x v="151"/>
    <d v="2014-09-02T00:00:00"/>
    <s v="Standard Class"/>
    <s v="DK-12895"/>
    <s v="Dana Kaydos"/>
    <x v="0"/>
    <x v="0"/>
    <s v="Franklin"/>
    <x v="18"/>
    <n v="37064"/>
    <x v="0"/>
    <x v="974"/>
    <x v="1"/>
    <x v="10"/>
    <x v="959"/>
    <n v="5.1840000000000011"/>
    <n v="1"/>
    <n v="0.2"/>
    <n v="1.8144"/>
  </r>
  <r>
    <n v="4341"/>
    <s v="US-2011-129609"/>
    <x v="2"/>
    <x v="579"/>
    <d v="2011-03-22T00:00:00"/>
    <s v="Same Day"/>
    <s v="VM-21835"/>
    <s v="Vivian Mathis"/>
    <x v="0"/>
    <x v="0"/>
    <s v="Portage"/>
    <x v="14"/>
    <n v="46368"/>
    <x v="2"/>
    <x v="359"/>
    <x v="1"/>
    <x v="6"/>
    <x v="355"/>
    <n v="16.28"/>
    <n v="2"/>
    <n v="0"/>
    <n v="6.5120000000000005"/>
  </r>
  <r>
    <n v="4342"/>
    <s v="CA-2014-130309"/>
    <x v="3"/>
    <x v="94"/>
    <d v="2014-12-22T00:00:00"/>
    <s v="Standard Class"/>
    <s v="GB-14575"/>
    <s v="Giulietta Baptist"/>
    <x v="0"/>
    <x v="0"/>
    <s v="Arlington"/>
    <x v="17"/>
    <n v="22204"/>
    <x v="0"/>
    <x v="245"/>
    <x v="1"/>
    <x v="4"/>
    <x v="243"/>
    <n v="544.38"/>
    <n v="3"/>
    <n v="0"/>
    <n v="157.87019999999993"/>
  </r>
  <r>
    <n v="4343"/>
    <s v="CA-2014-105410"/>
    <x v="3"/>
    <x v="498"/>
    <d v="2014-03-23T00:00:00"/>
    <s v="First Class"/>
    <s v="ND-18370"/>
    <s v="Natalie DeCherney"/>
    <x v="0"/>
    <x v="0"/>
    <s v="San Francisco"/>
    <x v="1"/>
    <n v="94110"/>
    <x v="1"/>
    <x v="925"/>
    <x v="1"/>
    <x v="8"/>
    <x v="908"/>
    <n v="19.824000000000002"/>
    <n v="6"/>
    <n v="0.2"/>
    <n v="6.690599999999999"/>
  </r>
  <r>
    <n v="4344"/>
    <s v="CA-2014-105410"/>
    <x v="3"/>
    <x v="498"/>
    <d v="2014-03-23T00:00:00"/>
    <s v="First Class"/>
    <s v="ND-18370"/>
    <s v="Natalie DeCherney"/>
    <x v="0"/>
    <x v="0"/>
    <s v="San Francisco"/>
    <x v="1"/>
    <n v="94110"/>
    <x v="1"/>
    <x v="1075"/>
    <x v="2"/>
    <x v="7"/>
    <x v="1056"/>
    <n v="657.50400000000002"/>
    <n v="6"/>
    <n v="0.2"/>
    <n v="-131.50080000000005"/>
  </r>
  <r>
    <n v="4345"/>
    <s v="CA-2014-105410"/>
    <x v="3"/>
    <x v="498"/>
    <d v="2014-03-23T00:00:00"/>
    <s v="First Class"/>
    <s v="ND-18370"/>
    <s v="Natalie DeCherney"/>
    <x v="0"/>
    <x v="0"/>
    <s v="San Francisco"/>
    <x v="1"/>
    <n v="94110"/>
    <x v="1"/>
    <x v="100"/>
    <x v="2"/>
    <x v="11"/>
    <x v="100"/>
    <n v="99.54"/>
    <n v="2"/>
    <n v="0"/>
    <n v="10.949399999999997"/>
  </r>
  <r>
    <n v="4346"/>
    <s v="CA-2014-105410"/>
    <x v="3"/>
    <x v="498"/>
    <d v="2014-03-23T00:00:00"/>
    <s v="First Class"/>
    <s v="ND-18370"/>
    <s v="Natalie DeCherney"/>
    <x v="0"/>
    <x v="0"/>
    <s v="San Francisco"/>
    <x v="1"/>
    <n v="94110"/>
    <x v="1"/>
    <x v="1135"/>
    <x v="2"/>
    <x v="11"/>
    <x v="1114"/>
    <n v="199.96"/>
    <n v="4"/>
    <n v="0"/>
    <n v="85.982800000000012"/>
  </r>
  <r>
    <n v="4347"/>
    <s v="CA-2013-120355"/>
    <x v="0"/>
    <x v="31"/>
    <d v="2013-09-26T00:00:00"/>
    <s v="Standard Class"/>
    <s v="MM-17260"/>
    <s v="Magdelene Morse"/>
    <x v="0"/>
    <x v="0"/>
    <s v="New Rochelle"/>
    <x v="15"/>
    <n v="10801"/>
    <x v="3"/>
    <x v="654"/>
    <x v="0"/>
    <x v="1"/>
    <x v="648"/>
    <n v="631.78200000000004"/>
    <n v="2"/>
    <n v="0.1"/>
    <n v="140.39599999999993"/>
  </r>
  <r>
    <n v="4348"/>
    <s v="CA-2013-120355"/>
    <x v="0"/>
    <x v="31"/>
    <d v="2013-09-26T00:00:00"/>
    <s v="Standard Class"/>
    <s v="MM-17260"/>
    <s v="Magdelene Morse"/>
    <x v="0"/>
    <x v="0"/>
    <s v="New Rochelle"/>
    <x v="15"/>
    <n v="10801"/>
    <x v="3"/>
    <x v="1653"/>
    <x v="0"/>
    <x v="5"/>
    <x v="1633"/>
    <n v="60.72"/>
    <n v="3"/>
    <n v="0"/>
    <n v="26.1096"/>
  </r>
  <r>
    <n v="4349"/>
    <s v="CA-2014-169894"/>
    <x v="3"/>
    <x v="221"/>
    <d v="2014-11-30T00:00:00"/>
    <s v="Second Class"/>
    <s v="MV-17485"/>
    <s v="Mark Van Huff"/>
    <x v="0"/>
    <x v="0"/>
    <s v="Mesa"/>
    <x v="16"/>
    <n v="85204"/>
    <x v="1"/>
    <x v="655"/>
    <x v="1"/>
    <x v="8"/>
    <x v="649"/>
    <n v="20.724000000000004"/>
    <n v="2"/>
    <n v="0.7"/>
    <n v="-15.197599999999994"/>
  </r>
  <r>
    <n v="4350"/>
    <s v="CA-2014-169894"/>
    <x v="3"/>
    <x v="221"/>
    <d v="2014-11-30T00:00:00"/>
    <s v="Second Class"/>
    <s v="MV-17485"/>
    <s v="Mark Van Huff"/>
    <x v="0"/>
    <x v="0"/>
    <s v="Mesa"/>
    <x v="16"/>
    <n v="85204"/>
    <x v="1"/>
    <x v="391"/>
    <x v="1"/>
    <x v="4"/>
    <x v="387"/>
    <n v="415.87200000000007"/>
    <n v="8"/>
    <n v="0.2"/>
    <n v="-41.587199999999996"/>
  </r>
  <r>
    <n v="4351"/>
    <s v="US-2014-100482"/>
    <x v="3"/>
    <x v="645"/>
    <d v="2014-04-16T00:00:00"/>
    <s v="Standard Class"/>
    <s v="JL-15130"/>
    <s v="Jack Lebron"/>
    <x v="0"/>
    <x v="0"/>
    <s v="Lancaster"/>
    <x v="24"/>
    <n v="43130"/>
    <x v="3"/>
    <x v="470"/>
    <x v="1"/>
    <x v="4"/>
    <x v="466"/>
    <n v="16.768000000000001"/>
    <n v="2"/>
    <n v="0.2"/>
    <n v="1.4672000000000001"/>
  </r>
  <r>
    <n v="4352"/>
    <s v="US-2014-100482"/>
    <x v="3"/>
    <x v="645"/>
    <d v="2014-04-16T00:00:00"/>
    <s v="Standard Class"/>
    <s v="JL-15130"/>
    <s v="Jack Lebron"/>
    <x v="0"/>
    <x v="0"/>
    <s v="Lancaster"/>
    <x v="24"/>
    <n v="43130"/>
    <x v="3"/>
    <x v="658"/>
    <x v="2"/>
    <x v="11"/>
    <x v="652"/>
    <n v="27.12"/>
    <n v="2"/>
    <n v="0.2"/>
    <n v="-4.7460000000000013"/>
  </r>
  <r>
    <n v="4353"/>
    <s v="CA-2014-107748"/>
    <x v="3"/>
    <x v="389"/>
    <d v="2014-12-13T00:00:00"/>
    <s v="Second Class"/>
    <s v="AG-10330"/>
    <s v="Alex Grayson"/>
    <x v="0"/>
    <x v="0"/>
    <s v="Stockton"/>
    <x v="1"/>
    <n v="95207"/>
    <x v="1"/>
    <x v="1620"/>
    <x v="2"/>
    <x v="7"/>
    <x v="1602"/>
    <n v="95.84"/>
    <n v="4"/>
    <n v="0.2"/>
    <n v="34.741999999999997"/>
  </r>
  <r>
    <n v="4354"/>
    <s v="CA-2014-107748"/>
    <x v="3"/>
    <x v="389"/>
    <d v="2014-12-13T00:00:00"/>
    <s v="Second Class"/>
    <s v="AG-10330"/>
    <s v="Alex Grayson"/>
    <x v="0"/>
    <x v="0"/>
    <s v="Stockton"/>
    <x v="1"/>
    <n v="95207"/>
    <x v="1"/>
    <x v="510"/>
    <x v="1"/>
    <x v="10"/>
    <x v="505"/>
    <n v="12.96"/>
    <n v="2"/>
    <n v="0"/>
    <n v="6.2208000000000006"/>
  </r>
  <r>
    <n v="4355"/>
    <s v="CA-2014-153654"/>
    <x v="3"/>
    <x v="221"/>
    <d v="2014-11-27T00:00:00"/>
    <s v="Second Class"/>
    <s v="MD-17860"/>
    <s v="Michael Dominguez"/>
    <x v="1"/>
    <x v="0"/>
    <s v="Asheville"/>
    <x v="3"/>
    <n v="28806"/>
    <x v="0"/>
    <x v="741"/>
    <x v="1"/>
    <x v="8"/>
    <x v="732"/>
    <n v="19.008000000000003"/>
    <n v="8"/>
    <n v="0.7"/>
    <n v="-12.671999999999997"/>
  </r>
  <r>
    <n v="4356"/>
    <s v="CA-2012-155600"/>
    <x v="1"/>
    <x v="784"/>
    <d v="2012-12-07T00:00:00"/>
    <s v="Second Class"/>
    <s v="RO-19780"/>
    <s v="Rose O'Brian"/>
    <x v="0"/>
    <x v="0"/>
    <s v="Clarksville"/>
    <x v="18"/>
    <n v="37042"/>
    <x v="0"/>
    <x v="692"/>
    <x v="1"/>
    <x v="8"/>
    <x v="685"/>
    <n v="1598.0580000000002"/>
    <n v="7"/>
    <n v="0.7"/>
    <n v="-1065.3719999999998"/>
  </r>
  <r>
    <n v="4357"/>
    <s v="CA-2012-155600"/>
    <x v="1"/>
    <x v="784"/>
    <d v="2012-12-07T00:00:00"/>
    <s v="Second Class"/>
    <s v="RO-19780"/>
    <s v="Rose O'Brian"/>
    <x v="0"/>
    <x v="0"/>
    <s v="Clarksville"/>
    <x v="18"/>
    <n v="37042"/>
    <x v="0"/>
    <x v="684"/>
    <x v="1"/>
    <x v="6"/>
    <x v="677"/>
    <n v="36.96"/>
    <n v="4"/>
    <n v="0.2"/>
    <n v="12.011999999999999"/>
  </r>
  <r>
    <n v="4358"/>
    <s v="CA-2014-162565"/>
    <x v="3"/>
    <x v="157"/>
    <d v="2014-12-12T00:00:00"/>
    <s v="Same Day"/>
    <s v="RR-19315"/>
    <s v="Ralph Ritter"/>
    <x v="0"/>
    <x v="0"/>
    <s v="Aurora"/>
    <x v="10"/>
    <n v="60505"/>
    <x v="2"/>
    <x v="289"/>
    <x v="1"/>
    <x v="10"/>
    <x v="286"/>
    <n v="10.368000000000002"/>
    <n v="2"/>
    <n v="0.2"/>
    <n v="3.6288"/>
  </r>
  <r>
    <n v="4359"/>
    <s v="CA-2014-162565"/>
    <x v="3"/>
    <x v="157"/>
    <d v="2014-12-12T00:00:00"/>
    <s v="Same Day"/>
    <s v="RR-19315"/>
    <s v="Ralph Ritter"/>
    <x v="0"/>
    <x v="0"/>
    <s v="Aurora"/>
    <x v="10"/>
    <n v="60505"/>
    <x v="2"/>
    <x v="622"/>
    <x v="0"/>
    <x v="5"/>
    <x v="616"/>
    <n v="77.720000000000013"/>
    <n v="1"/>
    <n v="0.6"/>
    <n v="-66.061999999999998"/>
  </r>
  <r>
    <n v="4360"/>
    <s v="CA-2014-162565"/>
    <x v="3"/>
    <x v="157"/>
    <d v="2014-12-12T00:00:00"/>
    <s v="Same Day"/>
    <s v="RR-19315"/>
    <s v="Ralph Ritter"/>
    <x v="0"/>
    <x v="0"/>
    <s v="Aurora"/>
    <x v="10"/>
    <n v="60505"/>
    <x v="2"/>
    <x v="873"/>
    <x v="0"/>
    <x v="1"/>
    <x v="858"/>
    <n v="520.46399999999994"/>
    <n v="2"/>
    <n v="0.3"/>
    <n v="-14.870399999999961"/>
  </r>
  <r>
    <n v="4361"/>
    <s v="CA-2013-127642"/>
    <x v="0"/>
    <x v="206"/>
    <d v="2013-05-24T00:00:00"/>
    <s v="First Class"/>
    <s v="CP-12340"/>
    <s v="Christine Phan"/>
    <x v="1"/>
    <x v="0"/>
    <s v="Warwick"/>
    <x v="34"/>
    <n v="2886"/>
    <x v="3"/>
    <x v="1654"/>
    <x v="1"/>
    <x v="10"/>
    <x v="33"/>
    <n v="111.96"/>
    <n v="2"/>
    <n v="0"/>
    <n v="54.860399999999998"/>
  </r>
  <r>
    <n v="4362"/>
    <s v="US-2014-163195"/>
    <x v="3"/>
    <x v="922"/>
    <d v="2014-02-22T00:00:00"/>
    <s v="Second Class"/>
    <s v="LL-16840"/>
    <s v="Lauren Leatherbury"/>
    <x v="0"/>
    <x v="0"/>
    <s v="Lafayette"/>
    <x v="28"/>
    <n v="70506"/>
    <x v="0"/>
    <x v="119"/>
    <x v="2"/>
    <x v="7"/>
    <x v="119"/>
    <n v="29.160000000000004"/>
    <n v="3"/>
    <n v="0"/>
    <n v="8.4563999999999986"/>
  </r>
  <r>
    <n v="4363"/>
    <s v="CA-2014-111332"/>
    <x v="3"/>
    <x v="968"/>
    <d v="2014-05-23T00:00:00"/>
    <s v="Second Class"/>
    <s v="NC-18340"/>
    <s v="Nat Carroll"/>
    <x v="0"/>
    <x v="0"/>
    <s v="Fargo"/>
    <x v="46"/>
    <n v="58103"/>
    <x v="2"/>
    <x v="399"/>
    <x v="1"/>
    <x v="6"/>
    <x v="395"/>
    <n v="131.94"/>
    <n v="3"/>
    <n v="0"/>
    <n v="35.623800000000003"/>
  </r>
  <r>
    <n v="4364"/>
    <s v="CA-2014-111332"/>
    <x v="3"/>
    <x v="968"/>
    <d v="2014-05-23T00:00:00"/>
    <s v="Second Class"/>
    <s v="NC-18340"/>
    <s v="Nat Carroll"/>
    <x v="0"/>
    <x v="0"/>
    <s v="Fargo"/>
    <x v="46"/>
    <n v="58103"/>
    <x v="2"/>
    <x v="313"/>
    <x v="1"/>
    <x v="6"/>
    <x v="310"/>
    <n v="25.92"/>
    <n v="4"/>
    <n v="0"/>
    <n v="8.2943999999999996"/>
  </r>
  <r>
    <n v="4365"/>
    <s v="CA-2014-111332"/>
    <x v="3"/>
    <x v="968"/>
    <d v="2014-05-23T00:00:00"/>
    <s v="Second Class"/>
    <s v="NC-18340"/>
    <s v="Nat Carroll"/>
    <x v="0"/>
    <x v="0"/>
    <s v="Fargo"/>
    <x v="46"/>
    <n v="58103"/>
    <x v="2"/>
    <x v="718"/>
    <x v="1"/>
    <x v="4"/>
    <x v="710"/>
    <n v="704.76"/>
    <n v="4"/>
    <n v="0"/>
    <n v="162.09479999999996"/>
  </r>
  <r>
    <n v="4366"/>
    <s v="CA-2014-111332"/>
    <x v="3"/>
    <x v="968"/>
    <d v="2014-05-23T00:00:00"/>
    <s v="Second Class"/>
    <s v="NC-18340"/>
    <s v="Nat Carroll"/>
    <x v="0"/>
    <x v="0"/>
    <s v="Fargo"/>
    <x v="46"/>
    <n v="58103"/>
    <x v="2"/>
    <x v="1099"/>
    <x v="1"/>
    <x v="13"/>
    <x v="33"/>
    <n v="7.41"/>
    <n v="3"/>
    <n v="0"/>
    <n v="3.4827000000000004"/>
  </r>
  <r>
    <n v="4367"/>
    <s v="CA-2014-111332"/>
    <x v="3"/>
    <x v="968"/>
    <d v="2014-05-23T00:00:00"/>
    <s v="Second Class"/>
    <s v="NC-18340"/>
    <s v="Nat Carroll"/>
    <x v="0"/>
    <x v="0"/>
    <s v="Fargo"/>
    <x v="46"/>
    <n v="58103"/>
    <x v="2"/>
    <x v="1539"/>
    <x v="1"/>
    <x v="6"/>
    <x v="1518"/>
    <n v="21.5"/>
    <n v="10"/>
    <n v="0"/>
    <n v="7.094999999999998"/>
  </r>
  <r>
    <n v="4368"/>
    <s v="CA-2014-117044"/>
    <x v="3"/>
    <x v="220"/>
    <d v="2014-09-14T00:00:00"/>
    <s v="Second Class"/>
    <s v="HA-14920"/>
    <s v="Helen Andreada"/>
    <x v="0"/>
    <x v="0"/>
    <s v="Chicago"/>
    <x v="10"/>
    <n v="60623"/>
    <x v="2"/>
    <x v="1321"/>
    <x v="1"/>
    <x v="13"/>
    <x v="1298"/>
    <n v="10.528"/>
    <n v="4"/>
    <n v="0.2"/>
    <n v="3.2899999999999996"/>
  </r>
  <r>
    <n v="4369"/>
    <s v="CA-2014-117044"/>
    <x v="3"/>
    <x v="220"/>
    <d v="2014-09-14T00:00:00"/>
    <s v="Second Class"/>
    <s v="HA-14920"/>
    <s v="Helen Andreada"/>
    <x v="0"/>
    <x v="0"/>
    <s v="Chicago"/>
    <x v="10"/>
    <n v="60623"/>
    <x v="2"/>
    <x v="630"/>
    <x v="1"/>
    <x v="10"/>
    <x v="624"/>
    <n v="20.544000000000004"/>
    <n v="6"/>
    <n v="0.2"/>
    <n v="6.4199999999999964"/>
  </r>
  <r>
    <n v="4370"/>
    <s v="US-2013-165078"/>
    <x v="0"/>
    <x v="732"/>
    <d v="2013-11-11T00:00:00"/>
    <s v="Standard Class"/>
    <s v="MA-17995"/>
    <s v="Michelle Arnett"/>
    <x v="2"/>
    <x v="0"/>
    <s v="Lawrence"/>
    <x v="14"/>
    <n v="46226"/>
    <x v="2"/>
    <x v="542"/>
    <x v="1"/>
    <x v="8"/>
    <x v="537"/>
    <n v="104.9"/>
    <n v="5"/>
    <n v="0"/>
    <n v="50.351999999999997"/>
  </r>
  <r>
    <n v="4371"/>
    <s v="US-2013-165078"/>
    <x v="0"/>
    <x v="732"/>
    <d v="2013-11-11T00:00:00"/>
    <s v="Standard Class"/>
    <s v="MA-17995"/>
    <s v="Michelle Arnett"/>
    <x v="2"/>
    <x v="0"/>
    <s v="Lawrence"/>
    <x v="14"/>
    <n v="46226"/>
    <x v="2"/>
    <x v="1571"/>
    <x v="1"/>
    <x v="6"/>
    <x v="1553"/>
    <n v="39.68"/>
    <n v="2"/>
    <n v="0"/>
    <n v="16.268800000000002"/>
  </r>
  <r>
    <n v="4372"/>
    <s v="US-2013-165078"/>
    <x v="0"/>
    <x v="732"/>
    <d v="2013-11-11T00:00:00"/>
    <s v="Standard Class"/>
    <s v="MA-17995"/>
    <s v="Michelle Arnett"/>
    <x v="2"/>
    <x v="0"/>
    <s v="Lawrence"/>
    <x v="14"/>
    <n v="46226"/>
    <x v="2"/>
    <x v="1655"/>
    <x v="1"/>
    <x v="2"/>
    <x v="1634"/>
    <n v="51.75"/>
    <n v="5"/>
    <n v="0"/>
    <n v="24.84"/>
  </r>
  <r>
    <n v="4373"/>
    <s v="US-2014-169320"/>
    <x v="3"/>
    <x v="283"/>
    <d v="2014-07-26T00:00:00"/>
    <s v="Second Class"/>
    <s v="LH-16900"/>
    <s v="Lena Hernandez"/>
    <x v="0"/>
    <x v="0"/>
    <s v="Elkhart"/>
    <x v="14"/>
    <n v="46514"/>
    <x v="2"/>
    <x v="241"/>
    <x v="1"/>
    <x v="6"/>
    <x v="239"/>
    <n v="11.68"/>
    <n v="2"/>
    <n v="0"/>
    <n v="5.4895999999999994"/>
  </r>
  <r>
    <n v="4374"/>
    <s v="US-2014-169320"/>
    <x v="3"/>
    <x v="283"/>
    <d v="2014-07-26T00:00:00"/>
    <s v="Second Class"/>
    <s v="LH-16900"/>
    <s v="Lena Hernandez"/>
    <x v="0"/>
    <x v="0"/>
    <s v="Elkhart"/>
    <x v="14"/>
    <n v="46514"/>
    <x v="2"/>
    <x v="1365"/>
    <x v="2"/>
    <x v="11"/>
    <x v="1539"/>
    <n v="159.75"/>
    <n v="5"/>
    <n v="0"/>
    <n v="11.182499999999997"/>
  </r>
  <r>
    <n v="4375"/>
    <s v="CA-2013-158575"/>
    <x v="0"/>
    <x v="741"/>
    <d v="2013-11-25T00:00:00"/>
    <s v="Standard Class"/>
    <s v="SB-20290"/>
    <s v="Sean Braxton"/>
    <x v="1"/>
    <x v="0"/>
    <s v="Kent"/>
    <x v="24"/>
    <n v="44240"/>
    <x v="3"/>
    <x v="1656"/>
    <x v="1"/>
    <x v="9"/>
    <x v="1635"/>
    <n v="103.96799999999999"/>
    <n v="6"/>
    <n v="0.2"/>
    <n v="16.894799999999996"/>
  </r>
  <r>
    <n v="4376"/>
    <s v="CA-2011-166954"/>
    <x v="2"/>
    <x v="573"/>
    <d v="2011-04-30T00:00:00"/>
    <s v="Standard Class"/>
    <s v="BT-11305"/>
    <s v="Beth Thompson"/>
    <x v="2"/>
    <x v="0"/>
    <s v="San Gabriel"/>
    <x v="1"/>
    <n v="91776"/>
    <x v="1"/>
    <x v="71"/>
    <x v="0"/>
    <x v="5"/>
    <x v="71"/>
    <n v="303.25"/>
    <n v="5"/>
    <n v="0"/>
    <n v="63.682499999999997"/>
  </r>
  <r>
    <n v="4377"/>
    <s v="CA-2011-166954"/>
    <x v="2"/>
    <x v="573"/>
    <d v="2011-04-30T00:00:00"/>
    <s v="Standard Class"/>
    <s v="BT-11305"/>
    <s v="Beth Thompson"/>
    <x v="2"/>
    <x v="0"/>
    <s v="San Gabriel"/>
    <x v="1"/>
    <n v="91776"/>
    <x v="1"/>
    <x v="1284"/>
    <x v="1"/>
    <x v="9"/>
    <x v="1260"/>
    <n v="270.71999999999997"/>
    <n v="3"/>
    <n v="0"/>
    <n v="78.508799999999965"/>
  </r>
  <r>
    <n v="4378"/>
    <s v="CA-2011-166954"/>
    <x v="2"/>
    <x v="573"/>
    <d v="2011-04-30T00:00:00"/>
    <s v="Standard Class"/>
    <s v="BT-11305"/>
    <s v="Beth Thompson"/>
    <x v="2"/>
    <x v="0"/>
    <s v="San Gabriel"/>
    <x v="1"/>
    <n v="91776"/>
    <x v="1"/>
    <x v="873"/>
    <x v="0"/>
    <x v="1"/>
    <x v="858"/>
    <n v="1487.04"/>
    <n v="5"/>
    <n v="0.2"/>
    <n v="148.70400000000006"/>
  </r>
  <r>
    <n v="4379"/>
    <s v="CA-2012-140830"/>
    <x v="1"/>
    <x v="672"/>
    <d v="2012-12-02T00:00:00"/>
    <s v="Second Class"/>
    <s v="PS-18970"/>
    <s v="Paul Stevenson"/>
    <x v="2"/>
    <x v="0"/>
    <s v="Henderson"/>
    <x v="0"/>
    <n v="42420"/>
    <x v="0"/>
    <x v="755"/>
    <x v="1"/>
    <x v="12"/>
    <x v="746"/>
    <n v="17.48"/>
    <n v="2"/>
    <n v="0"/>
    <n v="8.2156000000000002"/>
  </r>
  <r>
    <n v="4380"/>
    <s v="CA-2012-140830"/>
    <x v="1"/>
    <x v="672"/>
    <d v="2012-12-02T00:00:00"/>
    <s v="Second Class"/>
    <s v="PS-18970"/>
    <s v="Paul Stevenson"/>
    <x v="2"/>
    <x v="0"/>
    <s v="Henderson"/>
    <x v="0"/>
    <n v="42420"/>
    <x v="0"/>
    <x v="842"/>
    <x v="1"/>
    <x v="12"/>
    <x v="828"/>
    <n v="71.88"/>
    <n v="2"/>
    <n v="0"/>
    <n v="32.345999999999997"/>
  </r>
  <r>
    <n v="4381"/>
    <s v="CA-2012-152891"/>
    <x v="1"/>
    <x v="969"/>
    <d v="2012-10-30T00:00:00"/>
    <s v="Standard Class"/>
    <s v="TB-21625"/>
    <s v="Trudy Brown"/>
    <x v="0"/>
    <x v="0"/>
    <s v="San Francisco"/>
    <x v="1"/>
    <n v="94110"/>
    <x v="1"/>
    <x v="626"/>
    <x v="1"/>
    <x v="6"/>
    <x v="620"/>
    <n v="60.449999999999996"/>
    <n v="3"/>
    <n v="0"/>
    <n v="16.3215"/>
  </r>
  <r>
    <n v="4382"/>
    <s v="CA-2012-152891"/>
    <x v="1"/>
    <x v="969"/>
    <d v="2012-10-30T00:00:00"/>
    <s v="Standard Class"/>
    <s v="TB-21625"/>
    <s v="Trudy Brown"/>
    <x v="0"/>
    <x v="0"/>
    <s v="San Francisco"/>
    <x v="1"/>
    <n v="94110"/>
    <x v="1"/>
    <x v="438"/>
    <x v="0"/>
    <x v="3"/>
    <x v="433"/>
    <n v="253.17599999999999"/>
    <n v="3"/>
    <n v="0.2"/>
    <n v="-31.64700000000002"/>
  </r>
  <r>
    <n v="4383"/>
    <s v="US-2012-122784"/>
    <x v="1"/>
    <x v="603"/>
    <d v="2012-07-27T00:00:00"/>
    <s v="Standard Class"/>
    <s v="RA-19915"/>
    <s v="Russell Applegate"/>
    <x v="0"/>
    <x v="0"/>
    <s v="Highland Park"/>
    <x v="10"/>
    <n v="60035"/>
    <x v="2"/>
    <x v="614"/>
    <x v="1"/>
    <x v="8"/>
    <x v="609"/>
    <n v="2.879999999999999"/>
    <n v="5"/>
    <n v="0.8"/>
    <n v="-4.4639999999999995"/>
  </r>
  <r>
    <n v="4384"/>
    <s v="US-2012-122784"/>
    <x v="1"/>
    <x v="603"/>
    <d v="2012-07-27T00:00:00"/>
    <s v="Standard Class"/>
    <s v="RA-19915"/>
    <s v="Russell Applegate"/>
    <x v="0"/>
    <x v="0"/>
    <s v="Highland Park"/>
    <x v="10"/>
    <n v="60035"/>
    <x v="2"/>
    <x v="1657"/>
    <x v="0"/>
    <x v="0"/>
    <x v="1636"/>
    <n v="384.94399999999996"/>
    <n v="4"/>
    <n v="0.3"/>
    <n v="-126.48159999999999"/>
  </r>
  <r>
    <n v="4385"/>
    <s v="US-2012-122784"/>
    <x v="1"/>
    <x v="603"/>
    <d v="2012-07-27T00:00:00"/>
    <s v="Standard Class"/>
    <s v="RA-19915"/>
    <s v="Russell Applegate"/>
    <x v="0"/>
    <x v="0"/>
    <s v="Highland Park"/>
    <x v="10"/>
    <n v="60035"/>
    <x v="2"/>
    <x v="664"/>
    <x v="2"/>
    <x v="7"/>
    <x v="658"/>
    <n v="153.584"/>
    <n v="2"/>
    <n v="0.2"/>
    <n v="13.438599999999994"/>
  </r>
  <r>
    <n v="4386"/>
    <s v="US-2012-122784"/>
    <x v="1"/>
    <x v="603"/>
    <d v="2012-07-27T00:00:00"/>
    <s v="Standard Class"/>
    <s v="RA-19915"/>
    <s v="Russell Applegate"/>
    <x v="0"/>
    <x v="0"/>
    <s v="Highland Park"/>
    <x v="10"/>
    <n v="60035"/>
    <x v="2"/>
    <x v="37"/>
    <x v="0"/>
    <x v="0"/>
    <x v="37"/>
    <n v="913.43000000000006"/>
    <n v="5"/>
    <n v="0.3"/>
    <n v="-52.195999999999913"/>
  </r>
  <r>
    <n v="4387"/>
    <s v="CA-2013-156811"/>
    <x v="0"/>
    <x v="189"/>
    <d v="2013-11-03T00:00:00"/>
    <s v="Standard Class"/>
    <s v="BP-11095"/>
    <s v="Bart Pistole"/>
    <x v="1"/>
    <x v="0"/>
    <s v="San Francisco"/>
    <x v="1"/>
    <n v="94122"/>
    <x v="1"/>
    <x v="1644"/>
    <x v="1"/>
    <x v="9"/>
    <x v="33"/>
    <n v="43.92"/>
    <n v="4"/>
    <n v="0"/>
    <n v="11.858400000000003"/>
  </r>
  <r>
    <n v="4388"/>
    <s v="CA-2013-156811"/>
    <x v="0"/>
    <x v="189"/>
    <d v="2013-11-03T00:00:00"/>
    <s v="Standard Class"/>
    <s v="BP-11095"/>
    <s v="Bart Pistole"/>
    <x v="1"/>
    <x v="0"/>
    <s v="San Francisco"/>
    <x v="1"/>
    <n v="94122"/>
    <x v="1"/>
    <x v="1124"/>
    <x v="1"/>
    <x v="8"/>
    <x v="1103"/>
    <n v="25.031999999999996"/>
    <n v="3"/>
    <n v="0.2"/>
    <n v="7.822499999999998"/>
  </r>
  <r>
    <n v="4389"/>
    <s v="CA-2014-111556"/>
    <x v="3"/>
    <x v="225"/>
    <d v="2014-11-23T00:00:00"/>
    <s v="First Class"/>
    <s v="CD-11920"/>
    <s v="Carlos Daly"/>
    <x v="0"/>
    <x v="0"/>
    <s v="New York City"/>
    <x v="15"/>
    <n v="10035"/>
    <x v="3"/>
    <x v="652"/>
    <x v="1"/>
    <x v="10"/>
    <x v="646"/>
    <n v="46.76"/>
    <n v="7"/>
    <n v="0"/>
    <n v="22.444800000000001"/>
  </r>
  <r>
    <n v="4390"/>
    <s v="CA-2014-111556"/>
    <x v="3"/>
    <x v="225"/>
    <d v="2014-11-23T00:00:00"/>
    <s v="First Class"/>
    <s v="CD-11920"/>
    <s v="Carlos Daly"/>
    <x v="0"/>
    <x v="0"/>
    <s v="New York City"/>
    <x v="15"/>
    <n v="10035"/>
    <x v="3"/>
    <x v="1121"/>
    <x v="0"/>
    <x v="0"/>
    <x v="1100"/>
    <n v="183.96800000000002"/>
    <n v="2"/>
    <n v="0.2"/>
    <n v="-25.295600000000022"/>
  </r>
  <r>
    <n v="4391"/>
    <s v="CA-2014-111556"/>
    <x v="3"/>
    <x v="225"/>
    <d v="2014-11-23T00:00:00"/>
    <s v="First Class"/>
    <s v="CD-11920"/>
    <s v="Carlos Daly"/>
    <x v="0"/>
    <x v="0"/>
    <s v="New York City"/>
    <x v="15"/>
    <n v="10035"/>
    <x v="3"/>
    <x v="1461"/>
    <x v="2"/>
    <x v="7"/>
    <x v="1438"/>
    <n v="1259.97"/>
    <n v="3"/>
    <n v="0"/>
    <n v="327.59220000000005"/>
  </r>
  <r>
    <n v="4392"/>
    <s v="CA-2014-111556"/>
    <x v="3"/>
    <x v="225"/>
    <d v="2014-11-23T00:00:00"/>
    <s v="First Class"/>
    <s v="CD-11920"/>
    <s v="Carlos Daly"/>
    <x v="0"/>
    <x v="0"/>
    <s v="New York City"/>
    <x v="15"/>
    <n v="10035"/>
    <x v="3"/>
    <x v="1243"/>
    <x v="1"/>
    <x v="6"/>
    <x v="1217"/>
    <n v="68.97"/>
    <n v="3"/>
    <n v="0"/>
    <n v="19.311600000000002"/>
  </r>
  <r>
    <n v="4393"/>
    <s v="CA-2013-108868"/>
    <x v="0"/>
    <x v="162"/>
    <d v="2013-09-13T00:00:00"/>
    <s v="Standard Class"/>
    <s v="KB-16585"/>
    <s v="Ken Black"/>
    <x v="1"/>
    <x v="0"/>
    <s v="Dallas"/>
    <x v="5"/>
    <n v="75081"/>
    <x v="2"/>
    <x v="399"/>
    <x v="1"/>
    <x v="6"/>
    <x v="395"/>
    <n v="70.367999999999995"/>
    <n v="2"/>
    <n v="0.2"/>
    <n v="6.1572000000000031"/>
  </r>
  <r>
    <n v="4394"/>
    <s v="CA-2013-108868"/>
    <x v="0"/>
    <x v="162"/>
    <d v="2013-09-13T00:00:00"/>
    <s v="Standard Class"/>
    <s v="KB-16585"/>
    <s v="Ken Black"/>
    <x v="1"/>
    <x v="0"/>
    <s v="Dallas"/>
    <x v="5"/>
    <n v="75081"/>
    <x v="2"/>
    <x v="1250"/>
    <x v="2"/>
    <x v="7"/>
    <x v="1225"/>
    <n v="59.960000000000008"/>
    <n v="5"/>
    <n v="0.2"/>
    <n v="21.735500000000002"/>
  </r>
  <r>
    <n v="4395"/>
    <s v="CA-2011-142965"/>
    <x v="2"/>
    <x v="836"/>
    <d v="2011-07-20T00:00:00"/>
    <s v="Same Day"/>
    <s v="SW-20245"/>
    <s v="Scot Wooten"/>
    <x v="0"/>
    <x v="0"/>
    <s v="Springfield"/>
    <x v="24"/>
    <n v="45503"/>
    <x v="3"/>
    <x v="571"/>
    <x v="1"/>
    <x v="4"/>
    <x v="566"/>
    <n v="25.983999999999998"/>
    <n v="1"/>
    <n v="0.2"/>
    <n v="-5.1968000000000005"/>
  </r>
  <r>
    <n v="4396"/>
    <s v="CA-2011-142965"/>
    <x v="2"/>
    <x v="836"/>
    <d v="2011-07-20T00:00:00"/>
    <s v="Same Day"/>
    <s v="SW-20245"/>
    <s v="Scot Wooten"/>
    <x v="0"/>
    <x v="0"/>
    <s v="Springfield"/>
    <x v="24"/>
    <n v="45503"/>
    <x v="3"/>
    <x v="999"/>
    <x v="1"/>
    <x v="8"/>
    <x v="982"/>
    <n v="27.360000000000003"/>
    <n v="3"/>
    <n v="0.7"/>
    <n v="-21.887999999999991"/>
  </r>
  <r>
    <n v="4397"/>
    <s v="CA-2013-148740"/>
    <x v="0"/>
    <x v="625"/>
    <d v="2013-11-20T00:00:00"/>
    <s v="Standard Class"/>
    <s v="AH-10690"/>
    <s v="Anna Häberlin"/>
    <x v="1"/>
    <x v="0"/>
    <s v="San Diego"/>
    <x v="1"/>
    <n v="92024"/>
    <x v="1"/>
    <x v="944"/>
    <x v="2"/>
    <x v="7"/>
    <x v="928"/>
    <n v="361.37600000000003"/>
    <n v="2"/>
    <n v="0.2"/>
    <n v="27.103200000000001"/>
  </r>
  <r>
    <n v="4398"/>
    <s v="US-2011-138758"/>
    <x v="2"/>
    <x v="970"/>
    <d v="2011-07-11T00:00:00"/>
    <s v="Standard Class"/>
    <s v="JL-15835"/>
    <s v="John Lee"/>
    <x v="0"/>
    <x v="0"/>
    <s v="Philadelphia"/>
    <x v="9"/>
    <n v="19120"/>
    <x v="3"/>
    <x v="812"/>
    <x v="0"/>
    <x v="1"/>
    <x v="801"/>
    <n v="172.18599999999998"/>
    <n v="2"/>
    <n v="0.3"/>
    <n v="-46.736200000000011"/>
  </r>
  <r>
    <n v="4399"/>
    <s v="US-2011-138758"/>
    <x v="2"/>
    <x v="970"/>
    <d v="2011-07-11T00:00:00"/>
    <s v="Standard Class"/>
    <s v="JL-15835"/>
    <s v="John Lee"/>
    <x v="0"/>
    <x v="0"/>
    <s v="Philadelphia"/>
    <x v="9"/>
    <n v="19120"/>
    <x v="3"/>
    <x v="484"/>
    <x v="0"/>
    <x v="5"/>
    <x v="479"/>
    <n v="69.00800000000001"/>
    <n v="2"/>
    <n v="0.2"/>
    <n v="12.0764"/>
  </r>
  <r>
    <n v="4400"/>
    <s v="CA-2013-131737"/>
    <x v="0"/>
    <x v="716"/>
    <d v="2013-03-18T00:00:00"/>
    <s v="Same Day"/>
    <s v="GZ-14470"/>
    <s v="Gary Zandusky"/>
    <x v="0"/>
    <x v="0"/>
    <s v="Columbia"/>
    <x v="39"/>
    <n v="21044"/>
    <x v="3"/>
    <x v="889"/>
    <x v="1"/>
    <x v="12"/>
    <x v="873"/>
    <n v="199.89999999999998"/>
    <n v="5"/>
    <n v="0"/>
    <n v="89.954999999999984"/>
  </r>
  <r>
    <n v="4401"/>
    <s v="CA-2013-131737"/>
    <x v="0"/>
    <x v="716"/>
    <d v="2013-03-18T00:00:00"/>
    <s v="Same Day"/>
    <s v="GZ-14470"/>
    <s v="Gary Zandusky"/>
    <x v="0"/>
    <x v="0"/>
    <s v="Columbia"/>
    <x v="39"/>
    <n v="21044"/>
    <x v="3"/>
    <x v="227"/>
    <x v="1"/>
    <x v="9"/>
    <x v="225"/>
    <n v="901.94999999999993"/>
    <n v="3"/>
    <n v="0"/>
    <n v="297.64349999999996"/>
  </r>
  <r>
    <n v="4402"/>
    <s v="CA-2013-131737"/>
    <x v="0"/>
    <x v="716"/>
    <d v="2013-03-18T00:00:00"/>
    <s v="Same Day"/>
    <s v="GZ-14470"/>
    <s v="Gary Zandusky"/>
    <x v="0"/>
    <x v="0"/>
    <s v="Columbia"/>
    <x v="39"/>
    <n v="21044"/>
    <x v="3"/>
    <x v="622"/>
    <x v="0"/>
    <x v="5"/>
    <x v="616"/>
    <n v="971.5"/>
    <n v="5"/>
    <n v="0"/>
    <n v="252.59"/>
  </r>
  <r>
    <n v="4403"/>
    <s v="CA-2013-114538"/>
    <x v="0"/>
    <x v="482"/>
    <d v="2013-12-28T00:00:00"/>
    <s v="First Class"/>
    <s v="RC-19825"/>
    <s v="Roy Collins"/>
    <x v="0"/>
    <x v="0"/>
    <s v="Colorado Springs"/>
    <x v="22"/>
    <n v="80906"/>
    <x v="1"/>
    <x v="1658"/>
    <x v="1"/>
    <x v="6"/>
    <x v="1637"/>
    <n v="11.328000000000001"/>
    <n v="2"/>
    <n v="0.2"/>
    <n v="2.5488000000000004"/>
  </r>
  <r>
    <n v="4404"/>
    <s v="CA-2011-127936"/>
    <x v="2"/>
    <x v="814"/>
    <d v="2011-09-04T00:00:00"/>
    <s v="First Class"/>
    <s v="CL-12565"/>
    <s v="Clay Ludtke"/>
    <x v="0"/>
    <x v="0"/>
    <s v="New York City"/>
    <x v="15"/>
    <n v="10009"/>
    <x v="3"/>
    <x v="1658"/>
    <x v="1"/>
    <x v="6"/>
    <x v="1637"/>
    <n v="21.240000000000002"/>
    <n v="3"/>
    <n v="0"/>
    <n v="8.071200000000001"/>
  </r>
  <r>
    <n v="4405"/>
    <s v="CA-2012-164336"/>
    <x v="1"/>
    <x v="761"/>
    <d v="2012-07-10T00:00:00"/>
    <s v="Standard Class"/>
    <s v="MW-18220"/>
    <s v="Mitch Webber"/>
    <x v="0"/>
    <x v="0"/>
    <s v="Philadelphia"/>
    <x v="9"/>
    <n v="19140"/>
    <x v="3"/>
    <x v="174"/>
    <x v="2"/>
    <x v="11"/>
    <x v="173"/>
    <n v="34.800000000000004"/>
    <n v="3"/>
    <n v="0.2"/>
    <n v="2.1749999999999989"/>
  </r>
  <r>
    <n v="4406"/>
    <s v="CA-2012-164336"/>
    <x v="1"/>
    <x v="761"/>
    <d v="2012-07-10T00:00:00"/>
    <s v="Standard Class"/>
    <s v="MW-18220"/>
    <s v="Mitch Webber"/>
    <x v="0"/>
    <x v="0"/>
    <s v="Philadelphia"/>
    <x v="9"/>
    <n v="19140"/>
    <x v="3"/>
    <x v="720"/>
    <x v="1"/>
    <x v="4"/>
    <x v="712"/>
    <n v="38.975999999999999"/>
    <n v="3"/>
    <n v="0.2"/>
    <n v="-2.4359999999999999"/>
  </r>
  <r>
    <n v="4407"/>
    <s v="CA-2013-100041"/>
    <x v="0"/>
    <x v="73"/>
    <d v="2013-11-26T00:00:00"/>
    <s v="Standard Class"/>
    <s v="BF-10975"/>
    <s v="Barbara Fisher"/>
    <x v="1"/>
    <x v="0"/>
    <s v="Columbus"/>
    <x v="14"/>
    <n v="47201"/>
    <x v="2"/>
    <x v="702"/>
    <x v="1"/>
    <x v="10"/>
    <x v="695"/>
    <n v="9.08"/>
    <n v="2"/>
    <n v="0"/>
    <n v="4.0859999999999994"/>
  </r>
  <r>
    <n v="4408"/>
    <s v="CA-2013-100041"/>
    <x v="0"/>
    <x v="73"/>
    <d v="2013-11-26T00:00:00"/>
    <s v="Standard Class"/>
    <s v="BF-10975"/>
    <s v="Barbara Fisher"/>
    <x v="1"/>
    <x v="0"/>
    <s v="Columbus"/>
    <x v="14"/>
    <n v="47201"/>
    <x v="2"/>
    <x v="976"/>
    <x v="1"/>
    <x v="10"/>
    <x v="961"/>
    <n v="314.54999999999995"/>
    <n v="3"/>
    <n v="0"/>
    <n v="150.98399999999998"/>
  </r>
  <r>
    <n v="4409"/>
    <s v="CA-2013-100041"/>
    <x v="0"/>
    <x v="73"/>
    <d v="2013-11-26T00:00:00"/>
    <s v="Standard Class"/>
    <s v="BF-10975"/>
    <s v="Barbara Fisher"/>
    <x v="1"/>
    <x v="0"/>
    <s v="Columbus"/>
    <x v="14"/>
    <n v="47201"/>
    <x v="2"/>
    <x v="185"/>
    <x v="1"/>
    <x v="8"/>
    <x v="184"/>
    <n v="4.91"/>
    <n v="1"/>
    <n v="0"/>
    <n v="2.3077000000000001"/>
  </r>
  <r>
    <n v="4410"/>
    <s v="US-2011-154879"/>
    <x v="2"/>
    <x v="457"/>
    <d v="2011-05-11T00:00:00"/>
    <s v="Standard Class"/>
    <s v="SN-20710"/>
    <s v="Steve Nguyen"/>
    <x v="2"/>
    <x v="0"/>
    <s v="Los Angeles"/>
    <x v="1"/>
    <n v="90004"/>
    <x v="1"/>
    <x v="865"/>
    <x v="1"/>
    <x v="2"/>
    <x v="33"/>
    <n v="5.78"/>
    <n v="2"/>
    <n v="0"/>
    <n v="2.7166000000000001"/>
  </r>
  <r>
    <n v="4411"/>
    <s v="US-2011-154879"/>
    <x v="2"/>
    <x v="457"/>
    <d v="2011-05-11T00:00:00"/>
    <s v="Standard Class"/>
    <s v="SN-20710"/>
    <s v="Steve Nguyen"/>
    <x v="2"/>
    <x v="0"/>
    <s v="Los Angeles"/>
    <x v="1"/>
    <n v="90004"/>
    <x v="1"/>
    <x v="646"/>
    <x v="1"/>
    <x v="6"/>
    <x v="640"/>
    <n v="107.94"/>
    <n v="6"/>
    <n v="0"/>
    <n v="30.223200000000002"/>
  </r>
  <r>
    <n v="4412"/>
    <s v="CA-2011-130624"/>
    <x v="2"/>
    <x v="261"/>
    <d v="2011-06-24T00:00:00"/>
    <s v="First Class"/>
    <s v="TB-21280"/>
    <s v="Toby Braunhardt"/>
    <x v="0"/>
    <x v="0"/>
    <s v="New York City"/>
    <x v="15"/>
    <n v="10024"/>
    <x v="3"/>
    <x v="1254"/>
    <x v="1"/>
    <x v="10"/>
    <x v="1229"/>
    <n v="19.649999999999999"/>
    <n v="3"/>
    <n v="0"/>
    <n v="9.0389999999999997"/>
  </r>
  <r>
    <n v="4413"/>
    <s v="CA-2011-130624"/>
    <x v="2"/>
    <x v="261"/>
    <d v="2011-06-24T00:00:00"/>
    <s v="First Class"/>
    <s v="TB-21280"/>
    <s v="Toby Braunhardt"/>
    <x v="0"/>
    <x v="0"/>
    <s v="New York City"/>
    <x v="15"/>
    <n v="10024"/>
    <x v="3"/>
    <x v="517"/>
    <x v="2"/>
    <x v="7"/>
    <x v="512"/>
    <n v="617.97"/>
    <n v="3"/>
    <n v="0"/>
    <n v="160.6722"/>
  </r>
  <r>
    <n v="4414"/>
    <s v="CA-2011-130624"/>
    <x v="2"/>
    <x v="261"/>
    <d v="2011-06-24T00:00:00"/>
    <s v="First Class"/>
    <s v="TB-21280"/>
    <s v="Toby Braunhardt"/>
    <x v="0"/>
    <x v="0"/>
    <s v="New York City"/>
    <x v="15"/>
    <n v="10024"/>
    <x v="3"/>
    <x v="941"/>
    <x v="1"/>
    <x v="9"/>
    <x v="925"/>
    <n v="59.699999999999996"/>
    <n v="3"/>
    <n v="0"/>
    <n v="26.864999999999995"/>
  </r>
  <r>
    <n v="4415"/>
    <s v="CA-2014-132339"/>
    <x v="3"/>
    <x v="971"/>
    <d v="2014-08-24T00:00:00"/>
    <s v="Standard Class"/>
    <s v="JB-15400"/>
    <s v="Jennifer Braxton"/>
    <x v="1"/>
    <x v="0"/>
    <s v="Lawrence"/>
    <x v="31"/>
    <n v="1841"/>
    <x v="3"/>
    <x v="760"/>
    <x v="1"/>
    <x v="8"/>
    <x v="751"/>
    <n v="387.99"/>
    <n v="1"/>
    <n v="0"/>
    <n v="182.3553"/>
  </r>
  <r>
    <n v="4416"/>
    <s v="CA-2011-153983"/>
    <x v="2"/>
    <x v="503"/>
    <d v="2011-12-06T00:00:00"/>
    <s v="Standard Class"/>
    <s v="AH-10210"/>
    <s v="Alan Hwang"/>
    <x v="0"/>
    <x v="0"/>
    <s v="San Francisco"/>
    <x v="1"/>
    <n v="94122"/>
    <x v="1"/>
    <x v="907"/>
    <x v="2"/>
    <x v="7"/>
    <x v="890"/>
    <n v="575.91999999999996"/>
    <n v="2"/>
    <n v="0.2"/>
    <n v="71.989999999999981"/>
  </r>
  <r>
    <n v="4417"/>
    <s v="CA-2011-153983"/>
    <x v="2"/>
    <x v="503"/>
    <d v="2011-12-06T00:00:00"/>
    <s v="Standard Class"/>
    <s v="AH-10210"/>
    <s v="Alan Hwang"/>
    <x v="0"/>
    <x v="0"/>
    <s v="San Francisco"/>
    <x v="1"/>
    <n v="94122"/>
    <x v="1"/>
    <x v="829"/>
    <x v="1"/>
    <x v="13"/>
    <x v="33"/>
    <n v="30.4"/>
    <n v="5"/>
    <n v="0"/>
    <n v="15.2"/>
  </r>
  <r>
    <n v="4418"/>
    <s v="CA-2014-112900"/>
    <x v="3"/>
    <x v="359"/>
    <d v="2014-04-13T00:00:00"/>
    <s v="Second Class"/>
    <s v="KL-16645"/>
    <s v="Ken Lonsdale"/>
    <x v="0"/>
    <x v="0"/>
    <s v="Detroit"/>
    <x v="12"/>
    <n v="48205"/>
    <x v="2"/>
    <x v="979"/>
    <x v="1"/>
    <x v="8"/>
    <x v="963"/>
    <n v="478.24"/>
    <n v="8"/>
    <n v="0"/>
    <n v="219.99039999999997"/>
  </r>
  <r>
    <n v="4419"/>
    <s v="CA-2011-160157"/>
    <x v="2"/>
    <x v="414"/>
    <d v="2011-12-27T00:00:00"/>
    <s v="Standard Class"/>
    <s v="MH-17455"/>
    <s v="Mark Hamilton"/>
    <x v="0"/>
    <x v="0"/>
    <s v="Hamilton"/>
    <x v="24"/>
    <n v="45011"/>
    <x v="3"/>
    <x v="124"/>
    <x v="0"/>
    <x v="5"/>
    <x v="125"/>
    <n v="190.84800000000001"/>
    <n v="3"/>
    <n v="0.2"/>
    <n v="-21.470400000000026"/>
  </r>
  <r>
    <n v="4420"/>
    <s v="CA-2011-139633"/>
    <x v="2"/>
    <x v="506"/>
    <d v="2011-12-24T00:00:00"/>
    <s v="Standard Class"/>
    <s v="EC-14050"/>
    <s v="Erin Creighton"/>
    <x v="0"/>
    <x v="0"/>
    <s v="Columbus"/>
    <x v="24"/>
    <n v="43229"/>
    <x v="3"/>
    <x v="1203"/>
    <x v="1"/>
    <x v="8"/>
    <x v="1179"/>
    <n v="5.4840000000000009"/>
    <n v="4"/>
    <n v="0.7"/>
    <n v="-4.0215999999999994"/>
  </r>
  <r>
    <n v="4421"/>
    <s v="CA-2012-163090"/>
    <x v="1"/>
    <x v="972"/>
    <d v="2012-11-21T00:00:00"/>
    <s v="Second Class"/>
    <s v="GH-14665"/>
    <s v="Greg Hansen"/>
    <x v="0"/>
    <x v="0"/>
    <s v="Chicago"/>
    <x v="10"/>
    <n v="60610"/>
    <x v="2"/>
    <x v="682"/>
    <x v="1"/>
    <x v="14"/>
    <x v="676"/>
    <n v="40.92"/>
    <n v="5"/>
    <n v="0.2"/>
    <n v="3.0690000000000026"/>
  </r>
  <r>
    <n v="4422"/>
    <s v="CA-2011-117016"/>
    <x v="2"/>
    <x v="530"/>
    <d v="2011-03-09T00:00:00"/>
    <s v="Standard Class"/>
    <s v="SC-20095"/>
    <s v="Sanjit Chand"/>
    <x v="0"/>
    <x v="0"/>
    <s v="Margate"/>
    <x v="2"/>
    <n v="33063"/>
    <x v="0"/>
    <x v="313"/>
    <x v="1"/>
    <x v="6"/>
    <x v="310"/>
    <n v="15.552000000000003"/>
    <n v="3"/>
    <n v="0.2"/>
    <n v="2.3327999999999989"/>
  </r>
  <r>
    <n v="4423"/>
    <s v="CA-2014-159464"/>
    <x v="3"/>
    <x v="796"/>
    <d v="2014-05-20T00:00:00"/>
    <s v="First Class"/>
    <s v="TB-21355"/>
    <s v="Todd Boyes"/>
    <x v="1"/>
    <x v="0"/>
    <s v="Sandy Springs"/>
    <x v="32"/>
    <n v="30328"/>
    <x v="0"/>
    <x v="22"/>
    <x v="1"/>
    <x v="9"/>
    <x v="22"/>
    <n v="17.239999999999998"/>
    <n v="2"/>
    <n v="0"/>
    <n v="4.4824000000000002"/>
  </r>
  <r>
    <n v="4424"/>
    <s v="CA-2014-159464"/>
    <x v="3"/>
    <x v="796"/>
    <d v="2014-05-20T00:00:00"/>
    <s v="First Class"/>
    <s v="TB-21355"/>
    <s v="Todd Boyes"/>
    <x v="1"/>
    <x v="0"/>
    <s v="Sandy Springs"/>
    <x v="32"/>
    <n v="30328"/>
    <x v="0"/>
    <x v="1659"/>
    <x v="0"/>
    <x v="0"/>
    <x v="1638"/>
    <n v="302.94"/>
    <n v="3"/>
    <n v="0"/>
    <n v="75.735000000000014"/>
  </r>
  <r>
    <n v="4425"/>
    <s v="CA-2014-159464"/>
    <x v="3"/>
    <x v="796"/>
    <d v="2014-05-20T00:00:00"/>
    <s v="First Class"/>
    <s v="TB-21355"/>
    <s v="Todd Boyes"/>
    <x v="1"/>
    <x v="0"/>
    <s v="Sandy Springs"/>
    <x v="32"/>
    <n v="30328"/>
    <x v="0"/>
    <x v="1091"/>
    <x v="2"/>
    <x v="7"/>
    <x v="1072"/>
    <n v="34.75"/>
    <n v="5"/>
    <n v="0"/>
    <n v="15.637499999999999"/>
  </r>
  <r>
    <n v="4426"/>
    <s v="CA-2014-159464"/>
    <x v="3"/>
    <x v="796"/>
    <d v="2014-05-20T00:00:00"/>
    <s v="First Class"/>
    <s v="TB-21355"/>
    <s v="Todd Boyes"/>
    <x v="1"/>
    <x v="0"/>
    <s v="Sandy Springs"/>
    <x v="32"/>
    <n v="30328"/>
    <x v="0"/>
    <x v="412"/>
    <x v="1"/>
    <x v="8"/>
    <x v="407"/>
    <n v="113.94"/>
    <n v="6"/>
    <n v="0"/>
    <n v="54.691199999999995"/>
  </r>
  <r>
    <n v="4427"/>
    <s v="CA-2014-159464"/>
    <x v="3"/>
    <x v="796"/>
    <d v="2014-05-20T00:00:00"/>
    <s v="First Class"/>
    <s v="TB-21355"/>
    <s v="Todd Boyes"/>
    <x v="1"/>
    <x v="0"/>
    <s v="Sandy Springs"/>
    <x v="32"/>
    <n v="30328"/>
    <x v="0"/>
    <x v="1480"/>
    <x v="2"/>
    <x v="7"/>
    <x v="1458"/>
    <n v="55.98"/>
    <n v="2"/>
    <n v="0"/>
    <n v="15.674399999999999"/>
  </r>
  <r>
    <n v="4428"/>
    <s v="US-2014-103226"/>
    <x v="3"/>
    <x v="585"/>
    <d v="2014-09-29T00:00:00"/>
    <s v="Standard Class"/>
    <s v="DW-13195"/>
    <s v="David Wiener"/>
    <x v="1"/>
    <x v="0"/>
    <s v="Albuquerque"/>
    <x v="27"/>
    <n v="87105"/>
    <x v="1"/>
    <x v="187"/>
    <x v="1"/>
    <x v="10"/>
    <x v="186"/>
    <n v="27.18"/>
    <n v="3"/>
    <n v="0"/>
    <n v="12.231"/>
  </r>
  <r>
    <n v="4429"/>
    <s v="CA-2014-119452"/>
    <x v="3"/>
    <x v="708"/>
    <d v="2014-03-28T00:00:00"/>
    <s v="Standard Class"/>
    <s v="CL-12565"/>
    <s v="Clay Ludtke"/>
    <x v="0"/>
    <x v="0"/>
    <s v="Tulsa"/>
    <x v="26"/>
    <n v="74133"/>
    <x v="2"/>
    <x v="1496"/>
    <x v="0"/>
    <x v="1"/>
    <x v="1475"/>
    <n v="1805.88"/>
    <n v="6"/>
    <n v="0"/>
    <n v="523.70519999999988"/>
  </r>
  <r>
    <n v="4430"/>
    <s v="CA-2014-147725"/>
    <x v="3"/>
    <x v="32"/>
    <d v="2014-09-15T00:00:00"/>
    <s v="Same Day"/>
    <s v="LT-17110"/>
    <s v="Liz Thompson"/>
    <x v="0"/>
    <x v="0"/>
    <s v="Orange"/>
    <x v="30"/>
    <n v="7050"/>
    <x v="3"/>
    <x v="1559"/>
    <x v="1"/>
    <x v="6"/>
    <x v="1540"/>
    <n v="70.949999999999989"/>
    <n v="3"/>
    <n v="0"/>
    <n v="18.447000000000003"/>
  </r>
  <r>
    <n v="4431"/>
    <s v="CA-2013-168893"/>
    <x v="0"/>
    <x v="54"/>
    <d v="2013-11-09T00:00:00"/>
    <s v="Second Class"/>
    <s v="AP-10915"/>
    <s v="Arthur Prichep"/>
    <x v="0"/>
    <x v="0"/>
    <s v="Henderson"/>
    <x v="0"/>
    <n v="42420"/>
    <x v="0"/>
    <x v="659"/>
    <x v="1"/>
    <x v="13"/>
    <x v="653"/>
    <n v="20"/>
    <n v="4"/>
    <n v="0"/>
    <n v="9.6"/>
  </r>
  <r>
    <n v="4432"/>
    <s v="CA-2013-168893"/>
    <x v="0"/>
    <x v="54"/>
    <d v="2013-11-09T00:00:00"/>
    <s v="Second Class"/>
    <s v="AP-10915"/>
    <s v="Arthur Prichep"/>
    <x v="0"/>
    <x v="0"/>
    <s v="Henderson"/>
    <x v="0"/>
    <n v="42420"/>
    <x v="0"/>
    <x v="1596"/>
    <x v="1"/>
    <x v="6"/>
    <x v="1579"/>
    <n v="7.98"/>
    <n v="3"/>
    <n v="0"/>
    <n v="2.0747999999999998"/>
  </r>
  <r>
    <n v="4433"/>
    <s v="CA-2013-168893"/>
    <x v="0"/>
    <x v="54"/>
    <d v="2013-11-09T00:00:00"/>
    <s v="Second Class"/>
    <s v="AP-10915"/>
    <s v="Arthur Prichep"/>
    <x v="0"/>
    <x v="0"/>
    <s v="Henderson"/>
    <x v="0"/>
    <n v="42420"/>
    <x v="0"/>
    <x v="763"/>
    <x v="0"/>
    <x v="5"/>
    <x v="755"/>
    <n v="24.1"/>
    <n v="5"/>
    <n v="0"/>
    <n v="9.1580000000000013"/>
  </r>
  <r>
    <n v="4434"/>
    <s v="CA-2013-168893"/>
    <x v="0"/>
    <x v="54"/>
    <d v="2013-11-09T00:00:00"/>
    <s v="Second Class"/>
    <s v="AP-10915"/>
    <s v="Arthur Prichep"/>
    <x v="0"/>
    <x v="0"/>
    <s v="Henderson"/>
    <x v="0"/>
    <n v="42420"/>
    <x v="0"/>
    <x v="1452"/>
    <x v="1"/>
    <x v="6"/>
    <x v="1429"/>
    <n v="8.75"/>
    <n v="1"/>
    <n v="0"/>
    <n v="2.6249999999999991"/>
  </r>
  <r>
    <n v="4435"/>
    <s v="CA-2013-168893"/>
    <x v="0"/>
    <x v="54"/>
    <d v="2013-11-09T00:00:00"/>
    <s v="Second Class"/>
    <s v="AP-10915"/>
    <s v="Arthur Prichep"/>
    <x v="0"/>
    <x v="0"/>
    <s v="Henderson"/>
    <x v="0"/>
    <n v="42420"/>
    <x v="0"/>
    <x v="1660"/>
    <x v="0"/>
    <x v="3"/>
    <x v="1639"/>
    <n v="842.94"/>
    <n v="3"/>
    <n v="0"/>
    <n v="160.15860000000001"/>
  </r>
  <r>
    <n v="4436"/>
    <s v="CA-2013-163398"/>
    <x v="0"/>
    <x v="973"/>
    <d v="2013-05-09T00:00:00"/>
    <s v="Standard Class"/>
    <s v="CB-12415"/>
    <s v="Christy Brittain"/>
    <x v="0"/>
    <x v="0"/>
    <s v="Chicago"/>
    <x v="10"/>
    <n v="60653"/>
    <x v="2"/>
    <x v="634"/>
    <x v="1"/>
    <x v="8"/>
    <x v="628"/>
    <n v="2.1819999999999995"/>
    <n v="1"/>
    <n v="0.8"/>
    <n v="-3.6002999999999998"/>
  </r>
  <r>
    <n v="4437"/>
    <s v="CA-2013-163398"/>
    <x v="0"/>
    <x v="973"/>
    <d v="2013-05-09T00:00:00"/>
    <s v="Standard Class"/>
    <s v="CB-12415"/>
    <s v="Christy Brittain"/>
    <x v="0"/>
    <x v="0"/>
    <s v="Chicago"/>
    <x v="10"/>
    <n v="60653"/>
    <x v="2"/>
    <x v="1661"/>
    <x v="1"/>
    <x v="6"/>
    <x v="1640"/>
    <n v="27.384"/>
    <n v="7"/>
    <n v="0.2"/>
    <n v="2.7384000000000022"/>
  </r>
  <r>
    <n v="4438"/>
    <s v="CA-2013-163398"/>
    <x v="0"/>
    <x v="973"/>
    <d v="2013-05-09T00:00:00"/>
    <s v="Standard Class"/>
    <s v="CB-12415"/>
    <s v="Christy Brittain"/>
    <x v="0"/>
    <x v="0"/>
    <s v="Chicago"/>
    <x v="10"/>
    <n v="60653"/>
    <x v="2"/>
    <x v="1324"/>
    <x v="1"/>
    <x v="9"/>
    <x v="1302"/>
    <n v="26.405999999999992"/>
    <n v="3"/>
    <n v="0.8"/>
    <n v="-71.296199999999999"/>
  </r>
  <r>
    <n v="4439"/>
    <s v="CA-2013-162726"/>
    <x v="0"/>
    <x v="797"/>
    <d v="2014-01-03T00:00:00"/>
    <s v="Standard Class"/>
    <s v="MT-17815"/>
    <s v="Meg Tillman"/>
    <x v="0"/>
    <x v="0"/>
    <s v="Port Arthur"/>
    <x v="5"/>
    <n v="77642"/>
    <x v="2"/>
    <x v="1193"/>
    <x v="1"/>
    <x v="10"/>
    <x v="1169"/>
    <n v="10.368000000000002"/>
    <n v="2"/>
    <n v="0.2"/>
    <n v="3.6288"/>
  </r>
  <r>
    <n v="4440"/>
    <s v="CA-2013-162726"/>
    <x v="0"/>
    <x v="797"/>
    <d v="2014-01-03T00:00:00"/>
    <s v="Standard Class"/>
    <s v="MT-17815"/>
    <s v="Meg Tillman"/>
    <x v="0"/>
    <x v="0"/>
    <s v="Port Arthur"/>
    <x v="5"/>
    <n v="77642"/>
    <x v="2"/>
    <x v="956"/>
    <x v="1"/>
    <x v="10"/>
    <x v="940"/>
    <n v="23.680000000000003"/>
    <n v="4"/>
    <n v="0.2"/>
    <n v="7.3999999999999995"/>
  </r>
  <r>
    <n v="4441"/>
    <s v="US-2013-111290"/>
    <x v="0"/>
    <x v="405"/>
    <d v="2013-07-27T00:00:00"/>
    <s v="Standard Class"/>
    <s v="DK-13375"/>
    <s v="Dennis Kane"/>
    <x v="0"/>
    <x v="0"/>
    <s v="Westland"/>
    <x v="12"/>
    <n v="48185"/>
    <x v="2"/>
    <x v="989"/>
    <x v="2"/>
    <x v="11"/>
    <x v="973"/>
    <n v="109.95"/>
    <n v="1"/>
    <n v="0"/>
    <n v="36.283500000000004"/>
  </r>
  <r>
    <n v="4442"/>
    <s v="US-2013-111290"/>
    <x v="0"/>
    <x v="405"/>
    <d v="2013-07-27T00:00:00"/>
    <s v="Standard Class"/>
    <s v="DK-13375"/>
    <s v="Dennis Kane"/>
    <x v="0"/>
    <x v="0"/>
    <s v="Westland"/>
    <x v="12"/>
    <n v="48185"/>
    <x v="2"/>
    <x v="1662"/>
    <x v="1"/>
    <x v="4"/>
    <x v="1641"/>
    <n v="965.84999999999991"/>
    <n v="5"/>
    <n v="0"/>
    <n v="135.21900000000002"/>
  </r>
  <r>
    <n v="4443"/>
    <s v="US-2013-111290"/>
    <x v="0"/>
    <x v="405"/>
    <d v="2013-07-27T00:00:00"/>
    <s v="Standard Class"/>
    <s v="DK-13375"/>
    <s v="Dennis Kane"/>
    <x v="0"/>
    <x v="0"/>
    <s v="Westland"/>
    <x v="12"/>
    <n v="48185"/>
    <x v="2"/>
    <x v="1663"/>
    <x v="1"/>
    <x v="6"/>
    <x v="1642"/>
    <n v="29.2"/>
    <n v="5"/>
    <n v="0"/>
    <n v="10.511999999999999"/>
  </r>
  <r>
    <n v="4444"/>
    <s v="US-2013-111290"/>
    <x v="0"/>
    <x v="405"/>
    <d v="2013-07-27T00:00:00"/>
    <s v="Standard Class"/>
    <s v="DK-13375"/>
    <s v="Dennis Kane"/>
    <x v="0"/>
    <x v="0"/>
    <s v="Westland"/>
    <x v="12"/>
    <n v="48185"/>
    <x v="2"/>
    <x v="1009"/>
    <x v="1"/>
    <x v="10"/>
    <x v="992"/>
    <n v="32.400000000000006"/>
    <n v="5"/>
    <n v="0"/>
    <n v="15.552000000000001"/>
  </r>
  <r>
    <n v="4445"/>
    <s v="US-2011-147704"/>
    <x v="2"/>
    <x v="912"/>
    <d v="2011-11-21T00:00:00"/>
    <s v="Standard Class"/>
    <s v="SR-20740"/>
    <s v="Steven Roelle"/>
    <x v="2"/>
    <x v="0"/>
    <s v="Bloomington"/>
    <x v="14"/>
    <n v="47401"/>
    <x v="2"/>
    <x v="1358"/>
    <x v="1"/>
    <x v="12"/>
    <x v="1335"/>
    <n v="78.349999999999994"/>
    <n v="5"/>
    <n v="0"/>
    <n v="36.824499999999993"/>
  </r>
  <r>
    <n v="4446"/>
    <s v="US-2011-147704"/>
    <x v="2"/>
    <x v="912"/>
    <d v="2011-11-21T00:00:00"/>
    <s v="Standard Class"/>
    <s v="SR-20740"/>
    <s v="Steven Roelle"/>
    <x v="2"/>
    <x v="0"/>
    <s v="Bloomington"/>
    <x v="14"/>
    <n v="47401"/>
    <x v="2"/>
    <x v="1436"/>
    <x v="1"/>
    <x v="10"/>
    <x v="1415"/>
    <n v="31.68"/>
    <n v="6"/>
    <n v="0"/>
    <n v="14.256"/>
  </r>
  <r>
    <n v="4447"/>
    <s v="US-2011-147704"/>
    <x v="2"/>
    <x v="912"/>
    <d v="2011-11-21T00:00:00"/>
    <s v="Standard Class"/>
    <s v="SR-20740"/>
    <s v="Steven Roelle"/>
    <x v="2"/>
    <x v="0"/>
    <s v="Bloomington"/>
    <x v="14"/>
    <n v="47401"/>
    <x v="2"/>
    <x v="24"/>
    <x v="1"/>
    <x v="8"/>
    <x v="24"/>
    <n v="29.12"/>
    <n v="4"/>
    <n v="0"/>
    <n v="14.268800000000001"/>
  </r>
  <r>
    <n v="4448"/>
    <s v="US-2011-147704"/>
    <x v="2"/>
    <x v="912"/>
    <d v="2011-11-21T00:00:00"/>
    <s v="Standard Class"/>
    <s v="SR-20740"/>
    <s v="Steven Roelle"/>
    <x v="2"/>
    <x v="0"/>
    <s v="Bloomington"/>
    <x v="14"/>
    <n v="47401"/>
    <x v="2"/>
    <x v="298"/>
    <x v="1"/>
    <x v="4"/>
    <x v="295"/>
    <n v="169.45"/>
    <n v="5"/>
    <n v="0"/>
    <n v="42.362499999999997"/>
  </r>
  <r>
    <n v="4449"/>
    <s v="CA-2012-121965"/>
    <x v="1"/>
    <x v="974"/>
    <d v="2012-06-23T00:00:00"/>
    <s v="Standard Class"/>
    <s v="LH-17155"/>
    <s v="Logan Haushalter"/>
    <x v="0"/>
    <x v="0"/>
    <s v="Los Angeles"/>
    <x v="1"/>
    <n v="90032"/>
    <x v="1"/>
    <x v="545"/>
    <x v="0"/>
    <x v="5"/>
    <x v="540"/>
    <n v="12.56"/>
    <n v="2"/>
    <n v="0"/>
    <n v="4.0191999999999997"/>
  </r>
  <r>
    <n v="4450"/>
    <s v="CA-2012-121965"/>
    <x v="1"/>
    <x v="974"/>
    <d v="2012-06-23T00:00:00"/>
    <s v="Standard Class"/>
    <s v="LH-17155"/>
    <s v="Logan Haushalter"/>
    <x v="0"/>
    <x v="0"/>
    <s v="Los Angeles"/>
    <x v="1"/>
    <n v="90032"/>
    <x v="1"/>
    <x v="1114"/>
    <x v="1"/>
    <x v="10"/>
    <x v="1094"/>
    <n v="6.48"/>
    <n v="1"/>
    <n v="0"/>
    <n v="3.1104000000000003"/>
  </r>
  <r>
    <n v="4451"/>
    <s v="CA-2012-121965"/>
    <x v="1"/>
    <x v="974"/>
    <d v="2012-06-23T00:00:00"/>
    <s v="Standard Class"/>
    <s v="LH-17155"/>
    <s v="Logan Haushalter"/>
    <x v="0"/>
    <x v="0"/>
    <s v="Los Angeles"/>
    <x v="1"/>
    <n v="90032"/>
    <x v="1"/>
    <x v="633"/>
    <x v="1"/>
    <x v="12"/>
    <x v="627"/>
    <n v="186.69"/>
    <n v="3"/>
    <n v="0"/>
    <n v="87.744299999999981"/>
  </r>
  <r>
    <n v="4452"/>
    <s v="CA-2013-147137"/>
    <x v="0"/>
    <x v="975"/>
    <d v="2013-07-07T00:00:00"/>
    <s v="First Class"/>
    <s v="AA-10645"/>
    <s v="Anna Andreadi"/>
    <x v="0"/>
    <x v="0"/>
    <s v="San Francisco"/>
    <x v="1"/>
    <n v="94109"/>
    <x v="1"/>
    <x v="534"/>
    <x v="0"/>
    <x v="5"/>
    <x v="529"/>
    <n v="25.4"/>
    <n v="5"/>
    <n v="0"/>
    <n v="8.6359999999999992"/>
  </r>
  <r>
    <n v="4453"/>
    <s v="CA-2013-147137"/>
    <x v="0"/>
    <x v="975"/>
    <d v="2013-07-07T00:00:00"/>
    <s v="First Class"/>
    <s v="AA-10645"/>
    <s v="Anna Andreadi"/>
    <x v="0"/>
    <x v="0"/>
    <s v="San Francisco"/>
    <x v="1"/>
    <n v="94109"/>
    <x v="1"/>
    <x v="1664"/>
    <x v="1"/>
    <x v="12"/>
    <x v="1643"/>
    <n v="43.96"/>
    <n v="2"/>
    <n v="0"/>
    <n v="20.661200000000001"/>
  </r>
  <r>
    <n v="4454"/>
    <s v="CA-2013-147137"/>
    <x v="0"/>
    <x v="975"/>
    <d v="2013-07-07T00:00:00"/>
    <s v="First Class"/>
    <s v="AA-10645"/>
    <s v="Anna Andreadi"/>
    <x v="0"/>
    <x v="0"/>
    <s v="San Francisco"/>
    <x v="1"/>
    <n v="94109"/>
    <x v="1"/>
    <x v="789"/>
    <x v="0"/>
    <x v="0"/>
    <x v="779"/>
    <n v="1279.165"/>
    <n v="5"/>
    <n v="0.15"/>
    <n v="225.73499999999993"/>
  </r>
  <r>
    <n v="4455"/>
    <s v="CA-2013-147137"/>
    <x v="0"/>
    <x v="975"/>
    <d v="2013-07-07T00:00:00"/>
    <s v="First Class"/>
    <s v="AA-10645"/>
    <s v="Anna Andreadi"/>
    <x v="0"/>
    <x v="0"/>
    <s v="San Francisco"/>
    <x v="1"/>
    <n v="94109"/>
    <x v="1"/>
    <x v="700"/>
    <x v="1"/>
    <x v="4"/>
    <x v="693"/>
    <n v="27.92"/>
    <n v="4"/>
    <n v="0"/>
    <n v="0.5583999999999989"/>
  </r>
  <r>
    <n v="4456"/>
    <s v="US-2012-146745"/>
    <x v="1"/>
    <x v="37"/>
    <d v="2012-09-08T00:00:00"/>
    <s v="Standard Class"/>
    <s v="AS-10630"/>
    <s v="Ann Steele"/>
    <x v="2"/>
    <x v="0"/>
    <s v="San Francisco"/>
    <x v="1"/>
    <n v="94110"/>
    <x v="1"/>
    <x v="394"/>
    <x v="0"/>
    <x v="1"/>
    <x v="390"/>
    <n v="129.56800000000001"/>
    <n v="2"/>
    <n v="0.2"/>
    <n v="-12.956799999999994"/>
  </r>
  <r>
    <n v="4457"/>
    <s v="US-2012-146745"/>
    <x v="1"/>
    <x v="37"/>
    <d v="2012-09-08T00:00:00"/>
    <s v="Standard Class"/>
    <s v="AS-10630"/>
    <s v="Ann Steele"/>
    <x v="2"/>
    <x v="0"/>
    <s v="San Francisco"/>
    <x v="1"/>
    <n v="94110"/>
    <x v="1"/>
    <x v="122"/>
    <x v="1"/>
    <x v="8"/>
    <x v="122"/>
    <n v="6.3680000000000003"/>
    <n v="2"/>
    <n v="0.2"/>
    <n v="2.1492"/>
  </r>
  <r>
    <n v="4458"/>
    <s v="CA-2014-115175"/>
    <x v="3"/>
    <x v="783"/>
    <d v="2014-08-13T00:00:00"/>
    <s v="Standard Class"/>
    <s v="MC-17575"/>
    <s v="Matt Collins"/>
    <x v="0"/>
    <x v="0"/>
    <s v="San Jose"/>
    <x v="1"/>
    <n v="95123"/>
    <x v="1"/>
    <x v="1184"/>
    <x v="1"/>
    <x v="10"/>
    <x v="1161"/>
    <n v="244.54999999999998"/>
    <n v="5"/>
    <n v="0"/>
    <n v="114.93849999999998"/>
  </r>
  <r>
    <n v="4459"/>
    <s v="CA-2014-105851"/>
    <x v="3"/>
    <x v="677"/>
    <d v="2014-03-21T00:00:00"/>
    <s v="Standard Class"/>
    <s v="SE-20110"/>
    <s v="Sanjit Engle"/>
    <x v="0"/>
    <x v="0"/>
    <s v="Denver"/>
    <x v="22"/>
    <n v="80219"/>
    <x v="1"/>
    <x v="465"/>
    <x v="1"/>
    <x v="14"/>
    <x v="461"/>
    <n v="1332.4960000000001"/>
    <n v="2"/>
    <n v="0.2"/>
    <n v="-299.8116"/>
  </r>
  <r>
    <n v="4460"/>
    <s v="US-2014-125717"/>
    <x v="3"/>
    <x v="394"/>
    <d v="2014-10-02T00:00:00"/>
    <s v="First Class"/>
    <s v="DS-13030"/>
    <s v="Darrin Sayre"/>
    <x v="2"/>
    <x v="0"/>
    <s v="Aurora"/>
    <x v="22"/>
    <n v="80013"/>
    <x v="1"/>
    <x v="514"/>
    <x v="0"/>
    <x v="5"/>
    <x v="509"/>
    <n v="32.776000000000003"/>
    <n v="1"/>
    <n v="0.2"/>
    <n v="3.2776000000000014"/>
  </r>
  <r>
    <n v="4461"/>
    <s v="US-2014-125717"/>
    <x v="3"/>
    <x v="394"/>
    <d v="2014-10-02T00:00:00"/>
    <s v="First Class"/>
    <s v="DS-13030"/>
    <s v="Darrin Sayre"/>
    <x v="2"/>
    <x v="0"/>
    <s v="Aurora"/>
    <x v="22"/>
    <n v="80013"/>
    <x v="1"/>
    <x v="196"/>
    <x v="1"/>
    <x v="4"/>
    <x v="195"/>
    <n v="147.184"/>
    <n v="2"/>
    <n v="0.2"/>
    <n v="-29.436800000000012"/>
  </r>
  <r>
    <n v="4462"/>
    <s v="US-2014-125717"/>
    <x v="3"/>
    <x v="394"/>
    <d v="2014-10-02T00:00:00"/>
    <s v="First Class"/>
    <s v="DS-13030"/>
    <s v="Darrin Sayre"/>
    <x v="2"/>
    <x v="0"/>
    <s v="Aurora"/>
    <x v="22"/>
    <n v="80013"/>
    <x v="1"/>
    <x v="151"/>
    <x v="2"/>
    <x v="11"/>
    <x v="151"/>
    <n v="54.384000000000007"/>
    <n v="2"/>
    <n v="0.2"/>
    <n v="1.359599999999995"/>
  </r>
  <r>
    <n v="4463"/>
    <s v="US-2014-125717"/>
    <x v="3"/>
    <x v="394"/>
    <d v="2014-10-02T00:00:00"/>
    <s v="First Class"/>
    <s v="DS-13030"/>
    <s v="Darrin Sayre"/>
    <x v="2"/>
    <x v="0"/>
    <s v="Aurora"/>
    <x v="22"/>
    <n v="80013"/>
    <x v="1"/>
    <x v="1242"/>
    <x v="1"/>
    <x v="8"/>
    <x v="1216"/>
    <n v="76.77600000000001"/>
    <n v="4"/>
    <n v="0.7"/>
    <n v="-58.861599999999981"/>
  </r>
  <r>
    <n v="4464"/>
    <s v="US-2014-125717"/>
    <x v="3"/>
    <x v="394"/>
    <d v="2014-10-02T00:00:00"/>
    <s v="First Class"/>
    <s v="DS-13030"/>
    <s v="Darrin Sayre"/>
    <x v="2"/>
    <x v="0"/>
    <s v="Aurora"/>
    <x v="22"/>
    <n v="80013"/>
    <x v="1"/>
    <x v="1665"/>
    <x v="1"/>
    <x v="10"/>
    <x v="1644"/>
    <n v="14.352000000000002"/>
    <n v="3"/>
    <n v="0.2"/>
    <n v="5.2026000000000003"/>
  </r>
  <r>
    <n v="4465"/>
    <s v="US-2014-125717"/>
    <x v="3"/>
    <x v="394"/>
    <d v="2014-10-02T00:00:00"/>
    <s v="First Class"/>
    <s v="DS-13030"/>
    <s v="Darrin Sayre"/>
    <x v="2"/>
    <x v="0"/>
    <s v="Aurora"/>
    <x v="22"/>
    <n v="80013"/>
    <x v="1"/>
    <x v="164"/>
    <x v="1"/>
    <x v="9"/>
    <x v="163"/>
    <n v="209.79200000000003"/>
    <n v="2"/>
    <n v="0.2"/>
    <n v="26.22399999999999"/>
  </r>
  <r>
    <n v="4466"/>
    <s v="CA-2012-163895"/>
    <x v="1"/>
    <x v="976"/>
    <d v="2012-08-11T00:00:00"/>
    <s v="Standard Class"/>
    <s v="NS-18640"/>
    <s v="Noel Staavos"/>
    <x v="1"/>
    <x v="0"/>
    <s v="Boise"/>
    <x v="45"/>
    <n v="83704"/>
    <x v="1"/>
    <x v="925"/>
    <x v="1"/>
    <x v="8"/>
    <x v="908"/>
    <n v="3.3040000000000003"/>
    <n v="1"/>
    <n v="0.2"/>
    <n v="1.1151"/>
  </r>
  <r>
    <n v="4467"/>
    <s v="CA-2014-168641"/>
    <x v="3"/>
    <x v="221"/>
    <d v="2014-12-02T00:00:00"/>
    <s v="Standard Class"/>
    <s v="KA-16525"/>
    <s v="Kelly Andreada"/>
    <x v="0"/>
    <x v="0"/>
    <s v="New York City"/>
    <x v="15"/>
    <n v="10035"/>
    <x v="3"/>
    <x v="853"/>
    <x v="1"/>
    <x v="6"/>
    <x v="838"/>
    <n v="16.38"/>
    <n v="9"/>
    <n v="0"/>
    <n v="7.3709999999999996"/>
  </r>
  <r>
    <n v="4468"/>
    <s v="CA-2014-168641"/>
    <x v="3"/>
    <x v="221"/>
    <d v="2014-12-02T00:00:00"/>
    <s v="Standard Class"/>
    <s v="KA-16525"/>
    <s v="Kelly Andreada"/>
    <x v="0"/>
    <x v="0"/>
    <s v="New York City"/>
    <x v="15"/>
    <n v="10035"/>
    <x v="3"/>
    <x v="970"/>
    <x v="1"/>
    <x v="12"/>
    <x v="955"/>
    <n v="167.96"/>
    <n v="2"/>
    <n v="0"/>
    <n v="78.941199999999995"/>
  </r>
  <r>
    <n v="4469"/>
    <s v="CA-2014-168641"/>
    <x v="3"/>
    <x v="221"/>
    <d v="2014-12-02T00:00:00"/>
    <s v="Standard Class"/>
    <s v="KA-16525"/>
    <s v="Kelly Andreada"/>
    <x v="0"/>
    <x v="0"/>
    <s v="New York City"/>
    <x v="15"/>
    <n v="10035"/>
    <x v="3"/>
    <x v="1333"/>
    <x v="0"/>
    <x v="0"/>
    <x v="1309"/>
    <n v="321.56799999999998"/>
    <n v="2"/>
    <n v="0.2"/>
    <n v="-16.078399999999988"/>
  </r>
  <r>
    <n v="4470"/>
    <s v="CA-2014-168641"/>
    <x v="3"/>
    <x v="221"/>
    <d v="2014-12-02T00:00:00"/>
    <s v="Standard Class"/>
    <s v="KA-16525"/>
    <s v="Kelly Andreada"/>
    <x v="0"/>
    <x v="0"/>
    <s v="New York City"/>
    <x v="15"/>
    <n v="10035"/>
    <x v="3"/>
    <x v="1193"/>
    <x v="1"/>
    <x v="10"/>
    <x v="1169"/>
    <n v="12.96"/>
    <n v="2"/>
    <n v="0"/>
    <n v="6.2208000000000006"/>
  </r>
  <r>
    <n v="4471"/>
    <s v="CA-2014-156895"/>
    <x v="3"/>
    <x v="540"/>
    <d v="2014-05-13T00:00:00"/>
    <s v="Standard Class"/>
    <s v="DJ-13510"/>
    <s v="Don Jones"/>
    <x v="1"/>
    <x v="0"/>
    <s v="Philadelphia"/>
    <x v="9"/>
    <n v="19140"/>
    <x v="3"/>
    <x v="1534"/>
    <x v="0"/>
    <x v="1"/>
    <x v="1513"/>
    <n v="128.05799999999999"/>
    <n v="3"/>
    <n v="0.3"/>
    <n v="-23.782199999999996"/>
  </r>
  <r>
    <n v="4472"/>
    <s v="CA-2014-121300"/>
    <x v="3"/>
    <x v="365"/>
    <d v="2014-09-30T00:00:00"/>
    <s v="Same Day"/>
    <s v="MG-17680"/>
    <s v="Maureen Gastineau"/>
    <x v="2"/>
    <x v="0"/>
    <s v="Mentor"/>
    <x v="24"/>
    <n v="44060"/>
    <x v="3"/>
    <x v="1209"/>
    <x v="0"/>
    <x v="1"/>
    <x v="1185"/>
    <n v="63.686"/>
    <n v="1"/>
    <n v="0.3"/>
    <n v="-15.466600000000003"/>
  </r>
  <r>
    <n v="4473"/>
    <s v="CA-2014-121300"/>
    <x v="3"/>
    <x v="365"/>
    <d v="2014-09-30T00:00:00"/>
    <s v="Same Day"/>
    <s v="MG-17680"/>
    <s v="Maureen Gastineau"/>
    <x v="2"/>
    <x v="0"/>
    <s v="Mentor"/>
    <x v="24"/>
    <n v="44060"/>
    <x v="3"/>
    <x v="409"/>
    <x v="2"/>
    <x v="11"/>
    <x v="404"/>
    <n v="239.976"/>
    <n v="3"/>
    <n v="0.2"/>
    <n v="65.993400000000008"/>
  </r>
  <r>
    <n v="4474"/>
    <s v="CA-2014-121300"/>
    <x v="3"/>
    <x v="365"/>
    <d v="2014-09-30T00:00:00"/>
    <s v="Same Day"/>
    <s v="MG-17680"/>
    <s v="Maureen Gastineau"/>
    <x v="2"/>
    <x v="0"/>
    <s v="Mentor"/>
    <x v="24"/>
    <n v="44060"/>
    <x v="3"/>
    <x v="1666"/>
    <x v="0"/>
    <x v="3"/>
    <x v="1645"/>
    <n v="344.22"/>
    <n v="2"/>
    <n v="0.4"/>
    <n v="-189.32100000000003"/>
  </r>
  <r>
    <n v="4475"/>
    <s v="CA-2014-121300"/>
    <x v="3"/>
    <x v="365"/>
    <d v="2014-09-30T00:00:00"/>
    <s v="Same Day"/>
    <s v="MG-17680"/>
    <s v="Maureen Gastineau"/>
    <x v="2"/>
    <x v="0"/>
    <s v="Mentor"/>
    <x v="24"/>
    <n v="44060"/>
    <x v="3"/>
    <x v="1290"/>
    <x v="1"/>
    <x v="10"/>
    <x v="1267"/>
    <n v="15.552000000000003"/>
    <n v="3"/>
    <n v="0.2"/>
    <n v="5.4432"/>
  </r>
  <r>
    <n v="4476"/>
    <s v="CA-2014-121300"/>
    <x v="3"/>
    <x v="365"/>
    <d v="2014-09-30T00:00:00"/>
    <s v="Same Day"/>
    <s v="MG-17680"/>
    <s v="Maureen Gastineau"/>
    <x v="2"/>
    <x v="0"/>
    <s v="Mentor"/>
    <x v="24"/>
    <n v="44060"/>
    <x v="3"/>
    <x v="1494"/>
    <x v="0"/>
    <x v="5"/>
    <x v="1473"/>
    <n v="21.248000000000001"/>
    <n v="4"/>
    <n v="0.2"/>
    <n v="7.436799999999999"/>
  </r>
  <r>
    <n v="4477"/>
    <s v="CA-2014-121300"/>
    <x v="3"/>
    <x v="365"/>
    <d v="2014-09-30T00:00:00"/>
    <s v="Same Day"/>
    <s v="MG-17680"/>
    <s v="Maureen Gastineau"/>
    <x v="2"/>
    <x v="0"/>
    <s v="Mentor"/>
    <x v="24"/>
    <n v="44060"/>
    <x v="3"/>
    <x v="1610"/>
    <x v="1"/>
    <x v="10"/>
    <x v="1592"/>
    <n v="8.4480000000000004"/>
    <n v="2"/>
    <n v="0.2"/>
    <n v="2.6399999999999997"/>
  </r>
  <r>
    <n v="4478"/>
    <s v="CA-2014-130211"/>
    <x v="3"/>
    <x v="760"/>
    <d v="2014-10-23T00:00:00"/>
    <s v="Same Day"/>
    <s v="BD-11620"/>
    <s v="Brian DeCherney"/>
    <x v="0"/>
    <x v="0"/>
    <s v="Lawton"/>
    <x v="26"/>
    <n v="73505"/>
    <x v="2"/>
    <x v="1667"/>
    <x v="1"/>
    <x v="4"/>
    <x v="1646"/>
    <n v="333.09000000000003"/>
    <n v="3"/>
    <n v="0"/>
    <n v="23.316299999999984"/>
  </r>
  <r>
    <n v="4479"/>
    <s v="CA-2014-130211"/>
    <x v="3"/>
    <x v="760"/>
    <d v="2014-10-23T00:00:00"/>
    <s v="Same Day"/>
    <s v="BD-11620"/>
    <s v="Brian DeCherney"/>
    <x v="0"/>
    <x v="0"/>
    <s v="Lawton"/>
    <x v="26"/>
    <n v="73505"/>
    <x v="2"/>
    <x v="209"/>
    <x v="0"/>
    <x v="3"/>
    <x v="208"/>
    <n v="248.98"/>
    <n v="2"/>
    <n v="0"/>
    <n v="54.775599999999997"/>
  </r>
  <r>
    <n v="4480"/>
    <s v="CA-2011-147235"/>
    <x v="2"/>
    <x v="977"/>
    <d v="2011-03-28T00:00:00"/>
    <s v="Standard Class"/>
    <s v="CD-11920"/>
    <s v="Carlos Daly"/>
    <x v="0"/>
    <x v="0"/>
    <s v="New York City"/>
    <x v="15"/>
    <n v="10024"/>
    <x v="3"/>
    <x v="1668"/>
    <x v="1"/>
    <x v="10"/>
    <x v="1647"/>
    <n v="24.900000000000002"/>
    <n v="5"/>
    <n v="0"/>
    <n v="11.703000000000001"/>
  </r>
  <r>
    <n v="4481"/>
    <s v="CA-2013-109365"/>
    <x v="0"/>
    <x v="54"/>
    <d v="2013-11-09T00:00:00"/>
    <s v="Standard Class"/>
    <s v="XP-21865"/>
    <s v="Xylona Preis"/>
    <x v="0"/>
    <x v="0"/>
    <s v="Los Angeles"/>
    <x v="1"/>
    <n v="90049"/>
    <x v="1"/>
    <x v="845"/>
    <x v="1"/>
    <x v="13"/>
    <x v="831"/>
    <n v="15.260000000000002"/>
    <n v="7"/>
    <n v="0"/>
    <n v="5.0358000000000001"/>
  </r>
  <r>
    <n v="4482"/>
    <s v="CA-2013-109365"/>
    <x v="0"/>
    <x v="54"/>
    <d v="2013-11-09T00:00:00"/>
    <s v="Standard Class"/>
    <s v="XP-21865"/>
    <s v="Xylona Preis"/>
    <x v="0"/>
    <x v="0"/>
    <s v="Los Angeles"/>
    <x v="1"/>
    <n v="90049"/>
    <x v="1"/>
    <x v="1656"/>
    <x v="1"/>
    <x v="9"/>
    <x v="1635"/>
    <n v="43.32"/>
    <n v="2"/>
    <n v="0"/>
    <n v="14.295599999999997"/>
  </r>
  <r>
    <n v="4483"/>
    <s v="CA-2013-109365"/>
    <x v="0"/>
    <x v="54"/>
    <d v="2013-11-09T00:00:00"/>
    <s v="Standard Class"/>
    <s v="XP-21865"/>
    <s v="Xylona Preis"/>
    <x v="0"/>
    <x v="0"/>
    <s v="Los Angeles"/>
    <x v="1"/>
    <n v="90049"/>
    <x v="1"/>
    <x v="109"/>
    <x v="1"/>
    <x v="8"/>
    <x v="109"/>
    <n v="43.584000000000003"/>
    <n v="12"/>
    <n v="0.2"/>
    <n v="15.799199999999999"/>
  </r>
  <r>
    <n v="4484"/>
    <s v="CA-2013-109365"/>
    <x v="0"/>
    <x v="54"/>
    <d v="2013-11-09T00:00:00"/>
    <s v="Standard Class"/>
    <s v="XP-21865"/>
    <s v="Xylona Preis"/>
    <x v="0"/>
    <x v="0"/>
    <s v="Los Angeles"/>
    <x v="1"/>
    <n v="90049"/>
    <x v="1"/>
    <x v="1669"/>
    <x v="1"/>
    <x v="10"/>
    <x v="1648"/>
    <n v="116.28"/>
    <n v="3"/>
    <n v="0"/>
    <n v="56.977199999999996"/>
  </r>
  <r>
    <n v="4485"/>
    <s v="CA-2013-109365"/>
    <x v="0"/>
    <x v="54"/>
    <d v="2013-11-09T00:00:00"/>
    <s v="Standard Class"/>
    <s v="XP-21865"/>
    <s v="Xylona Preis"/>
    <x v="0"/>
    <x v="0"/>
    <s v="Los Angeles"/>
    <x v="1"/>
    <n v="90049"/>
    <x v="1"/>
    <x v="699"/>
    <x v="1"/>
    <x v="8"/>
    <x v="692"/>
    <n v="9.2959999999999994"/>
    <n v="2"/>
    <n v="0.2"/>
    <n v="3.0211999999999994"/>
  </r>
  <r>
    <n v="4486"/>
    <s v="CA-2013-109365"/>
    <x v="0"/>
    <x v="54"/>
    <d v="2013-11-09T00:00:00"/>
    <s v="Standard Class"/>
    <s v="XP-21865"/>
    <s v="Xylona Preis"/>
    <x v="0"/>
    <x v="0"/>
    <s v="Los Angeles"/>
    <x v="1"/>
    <n v="90049"/>
    <x v="1"/>
    <x v="1231"/>
    <x v="1"/>
    <x v="10"/>
    <x v="1261"/>
    <n v="19.440000000000001"/>
    <n v="3"/>
    <n v="0"/>
    <n v="9.3312000000000008"/>
  </r>
  <r>
    <n v="4487"/>
    <s v="CA-2013-109365"/>
    <x v="0"/>
    <x v="54"/>
    <d v="2013-11-09T00:00:00"/>
    <s v="Standard Class"/>
    <s v="XP-21865"/>
    <s v="Xylona Preis"/>
    <x v="0"/>
    <x v="0"/>
    <s v="Los Angeles"/>
    <x v="1"/>
    <n v="90049"/>
    <x v="1"/>
    <x v="1078"/>
    <x v="1"/>
    <x v="10"/>
    <x v="1059"/>
    <n v="314.54999999999995"/>
    <n v="3"/>
    <n v="0"/>
    <n v="150.98399999999998"/>
  </r>
  <r>
    <n v="4488"/>
    <s v="CA-2012-162621"/>
    <x v="1"/>
    <x v="577"/>
    <d v="2012-09-11T00:00:00"/>
    <s v="Standard Class"/>
    <s v="CA-12055"/>
    <s v="Cathy Armstrong"/>
    <x v="2"/>
    <x v="0"/>
    <s v="Houston"/>
    <x v="5"/>
    <n v="77036"/>
    <x v="2"/>
    <x v="1526"/>
    <x v="1"/>
    <x v="8"/>
    <x v="1504"/>
    <n v="16.269999999999996"/>
    <n v="5"/>
    <n v="0.8"/>
    <n v="-25.218500000000006"/>
  </r>
  <r>
    <n v="4489"/>
    <s v="CA-2012-162621"/>
    <x v="1"/>
    <x v="577"/>
    <d v="2012-09-11T00:00:00"/>
    <s v="Standard Class"/>
    <s v="CA-12055"/>
    <s v="Cathy Armstrong"/>
    <x v="2"/>
    <x v="0"/>
    <s v="Houston"/>
    <x v="5"/>
    <n v="77036"/>
    <x v="2"/>
    <x v="1511"/>
    <x v="1"/>
    <x v="14"/>
    <x v="1489"/>
    <n v="69.12"/>
    <n v="9"/>
    <n v="0.2"/>
    <n v="-14.687999999999999"/>
  </r>
  <r>
    <n v="4490"/>
    <s v="CA-2012-162621"/>
    <x v="1"/>
    <x v="577"/>
    <d v="2012-09-11T00:00:00"/>
    <s v="Standard Class"/>
    <s v="CA-12055"/>
    <s v="Cathy Armstrong"/>
    <x v="2"/>
    <x v="0"/>
    <s v="Houston"/>
    <x v="5"/>
    <n v="77036"/>
    <x v="2"/>
    <x v="985"/>
    <x v="1"/>
    <x v="8"/>
    <x v="969"/>
    <n v="4.4699999999999989"/>
    <n v="3"/>
    <n v="0.8"/>
    <n v="-7.8225000000000016"/>
  </r>
  <r>
    <n v="4491"/>
    <s v="CA-2014-105921"/>
    <x v="3"/>
    <x v="718"/>
    <d v="2014-08-22T00:00:00"/>
    <s v="Standard Class"/>
    <s v="JM-15250"/>
    <s v="Janet Martin"/>
    <x v="0"/>
    <x v="0"/>
    <s v="Los Angeles"/>
    <x v="1"/>
    <n v="90032"/>
    <x v="1"/>
    <x v="616"/>
    <x v="0"/>
    <x v="3"/>
    <x v="611"/>
    <n v="418.29599999999994"/>
    <n v="3"/>
    <n v="0.2"/>
    <n v="5.2287000000000035"/>
  </r>
  <r>
    <n v="4492"/>
    <s v="CA-2011-150798"/>
    <x v="2"/>
    <x v="588"/>
    <d v="2011-12-03T00:00:00"/>
    <s v="Second Class"/>
    <s v="JK-15730"/>
    <s v="Joe Kamberova"/>
    <x v="0"/>
    <x v="0"/>
    <s v="Columbus"/>
    <x v="24"/>
    <n v="43229"/>
    <x v="3"/>
    <x v="1572"/>
    <x v="2"/>
    <x v="16"/>
    <x v="1554"/>
    <n v="659.98799999999994"/>
    <n v="2"/>
    <n v="0.4"/>
    <n v="109.99799999999999"/>
  </r>
  <r>
    <n v="4493"/>
    <s v="CA-2011-150798"/>
    <x v="2"/>
    <x v="588"/>
    <d v="2011-12-03T00:00:00"/>
    <s v="Second Class"/>
    <s v="JK-15730"/>
    <s v="Joe Kamberova"/>
    <x v="0"/>
    <x v="0"/>
    <s v="Columbus"/>
    <x v="24"/>
    <n v="43229"/>
    <x v="3"/>
    <x v="534"/>
    <x v="0"/>
    <x v="5"/>
    <x v="529"/>
    <n v="8.1280000000000001"/>
    <n v="2"/>
    <n v="0.2"/>
    <n v="1.4223999999999997"/>
  </r>
  <r>
    <n v="4494"/>
    <s v="CA-2011-150798"/>
    <x v="2"/>
    <x v="588"/>
    <d v="2011-12-03T00:00:00"/>
    <s v="Second Class"/>
    <s v="JK-15730"/>
    <s v="Joe Kamberova"/>
    <x v="0"/>
    <x v="0"/>
    <s v="Columbus"/>
    <x v="24"/>
    <n v="43229"/>
    <x v="3"/>
    <x v="1193"/>
    <x v="1"/>
    <x v="10"/>
    <x v="1169"/>
    <n v="36.288000000000011"/>
    <n v="7"/>
    <n v="0.2"/>
    <n v="12.700800000000001"/>
  </r>
  <r>
    <n v="4495"/>
    <s v="CA-2011-150798"/>
    <x v="2"/>
    <x v="588"/>
    <d v="2011-12-03T00:00:00"/>
    <s v="Second Class"/>
    <s v="JK-15730"/>
    <s v="Joe Kamberova"/>
    <x v="0"/>
    <x v="0"/>
    <s v="Columbus"/>
    <x v="24"/>
    <n v="43229"/>
    <x v="3"/>
    <x v="377"/>
    <x v="0"/>
    <x v="1"/>
    <x v="373"/>
    <n v="909.7199999999998"/>
    <n v="6"/>
    <n v="0.3"/>
    <n v="-51.983999999999924"/>
  </r>
  <r>
    <n v="4496"/>
    <s v="CA-2014-112753"/>
    <x v="3"/>
    <x v="978"/>
    <d v="2014-06-24T00:00:00"/>
    <s v="Standard Class"/>
    <s v="CC-12670"/>
    <s v="Craig Carreira"/>
    <x v="0"/>
    <x v="0"/>
    <s v="Los Angeles"/>
    <x v="1"/>
    <n v="90032"/>
    <x v="1"/>
    <x v="574"/>
    <x v="0"/>
    <x v="0"/>
    <x v="569"/>
    <n v="917.92349999999988"/>
    <n v="9"/>
    <n v="0.15"/>
    <n v="75.593699999999899"/>
  </r>
  <r>
    <n v="4497"/>
    <s v="CA-2014-112753"/>
    <x v="3"/>
    <x v="978"/>
    <d v="2014-06-24T00:00:00"/>
    <s v="Standard Class"/>
    <s v="CC-12670"/>
    <s v="Craig Carreira"/>
    <x v="0"/>
    <x v="0"/>
    <s v="Los Angeles"/>
    <x v="1"/>
    <n v="90032"/>
    <x v="1"/>
    <x v="329"/>
    <x v="1"/>
    <x v="10"/>
    <x v="325"/>
    <n v="38.880000000000003"/>
    <n v="6"/>
    <n v="0"/>
    <n v="19.051200000000001"/>
  </r>
  <r>
    <n v="4498"/>
    <s v="CA-2014-155075"/>
    <x v="3"/>
    <x v="574"/>
    <d v="2014-12-10T00:00:00"/>
    <s v="Standard Class"/>
    <s v="GW-14605"/>
    <s v="Giulietta Weimer"/>
    <x v="0"/>
    <x v="0"/>
    <s v="Philadelphia"/>
    <x v="9"/>
    <n v="19140"/>
    <x v="3"/>
    <x v="115"/>
    <x v="1"/>
    <x v="8"/>
    <x v="115"/>
    <n v="631.17600000000016"/>
    <n v="4"/>
    <n v="0.7"/>
    <n v="-462.86239999999998"/>
  </r>
  <r>
    <n v="4499"/>
    <s v="CA-2011-103401"/>
    <x v="2"/>
    <x v="871"/>
    <d v="2011-11-26T00:00:00"/>
    <s v="Standard Class"/>
    <s v="GR-14560"/>
    <s v="Georgia Rosenberg"/>
    <x v="1"/>
    <x v="0"/>
    <s v="San Francisco"/>
    <x v="1"/>
    <n v="94110"/>
    <x v="1"/>
    <x v="1165"/>
    <x v="1"/>
    <x v="10"/>
    <x v="1143"/>
    <n v="12.96"/>
    <n v="2"/>
    <n v="0"/>
    <n v="6.2208000000000006"/>
  </r>
  <r>
    <n v="4500"/>
    <s v="CA-2013-124814"/>
    <x v="0"/>
    <x v="342"/>
    <d v="2013-04-17T00:00:00"/>
    <s v="Standard Class"/>
    <s v="FM-14215"/>
    <s v="Filia McAdams"/>
    <x v="1"/>
    <x v="0"/>
    <s v="Bakersfield"/>
    <x v="1"/>
    <n v="93309"/>
    <x v="1"/>
    <x v="1290"/>
    <x v="1"/>
    <x v="10"/>
    <x v="1267"/>
    <n v="12.96"/>
    <n v="2"/>
    <n v="0"/>
    <n v="6.2208000000000006"/>
  </r>
  <r>
    <n v="4501"/>
    <s v="CA-2013-124814"/>
    <x v="0"/>
    <x v="342"/>
    <d v="2013-04-17T00:00:00"/>
    <s v="Standard Class"/>
    <s v="FM-14215"/>
    <s v="Filia McAdams"/>
    <x v="1"/>
    <x v="0"/>
    <s v="Bakersfield"/>
    <x v="1"/>
    <n v="93309"/>
    <x v="1"/>
    <x v="1458"/>
    <x v="1"/>
    <x v="8"/>
    <x v="1435"/>
    <n v="23.2"/>
    <n v="5"/>
    <n v="0.2"/>
    <n v="8.1199999999999974"/>
  </r>
  <r>
    <n v="4502"/>
    <s v="CA-2011-116757"/>
    <x v="2"/>
    <x v="479"/>
    <d v="2011-07-04T00:00:00"/>
    <s v="Standard Class"/>
    <s v="MS-17980"/>
    <s v="Michael Stewart"/>
    <x v="1"/>
    <x v="0"/>
    <s v="Houston"/>
    <x v="5"/>
    <n v="77095"/>
    <x v="2"/>
    <x v="510"/>
    <x v="1"/>
    <x v="10"/>
    <x v="505"/>
    <n v="25.920000000000005"/>
    <n v="5"/>
    <n v="0.2"/>
    <n v="9.0719999999999992"/>
  </r>
  <r>
    <n v="4503"/>
    <s v="CA-2011-116757"/>
    <x v="2"/>
    <x v="479"/>
    <d v="2011-07-04T00:00:00"/>
    <s v="Standard Class"/>
    <s v="MS-17980"/>
    <s v="Michael Stewart"/>
    <x v="1"/>
    <x v="0"/>
    <s v="Houston"/>
    <x v="5"/>
    <n v="77095"/>
    <x v="2"/>
    <x v="462"/>
    <x v="1"/>
    <x v="13"/>
    <x v="33"/>
    <n v="21.312000000000005"/>
    <n v="6"/>
    <n v="0.2"/>
    <n v="7.1928000000000001"/>
  </r>
  <r>
    <n v="4504"/>
    <s v="US-2011-138247"/>
    <x v="2"/>
    <x v="163"/>
    <d v="2011-12-29T00:00:00"/>
    <s v="Standard Class"/>
    <s v="BF-11170"/>
    <s v="Ben Ferrer"/>
    <x v="2"/>
    <x v="0"/>
    <s v="Los Angeles"/>
    <x v="1"/>
    <n v="90045"/>
    <x v="1"/>
    <x v="1670"/>
    <x v="2"/>
    <x v="7"/>
    <x v="1649"/>
    <n v="173.65600000000003"/>
    <n v="7"/>
    <n v="0.2"/>
    <n v="17.365599999999993"/>
  </r>
  <r>
    <n v="4505"/>
    <s v="US-2011-138247"/>
    <x v="2"/>
    <x v="163"/>
    <d v="2011-12-29T00:00:00"/>
    <s v="Standard Class"/>
    <s v="BF-11170"/>
    <s v="Ben Ferrer"/>
    <x v="2"/>
    <x v="0"/>
    <s v="Los Angeles"/>
    <x v="1"/>
    <n v="90045"/>
    <x v="1"/>
    <x v="1107"/>
    <x v="1"/>
    <x v="9"/>
    <x v="1087"/>
    <n v="361.96"/>
    <n v="2"/>
    <n v="0"/>
    <n v="101.34879999999998"/>
  </r>
  <r>
    <n v="4506"/>
    <s v="US-2011-138247"/>
    <x v="2"/>
    <x v="163"/>
    <d v="2011-12-29T00:00:00"/>
    <s v="Standard Class"/>
    <s v="BF-11170"/>
    <s v="Ben Ferrer"/>
    <x v="2"/>
    <x v="0"/>
    <s v="Los Angeles"/>
    <x v="1"/>
    <n v="90045"/>
    <x v="1"/>
    <x v="341"/>
    <x v="2"/>
    <x v="11"/>
    <x v="337"/>
    <n v="62.849999999999994"/>
    <n v="3"/>
    <n v="0"/>
    <n v="13.198499999999999"/>
  </r>
  <r>
    <n v="4507"/>
    <s v="US-2011-138247"/>
    <x v="2"/>
    <x v="163"/>
    <d v="2011-12-29T00:00:00"/>
    <s v="Standard Class"/>
    <s v="BF-11170"/>
    <s v="Ben Ferrer"/>
    <x v="2"/>
    <x v="0"/>
    <s v="Los Angeles"/>
    <x v="1"/>
    <n v="90045"/>
    <x v="1"/>
    <x v="638"/>
    <x v="2"/>
    <x v="7"/>
    <x v="632"/>
    <n v="818.37600000000009"/>
    <n v="3"/>
    <n v="0.2"/>
    <n v="51.148499999999984"/>
  </r>
  <r>
    <n v="4508"/>
    <s v="US-2011-138247"/>
    <x v="2"/>
    <x v="163"/>
    <d v="2011-12-29T00:00:00"/>
    <s v="Standard Class"/>
    <s v="BF-11170"/>
    <s v="Ben Ferrer"/>
    <x v="2"/>
    <x v="0"/>
    <s v="Los Angeles"/>
    <x v="1"/>
    <n v="90045"/>
    <x v="1"/>
    <x v="1512"/>
    <x v="1"/>
    <x v="4"/>
    <x v="1490"/>
    <n v="20.34"/>
    <n v="1"/>
    <n v="0"/>
    <n v="0.20339999999999847"/>
  </r>
  <r>
    <n v="4509"/>
    <s v="US-2011-138247"/>
    <x v="2"/>
    <x v="163"/>
    <d v="2011-12-29T00:00:00"/>
    <s v="Standard Class"/>
    <s v="BF-11170"/>
    <s v="Ben Ferrer"/>
    <x v="2"/>
    <x v="0"/>
    <s v="Los Angeles"/>
    <x v="1"/>
    <n v="90045"/>
    <x v="1"/>
    <x v="928"/>
    <x v="0"/>
    <x v="5"/>
    <x v="912"/>
    <n v="23.99"/>
    <n v="1"/>
    <n v="0"/>
    <n v="5.5176999999999978"/>
  </r>
  <r>
    <n v="4510"/>
    <s v="CA-2014-167003"/>
    <x v="3"/>
    <x v="979"/>
    <d v="2014-05-30T00:00:00"/>
    <s v="Standard Class"/>
    <s v="VS-21820"/>
    <s v="Vivek Sundaresam"/>
    <x v="0"/>
    <x v="0"/>
    <s v="Los Angeles"/>
    <x v="1"/>
    <n v="90036"/>
    <x v="1"/>
    <x v="719"/>
    <x v="0"/>
    <x v="3"/>
    <x v="711"/>
    <n v="171.28800000000001"/>
    <n v="3"/>
    <n v="0.2"/>
    <n v="-6.423300000000026"/>
  </r>
  <r>
    <n v="4511"/>
    <s v="CA-2013-119935"/>
    <x v="0"/>
    <x v="338"/>
    <d v="2013-11-15T00:00:00"/>
    <s v="Standard Class"/>
    <s v="KM-16225"/>
    <s v="Kalyca Meade"/>
    <x v="1"/>
    <x v="0"/>
    <s v="Springfield"/>
    <x v="25"/>
    <n v="65807"/>
    <x v="2"/>
    <x v="1608"/>
    <x v="0"/>
    <x v="5"/>
    <x v="1590"/>
    <n v="37.299999999999997"/>
    <n v="2"/>
    <n v="0"/>
    <n v="17.157999999999998"/>
  </r>
  <r>
    <n v="4512"/>
    <s v="CA-2013-119935"/>
    <x v="0"/>
    <x v="338"/>
    <d v="2013-11-15T00:00:00"/>
    <s v="Standard Class"/>
    <s v="KM-16225"/>
    <s v="Kalyca Meade"/>
    <x v="1"/>
    <x v="0"/>
    <s v="Springfield"/>
    <x v="25"/>
    <n v="65807"/>
    <x v="2"/>
    <x v="800"/>
    <x v="1"/>
    <x v="8"/>
    <x v="790"/>
    <n v="81.96"/>
    <n v="2"/>
    <n v="0"/>
    <n v="39.340799999999994"/>
  </r>
  <r>
    <n v="4513"/>
    <s v="CA-2013-118969"/>
    <x v="0"/>
    <x v="824"/>
    <d v="2013-10-04T00:00:00"/>
    <s v="First Class"/>
    <s v="LP-17095"/>
    <s v="Liz Preis"/>
    <x v="0"/>
    <x v="0"/>
    <s v="Phoenix"/>
    <x v="16"/>
    <n v="85023"/>
    <x v="1"/>
    <x v="471"/>
    <x v="1"/>
    <x v="8"/>
    <x v="467"/>
    <n v="54.792000000000009"/>
    <n v="6"/>
    <n v="0.7"/>
    <n v="-40.180799999999991"/>
  </r>
  <r>
    <n v="4514"/>
    <s v="CA-2013-145240"/>
    <x v="0"/>
    <x v="47"/>
    <d v="2013-09-09T00:00:00"/>
    <s v="First Class"/>
    <s v="BG-11740"/>
    <s v="Bruce Geld"/>
    <x v="0"/>
    <x v="0"/>
    <s v="Houston"/>
    <x v="5"/>
    <n v="77070"/>
    <x v="2"/>
    <x v="146"/>
    <x v="1"/>
    <x v="4"/>
    <x v="146"/>
    <n v="10.784000000000001"/>
    <n v="1"/>
    <n v="0.2"/>
    <n v="0.8087999999999993"/>
  </r>
  <r>
    <n v="4515"/>
    <s v="CA-2013-120873"/>
    <x v="0"/>
    <x v="189"/>
    <d v="2013-11-02T00:00:00"/>
    <s v="Second Class"/>
    <s v="BW-11200"/>
    <s v="Ben Wallace"/>
    <x v="0"/>
    <x v="0"/>
    <s v="Hampton"/>
    <x v="17"/>
    <n v="23666"/>
    <x v="0"/>
    <x v="1003"/>
    <x v="0"/>
    <x v="1"/>
    <x v="986"/>
    <n v="290.98"/>
    <n v="1"/>
    <n v="0"/>
    <n v="75.654799999999994"/>
  </r>
  <r>
    <n v="4516"/>
    <s v="US-2014-111920"/>
    <x v="3"/>
    <x v="760"/>
    <d v="2014-10-27T00:00:00"/>
    <s v="Standard Class"/>
    <s v="PS-18970"/>
    <s v="Paul Stevenson"/>
    <x v="2"/>
    <x v="0"/>
    <s v="Tulsa"/>
    <x v="26"/>
    <n v="74133"/>
    <x v="2"/>
    <x v="1583"/>
    <x v="1"/>
    <x v="6"/>
    <x v="1565"/>
    <n v="36.44"/>
    <n v="4"/>
    <n v="0"/>
    <n v="12.025199999999998"/>
  </r>
  <r>
    <n v="4517"/>
    <s v="US-2013-128678"/>
    <x v="0"/>
    <x v="306"/>
    <d v="2013-09-21T00:00:00"/>
    <s v="Standard Class"/>
    <s v="RB-19570"/>
    <s v="Rob Beeghly"/>
    <x v="0"/>
    <x v="0"/>
    <s v="Seattle"/>
    <x v="4"/>
    <n v="98105"/>
    <x v="1"/>
    <x v="1671"/>
    <x v="1"/>
    <x v="10"/>
    <x v="1650"/>
    <n v="21.400000000000002"/>
    <n v="5"/>
    <n v="0"/>
    <n v="10.058"/>
  </r>
  <r>
    <n v="4518"/>
    <s v="US-2013-128678"/>
    <x v="0"/>
    <x v="306"/>
    <d v="2013-09-21T00:00:00"/>
    <s v="Standard Class"/>
    <s v="RB-19570"/>
    <s v="Rob Beeghly"/>
    <x v="0"/>
    <x v="0"/>
    <s v="Seattle"/>
    <x v="4"/>
    <n v="98105"/>
    <x v="1"/>
    <x v="530"/>
    <x v="1"/>
    <x v="8"/>
    <x v="525"/>
    <n v="48.664000000000001"/>
    <n v="7"/>
    <n v="0.2"/>
    <n v="15.815799999999999"/>
  </r>
  <r>
    <n v="4519"/>
    <s v="CA-2013-101385"/>
    <x v="0"/>
    <x v="477"/>
    <d v="2013-10-02T00:00:00"/>
    <s v="Standard Class"/>
    <s v="JW-16075"/>
    <s v="Julia West"/>
    <x v="0"/>
    <x v="0"/>
    <s v="San Francisco"/>
    <x v="1"/>
    <n v="94109"/>
    <x v="1"/>
    <x v="154"/>
    <x v="1"/>
    <x v="6"/>
    <x v="153"/>
    <n v="16.559999999999999"/>
    <n v="4"/>
    <n v="0"/>
    <n v="6.9551999999999996"/>
  </r>
  <r>
    <n v="4520"/>
    <s v="CA-2014-107167"/>
    <x v="3"/>
    <x v="193"/>
    <d v="2014-06-15T00:00:00"/>
    <s v="Standard Class"/>
    <s v="ND-18460"/>
    <s v="Neil Ducich"/>
    <x v="1"/>
    <x v="0"/>
    <s v="Jacksonville"/>
    <x v="2"/>
    <n v="32216"/>
    <x v="0"/>
    <x v="1672"/>
    <x v="1"/>
    <x v="4"/>
    <x v="1651"/>
    <n v="1347.5200000000002"/>
    <n v="8"/>
    <n v="0.2"/>
    <n v="84.219999999999857"/>
  </r>
  <r>
    <n v="4521"/>
    <s v="CA-2011-109491"/>
    <x v="2"/>
    <x v="980"/>
    <d v="2011-02-27T00:00:00"/>
    <s v="Standard Class"/>
    <s v="LC-16930"/>
    <s v="Linda Cazamias"/>
    <x v="1"/>
    <x v="0"/>
    <s v="Richmond"/>
    <x v="14"/>
    <n v="47374"/>
    <x v="2"/>
    <x v="1196"/>
    <x v="2"/>
    <x v="11"/>
    <x v="1172"/>
    <n v="62.31"/>
    <n v="3"/>
    <n v="0"/>
    <n v="22.4316"/>
  </r>
  <r>
    <n v="4522"/>
    <s v="CA-2011-109491"/>
    <x v="2"/>
    <x v="980"/>
    <d v="2011-02-27T00:00:00"/>
    <s v="Standard Class"/>
    <s v="LC-16930"/>
    <s v="Linda Cazamias"/>
    <x v="1"/>
    <x v="0"/>
    <s v="Richmond"/>
    <x v="14"/>
    <n v="47374"/>
    <x v="2"/>
    <x v="534"/>
    <x v="0"/>
    <x v="5"/>
    <x v="529"/>
    <n v="20.32"/>
    <n v="4"/>
    <n v="0"/>
    <n v="6.9087999999999994"/>
  </r>
  <r>
    <n v="4523"/>
    <s v="CA-2014-105445"/>
    <x v="3"/>
    <x v="297"/>
    <d v="2014-02-26T00:00:00"/>
    <s v="Second Class"/>
    <s v="BP-11095"/>
    <s v="Bart Pistole"/>
    <x v="1"/>
    <x v="0"/>
    <s v="Louisville"/>
    <x v="22"/>
    <n v="80027"/>
    <x v="1"/>
    <x v="1328"/>
    <x v="1"/>
    <x v="13"/>
    <x v="33"/>
    <n v="9.4320000000000004"/>
    <n v="3"/>
    <n v="0.2"/>
    <n v="3.065399999999999"/>
  </r>
  <r>
    <n v="4524"/>
    <s v="CA-2011-107454"/>
    <x v="2"/>
    <x v="981"/>
    <d v="2011-11-06T00:00:00"/>
    <s v="Standard Class"/>
    <s v="RD-19720"/>
    <s v="Roger Demir"/>
    <x v="0"/>
    <x v="0"/>
    <s v="New York City"/>
    <x v="15"/>
    <n v="10024"/>
    <x v="3"/>
    <x v="639"/>
    <x v="1"/>
    <x v="2"/>
    <x v="633"/>
    <n v="34.86"/>
    <n v="7"/>
    <n v="0"/>
    <n v="16.035599999999999"/>
  </r>
  <r>
    <n v="4525"/>
    <s v="CA-2011-107454"/>
    <x v="2"/>
    <x v="981"/>
    <d v="2011-11-06T00:00:00"/>
    <s v="Standard Class"/>
    <s v="RD-19720"/>
    <s v="Roger Demir"/>
    <x v="0"/>
    <x v="0"/>
    <s v="New York City"/>
    <x v="15"/>
    <n v="10024"/>
    <x v="3"/>
    <x v="943"/>
    <x v="0"/>
    <x v="5"/>
    <x v="927"/>
    <n v="89.34"/>
    <n v="6"/>
    <n v="0"/>
    <n v="24.121800000000004"/>
  </r>
  <r>
    <n v="4526"/>
    <s v="US-2014-105046"/>
    <x v="3"/>
    <x v="729"/>
    <d v="2014-07-24T00:00:00"/>
    <s v="Standard Class"/>
    <s v="BE-11335"/>
    <s v="Bill Eplett"/>
    <x v="2"/>
    <x v="0"/>
    <s v="Rome"/>
    <x v="15"/>
    <n v="13440"/>
    <x v="3"/>
    <x v="149"/>
    <x v="2"/>
    <x v="7"/>
    <x v="149"/>
    <n v="269.98"/>
    <n v="2"/>
    <n v="0"/>
    <n v="67.495000000000005"/>
  </r>
  <r>
    <n v="4527"/>
    <s v="US-2014-105046"/>
    <x v="3"/>
    <x v="729"/>
    <d v="2014-07-24T00:00:00"/>
    <s v="Standard Class"/>
    <s v="BE-11335"/>
    <s v="Bill Eplett"/>
    <x v="2"/>
    <x v="0"/>
    <s v="Rome"/>
    <x v="15"/>
    <n v="13440"/>
    <x v="3"/>
    <x v="1673"/>
    <x v="1"/>
    <x v="10"/>
    <x v="1652"/>
    <n v="99.9"/>
    <n v="5"/>
    <n v="0"/>
    <n v="47.952000000000005"/>
  </r>
  <r>
    <n v="4528"/>
    <s v="US-2014-105046"/>
    <x v="3"/>
    <x v="729"/>
    <d v="2014-07-24T00:00:00"/>
    <s v="Standard Class"/>
    <s v="BE-11335"/>
    <s v="Bill Eplett"/>
    <x v="2"/>
    <x v="0"/>
    <s v="Rome"/>
    <x v="15"/>
    <n v="13440"/>
    <x v="3"/>
    <x v="28"/>
    <x v="0"/>
    <x v="5"/>
    <x v="1301"/>
    <n v="39.08"/>
    <n v="4"/>
    <n v="0"/>
    <n v="14.459599999999998"/>
  </r>
  <r>
    <n v="4529"/>
    <s v="CA-2014-152856"/>
    <x v="3"/>
    <x v="565"/>
    <d v="2014-09-11T00:00:00"/>
    <s v="Second Class"/>
    <s v="RS-19765"/>
    <s v="Roland Schwarz"/>
    <x v="1"/>
    <x v="0"/>
    <s v="Marion"/>
    <x v="24"/>
    <n v="43302"/>
    <x v="3"/>
    <x v="1312"/>
    <x v="2"/>
    <x v="11"/>
    <x v="1289"/>
    <n v="116.83199999999999"/>
    <n v="4"/>
    <n v="0.2"/>
    <n v="33.589200000000005"/>
  </r>
  <r>
    <n v="4530"/>
    <s v="CA-2013-134691"/>
    <x v="0"/>
    <x v="696"/>
    <d v="2013-11-19T00:00:00"/>
    <s v="Standard Class"/>
    <s v="KC-16540"/>
    <s v="Kelly Collister"/>
    <x v="0"/>
    <x v="0"/>
    <s v="Houston"/>
    <x v="5"/>
    <n v="77041"/>
    <x v="2"/>
    <x v="1212"/>
    <x v="1"/>
    <x v="8"/>
    <x v="1188"/>
    <n v="2.2959999999999994"/>
    <n v="2"/>
    <n v="0.8"/>
    <n v="-3.9032000000000009"/>
  </r>
  <r>
    <n v="4531"/>
    <s v="CA-2013-118759"/>
    <x v="0"/>
    <x v="696"/>
    <d v="2013-11-18T00:00:00"/>
    <s v="First Class"/>
    <s v="MB-17305"/>
    <s v="Maria Bertelson"/>
    <x v="0"/>
    <x v="0"/>
    <s v="New York City"/>
    <x v="15"/>
    <n v="10009"/>
    <x v="3"/>
    <x v="629"/>
    <x v="0"/>
    <x v="1"/>
    <x v="623"/>
    <n v="408.00599999999997"/>
    <n v="2"/>
    <n v="0.1"/>
    <n v="72.534400000000005"/>
  </r>
  <r>
    <n v="4532"/>
    <s v="CA-2013-118759"/>
    <x v="0"/>
    <x v="696"/>
    <d v="2013-11-18T00:00:00"/>
    <s v="First Class"/>
    <s v="MB-17305"/>
    <s v="Maria Bertelson"/>
    <x v="0"/>
    <x v="0"/>
    <s v="New York City"/>
    <x v="15"/>
    <n v="10009"/>
    <x v="3"/>
    <x v="146"/>
    <x v="1"/>
    <x v="4"/>
    <x v="146"/>
    <n v="40.44"/>
    <n v="3"/>
    <n v="0"/>
    <n v="10.514399999999998"/>
  </r>
  <r>
    <n v="4533"/>
    <s v="CA-2011-140403"/>
    <x v="2"/>
    <x v="982"/>
    <d v="2011-10-10T00:00:00"/>
    <s v="Same Day"/>
    <s v="TN-21040"/>
    <s v="Tanja Norvell"/>
    <x v="2"/>
    <x v="0"/>
    <s v="Manteca"/>
    <x v="1"/>
    <n v="95336"/>
    <x v="1"/>
    <x v="23"/>
    <x v="0"/>
    <x v="1"/>
    <x v="23"/>
    <n v="122.352"/>
    <n v="3"/>
    <n v="0.2"/>
    <n v="13.764599999999994"/>
  </r>
  <r>
    <n v="4534"/>
    <s v="CA-2011-140403"/>
    <x v="2"/>
    <x v="982"/>
    <d v="2011-10-10T00:00:00"/>
    <s v="Same Day"/>
    <s v="TN-21040"/>
    <s v="Tanja Norvell"/>
    <x v="2"/>
    <x v="0"/>
    <s v="Manteca"/>
    <x v="1"/>
    <n v="95336"/>
    <x v="1"/>
    <x v="588"/>
    <x v="1"/>
    <x v="12"/>
    <x v="583"/>
    <n v="15.28"/>
    <n v="2"/>
    <n v="0"/>
    <n v="7.4871999999999996"/>
  </r>
  <r>
    <n v="4535"/>
    <s v="CA-2012-163104"/>
    <x v="1"/>
    <x v="531"/>
    <d v="2012-03-26T00:00:00"/>
    <s v="Standard Class"/>
    <s v="MC-18130"/>
    <s v="Mike Caudle"/>
    <x v="1"/>
    <x v="0"/>
    <s v="Los Angeles"/>
    <x v="1"/>
    <n v="90004"/>
    <x v="1"/>
    <x v="358"/>
    <x v="1"/>
    <x v="10"/>
    <x v="354"/>
    <n v="11.96"/>
    <n v="2"/>
    <n v="0"/>
    <n v="5.8604000000000003"/>
  </r>
  <r>
    <n v="4536"/>
    <s v="CA-2014-138464"/>
    <x v="3"/>
    <x v="141"/>
    <d v="2014-07-13T00:00:00"/>
    <s v="Standard Class"/>
    <s v="VF-21715"/>
    <s v="Vicky Freymann"/>
    <x v="2"/>
    <x v="0"/>
    <s v="Seattle"/>
    <x v="4"/>
    <n v="98115"/>
    <x v="1"/>
    <x v="1226"/>
    <x v="0"/>
    <x v="5"/>
    <x v="1201"/>
    <n v="15.84"/>
    <n v="3"/>
    <n v="0"/>
    <n v="4.9103999999999992"/>
  </r>
  <r>
    <n v="4537"/>
    <s v="CA-2014-138464"/>
    <x v="3"/>
    <x v="141"/>
    <d v="2014-07-13T00:00:00"/>
    <s v="Standard Class"/>
    <s v="VF-21715"/>
    <s v="Vicky Freymann"/>
    <x v="2"/>
    <x v="0"/>
    <s v="Seattle"/>
    <x v="4"/>
    <n v="98115"/>
    <x v="1"/>
    <x v="379"/>
    <x v="1"/>
    <x v="8"/>
    <x v="375"/>
    <n v="86.376000000000005"/>
    <n v="3"/>
    <n v="0.2"/>
    <n v="30.231600000000007"/>
  </r>
  <r>
    <n v="4538"/>
    <s v="CA-2014-138464"/>
    <x v="3"/>
    <x v="141"/>
    <d v="2014-07-13T00:00:00"/>
    <s v="Standard Class"/>
    <s v="VF-21715"/>
    <s v="Vicky Freymann"/>
    <x v="2"/>
    <x v="0"/>
    <s v="Seattle"/>
    <x v="4"/>
    <n v="98115"/>
    <x v="1"/>
    <x v="487"/>
    <x v="1"/>
    <x v="6"/>
    <x v="482"/>
    <n v="18.240000000000002"/>
    <n v="3"/>
    <n v="0"/>
    <n v="6.2015999999999991"/>
  </r>
  <r>
    <n v="4539"/>
    <s v="CA-2014-138464"/>
    <x v="3"/>
    <x v="141"/>
    <d v="2014-07-13T00:00:00"/>
    <s v="Standard Class"/>
    <s v="VF-21715"/>
    <s v="Vicky Freymann"/>
    <x v="2"/>
    <x v="0"/>
    <s v="Seattle"/>
    <x v="4"/>
    <n v="98115"/>
    <x v="1"/>
    <x v="346"/>
    <x v="1"/>
    <x v="6"/>
    <x v="342"/>
    <n v="13.12"/>
    <n v="4"/>
    <n v="0"/>
    <n v="4.3295999999999992"/>
  </r>
  <r>
    <n v="4540"/>
    <s v="CA-2012-104129"/>
    <x v="1"/>
    <x v="914"/>
    <d v="2012-03-02T00:00:00"/>
    <s v="Standard Class"/>
    <s v="ES-14080"/>
    <s v="Erin Smith"/>
    <x v="1"/>
    <x v="0"/>
    <s v="Providence"/>
    <x v="34"/>
    <n v="2908"/>
    <x v="3"/>
    <x v="509"/>
    <x v="2"/>
    <x v="7"/>
    <x v="504"/>
    <n v="105.98"/>
    <n v="2"/>
    <n v="0"/>
    <n v="1.0597999999999956"/>
  </r>
  <r>
    <n v="4541"/>
    <s v="CA-2012-104129"/>
    <x v="1"/>
    <x v="914"/>
    <d v="2012-03-02T00:00:00"/>
    <s v="Standard Class"/>
    <s v="ES-14080"/>
    <s v="Erin Smith"/>
    <x v="1"/>
    <x v="0"/>
    <s v="Providence"/>
    <x v="34"/>
    <n v="2908"/>
    <x v="3"/>
    <x v="1529"/>
    <x v="0"/>
    <x v="3"/>
    <x v="1507"/>
    <n v="493.9199999999999"/>
    <n v="7"/>
    <n v="0.3"/>
    <n v="-28.22399999999999"/>
  </r>
  <r>
    <n v="4542"/>
    <s v="US-2014-132206"/>
    <x v="3"/>
    <x v="114"/>
    <d v="2014-06-22T00:00:00"/>
    <s v="Standard Class"/>
    <s v="MK-17905"/>
    <s v="Michael Kennedy"/>
    <x v="1"/>
    <x v="0"/>
    <s v="Chicago"/>
    <x v="10"/>
    <n v="60653"/>
    <x v="2"/>
    <x v="15"/>
    <x v="1"/>
    <x v="8"/>
    <x v="15"/>
    <n v="5.9359999999999991"/>
    <n v="7"/>
    <n v="0.8"/>
    <n v="-8.9040000000000035"/>
  </r>
  <r>
    <n v="4543"/>
    <s v="CA-2014-113474"/>
    <x v="3"/>
    <x v="983"/>
    <d v="2014-04-01T00:00:00"/>
    <s v="First Class"/>
    <s v="TM-21490"/>
    <s v="Tony Molinari"/>
    <x v="0"/>
    <x v="0"/>
    <s v="Oklahoma City"/>
    <x v="26"/>
    <n v="73120"/>
    <x v="2"/>
    <x v="1674"/>
    <x v="1"/>
    <x v="12"/>
    <x v="1653"/>
    <n v="325.86"/>
    <n v="2"/>
    <n v="0"/>
    <n v="149.8956"/>
  </r>
  <r>
    <n v="4544"/>
    <s v="CA-2012-126557"/>
    <x v="1"/>
    <x v="984"/>
    <d v="2012-07-17T00:00:00"/>
    <s v="Second Class"/>
    <s v="RL-19615"/>
    <s v="Rob Lucas"/>
    <x v="0"/>
    <x v="0"/>
    <s v="Chicago"/>
    <x v="10"/>
    <n v="60610"/>
    <x v="2"/>
    <x v="212"/>
    <x v="0"/>
    <x v="1"/>
    <x v="211"/>
    <n v="383.60699999999997"/>
    <n v="9"/>
    <n v="0.3"/>
    <n v="-5.4801000000000215"/>
  </r>
  <r>
    <n v="4545"/>
    <s v="CA-2012-126557"/>
    <x v="1"/>
    <x v="984"/>
    <d v="2012-07-17T00:00:00"/>
    <s v="Second Class"/>
    <s v="RL-19615"/>
    <s v="Rob Lucas"/>
    <x v="0"/>
    <x v="0"/>
    <s v="Chicago"/>
    <x v="10"/>
    <n v="60610"/>
    <x v="2"/>
    <x v="918"/>
    <x v="2"/>
    <x v="7"/>
    <x v="901"/>
    <n v="148.47999999999999"/>
    <n v="2"/>
    <n v="0.2"/>
    <n v="16.703999999999986"/>
  </r>
  <r>
    <n v="4546"/>
    <s v="CA-2012-126557"/>
    <x v="1"/>
    <x v="984"/>
    <d v="2012-07-17T00:00:00"/>
    <s v="Second Class"/>
    <s v="RL-19615"/>
    <s v="Rob Lucas"/>
    <x v="0"/>
    <x v="0"/>
    <s v="Chicago"/>
    <x v="10"/>
    <n v="60610"/>
    <x v="2"/>
    <x v="1485"/>
    <x v="2"/>
    <x v="7"/>
    <x v="1463"/>
    <n v="537.54399999999998"/>
    <n v="7"/>
    <n v="0.2"/>
    <n v="53.754400000000004"/>
  </r>
  <r>
    <n v="4547"/>
    <s v="CA-2012-126557"/>
    <x v="1"/>
    <x v="984"/>
    <d v="2012-07-17T00:00:00"/>
    <s v="Second Class"/>
    <s v="RL-19615"/>
    <s v="Rob Lucas"/>
    <x v="0"/>
    <x v="0"/>
    <s v="Chicago"/>
    <x v="10"/>
    <n v="60610"/>
    <x v="2"/>
    <x v="308"/>
    <x v="1"/>
    <x v="8"/>
    <x v="305"/>
    <n v="1.9279999999999997"/>
    <n v="2"/>
    <n v="0.8"/>
    <n v="-2.9884000000000004"/>
  </r>
  <r>
    <n v="4548"/>
    <s v="CA-2012-126557"/>
    <x v="1"/>
    <x v="984"/>
    <d v="2012-07-17T00:00:00"/>
    <s v="Second Class"/>
    <s v="RL-19615"/>
    <s v="Rob Lucas"/>
    <x v="0"/>
    <x v="0"/>
    <s v="Chicago"/>
    <x v="10"/>
    <n v="60610"/>
    <x v="2"/>
    <x v="649"/>
    <x v="1"/>
    <x v="6"/>
    <x v="643"/>
    <n v="6.911999999999999"/>
    <n v="3"/>
    <n v="0.2"/>
    <n v="0.69120000000000026"/>
  </r>
  <r>
    <n v="4549"/>
    <s v="CA-2012-126557"/>
    <x v="1"/>
    <x v="984"/>
    <d v="2012-07-17T00:00:00"/>
    <s v="Second Class"/>
    <s v="RL-19615"/>
    <s v="Rob Lucas"/>
    <x v="0"/>
    <x v="0"/>
    <s v="Chicago"/>
    <x v="10"/>
    <n v="60610"/>
    <x v="2"/>
    <x v="275"/>
    <x v="0"/>
    <x v="5"/>
    <x v="272"/>
    <n v="7.76"/>
    <n v="1"/>
    <n v="0.6"/>
    <n v="-2.1340000000000003"/>
  </r>
  <r>
    <n v="4550"/>
    <s v="CA-2012-126557"/>
    <x v="1"/>
    <x v="984"/>
    <d v="2012-07-17T00:00:00"/>
    <s v="Second Class"/>
    <s v="RL-19615"/>
    <s v="Rob Lucas"/>
    <x v="0"/>
    <x v="0"/>
    <s v="Chicago"/>
    <x v="10"/>
    <n v="60610"/>
    <x v="2"/>
    <x v="517"/>
    <x v="2"/>
    <x v="7"/>
    <x v="512"/>
    <n v="659.16800000000012"/>
    <n v="4"/>
    <n v="0.2"/>
    <n v="49.437599999999975"/>
  </r>
  <r>
    <n v="4551"/>
    <s v="US-2014-107636"/>
    <x v="3"/>
    <x v="504"/>
    <d v="2014-05-03T00:00:00"/>
    <s v="First Class"/>
    <s v="NM-18520"/>
    <s v="Neoma Murray"/>
    <x v="0"/>
    <x v="0"/>
    <s v="Manchester"/>
    <x v="29"/>
    <n v="6040"/>
    <x v="3"/>
    <x v="1675"/>
    <x v="1"/>
    <x v="2"/>
    <x v="1654"/>
    <n v="5.76"/>
    <n v="2"/>
    <n v="0"/>
    <n v="2.8224"/>
  </r>
  <r>
    <n v="4552"/>
    <s v="US-2011-165862"/>
    <x v="2"/>
    <x v="985"/>
    <d v="2011-07-17T00:00:00"/>
    <s v="Standard Class"/>
    <s v="GK-14620"/>
    <s v="Grace Kelly"/>
    <x v="1"/>
    <x v="0"/>
    <s v="Los Angeles"/>
    <x v="1"/>
    <n v="90049"/>
    <x v="1"/>
    <x v="1213"/>
    <x v="0"/>
    <x v="3"/>
    <x v="1189"/>
    <n v="351.21600000000001"/>
    <n v="3"/>
    <n v="0.2"/>
    <n v="4.3901999999999788"/>
  </r>
  <r>
    <n v="4553"/>
    <s v="US-2011-106334"/>
    <x v="2"/>
    <x v="422"/>
    <d v="2012-01-02T00:00:00"/>
    <s v="Standard Class"/>
    <s v="JF-15490"/>
    <s v="Jeremy Farry"/>
    <x v="0"/>
    <x v="0"/>
    <s v="San Francisco"/>
    <x v="1"/>
    <n v="94122"/>
    <x v="1"/>
    <x v="370"/>
    <x v="0"/>
    <x v="1"/>
    <x v="366"/>
    <n v="230.28000000000003"/>
    <n v="3"/>
    <n v="0.2"/>
    <n v="23.027999999999992"/>
  </r>
  <r>
    <n v="4554"/>
    <s v="US-2011-106334"/>
    <x v="2"/>
    <x v="422"/>
    <d v="2012-01-02T00:00:00"/>
    <s v="Standard Class"/>
    <s v="JF-15490"/>
    <s v="Jeremy Farry"/>
    <x v="0"/>
    <x v="0"/>
    <s v="San Francisco"/>
    <x v="1"/>
    <n v="94122"/>
    <x v="1"/>
    <x v="630"/>
    <x v="1"/>
    <x v="10"/>
    <x v="624"/>
    <n v="12.84"/>
    <n v="3"/>
    <n v="0"/>
    <n v="5.7779999999999987"/>
  </r>
  <r>
    <n v="4555"/>
    <s v="CA-2013-101448"/>
    <x v="0"/>
    <x v="535"/>
    <d v="2013-03-02T00:00:00"/>
    <s v="Second Class"/>
    <s v="EB-13930"/>
    <s v="Eric Barreto"/>
    <x v="0"/>
    <x v="0"/>
    <s v="La Crosse"/>
    <x v="6"/>
    <n v="54601"/>
    <x v="2"/>
    <x v="92"/>
    <x v="1"/>
    <x v="8"/>
    <x v="92"/>
    <n v="56.820000000000007"/>
    <n v="3"/>
    <n v="0"/>
    <n v="28.410000000000004"/>
  </r>
  <r>
    <n v="4556"/>
    <s v="CA-2012-130218"/>
    <x v="1"/>
    <x v="391"/>
    <d v="2012-03-26T00:00:00"/>
    <s v="First Class"/>
    <s v="SG-20470"/>
    <s v="Sheri Gordon"/>
    <x v="0"/>
    <x v="0"/>
    <s v="Florence"/>
    <x v="20"/>
    <n v="29501"/>
    <x v="0"/>
    <x v="550"/>
    <x v="1"/>
    <x v="13"/>
    <x v="33"/>
    <n v="31.56"/>
    <n v="4"/>
    <n v="0"/>
    <n v="14.201999999999998"/>
  </r>
  <r>
    <n v="4557"/>
    <s v="CA-2012-130218"/>
    <x v="1"/>
    <x v="391"/>
    <d v="2012-03-26T00:00:00"/>
    <s v="First Class"/>
    <s v="SG-20470"/>
    <s v="Sheri Gordon"/>
    <x v="0"/>
    <x v="0"/>
    <s v="Florence"/>
    <x v="20"/>
    <n v="29501"/>
    <x v="0"/>
    <x v="700"/>
    <x v="1"/>
    <x v="4"/>
    <x v="693"/>
    <n v="27.92"/>
    <n v="4"/>
    <n v="0"/>
    <n v="0.5583999999999989"/>
  </r>
  <r>
    <n v="4558"/>
    <s v="US-2014-117331"/>
    <x v="3"/>
    <x v="208"/>
    <d v="2014-10-29T00:00:00"/>
    <s v="Standard Class"/>
    <s v="ND-18370"/>
    <s v="Natalie DeCherney"/>
    <x v="0"/>
    <x v="0"/>
    <s v="Glendale"/>
    <x v="16"/>
    <n v="85301"/>
    <x v="1"/>
    <x v="697"/>
    <x v="1"/>
    <x v="8"/>
    <x v="690"/>
    <n v="8.5590000000000011"/>
    <n v="1"/>
    <n v="0.7"/>
    <n v="-6.5618999999999996"/>
  </r>
  <r>
    <n v="4559"/>
    <s v="CA-2011-127383"/>
    <x v="2"/>
    <x v="520"/>
    <d v="2012-01-05T00:00:00"/>
    <s v="Standard Class"/>
    <s v="CM-11815"/>
    <s v="Candace McMahon"/>
    <x v="1"/>
    <x v="0"/>
    <s v="El Paso"/>
    <x v="5"/>
    <n v="79907"/>
    <x v="2"/>
    <x v="1503"/>
    <x v="1"/>
    <x v="12"/>
    <x v="33"/>
    <n v="49.568000000000005"/>
    <n v="2"/>
    <n v="0.2"/>
    <n v="17.968399999999995"/>
  </r>
  <r>
    <n v="4560"/>
    <s v="CA-2011-110219"/>
    <x v="2"/>
    <x v="952"/>
    <d v="2011-05-08T00:00:00"/>
    <s v="First Class"/>
    <s v="EB-13870"/>
    <s v="Emily Burns"/>
    <x v="0"/>
    <x v="0"/>
    <s v="San Antonio"/>
    <x v="5"/>
    <n v="78207"/>
    <x v="2"/>
    <x v="64"/>
    <x v="0"/>
    <x v="1"/>
    <x v="64"/>
    <n v="127.869"/>
    <n v="3"/>
    <n v="0.3"/>
    <n v="-9.1335000000000122"/>
  </r>
  <r>
    <n v="4561"/>
    <s v="CA-2012-118871"/>
    <x v="1"/>
    <x v="784"/>
    <d v="2012-12-09T00:00:00"/>
    <s v="Second Class"/>
    <s v="HM-14860"/>
    <s v="Harry Marie"/>
    <x v="1"/>
    <x v="0"/>
    <s v="Los Angeles"/>
    <x v="1"/>
    <n v="90049"/>
    <x v="1"/>
    <x v="231"/>
    <x v="1"/>
    <x v="12"/>
    <x v="229"/>
    <n v="271.44"/>
    <n v="3"/>
    <n v="0"/>
    <n v="122.148"/>
  </r>
  <r>
    <n v="4562"/>
    <s v="CA-2012-118871"/>
    <x v="1"/>
    <x v="784"/>
    <d v="2012-12-09T00:00:00"/>
    <s v="Second Class"/>
    <s v="HM-14860"/>
    <s v="Harry Marie"/>
    <x v="1"/>
    <x v="0"/>
    <s v="Los Angeles"/>
    <x v="1"/>
    <n v="90049"/>
    <x v="1"/>
    <x v="1676"/>
    <x v="2"/>
    <x v="7"/>
    <x v="1655"/>
    <n v="110.352"/>
    <n v="3"/>
    <n v="0.2"/>
    <n v="8.2763999999999953"/>
  </r>
  <r>
    <n v="4563"/>
    <s v="CA-2012-118871"/>
    <x v="1"/>
    <x v="784"/>
    <d v="2012-12-09T00:00:00"/>
    <s v="Second Class"/>
    <s v="HM-14860"/>
    <s v="Harry Marie"/>
    <x v="1"/>
    <x v="0"/>
    <s v="Los Angeles"/>
    <x v="1"/>
    <n v="90049"/>
    <x v="1"/>
    <x v="1677"/>
    <x v="0"/>
    <x v="5"/>
    <x v="1656"/>
    <n v="36.4"/>
    <n v="5"/>
    <n v="0"/>
    <n v="13.832000000000001"/>
  </r>
  <r>
    <n v="4564"/>
    <s v="CA-2014-129490"/>
    <x v="3"/>
    <x v="986"/>
    <d v="2014-10-01T00:00:00"/>
    <s v="Standard Class"/>
    <s v="SJ-20125"/>
    <s v="Sanjit Jacobs"/>
    <x v="2"/>
    <x v="0"/>
    <s v="Miramar"/>
    <x v="2"/>
    <n v="33023"/>
    <x v="0"/>
    <x v="1585"/>
    <x v="0"/>
    <x v="1"/>
    <x v="1567"/>
    <n v="419.13599999999997"/>
    <n v="4"/>
    <n v="0.2"/>
    <n v="-57.631200000000035"/>
  </r>
  <r>
    <n v="4565"/>
    <s v="CA-2011-101175"/>
    <x v="2"/>
    <x v="337"/>
    <d v="2011-12-14T00:00:00"/>
    <s v="Standard Class"/>
    <s v="DM-12955"/>
    <s v="Dario Medina"/>
    <x v="1"/>
    <x v="0"/>
    <s v="Mesa"/>
    <x v="16"/>
    <n v="85204"/>
    <x v="1"/>
    <x v="1018"/>
    <x v="1"/>
    <x v="4"/>
    <x v="1000"/>
    <n v="100.70400000000001"/>
    <n v="6"/>
    <n v="0.2"/>
    <n v="-1.2588000000000008"/>
  </r>
  <r>
    <n v="4566"/>
    <s v="US-2014-149510"/>
    <x v="3"/>
    <x v="734"/>
    <d v="2014-12-11T00:00:00"/>
    <s v="Standard Class"/>
    <s v="MC-17575"/>
    <s v="Matt Collins"/>
    <x v="0"/>
    <x v="0"/>
    <s v="Fayetteville"/>
    <x v="3"/>
    <n v="28314"/>
    <x v="0"/>
    <x v="551"/>
    <x v="1"/>
    <x v="9"/>
    <x v="545"/>
    <n v="45.216000000000001"/>
    <n v="3"/>
    <n v="0.2"/>
    <n v="4.5215999999999994"/>
  </r>
  <r>
    <n v="4567"/>
    <s v="US-2014-149510"/>
    <x v="3"/>
    <x v="734"/>
    <d v="2014-12-11T00:00:00"/>
    <s v="Standard Class"/>
    <s v="MC-17575"/>
    <s v="Matt Collins"/>
    <x v="0"/>
    <x v="0"/>
    <s v="Fayetteville"/>
    <x v="3"/>
    <n v="28314"/>
    <x v="0"/>
    <x v="1399"/>
    <x v="1"/>
    <x v="8"/>
    <x v="1377"/>
    <n v="28.782000000000004"/>
    <n v="6"/>
    <n v="0.7"/>
    <n v="-21.1068"/>
  </r>
  <r>
    <n v="4568"/>
    <s v="US-2014-149510"/>
    <x v="3"/>
    <x v="734"/>
    <d v="2014-12-11T00:00:00"/>
    <s v="Standard Class"/>
    <s v="MC-17575"/>
    <s v="Matt Collins"/>
    <x v="0"/>
    <x v="0"/>
    <s v="Fayetteville"/>
    <x v="3"/>
    <n v="28314"/>
    <x v="0"/>
    <x v="827"/>
    <x v="1"/>
    <x v="10"/>
    <x v="815"/>
    <n v="24.448"/>
    <n v="4"/>
    <n v="0.2"/>
    <n v="8.8623999999999992"/>
  </r>
  <r>
    <n v="4569"/>
    <s v="CA-2012-111990"/>
    <x v="1"/>
    <x v="627"/>
    <d v="2012-11-13T00:00:00"/>
    <s v="Standard Class"/>
    <s v="DB-13660"/>
    <s v="Duane Benoit"/>
    <x v="0"/>
    <x v="0"/>
    <s v="Houston"/>
    <x v="5"/>
    <n v="77095"/>
    <x v="2"/>
    <x v="44"/>
    <x v="1"/>
    <x v="8"/>
    <x v="44"/>
    <n v="10.475999999999999"/>
    <n v="6"/>
    <n v="0.8"/>
    <n v="-17.285400000000006"/>
  </r>
  <r>
    <n v="4570"/>
    <s v="CA-2011-169460"/>
    <x v="2"/>
    <x v="987"/>
    <d v="2011-04-21T00:00:00"/>
    <s v="Second Class"/>
    <s v="NF-18595"/>
    <s v="Nicole Fjeld"/>
    <x v="2"/>
    <x v="0"/>
    <s v="San Jose"/>
    <x v="1"/>
    <n v="95123"/>
    <x v="1"/>
    <x v="216"/>
    <x v="0"/>
    <x v="5"/>
    <x v="1570"/>
    <n v="76.14"/>
    <n v="3"/>
    <n v="0"/>
    <n v="26.648999999999997"/>
  </r>
  <r>
    <n v="4571"/>
    <s v="US-2012-152128"/>
    <x v="1"/>
    <x v="442"/>
    <d v="2012-05-27T00:00:00"/>
    <s v="Second Class"/>
    <s v="NM-18445"/>
    <s v="Nathan Mautz"/>
    <x v="2"/>
    <x v="0"/>
    <s v="Wichita"/>
    <x v="41"/>
    <n v="67212"/>
    <x v="2"/>
    <x v="1658"/>
    <x v="1"/>
    <x v="6"/>
    <x v="1637"/>
    <n v="21.240000000000002"/>
    <n v="3"/>
    <n v="0"/>
    <n v="8.071200000000001"/>
  </r>
  <r>
    <n v="4572"/>
    <s v="US-2012-152128"/>
    <x v="1"/>
    <x v="442"/>
    <d v="2012-05-27T00:00:00"/>
    <s v="Second Class"/>
    <s v="NM-18445"/>
    <s v="Nathan Mautz"/>
    <x v="2"/>
    <x v="0"/>
    <s v="Wichita"/>
    <x v="41"/>
    <n v="67212"/>
    <x v="2"/>
    <x v="1242"/>
    <x v="1"/>
    <x v="8"/>
    <x v="1216"/>
    <n v="127.96"/>
    <n v="2"/>
    <n v="0"/>
    <n v="60.141199999999998"/>
  </r>
  <r>
    <n v="4573"/>
    <s v="CA-2014-126662"/>
    <x v="3"/>
    <x v="729"/>
    <d v="2014-07-22T00:00:00"/>
    <s v="Standard Class"/>
    <s v="AB-10255"/>
    <s v="Alejandro Ballentine"/>
    <x v="2"/>
    <x v="0"/>
    <s v="Los Angeles"/>
    <x v="1"/>
    <n v="90036"/>
    <x v="1"/>
    <x v="851"/>
    <x v="2"/>
    <x v="16"/>
    <x v="836"/>
    <n v="479.98400000000004"/>
    <n v="2"/>
    <n v="0.2"/>
    <n v="89.996999999999986"/>
  </r>
  <r>
    <n v="4574"/>
    <s v="CA-2013-139395"/>
    <x v="0"/>
    <x v="939"/>
    <d v="2013-12-19T00:00:00"/>
    <s v="Standard Class"/>
    <s v="MG-17650"/>
    <s v="Matthew Grinstein"/>
    <x v="2"/>
    <x v="0"/>
    <s v="Jackson"/>
    <x v="12"/>
    <n v="49201"/>
    <x v="2"/>
    <x v="539"/>
    <x v="2"/>
    <x v="7"/>
    <x v="534"/>
    <n v="657.93"/>
    <n v="7"/>
    <n v="0"/>
    <n v="184.22039999999998"/>
  </r>
  <r>
    <n v="4575"/>
    <s v="CA-2013-139395"/>
    <x v="0"/>
    <x v="939"/>
    <d v="2013-12-19T00:00:00"/>
    <s v="Standard Class"/>
    <s v="MG-17650"/>
    <s v="Matthew Grinstein"/>
    <x v="2"/>
    <x v="0"/>
    <s v="Jackson"/>
    <x v="12"/>
    <n v="49201"/>
    <x v="2"/>
    <x v="904"/>
    <x v="0"/>
    <x v="5"/>
    <x v="887"/>
    <n v="33.479999999999997"/>
    <n v="4"/>
    <n v="0"/>
    <n v="8.7047999999999988"/>
  </r>
  <r>
    <n v="4576"/>
    <s v="CA-2013-139395"/>
    <x v="0"/>
    <x v="939"/>
    <d v="2013-12-19T00:00:00"/>
    <s v="Standard Class"/>
    <s v="MG-17650"/>
    <s v="Matthew Grinstein"/>
    <x v="2"/>
    <x v="0"/>
    <s v="Jackson"/>
    <x v="12"/>
    <n v="49201"/>
    <x v="2"/>
    <x v="324"/>
    <x v="1"/>
    <x v="6"/>
    <x v="321"/>
    <n v="13.899999999999999"/>
    <n v="5"/>
    <n v="0"/>
    <n v="3.6139999999999994"/>
  </r>
  <r>
    <n v="4577"/>
    <s v="CA-2013-139395"/>
    <x v="0"/>
    <x v="939"/>
    <d v="2013-12-19T00:00:00"/>
    <s v="Standard Class"/>
    <s v="MG-17650"/>
    <s v="Matthew Grinstein"/>
    <x v="2"/>
    <x v="0"/>
    <s v="Jackson"/>
    <x v="12"/>
    <n v="49201"/>
    <x v="2"/>
    <x v="1678"/>
    <x v="1"/>
    <x v="4"/>
    <x v="1657"/>
    <n v="26.86"/>
    <n v="2"/>
    <n v="0"/>
    <n v="6.7149999999999999"/>
  </r>
  <r>
    <n v="4578"/>
    <s v="US-2011-121734"/>
    <x v="2"/>
    <x v="909"/>
    <d v="2011-04-16T00:00:00"/>
    <s v="Standard Class"/>
    <s v="SE-20110"/>
    <s v="Sanjit Engle"/>
    <x v="0"/>
    <x v="0"/>
    <s v="Lewiston"/>
    <x v="45"/>
    <n v="83501"/>
    <x v="1"/>
    <x v="1224"/>
    <x v="1"/>
    <x v="8"/>
    <x v="1199"/>
    <n v="9.5840000000000014"/>
    <n v="1"/>
    <n v="0.2"/>
    <n v="3.3543999999999996"/>
  </r>
  <r>
    <n v="4579"/>
    <s v="CA-2012-110947"/>
    <x v="1"/>
    <x v="988"/>
    <d v="2012-06-15T00:00:00"/>
    <s v="Standard Class"/>
    <s v="AG-10765"/>
    <s v="Anthony Garverick"/>
    <x v="2"/>
    <x v="0"/>
    <s v="Hampton"/>
    <x v="17"/>
    <n v="23666"/>
    <x v="0"/>
    <x v="443"/>
    <x v="1"/>
    <x v="8"/>
    <x v="438"/>
    <n v="113.10000000000001"/>
    <n v="3"/>
    <n v="0"/>
    <n v="56.550000000000004"/>
  </r>
  <r>
    <n v="4580"/>
    <s v="US-2011-150126"/>
    <x v="2"/>
    <x v="923"/>
    <d v="2011-08-02T00:00:00"/>
    <s v="Standard Class"/>
    <s v="AS-10045"/>
    <s v="Aaron Smayling"/>
    <x v="1"/>
    <x v="0"/>
    <s v="New York City"/>
    <x v="15"/>
    <n v="10035"/>
    <x v="3"/>
    <x v="1679"/>
    <x v="1"/>
    <x v="10"/>
    <x v="1658"/>
    <n v="65.78"/>
    <n v="11"/>
    <n v="0"/>
    <n v="32.232199999999999"/>
  </r>
  <r>
    <n v="4581"/>
    <s v="CA-2012-164427"/>
    <x v="1"/>
    <x v="374"/>
    <d v="2012-08-06T00:00:00"/>
    <s v="Standard Class"/>
    <s v="AR-10405"/>
    <s v="Allen Rosenblatt"/>
    <x v="1"/>
    <x v="0"/>
    <s v="Hattiesburg"/>
    <x v="35"/>
    <n v="39401"/>
    <x v="0"/>
    <x v="240"/>
    <x v="2"/>
    <x v="11"/>
    <x v="238"/>
    <n v="239.70000000000002"/>
    <n v="6"/>
    <n v="0"/>
    <n v="105.46800000000002"/>
  </r>
  <r>
    <n v="4582"/>
    <s v="CA-2013-120250"/>
    <x v="0"/>
    <x v="251"/>
    <d v="2013-09-23T00:00:00"/>
    <s v="First Class"/>
    <s v="AP-10720"/>
    <s v="Anne Pryor"/>
    <x v="2"/>
    <x v="0"/>
    <s v="Philadelphia"/>
    <x v="9"/>
    <n v="19140"/>
    <x v="3"/>
    <x v="1680"/>
    <x v="0"/>
    <x v="5"/>
    <x v="1659"/>
    <n v="25.632000000000001"/>
    <n v="3"/>
    <n v="0.2"/>
    <n v="3.8447999999999967"/>
  </r>
  <r>
    <n v="4583"/>
    <s v="CA-2013-121993"/>
    <x v="0"/>
    <x v="224"/>
    <d v="2013-06-13T00:00:00"/>
    <s v="First Class"/>
    <s v="JB-16000"/>
    <s v="Joy Bell-"/>
    <x v="0"/>
    <x v="0"/>
    <s v="Philadelphia"/>
    <x v="9"/>
    <n v="19140"/>
    <x v="3"/>
    <x v="1647"/>
    <x v="1"/>
    <x v="2"/>
    <x v="1627"/>
    <n v="23.616"/>
    <n v="8"/>
    <n v="0.2"/>
    <n v="7.9703999999999997"/>
  </r>
  <r>
    <n v="4584"/>
    <s v="US-2013-100405"/>
    <x v="0"/>
    <x v="370"/>
    <d v="2013-08-29T00:00:00"/>
    <s v="Second Class"/>
    <s v="TS-21430"/>
    <s v="Tom Stivers"/>
    <x v="1"/>
    <x v="0"/>
    <s v="Los Angeles"/>
    <x v="1"/>
    <n v="90045"/>
    <x v="1"/>
    <x v="105"/>
    <x v="1"/>
    <x v="6"/>
    <x v="105"/>
    <n v="8.26"/>
    <n v="2"/>
    <n v="0"/>
    <n v="3.7995999999999999"/>
  </r>
  <r>
    <n v="4585"/>
    <s v="US-2014-163790"/>
    <x v="3"/>
    <x v="808"/>
    <d v="2014-11-05T00:00:00"/>
    <s v="Second Class"/>
    <s v="NL-18310"/>
    <s v="Nancy Lomonaco"/>
    <x v="2"/>
    <x v="0"/>
    <s v="Danville"/>
    <x v="1"/>
    <n v="94526"/>
    <x v="1"/>
    <x v="466"/>
    <x v="1"/>
    <x v="12"/>
    <x v="462"/>
    <n v="76.58"/>
    <n v="7"/>
    <n v="0"/>
    <n v="38.29"/>
  </r>
  <r>
    <n v="4586"/>
    <s v="US-2014-163790"/>
    <x v="3"/>
    <x v="808"/>
    <d v="2014-11-05T00:00:00"/>
    <s v="Second Class"/>
    <s v="NL-18310"/>
    <s v="Nancy Lomonaco"/>
    <x v="2"/>
    <x v="0"/>
    <s v="Danville"/>
    <x v="1"/>
    <n v="94526"/>
    <x v="1"/>
    <x v="1273"/>
    <x v="1"/>
    <x v="6"/>
    <x v="1249"/>
    <n v="8.8000000000000007"/>
    <n v="5"/>
    <n v="0"/>
    <n v="4.2240000000000002"/>
  </r>
  <r>
    <n v="4587"/>
    <s v="US-2014-163790"/>
    <x v="3"/>
    <x v="808"/>
    <d v="2014-11-05T00:00:00"/>
    <s v="Second Class"/>
    <s v="NL-18310"/>
    <s v="Nancy Lomonaco"/>
    <x v="2"/>
    <x v="0"/>
    <s v="Danville"/>
    <x v="1"/>
    <n v="94526"/>
    <x v="1"/>
    <x v="1681"/>
    <x v="1"/>
    <x v="8"/>
    <x v="1660"/>
    <n v="590.35199999999998"/>
    <n v="6"/>
    <n v="0.2"/>
    <n v="206.62319999999997"/>
  </r>
  <r>
    <n v="4588"/>
    <s v="US-2014-163790"/>
    <x v="3"/>
    <x v="808"/>
    <d v="2014-11-05T00:00:00"/>
    <s v="Second Class"/>
    <s v="NL-18310"/>
    <s v="Nancy Lomonaco"/>
    <x v="2"/>
    <x v="0"/>
    <s v="Danville"/>
    <x v="1"/>
    <n v="94526"/>
    <x v="1"/>
    <x v="802"/>
    <x v="1"/>
    <x v="13"/>
    <x v="792"/>
    <n v="5.58"/>
    <n v="3"/>
    <n v="0"/>
    <n v="0.16740000000000022"/>
  </r>
  <r>
    <n v="4589"/>
    <s v="US-2014-163790"/>
    <x v="3"/>
    <x v="808"/>
    <d v="2014-11-05T00:00:00"/>
    <s v="Second Class"/>
    <s v="NL-18310"/>
    <s v="Nancy Lomonaco"/>
    <x v="2"/>
    <x v="0"/>
    <s v="Danville"/>
    <x v="1"/>
    <n v="94526"/>
    <x v="1"/>
    <x v="1682"/>
    <x v="0"/>
    <x v="5"/>
    <x v="1661"/>
    <n v="25.02"/>
    <n v="3"/>
    <n v="0"/>
    <n v="10.508400000000002"/>
  </r>
  <r>
    <n v="4590"/>
    <s v="US-2014-163790"/>
    <x v="3"/>
    <x v="808"/>
    <d v="2014-11-05T00:00:00"/>
    <s v="Second Class"/>
    <s v="NL-18310"/>
    <s v="Nancy Lomonaco"/>
    <x v="2"/>
    <x v="0"/>
    <s v="Danville"/>
    <x v="1"/>
    <n v="94526"/>
    <x v="1"/>
    <x v="557"/>
    <x v="1"/>
    <x v="4"/>
    <x v="551"/>
    <n v="452.55000000000007"/>
    <n v="7"/>
    <n v="0"/>
    <n v="22.627499999999962"/>
  </r>
  <r>
    <n v="4591"/>
    <s v="CA-2013-129868"/>
    <x v="0"/>
    <x v="482"/>
    <d v="2014-01-01T00:00:00"/>
    <s v="Standard Class"/>
    <s v="MC-18130"/>
    <s v="Mike Caudle"/>
    <x v="1"/>
    <x v="0"/>
    <s v="Los Angeles"/>
    <x v="1"/>
    <n v="90004"/>
    <x v="1"/>
    <x v="1280"/>
    <x v="1"/>
    <x v="14"/>
    <x v="1256"/>
    <n v="17.760000000000002"/>
    <n v="2"/>
    <n v="0"/>
    <n v="4.9728000000000012"/>
  </r>
  <r>
    <n v="4592"/>
    <s v="CA-2013-129868"/>
    <x v="0"/>
    <x v="482"/>
    <d v="2014-01-01T00:00:00"/>
    <s v="Standard Class"/>
    <s v="MC-18130"/>
    <s v="Mike Caudle"/>
    <x v="1"/>
    <x v="0"/>
    <s v="Los Angeles"/>
    <x v="1"/>
    <n v="90004"/>
    <x v="1"/>
    <x v="7"/>
    <x v="2"/>
    <x v="7"/>
    <x v="7"/>
    <n v="302.38400000000001"/>
    <n v="2"/>
    <n v="0.2"/>
    <n v="30.238400000000013"/>
  </r>
  <r>
    <n v="4593"/>
    <s v="CA-2013-129868"/>
    <x v="0"/>
    <x v="482"/>
    <d v="2014-01-01T00:00:00"/>
    <s v="Standard Class"/>
    <s v="MC-18130"/>
    <s v="Mike Caudle"/>
    <x v="1"/>
    <x v="0"/>
    <s v="Los Angeles"/>
    <x v="1"/>
    <n v="90004"/>
    <x v="1"/>
    <x v="1534"/>
    <x v="0"/>
    <x v="1"/>
    <x v="1513"/>
    <n v="146.352"/>
    <n v="3"/>
    <n v="0.2"/>
    <n v="-5.4882000000000062"/>
  </r>
  <r>
    <n v="4594"/>
    <s v="CA-2013-129868"/>
    <x v="0"/>
    <x v="482"/>
    <d v="2014-01-01T00:00:00"/>
    <s v="Standard Class"/>
    <s v="MC-18130"/>
    <s v="Mike Caudle"/>
    <x v="1"/>
    <x v="0"/>
    <s v="Los Angeles"/>
    <x v="1"/>
    <n v="90004"/>
    <x v="1"/>
    <x v="1683"/>
    <x v="1"/>
    <x v="9"/>
    <x v="1662"/>
    <n v="7.9"/>
    <n v="2"/>
    <n v="0"/>
    <n v="2.0540000000000003"/>
  </r>
  <r>
    <n v="4595"/>
    <s v="CA-2013-129868"/>
    <x v="0"/>
    <x v="482"/>
    <d v="2014-01-01T00:00:00"/>
    <s v="Standard Class"/>
    <s v="MC-18130"/>
    <s v="Mike Caudle"/>
    <x v="1"/>
    <x v="0"/>
    <s v="Los Angeles"/>
    <x v="1"/>
    <n v="90004"/>
    <x v="1"/>
    <x v="215"/>
    <x v="0"/>
    <x v="3"/>
    <x v="214"/>
    <n v="902.71199999999999"/>
    <n v="3"/>
    <n v="0.2"/>
    <n v="33.851700000000051"/>
  </r>
  <r>
    <n v="4596"/>
    <s v="CA-2013-129868"/>
    <x v="0"/>
    <x v="482"/>
    <d v="2014-01-01T00:00:00"/>
    <s v="Standard Class"/>
    <s v="MC-18130"/>
    <s v="Mike Caudle"/>
    <x v="1"/>
    <x v="0"/>
    <s v="Los Angeles"/>
    <x v="1"/>
    <n v="90004"/>
    <x v="1"/>
    <x v="646"/>
    <x v="1"/>
    <x v="6"/>
    <x v="640"/>
    <n v="53.97"/>
    <n v="3"/>
    <n v="0"/>
    <n v="15.111600000000001"/>
  </r>
  <r>
    <n v="4597"/>
    <s v="CA-2013-140564"/>
    <x v="0"/>
    <x v="5"/>
    <d v="2013-12-11T00:00:00"/>
    <s v="Second Class"/>
    <s v="TC-21475"/>
    <s v="Tony Chapman"/>
    <x v="2"/>
    <x v="0"/>
    <s v="Washington"/>
    <x v="40"/>
    <n v="20016"/>
    <x v="3"/>
    <x v="753"/>
    <x v="1"/>
    <x v="6"/>
    <x v="744"/>
    <n v="33.92"/>
    <n v="8"/>
    <n v="0"/>
    <n v="13.2288"/>
  </r>
  <r>
    <n v="4598"/>
    <s v="US-2014-169502"/>
    <x v="3"/>
    <x v="735"/>
    <d v="2014-09-02T00:00:00"/>
    <s v="Standard Class"/>
    <s v="MG-17650"/>
    <s v="Matthew Grinstein"/>
    <x v="2"/>
    <x v="0"/>
    <s v="Milwaukee"/>
    <x v="6"/>
    <n v="53209"/>
    <x v="2"/>
    <x v="515"/>
    <x v="1"/>
    <x v="14"/>
    <x v="510"/>
    <n v="21.81"/>
    <n v="3"/>
    <n v="0"/>
    <n v="5.8887000000000009"/>
  </r>
  <r>
    <n v="4599"/>
    <s v="US-2014-169502"/>
    <x v="3"/>
    <x v="735"/>
    <d v="2014-09-02T00:00:00"/>
    <s v="Standard Class"/>
    <s v="MG-17650"/>
    <s v="Matthew Grinstein"/>
    <x v="2"/>
    <x v="0"/>
    <s v="Milwaukee"/>
    <x v="6"/>
    <n v="53209"/>
    <x v="2"/>
    <x v="1549"/>
    <x v="1"/>
    <x v="9"/>
    <x v="1528"/>
    <n v="91.6"/>
    <n v="5"/>
    <n v="0"/>
    <n v="26.563999999999997"/>
  </r>
  <r>
    <n v="4600"/>
    <s v="CA-2012-146948"/>
    <x v="1"/>
    <x v="747"/>
    <d v="2012-07-20T00:00:00"/>
    <s v="Standard Class"/>
    <s v="MG-17890"/>
    <s v="Michael Granlund"/>
    <x v="2"/>
    <x v="0"/>
    <s v="Baltimore"/>
    <x v="39"/>
    <n v="21215"/>
    <x v="3"/>
    <x v="531"/>
    <x v="0"/>
    <x v="1"/>
    <x v="526"/>
    <n v="150.97999999999999"/>
    <n v="1"/>
    <n v="0"/>
    <n v="43.784199999999984"/>
  </r>
  <r>
    <n v="4601"/>
    <s v="CA-2012-146948"/>
    <x v="1"/>
    <x v="747"/>
    <d v="2012-07-20T00:00:00"/>
    <s v="Standard Class"/>
    <s v="MG-17890"/>
    <s v="Michael Granlund"/>
    <x v="2"/>
    <x v="0"/>
    <s v="Baltimore"/>
    <x v="39"/>
    <n v="21215"/>
    <x v="3"/>
    <x v="373"/>
    <x v="1"/>
    <x v="12"/>
    <x v="369"/>
    <n v="137.25"/>
    <n v="9"/>
    <n v="0"/>
    <n v="63.134999999999991"/>
  </r>
  <r>
    <n v="4602"/>
    <s v="CA-2012-146948"/>
    <x v="1"/>
    <x v="747"/>
    <d v="2012-07-20T00:00:00"/>
    <s v="Standard Class"/>
    <s v="MG-17890"/>
    <s v="Michael Granlund"/>
    <x v="2"/>
    <x v="0"/>
    <s v="Baltimore"/>
    <x v="39"/>
    <n v="21215"/>
    <x v="3"/>
    <x v="1579"/>
    <x v="1"/>
    <x v="13"/>
    <x v="1561"/>
    <n v="11.52"/>
    <n v="4"/>
    <n v="0"/>
    <n v="5.4143999999999997"/>
  </r>
  <r>
    <n v="4603"/>
    <s v="US-2012-113327"/>
    <x v="1"/>
    <x v="989"/>
    <d v="2012-05-29T00:00:00"/>
    <s v="Second Class"/>
    <s v="BF-11170"/>
    <s v="Ben Ferrer"/>
    <x v="2"/>
    <x v="0"/>
    <s v="Jacksonville"/>
    <x v="3"/>
    <n v="28540"/>
    <x v="0"/>
    <x v="1274"/>
    <x v="1"/>
    <x v="10"/>
    <x v="1250"/>
    <n v="18.272000000000002"/>
    <n v="1"/>
    <n v="0.2"/>
    <n v="5.9383999999999988"/>
  </r>
  <r>
    <n v="4604"/>
    <s v="US-2012-113327"/>
    <x v="1"/>
    <x v="989"/>
    <d v="2012-05-29T00:00:00"/>
    <s v="Second Class"/>
    <s v="BF-11170"/>
    <s v="Ben Ferrer"/>
    <x v="2"/>
    <x v="0"/>
    <s v="Jacksonville"/>
    <x v="3"/>
    <n v="28540"/>
    <x v="0"/>
    <x v="1684"/>
    <x v="1"/>
    <x v="10"/>
    <x v="1663"/>
    <n v="153.72800000000001"/>
    <n v="4"/>
    <n v="0.2"/>
    <n v="53.804799999999986"/>
  </r>
  <r>
    <n v="4605"/>
    <s v="US-2012-113327"/>
    <x v="1"/>
    <x v="989"/>
    <d v="2012-05-29T00:00:00"/>
    <s v="Second Class"/>
    <s v="BF-11170"/>
    <s v="Ben Ferrer"/>
    <x v="2"/>
    <x v="0"/>
    <s v="Jacksonville"/>
    <x v="3"/>
    <n v="28540"/>
    <x v="0"/>
    <x v="661"/>
    <x v="1"/>
    <x v="12"/>
    <x v="655"/>
    <n v="12.224"/>
    <n v="2"/>
    <n v="0.2"/>
    <n v="4.4311999999999996"/>
  </r>
  <r>
    <n v="4606"/>
    <s v="US-2012-113327"/>
    <x v="1"/>
    <x v="989"/>
    <d v="2012-05-29T00:00:00"/>
    <s v="Second Class"/>
    <s v="BF-11170"/>
    <s v="Ben Ferrer"/>
    <x v="2"/>
    <x v="0"/>
    <s v="Jacksonville"/>
    <x v="3"/>
    <n v="28540"/>
    <x v="0"/>
    <x v="246"/>
    <x v="2"/>
    <x v="11"/>
    <x v="244"/>
    <n v="167.94400000000002"/>
    <n v="7"/>
    <n v="0.2"/>
    <n v="50.383200000000016"/>
  </r>
  <r>
    <n v="4607"/>
    <s v="CA-2012-135020"/>
    <x v="1"/>
    <x v="71"/>
    <d v="2012-06-02T00:00:00"/>
    <s v="Standard Class"/>
    <s v="MS-17770"/>
    <s v="Maxwell Schwartz"/>
    <x v="0"/>
    <x v="0"/>
    <s v="Rochester"/>
    <x v="15"/>
    <n v="14609"/>
    <x v="3"/>
    <x v="40"/>
    <x v="2"/>
    <x v="7"/>
    <x v="40"/>
    <n v="45.99"/>
    <n v="1"/>
    <n v="0"/>
    <n v="13.3371"/>
  </r>
  <r>
    <n v="4608"/>
    <s v="CA-2012-135020"/>
    <x v="1"/>
    <x v="71"/>
    <d v="2012-06-02T00:00:00"/>
    <s v="Standard Class"/>
    <s v="MS-17770"/>
    <s v="Maxwell Schwartz"/>
    <x v="0"/>
    <x v="0"/>
    <s v="Rochester"/>
    <x v="15"/>
    <n v="14609"/>
    <x v="3"/>
    <x v="518"/>
    <x v="1"/>
    <x v="4"/>
    <x v="513"/>
    <n v="535.41"/>
    <n v="3"/>
    <n v="0"/>
    <n v="160.62299999999993"/>
  </r>
  <r>
    <n v="4609"/>
    <s v="CA-2012-135020"/>
    <x v="1"/>
    <x v="71"/>
    <d v="2012-06-02T00:00:00"/>
    <s v="Standard Class"/>
    <s v="MS-17770"/>
    <s v="Maxwell Schwartz"/>
    <x v="0"/>
    <x v="0"/>
    <s v="Rochester"/>
    <x v="15"/>
    <n v="14609"/>
    <x v="3"/>
    <x v="536"/>
    <x v="1"/>
    <x v="8"/>
    <x v="531"/>
    <n v="6.0960000000000001"/>
    <n v="2"/>
    <n v="0.2"/>
    <n v="2.0573999999999995"/>
  </r>
  <r>
    <n v="4610"/>
    <s v="CA-2012-135020"/>
    <x v="1"/>
    <x v="71"/>
    <d v="2012-06-02T00:00:00"/>
    <s v="Standard Class"/>
    <s v="MS-17770"/>
    <s v="Maxwell Schwartz"/>
    <x v="0"/>
    <x v="0"/>
    <s v="Rochester"/>
    <x v="15"/>
    <n v="14609"/>
    <x v="3"/>
    <x v="1330"/>
    <x v="1"/>
    <x v="10"/>
    <x v="1306"/>
    <n v="45.36"/>
    <n v="7"/>
    <n v="0"/>
    <n v="21.772800000000004"/>
  </r>
  <r>
    <n v="4611"/>
    <s v="US-2014-141852"/>
    <x v="3"/>
    <x v="45"/>
    <d v="2014-11-15T00:00:00"/>
    <s v="Standard Class"/>
    <s v="JE-15745"/>
    <s v="Joel Eaton"/>
    <x v="0"/>
    <x v="0"/>
    <s v="Oceanside"/>
    <x v="1"/>
    <n v="92054"/>
    <x v="1"/>
    <x v="325"/>
    <x v="0"/>
    <x v="5"/>
    <x v="322"/>
    <n v="47.12"/>
    <n v="8"/>
    <n v="0"/>
    <n v="20.732800000000001"/>
  </r>
  <r>
    <n v="4612"/>
    <s v="CA-2013-109407"/>
    <x v="0"/>
    <x v="990"/>
    <d v="2013-01-26T00:00:00"/>
    <s v="Second Class"/>
    <s v="HG-14965"/>
    <s v="Henry Goldwyn"/>
    <x v="1"/>
    <x v="0"/>
    <s v="Gulfport"/>
    <x v="35"/>
    <n v="39503"/>
    <x v="0"/>
    <x v="460"/>
    <x v="1"/>
    <x v="8"/>
    <x v="456"/>
    <n v="31.36"/>
    <n v="4"/>
    <n v="0"/>
    <n v="15.68"/>
  </r>
  <r>
    <n v="4613"/>
    <s v="US-2014-165953"/>
    <x v="3"/>
    <x v="413"/>
    <d v="2014-01-07T00:00:00"/>
    <s v="Standard Class"/>
    <s v="EP-13915"/>
    <s v="Emily Phan"/>
    <x v="0"/>
    <x v="0"/>
    <s v="Jacksonville"/>
    <x v="2"/>
    <n v="32216"/>
    <x v="0"/>
    <x v="397"/>
    <x v="1"/>
    <x v="6"/>
    <x v="393"/>
    <n v="47.616"/>
    <n v="3"/>
    <n v="0.2"/>
    <n v="3.571200000000001"/>
  </r>
  <r>
    <n v="4614"/>
    <s v="US-2014-165953"/>
    <x v="3"/>
    <x v="413"/>
    <d v="2014-01-07T00:00:00"/>
    <s v="Standard Class"/>
    <s v="EP-13915"/>
    <s v="Emily Phan"/>
    <x v="0"/>
    <x v="0"/>
    <s v="Jacksonville"/>
    <x v="2"/>
    <n v="32216"/>
    <x v="0"/>
    <x v="707"/>
    <x v="1"/>
    <x v="10"/>
    <x v="699"/>
    <n v="23.480000000000004"/>
    <n v="5"/>
    <n v="0.2"/>
    <n v="8.218"/>
  </r>
  <r>
    <n v="4615"/>
    <s v="CA-2013-144540"/>
    <x v="0"/>
    <x v="64"/>
    <d v="2013-09-11T00:00:00"/>
    <s v="Standard Class"/>
    <s v="GH-14410"/>
    <s v="Gary Hansen"/>
    <x v="2"/>
    <x v="0"/>
    <s v="Houston"/>
    <x v="5"/>
    <n v="77070"/>
    <x v="2"/>
    <x v="549"/>
    <x v="1"/>
    <x v="9"/>
    <x v="544"/>
    <n v="62.789999999999992"/>
    <n v="3"/>
    <n v="0.8"/>
    <n v="-166.39350000000002"/>
  </r>
  <r>
    <n v="4616"/>
    <s v="CA-2013-144540"/>
    <x v="0"/>
    <x v="64"/>
    <d v="2013-09-11T00:00:00"/>
    <s v="Standard Class"/>
    <s v="GH-14410"/>
    <s v="Gary Hansen"/>
    <x v="2"/>
    <x v="0"/>
    <s v="Houston"/>
    <x v="5"/>
    <n v="77070"/>
    <x v="2"/>
    <x v="1432"/>
    <x v="1"/>
    <x v="13"/>
    <x v="1411"/>
    <n v="28.44"/>
    <n v="9"/>
    <n v="0.2"/>
    <n v="4.2659999999999973"/>
  </r>
  <r>
    <n v="4617"/>
    <s v="CA-2012-159863"/>
    <x v="1"/>
    <x v="406"/>
    <d v="2012-09-07T00:00:00"/>
    <s v="Second Class"/>
    <s v="DS-13180"/>
    <s v="David Smith"/>
    <x v="1"/>
    <x v="0"/>
    <s v="Houston"/>
    <x v="5"/>
    <n v="77095"/>
    <x v="2"/>
    <x v="201"/>
    <x v="2"/>
    <x v="11"/>
    <x v="200"/>
    <n v="134.376"/>
    <n v="3"/>
    <n v="0.2"/>
    <n v="6.7188000000000088"/>
  </r>
  <r>
    <n v="4618"/>
    <s v="CA-2012-117800"/>
    <x v="1"/>
    <x v="481"/>
    <d v="2012-09-26T00:00:00"/>
    <s v="Standard Class"/>
    <s v="TH-21550"/>
    <s v="Tracy Hopkins"/>
    <x v="2"/>
    <x v="0"/>
    <s v="Everett"/>
    <x v="31"/>
    <n v="2149"/>
    <x v="3"/>
    <x v="1538"/>
    <x v="2"/>
    <x v="7"/>
    <x v="1517"/>
    <n v="589.9"/>
    <n v="2"/>
    <n v="0"/>
    <n v="147.47500000000002"/>
  </r>
  <r>
    <n v="4619"/>
    <s v="CA-2012-117800"/>
    <x v="1"/>
    <x v="481"/>
    <d v="2012-09-26T00:00:00"/>
    <s v="Standard Class"/>
    <s v="TH-21550"/>
    <s v="Tracy Hopkins"/>
    <x v="2"/>
    <x v="0"/>
    <s v="Everett"/>
    <x v="31"/>
    <n v="2149"/>
    <x v="3"/>
    <x v="323"/>
    <x v="0"/>
    <x v="1"/>
    <x v="320"/>
    <n v="542.93999999999994"/>
    <n v="3"/>
    <n v="0"/>
    <n v="141.1644"/>
  </r>
  <r>
    <n v="4620"/>
    <s v="CA-2014-145219"/>
    <x v="3"/>
    <x v="165"/>
    <d v="2014-12-26T00:00:00"/>
    <s v="First Class"/>
    <s v="RM-19675"/>
    <s v="Robert Marley"/>
    <x v="2"/>
    <x v="0"/>
    <s v="Los Angeles"/>
    <x v="1"/>
    <n v="90049"/>
    <x v="1"/>
    <x v="306"/>
    <x v="2"/>
    <x v="16"/>
    <x v="303"/>
    <n v="2879.9520000000002"/>
    <n v="6"/>
    <n v="0.2"/>
    <n v="1007.9831999999999"/>
  </r>
  <r>
    <n v="4621"/>
    <s v="CA-2014-145219"/>
    <x v="3"/>
    <x v="165"/>
    <d v="2014-12-26T00:00:00"/>
    <s v="First Class"/>
    <s v="RM-19675"/>
    <s v="Robert Marley"/>
    <x v="2"/>
    <x v="0"/>
    <s v="Los Angeles"/>
    <x v="1"/>
    <n v="90049"/>
    <x v="1"/>
    <x v="443"/>
    <x v="1"/>
    <x v="8"/>
    <x v="438"/>
    <n v="90.480000000000018"/>
    <n v="3"/>
    <n v="0.2"/>
    <n v="33.93"/>
  </r>
  <r>
    <n v="4622"/>
    <s v="CA-2012-161214"/>
    <x v="1"/>
    <x v="348"/>
    <d v="2012-10-08T00:00:00"/>
    <s v="Second Class"/>
    <s v="SF-20965"/>
    <s v="Sylvia Foulston"/>
    <x v="1"/>
    <x v="0"/>
    <s v="Wilmington"/>
    <x v="13"/>
    <n v="19805"/>
    <x v="3"/>
    <x v="177"/>
    <x v="1"/>
    <x v="4"/>
    <x v="176"/>
    <n v="77.55"/>
    <n v="5"/>
    <n v="0"/>
    <n v="21.714000000000002"/>
  </r>
  <r>
    <n v="4623"/>
    <s v="CA-2014-147228"/>
    <x v="3"/>
    <x v="428"/>
    <d v="2014-09-15T00:00:00"/>
    <s v="Standard Class"/>
    <s v="SO-20335"/>
    <s v="Sean O'Donnell"/>
    <x v="0"/>
    <x v="0"/>
    <s v="Columbia"/>
    <x v="18"/>
    <n v="38401"/>
    <x v="0"/>
    <x v="327"/>
    <x v="1"/>
    <x v="14"/>
    <x v="33"/>
    <n v="8.8320000000000007"/>
    <n v="3"/>
    <n v="0.2"/>
    <n v="-1.9872000000000005"/>
  </r>
  <r>
    <n v="4624"/>
    <s v="CA-2014-147228"/>
    <x v="3"/>
    <x v="428"/>
    <d v="2014-09-15T00:00:00"/>
    <s v="Standard Class"/>
    <s v="SO-20335"/>
    <s v="Sean O'Donnell"/>
    <x v="0"/>
    <x v="0"/>
    <s v="Columbia"/>
    <x v="18"/>
    <n v="38401"/>
    <x v="0"/>
    <x v="447"/>
    <x v="1"/>
    <x v="10"/>
    <x v="1219"/>
    <n v="177.536"/>
    <n v="4"/>
    <n v="0.2"/>
    <n v="62.137599999999992"/>
  </r>
  <r>
    <n v="4625"/>
    <s v="CA-2014-147228"/>
    <x v="3"/>
    <x v="428"/>
    <d v="2014-09-15T00:00:00"/>
    <s v="Standard Class"/>
    <s v="SO-20335"/>
    <s v="Sean O'Donnell"/>
    <x v="0"/>
    <x v="0"/>
    <s v="Columbia"/>
    <x v="18"/>
    <n v="38401"/>
    <x v="0"/>
    <x v="765"/>
    <x v="1"/>
    <x v="4"/>
    <x v="757"/>
    <n v="258.48"/>
    <n v="2"/>
    <n v="0.2"/>
    <n v="-3.2309999999999945"/>
  </r>
  <r>
    <n v="4626"/>
    <s v="CA-2014-147228"/>
    <x v="3"/>
    <x v="428"/>
    <d v="2014-09-15T00:00:00"/>
    <s v="Standard Class"/>
    <s v="SO-20335"/>
    <s v="Sean O'Donnell"/>
    <x v="0"/>
    <x v="0"/>
    <s v="Columbia"/>
    <x v="18"/>
    <n v="38401"/>
    <x v="0"/>
    <x v="325"/>
    <x v="0"/>
    <x v="5"/>
    <x v="322"/>
    <n v="14.135999999999999"/>
    <n v="3"/>
    <n v="0.2"/>
    <n v="4.240800000000001"/>
  </r>
  <r>
    <n v="4627"/>
    <s v="CA-2013-101336"/>
    <x v="0"/>
    <x v="373"/>
    <d v="2013-11-19T00:00:00"/>
    <s v="Standard Class"/>
    <s v="CK-12760"/>
    <s v="Cyma Kinney"/>
    <x v="1"/>
    <x v="0"/>
    <s v="New York City"/>
    <x v="15"/>
    <n v="10011"/>
    <x v="3"/>
    <x v="170"/>
    <x v="1"/>
    <x v="4"/>
    <x v="169"/>
    <n v="77.55"/>
    <n v="5"/>
    <n v="0"/>
    <n v="20.163000000000004"/>
  </r>
  <r>
    <n v="4628"/>
    <s v="CA-2013-101336"/>
    <x v="0"/>
    <x v="373"/>
    <d v="2013-11-19T00:00:00"/>
    <s v="Standard Class"/>
    <s v="CK-12760"/>
    <s v="Cyma Kinney"/>
    <x v="1"/>
    <x v="0"/>
    <s v="New York City"/>
    <x v="15"/>
    <n v="10011"/>
    <x v="3"/>
    <x v="253"/>
    <x v="1"/>
    <x v="4"/>
    <x v="251"/>
    <n v="24.88"/>
    <n v="2"/>
    <n v="0"/>
    <n v="6.9664000000000001"/>
  </r>
  <r>
    <n v="4629"/>
    <s v="CA-2013-101336"/>
    <x v="0"/>
    <x v="373"/>
    <d v="2013-11-19T00:00:00"/>
    <s v="Standard Class"/>
    <s v="CK-12760"/>
    <s v="Cyma Kinney"/>
    <x v="1"/>
    <x v="0"/>
    <s v="New York City"/>
    <x v="15"/>
    <n v="10011"/>
    <x v="3"/>
    <x v="1473"/>
    <x v="1"/>
    <x v="6"/>
    <x v="1451"/>
    <n v="140.75"/>
    <n v="5"/>
    <n v="0"/>
    <n v="39.410000000000011"/>
  </r>
  <r>
    <n v="4630"/>
    <s v="CA-2013-101336"/>
    <x v="0"/>
    <x v="373"/>
    <d v="2013-11-19T00:00:00"/>
    <s v="Standard Class"/>
    <s v="CK-12760"/>
    <s v="Cyma Kinney"/>
    <x v="1"/>
    <x v="0"/>
    <s v="New York City"/>
    <x v="15"/>
    <n v="10011"/>
    <x v="3"/>
    <x v="762"/>
    <x v="1"/>
    <x v="4"/>
    <x v="754"/>
    <n v="36.630000000000003"/>
    <n v="3"/>
    <n v="0"/>
    <n v="9.8901000000000039"/>
  </r>
  <r>
    <n v="4631"/>
    <s v="US-2012-126235"/>
    <x v="1"/>
    <x v="52"/>
    <d v="2012-10-15T00:00:00"/>
    <s v="Same Day"/>
    <s v="GA-14725"/>
    <s v="Guy Armstrong"/>
    <x v="0"/>
    <x v="0"/>
    <s v="Mount Pleasant"/>
    <x v="12"/>
    <n v="48858"/>
    <x v="2"/>
    <x v="1685"/>
    <x v="0"/>
    <x v="5"/>
    <x v="1664"/>
    <n v="17.14"/>
    <n v="2"/>
    <n v="0"/>
    <n v="6.1704000000000008"/>
  </r>
  <r>
    <n v="4632"/>
    <s v="CA-2014-168396"/>
    <x v="3"/>
    <x v="646"/>
    <d v="2014-08-09T00:00:00"/>
    <s v="Second Class"/>
    <s v="BD-11725"/>
    <s v="Bruce Degenhardt"/>
    <x v="0"/>
    <x v="0"/>
    <s v="San Francisco"/>
    <x v="1"/>
    <n v="94122"/>
    <x v="1"/>
    <x v="488"/>
    <x v="1"/>
    <x v="2"/>
    <x v="483"/>
    <n v="51.75"/>
    <n v="5"/>
    <n v="0"/>
    <n v="24.84"/>
  </r>
  <r>
    <n v="4633"/>
    <s v="CA-2014-168396"/>
    <x v="3"/>
    <x v="646"/>
    <d v="2014-08-09T00:00:00"/>
    <s v="Second Class"/>
    <s v="BD-11725"/>
    <s v="Bruce Degenhardt"/>
    <x v="0"/>
    <x v="0"/>
    <s v="San Francisco"/>
    <x v="1"/>
    <n v="94122"/>
    <x v="1"/>
    <x v="479"/>
    <x v="0"/>
    <x v="5"/>
    <x v="475"/>
    <n v="123.96000000000001"/>
    <n v="3"/>
    <n v="0"/>
    <n v="11.156400000000005"/>
  </r>
  <r>
    <n v="4634"/>
    <s v="CA-2012-130456"/>
    <x v="1"/>
    <x v="291"/>
    <d v="2012-08-26T00:00:00"/>
    <s v="Standard Class"/>
    <s v="DS-13180"/>
    <s v="David Smith"/>
    <x v="1"/>
    <x v="0"/>
    <s v="San Francisco"/>
    <x v="1"/>
    <n v="94122"/>
    <x v="1"/>
    <x v="1686"/>
    <x v="0"/>
    <x v="0"/>
    <x v="1665"/>
    <n v="586.39800000000002"/>
    <n v="6"/>
    <n v="0.15"/>
    <n v="34.493999999999971"/>
  </r>
  <r>
    <n v="4635"/>
    <s v="CA-2012-130456"/>
    <x v="1"/>
    <x v="291"/>
    <d v="2012-08-26T00:00:00"/>
    <s v="Standard Class"/>
    <s v="DS-13180"/>
    <s v="David Smith"/>
    <x v="1"/>
    <x v="0"/>
    <s v="San Francisco"/>
    <x v="1"/>
    <n v="94122"/>
    <x v="1"/>
    <x v="459"/>
    <x v="1"/>
    <x v="4"/>
    <x v="455"/>
    <n v="80.98"/>
    <n v="1"/>
    <n v="0"/>
    <n v="3.2391999999999967"/>
  </r>
  <r>
    <n v="4636"/>
    <s v="CA-2014-116288"/>
    <x v="3"/>
    <x v="846"/>
    <d v="2014-03-18T00:00:00"/>
    <s v="Standard Class"/>
    <s v="BS-11380"/>
    <s v="Bill Stewart"/>
    <x v="1"/>
    <x v="0"/>
    <s v="San Francisco"/>
    <x v="1"/>
    <n v="94122"/>
    <x v="1"/>
    <x v="459"/>
    <x v="1"/>
    <x v="4"/>
    <x v="455"/>
    <n v="242.94"/>
    <n v="3"/>
    <n v="0"/>
    <n v="9.7175999999999902"/>
  </r>
  <r>
    <n v="4637"/>
    <s v="CA-2014-168228"/>
    <x v="3"/>
    <x v="842"/>
    <d v="2014-04-30T00:00:00"/>
    <s v="First Class"/>
    <s v="AP-10915"/>
    <s v="Arthur Prichep"/>
    <x v="0"/>
    <x v="0"/>
    <s v="Los Angeles"/>
    <x v="1"/>
    <n v="90045"/>
    <x v="1"/>
    <x v="290"/>
    <x v="1"/>
    <x v="6"/>
    <x v="287"/>
    <n v="123.92"/>
    <n v="4"/>
    <n v="0"/>
    <n v="33.458399999999997"/>
  </r>
  <r>
    <n v="4638"/>
    <s v="CA-2014-168228"/>
    <x v="3"/>
    <x v="842"/>
    <d v="2014-04-30T00:00:00"/>
    <s v="First Class"/>
    <s v="AP-10915"/>
    <s v="Arthur Prichep"/>
    <x v="0"/>
    <x v="0"/>
    <s v="Los Angeles"/>
    <x v="1"/>
    <n v="90045"/>
    <x v="1"/>
    <x v="105"/>
    <x v="1"/>
    <x v="6"/>
    <x v="105"/>
    <n v="12.39"/>
    <n v="3"/>
    <n v="0"/>
    <n v="5.6993999999999998"/>
  </r>
  <r>
    <n v="4639"/>
    <s v="CA-2014-168228"/>
    <x v="3"/>
    <x v="842"/>
    <d v="2014-04-30T00:00:00"/>
    <s v="First Class"/>
    <s v="AP-10915"/>
    <s v="Arthur Prichep"/>
    <x v="0"/>
    <x v="0"/>
    <s v="Los Angeles"/>
    <x v="1"/>
    <n v="90045"/>
    <x v="1"/>
    <x v="1559"/>
    <x v="1"/>
    <x v="6"/>
    <x v="1540"/>
    <n v="47.3"/>
    <n v="2"/>
    <n v="0"/>
    <n v="12.298000000000002"/>
  </r>
  <r>
    <n v="4640"/>
    <s v="CA-2013-102162"/>
    <x v="0"/>
    <x v="108"/>
    <d v="2013-09-17T00:00:00"/>
    <s v="Standard Class"/>
    <s v="JF-15565"/>
    <s v="Jill Fjeld"/>
    <x v="0"/>
    <x v="0"/>
    <s v="Newport News"/>
    <x v="17"/>
    <n v="23602"/>
    <x v="0"/>
    <x v="1687"/>
    <x v="2"/>
    <x v="16"/>
    <x v="1666"/>
    <n v="1599.92"/>
    <n v="8"/>
    <n v="0"/>
    <n v="751.9624"/>
  </r>
  <r>
    <n v="4641"/>
    <s v="CA-2013-102162"/>
    <x v="0"/>
    <x v="108"/>
    <d v="2013-09-17T00:00:00"/>
    <s v="Standard Class"/>
    <s v="JF-15565"/>
    <s v="Jill Fjeld"/>
    <x v="0"/>
    <x v="0"/>
    <s v="Newport News"/>
    <x v="17"/>
    <n v="23602"/>
    <x v="0"/>
    <x v="1475"/>
    <x v="1"/>
    <x v="12"/>
    <x v="1453"/>
    <n v="11.09"/>
    <n v="1"/>
    <n v="0"/>
    <n v="5.4340999999999999"/>
  </r>
  <r>
    <n v="4642"/>
    <s v="CA-2014-130141"/>
    <x v="3"/>
    <x v="760"/>
    <d v="2014-10-25T00:00:00"/>
    <s v="Second Class"/>
    <s v="HA-14905"/>
    <s v="Helen Abelman"/>
    <x v="0"/>
    <x v="0"/>
    <s v="Fort Collins"/>
    <x v="22"/>
    <n v="80525"/>
    <x v="1"/>
    <x v="446"/>
    <x v="1"/>
    <x v="8"/>
    <x v="441"/>
    <n v="3.1680000000000006"/>
    <n v="4"/>
    <n v="0.7"/>
    <n v="-2.5343999999999998"/>
  </r>
  <r>
    <n v="4643"/>
    <s v="CA-2014-130141"/>
    <x v="3"/>
    <x v="760"/>
    <d v="2014-10-25T00:00:00"/>
    <s v="Second Class"/>
    <s v="HA-14905"/>
    <s v="Helen Abelman"/>
    <x v="0"/>
    <x v="0"/>
    <s v="Fort Collins"/>
    <x v="22"/>
    <n v="80525"/>
    <x v="1"/>
    <x v="1688"/>
    <x v="0"/>
    <x v="1"/>
    <x v="1667"/>
    <n v="579.13599999999997"/>
    <n v="4"/>
    <n v="0.2"/>
    <n v="-28.95679999999993"/>
  </r>
  <r>
    <n v="4644"/>
    <s v="CA-2012-147501"/>
    <x v="1"/>
    <x v="991"/>
    <d v="2012-08-06T00:00:00"/>
    <s v="Standard Class"/>
    <s v="Co-12640"/>
    <s v="Corey-Lock"/>
    <x v="0"/>
    <x v="0"/>
    <s v="Seattle"/>
    <x v="4"/>
    <n v="98105"/>
    <x v="1"/>
    <x v="1406"/>
    <x v="1"/>
    <x v="8"/>
    <x v="1384"/>
    <n v="6.3680000000000003"/>
    <n v="2"/>
    <n v="0.2"/>
    <n v="2.1492"/>
  </r>
  <r>
    <n v="4645"/>
    <s v="CA-2012-147501"/>
    <x v="1"/>
    <x v="991"/>
    <d v="2012-08-06T00:00:00"/>
    <s v="Standard Class"/>
    <s v="Co-12640"/>
    <s v="Corey-Lock"/>
    <x v="0"/>
    <x v="0"/>
    <s v="Seattle"/>
    <x v="4"/>
    <n v="98105"/>
    <x v="1"/>
    <x v="1491"/>
    <x v="2"/>
    <x v="15"/>
    <x v="1469"/>
    <n v="558.4"/>
    <n v="2"/>
    <n v="0.2"/>
    <n v="41.880000000000024"/>
  </r>
  <r>
    <n v="4646"/>
    <s v="CA-2013-143910"/>
    <x v="0"/>
    <x v="399"/>
    <d v="2013-08-17T00:00:00"/>
    <s v="Standard Class"/>
    <s v="BC-11125"/>
    <s v="Becky Castell"/>
    <x v="2"/>
    <x v="0"/>
    <s v="New York City"/>
    <x v="15"/>
    <n v="10011"/>
    <x v="3"/>
    <x v="405"/>
    <x v="0"/>
    <x v="1"/>
    <x v="401"/>
    <n v="145.76400000000001"/>
    <n v="2"/>
    <n v="0.1"/>
    <n v="-8.0980000000000167"/>
  </r>
  <r>
    <n v="4647"/>
    <s v="CA-2011-146885"/>
    <x v="2"/>
    <x v="992"/>
    <d v="2011-06-05T00:00:00"/>
    <s v="Standard Class"/>
    <s v="EB-13840"/>
    <s v="Ellis Ballard"/>
    <x v="1"/>
    <x v="0"/>
    <s v="Richmond"/>
    <x v="17"/>
    <n v="23223"/>
    <x v="0"/>
    <x v="702"/>
    <x v="1"/>
    <x v="10"/>
    <x v="695"/>
    <n v="13.620000000000001"/>
    <n v="3"/>
    <n v="0"/>
    <n v="6.1289999999999996"/>
  </r>
  <r>
    <n v="4648"/>
    <s v="CA-2013-139556"/>
    <x v="0"/>
    <x v="993"/>
    <d v="2013-05-02T00:00:00"/>
    <s v="Standard Class"/>
    <s v="DB-13360"/>
    <s v="Dennis Bolton"/>
    <x v="2"/>
    <x v="0"/>
    <s v="New York City"/>
    <x v="15"/>
    <n v="10009"/>
    <x v="3"/>
    <x v="1578"/>
    <x v="0"/>
    <x v="1"/>
    <x v="1560"/>
    <n v="434.64600000000002"/>
    <n v="3"/>
    <n v="0.1"/>
    <n v="62.782199999999975"/>
  </r>
  <r>
    <n v="4649"/>
    <s v="CA-2014-129357"/>
    <x v="3"/>
    <x v="304"/>
    <d v="2014-05-20T00:00:00"/>
    <s v="Standard Class"/>
    <s v="KB-16585"/>
    <s v="Ken Black"/>
    <x v="1"/>
    <x v="0"/>
    <s v="Seattle"/>
    <x v="4"/>
    <n v="98103"/>
    <x v="1"/>
    <x v="1689"/>
    <x v="1"/>
    <x v="10"/>
    <x v="1668"/>
    <n v="440.18999999999994"/>
    <n v="9"/>
    <n v="0"/>
    <n v="206.88929999999996"/>
  </r>
  <r>
    <n v="4650"/>
    <s v="CA-2014-129357"/>
    <x v="3"/>
    <x v="304"/>
    <d v="2014-05-20T00:00:00"/>
    <s v="Standard Class"/>
    <s v="KB-16585"/>
    <s v="Ken Black"/>
    <x v="1"/>
    <x v="0"/>
    <s v="Seattle"/>
    <x v="4"/>
    <n v="98103"/>
    <x v="1"/>
    <x v="505"/>
    <x v="1"/>
    <x v="14"/>
    <x v="500"/>
    <n v="64.400000000000006"/>
    <n v="5"/>
    <n v="0"/>
    <n v="1.9320000000000004"/>
  </r>
  <r>
    <n v="4651"/>
    <s v="CA-2014-150987"/>
    <x v="3"/>
    <x v="798"/>
    <d v="2014-04-13T00:00:00"/>
    <s v="Standard Class"/>
    <s v="AH-10120"/>
    <s v="Adrian Hane"/>
    <x v="2"/>
    <x v="0"/>
    <s v="San Francisco"/>
    <x v="1"/>
    <n v="94110"/>
    <x v="1"/>
    <x v="1184"/>
    <x v="1"/>
    <x v="10"/>
    <x v="1161"/>
    <n v="244.54999999999998"/>
    <n v="5"/>
    <n v="0"/>
    <n v="114.93849999999998"/>
  </r>
  <r>
    <n v="4652"/>
    <s v="CA-2014-150987"/>
    <x v="3"/>
    <x v="798"/>
    <d v="2014-04-13T00:00:00"/>
    <s v="Standard Class"/>
    <s v="AH-10120"/>
    <s v="Adrian Hane"/>
    <x v="2"/>
    <x v="0"/>
    <s v="San Francisco"/>
    <x v="1"/>
    <n v="94110"/>
    <x v="1"/>
    <x v="1438"/>
    <x v="1"/>
    <x v="10"/>
    <x v="1417"/>
    <n v="195.76"/>
    <n v="4"/>
    <n v="0"/>
    <n v="97.88"/>
  </r>
  <r>
    <n v="4653"/>
    <s v="CA-2014-132647"/>
    <x v="3"/>
    <x v="922"/>
    <d v="2014-02-24T00:00:00"/>
    <s v="Standard Class"/>
    <s v="GH-14410"/>
    <s v="Gary Hansen"/>
    <x v="2"/>
    <x v="0"/>
    <s v="Perth Amboy"/>
    <x v="30"/>
    <n v="8861"/>
    <x v="3"/>
    <x v="1017"/>
    <x v="1"/>
    <x v="10"/>
    <x v="999"/>
    <n v="11.76"/>
    <n v="2"/>
    <n v="0"/>
    <n v="5.7623999999999995"/>
  </r>
  <r>
    <n v="4654"/>
    <s v="CA-2014-132647"/>
    <x v="3"/>
    <x v="922"/>
    <d v="2014-02-24T00:00:00"/>
    <s v="Standard Class"/>
    <s v="GH-14410"/>
    <s v="Gary Hansen"/>
    <x v="2"/>
    <x v="0"/>
    <s v="Perth Amboy"/>
    <x v="30"/>
    <n v="8861"/>
    <x v="3"/>
    <x v="1291"/>
    <x v="1"/>
    <x v="4"/>
    <x v="1268"/>
    <n v="166.45"/>
    <n v="5"/>
    <n v="0"/>
    <n v="39.947999999999993"/>
  </r>
  <r>
    <n v="4655"/>
    <s v="CA-2014-159107"/>
    <x v="3"/>
    <x v="92"/>
    <d v="2014-06-27T00:00:00"/>
    <s v="Second Class"/>
    <s v="KT-16480"/>
    <s v="Kean Thornton"/>
    <x v="0"/>
    <x v="0"/>
    <s v="San Francisco"/>
    <x v="1"/>
    <n v="94110"/>
    <x v="1"/>
    <x v="1579"/>
    <x v="1"/>
    <x v="13"/>
    <x v="1561"/>
    <n v="2.88"/>
    <n v="1"/>
    <n v="0"/>
    <n v="1.3535999999999999"/>
  </r>
  <r>
    <n v="4656"/>
    <s v="CA-2011-160738"/>
    <x v="2"/>
    <x v="952"/>
    <d v="2011-05-10T00:00:00"/>
    <s v="Standard Class"/>
    <s v="KH-16330"/>
    <s v="Katharine Harms"/>
    <x v="1"/>
    <x v="0"/>
    <s v="Freeport"/>
    <x v="10"/>
    <n v="61032"/>
    <x v="2"/>
    <x v="86"/>
    <x v="1"/>
    <x v="4"/>
    <x v="86"/>
    <n v="45.248000000000005"/>
    <n v="2"/>
    <n v="0.2"/>
    <n v="3.9591999999999992"/>
  </r>
  <r>
    <n v="4657"/>
    <s v="CA-2012-112130"/>
    <x v="1"/>
    <x v="910"/>
    <d v="2012-05-07T00:00:00"/>
    <s v="Standard Class"/>
    <s v="SV-20785"/>
    <s v="Stewart Visinsky"/>
    <x v="0"/>
    <x v="0"/>
    <s v="Philadelphia"/>
    <x v="9"/>
    <n v="19140"/>
    <x v="3"/>
    <x v="726"/>
    <x v="1"/>
    <x v="6"/>
    <x v="718"/>
    <n v="59.903999999999996"/>
    <n v="2"/>
    <n v="0.2"/>
    <n v="14.227200000000003"/>
  </r>
  <r>
    <n v="4658"/>
    <s v="CA-2012-112130"/>
    <x v="1"/>
    <x v="910"/>
    <d v="2012-05-07T00:00:00"/>
    <s v="Standard Class"/>
    <s v="SV-20785"/>
    <s v="Stewart Visinsky"/>
    <x v="0"/>
    <x v="0"/>
    <s v="Philadelphia"/>
    <x v="9"/>
    <n v="19140"/>
    <x v="3"/>
    <x v="667"/>
    <x v="1"/>
    <x v="9"/>
    <x v="661"/>
    <n v="23.696000000000002"/>
    <n v="2"/>
    <n v="0.2"/>
    <n v="6.5164"/>
  </r>
  <r>
    <n v="4659"/>
    <s v="CA-2012-112130"/>
    <x v="1"/>
    <x v="910"/>
    <d v="2012-05-07T00:00:00"/>
    <s v="Standard Class"/>
    <s v="SV-20785"/>
    <s v="Stewart Visinsky"/>
    <x v="0"/>
    <x v="0"/>
    <s v="Philadelphia"/>
    <x v="9"/>
    <n v="19140"/>
    <x v="3"/>
    <x v="388"/>
    <x v="1"/>
    <x v="10"/>
    <x v="384"/>
    <n v="7.9680000000000009"/>
    <n v="2"/>
    <n v="0.2"/>
    <n v="2.8884000000000007"/>
  </r>
  <r>
    <n v="4660"/>
    <s v="CA-2012-112130"/>
    <x v="1"/>
    <x v="910"/>
    <d v="2012-05-07T00:00:00"/>
    <s v="Standard Class"/>
    <s v="SV-20785"/>
    <s v="Stewart Visinsky"/>
    <x v="0"/>
    <x v="0"/>
    <s v="Philadelphia"/>
    <x v="9"/>
    <n v="19140"/>
    <x v="3"/>
    <x v="189"/>
    <x v="1"/>
    <x v="9"/>
    <x v="188"/>
    <n v="18.2"/>
    <n v="7"/>
    <n v="0.2"/>
    <n v="2.0474999999999994"/>
  </r>
  <r>
    <n v="4661"/>
    <s v="CA-2012-112130"/>
    <x v="1"/>
    <x v="910"/>
    <d v="2012-05-07T00:00:00"/>
    <s v="Standard Class"/>
    <s v="SV-20785"/>
    <s v="Stewart Visinsky"/>
    <x v="0"/>
    <x v="0"/>
    <s v="Philadelphia"/>
    <x v="9"/>
    <n v="19140"/>
    <x v="3"/>
    <x v="1690"/>
    <x v="2"/>
    <x v="11"/>
    <x v="1669"/>
    <n v="27.552000000000003"/>
    <n v="3"/>
    <n v="0.2"/>
    <n v="-0.3444000000000047"/>
  </r>
  <r>
    <n v="4662"/>
    <s v="CA-2012-112130"/>
    <x v="1"/>
    <x v="910"/>
    <d v="2012-05-07T00:00:00"/>
    <s v="Standard Class"/>
    <s v="SV-20785"/>
    <s v="Stewart Visinsky"/>
    <x v="0"/>
    <x v="0"/>
    <s v="Philadelphia"/>
    <x v="9"/>
    <n v="19140"/>
    <x v="3"/>
    <x v="228"/>
    <x v="0"/>
    <x v="1"/>
    <x v="226"/>
    <n v="844.11599999999987"/>
    <n v="6"/>
    <n v="0.3"/>
    <n v="-36.176400000000001"/>
  </r>
  <r>
    <n v="4663"/>
    <s v="CA-2012-112130"/>
    <x v="1"/>
    <x v="910"/>
    <d v="2012-05-07T00:00:00"/>
    <s v="Standard Class"/>
    <s v="SV-20785"/>
    <s v="Stewart Visinsky"/>
    <x v="0"/>
    <x v="0"/>
    <s v="Philadelphia"/>
    <x v="9"/>
    <n v="19140"/>
    <x v="3"/>
    <x v="911"/>
    <x v="1"/>
    <x v="4"/>
    <x v="894"/>
    <n v="76.75200000000001"/>
    <n v="3"/>
    <n v="0.2"/>
    <n v="-9.5940000000000012"/>
  </r>
  <r>
    <n v="4664"/>
    <s v="CA-2013-111409"/>
    <x v="0"/>
    <x v="31"/>
    <d v="2013-09-23T00:00:00"/>
    <s v="Standard Class"/>
    <s v="PO-18850"/>
    <s v="Patrick O'Brill"/>
    <x v="0"/>
    <x v="0"/>
    <s v="Jacksonville"/>
    <x v="2"/>
    <n v="32216"/>
    <x v="0"/>
    <x v="547"/>
    <x v="1"/>
    <x v="2"/>
    <x v="542"/>
    <n v="3"/>
    <n v="1"/>
    <n v="0.2"/>
    <n v="1.0499999999999998"/>
  </r>
  <r>
    <n v="4665"/>
    <s v="CA-2013-116232"/>
    <x v="0"/>
    <x v="897"/>
    <d v="2013-09-27T00:00:00"/>
    <s v="Standard Class"/>
    <s v="AC-10450"/>
    <s v="Amy Cox"/>
    <x v="0"/>
    <x v="0"/>
    <s v="Pembroke Pines"/>
    <x v="2"/>
    <n v="33024"/>
    <x v="0"/>
    <x v="757"/>
    <x v="1"/>
    <x v="8"/>
    <x v="748"/>
    <n v="7.5060000000000002"/>
    <n v="9"/>
    <n v="0.7"/>
    <n v="-6.0047999999999977"/>
  </r>
  <r>
    <n v="4666"/>
    <s v="CA-2013-116232"/>
    <x v="0"/>
    <x v="897"/>
    <d v="2013-09-27T00:00:00"/>
    <s v="Standard Class"/>
    <s v="AC-10450"/>
    <s v="Amy Cox"/>
    <x v="0"/>
    <x v="0"/>
    <s v="Pembroke Pines"/>
    <x v="2"/>
    <n v="33024"/>
    <x v="0"/>
    <x v="322"/>
    <x v="1"/>
    <x v="2"/>
    <x v="319"/>
    <n v="16.559999999999999"/>
    <n v="2"/>
    <n v="0.2"/>
    <n v="5.7960000000000003"/>
  </r>
  <r>
    <n v="4667"/>
    <s v="CA-2013-116547"/>
    <x v="0"/>
    <x v="994"/>
    <d v="2013-01-17T00:00:00"/>
    <s v="Standard Class"/>
    <s v="KB-16585"/>
    <s v="Ken Black"/>
    <x v="1"/>
    <x v="0"/>
    <s v="Seattle"/>
    <x v="4"/>
    <n v="98115"/>
    <x v="1"/>
    <x v="891"/>
    <x v="0"/>
    <x v="5"/>
    <x v="875"/>
    <n v="79.92"/>
    <n v="4"/>
    <n v="0"/>
    <n v="34.365600000000008"/>
  </r>
  <r>
    <n v="4668"/>
    <s v="CA-2013-116547"/>
    <x v="0"/>
    <x v="994"/>
    <d v="2013-01-17T00:00:00"/>
    <s v="Standard Class"/>
    <s v="KB-16585"/>
    <s v="Ken Black"/>
    <x v="1"/>
    <x v="0"/>
    <s v="Seattle"/>
    <x v="4"/>
    <n v="98115"/>
    <x v="1"/>
    <x v="343"/>
    <x v="2"/>
    <x v="11"/>
    <x v="339"/>
    <n v="69.98"/>
    <n v="2"/>
    <n v="0"/>
    <n v="13.296199999999999"/>
  </r>
  <r>
    <n v="4669"/>
    <s v="US-2014-133200"/>
    <x v="3"/>
    <x v="636"/>
    <d v="2014-05-12T00:00:00"/>
    <s v="Standard Class"/>
    <s v="DB-13555"/>
    <s v="Dorothy Badders"/>
    <x v="1"/>
    <x v="0"/>
    <s v="Fort Worth"/>
    <x v="5"/>
    <n v="76106"/>
    <x v="2"/>
    <x v="555"/>
    <x v="1"/>
    <x v="8"/>
    <x v="549"/>
    <n v="11.059999999999999"/>
    <n v="10"/>
    <n v="0.8"/>
    <n v="-18.802"/>
  </r>
  <r>
    <n v="4670"/>
    <s v="US-2014-133200"/>
    <x v="3"/>
    <x v="636"/>
    <d v="2014-05-12T00:00:00"/>
    <s v="Standard Class"/>
    <s v="DB-13555"/>
    <s v="Dorothy Badders"/>
    <x v="1"/>
    <x v="0"/>
    <s v="Fort Worth"/>
    <x v="5"/>
    <n v="76106"/>
    <x v="2"/>
    <x v="419"/>
    <x v="0"/>
    <x v="0"/>
    <x v="414"/>
    <n v="623.46479999999997"/>
    <n v="7"/>
    <n v="0.32"/>
    <n v="-119.19180000000006"/>
  </r>
  <r>
    <n v="4671"/>
    <s v="US-2014-133200"/>
    <x v="3"/>
    <x v="636"/>
    <d v="2014-05-12T00:00:00"/>
    <s v="Standard Class"/>
    <s v="DB-13555"/>
    <s v="Dorothy Badders"/>
    <x v="1"/>
    <x v="0"/>
    <s v="Fort Worth"/>
    <x v="5"/>
    <n v="76106"/>
    <x v="2"/>
    <x v="1662"/>
    <x v="1"/>
    <x v="4"/>
    <x v="1641"/>
    <n v="772.68000000000006"/>
    <n v="5"/>
    <n v="0.2"/>
    <n v="-57.950999999999993"/>
  </r>
  <r>
    <n v="4672"/>
    <s v="CA-2013-133550"/>
    <x v="0"/>
    <x v="995"/>
    <d v="2013-08-07T00:00:00"/>
    <s v="Standard Class"/>
    <s v="KL-16645"/>
    <s v="Ken Lonsdale"/>
    <x v="0"/>
    <x v="0"/>
    <s v="Detroit"/>
    <x v="12"/>
    <n v="48205"/>
    <x v="2"/>
    <x v="1152"/>
    <x v="1"/>
    <x v="9"/>
    <x v="1131"/>
    <n v="283.14000000000004"/>
    <n v="4"/>
    <n v="0.1"/>
    <n v="72.357999999999976"/>
  </r>
  <r>
    <n v="4673"/>
    <s v="CA-2013-133550"/>
    <x v="0"/>
    <x v="995"/>
    <d v="2013-08-07T00:00:00"/>
    <s v="Standard Class"/>
    <s v="KL-16645"/>
    <s v="Ken Lonsdale"/>
    <x v="0"/>
    <x v="0"/>
    <s v="Detroit"/>
    <x v="12"/>
    <n v="48205"/>
    <x v="2"/>
    <x v="559"/>
    <x v="2"/>
    <x v="7"/>
    <x v="553"/>
    <n v="635.96"/>
    <n v="4"/>
    <n v="0"/>
    <n v="165.34960000000001"/>
  </r>
  <r>
    <n v="4674"/>
    <s v="CA-2013-133550"/>
    <x v="0"/>
    <x v="995"/>
    <d v="2013-08-07T00:00:00"/>
    <s v="Standard Class"/>
    <s v="KL-16645"/>
    <s v="Ken Lonsdale"/>
    <x v="0"/>
    <x v="0"/>
    <s v="Detroit"/>
    <x v="12"/>
    <n v="48205"/>
    <x v="2"/>
    <x v="1270"/>
    <x v="2"/>
    <x v="7"/>
    <x v="1246"/>
    <n v="118.99"/>
    <n v="1"/>
    <n v="0"/>
    <n v="33.3172"/>
  </r>
  <r>
    <n v="4675"/>
    <s v="CA-2013-133550"/>
    <x v="0"/>
    <x v="995"/>
    <d v="2013-08-07T00:00:00"/>
    <s v="Standard Class"/>
    <s v="KL-16645"/>
    <s v="Ken Lonsdale"/>
    <x v="0"/>
    <x v="0"/>
    <s v="Detroit"/>
    <x v="12"/>
    <n v="48205"/>
    <x v="2"/>
    <x v="269"/>
    <x v="0"/>
    <x v="5"/>
    <x v="266"/>
    <n v="272.94"/>
    <n v="3"/>
    <n v="0"/>
    <n v="30.023400000000009"/>
  </r>
  <r>
    <n v="4676"/>
    <s v="CA-2014-139416"/>
    <x v="3"/>
    <x v="996"/>
    <d v="2014-03-30T00:00:00"/>
    <s v="Second Class"/>
    <s v="AG-10270"/>
    <s v="Alejandro Grove"/>
    <x v="0"/>
    <x v="0"/>
    <s v="Philadelphia"/>
    <x v="9"/>
    <n v="19120"/>
    <x v="3"/>
    <x v="1441"/>
    <x v="0"/>
    <x v="5"/>
    <x v="1420"/>
    <n v="15.008000000000003"/>
    <n v="2"/>
    <n v="0.2"/>
    <n v="1.5007999999999999"/>
  </r>
  <r>
    <n v="4677"/>
    <s v="CA-2011-114510"/>
    <x v="2"/>
    <x v="619"/>
    <d v="2011-03-19T00:00:00"/>
    <s v="Standard Class"/>
    <s v="JF-15295"/>
    <s v="Jason Fortune-"/>
    <x v="0"/>
    <x v="0"/>
    <s v="Logan"/>
    <x v="7"/>
    <n v="84321"/>
    <x v="1"/>
    <x v="1339"/>
    <x v="1"/>
    <x v="8"/>
    <x v="1315"/>
    <n v="33.088000000000001"/>
    <n v="4"/>
    <n v="0.2"/>
    <n v="11.167199999999999"/>
  </r>
  <r>
    <n v="4678"/>
    <s v="CA-2011-114510"/>
    <x v="2"/>
    <x v="619"/>
    <d v="2011-03-19T00:00:00"/>
    <s v="Standard Class"/>
    <s v="JF-15295"/>
    <s v="Jason Fortune-"/>
    <x v="0"/>
    <x v="0"/>
    <s v="Logan"/>
    <x v="7"/>
    <n v="84321"/>
    <x v="1"/>
    <x v="459"/>
    <x v="1"/>
    <x v="4"/>
    <x v="455"/>
    <n v="80.98"/>
    <n v="1"/>
    <n v="0"/>
    <n v="3.2391999999999967"/>
  </r>
  <r>
    <n v="4679"/>
    <s v="CA-2011-114510"/>
    <x v="2"/>
    <x v="619"/>
    <d v="2011-03-19T00:00:00"/>
    <s v="Standard Class"/>
    <s v="JF-15295"/>
    <s v="Jason Fortune-"/>
    <x v="0"/>
    <x v="0"/>
    <s v="Logan"/>
    <x v="7"/>
    <n v="84321"/>
    <x v="1"/>
    <x v="1691"/>
    <x v="2"/>
    <x v="11"/>
    <x v="1670"/>
    <n v="82.800000000000011"/>
    <n v="12"/>
    <n v="0"/>
    <n v="6.6239999999999952"/>
  </r>
  <r>
    <n v="4680"/>
    <s v="CA-2011-114510"/>
    <x v="2"/>
    <x v="619"/>
    <d v="2011-03-19T00:00:00"/>
    <s v="Standard Class"/>
    <s v="JF-15295"/>
    <s v="Jason Fortune-"/>
    <x v="0"/>
    <x v="0"/>
    <s v="Logan"/>
    <x v="7"/>
    <n v="84321"/>
    <x v="1"/>
    <x v="683"/>
    <x v="1"/>
    <x v="4"/>
    <x v="33"/>
    <n v="21.36"/>
    <n v="2"/>
    <n v="0"/>
    <n v="5.7672000000000008"/>
  </r>
  <r>
    <n v="4681"/>
    <s v="CA-2011-114510"/>
    <x v="2"/>
    <x v="619"/>
    <d v="2011-03-19T00:00:00"/>
    <s v="Standard Class"/>
    <s v="JF-15295"/>
    <s v="Jason Fortune-"/>
    <x v="0"/>
    <x v="0"/>
    <s v="Logan"/>
    <x v="7"/>
    <n v="84321"/>
    <x v="1"/>
    <x v="1561"/>
    <x v="1"/>
    <x v="8"/>
    <x v="1542"/>
    <n v="62.048000000000002"/>
    <n v="2"/>
    <n v="0.2"/>
    <n v="20.165599999999998"/>
  </r>
  <r>
    <n v="4682"/>
    <s v="CA-2013-169215"/>
    <x v="0"/>
    <x v="216"/>
    <d v="2013-07-19T00:00:00"/>
    <s v="Second Class"/>
    <s v="RE-19450"/>
    <s v="Richard Eichhorn"/>
    <x v="0"/>
    <x v="0"/>
    <s v="Auburn"/>
    <x v="15"/>
    <n v="13021"/>
    <x v="3"/>
    <x v="1321"/>
    <x v="1"/>
    <x v="13"/>
    <x v="1298"/>
    <n v="29.61"/>
    <n v="9"/>
    <n v="0"/>
    <n v="13.324499999999999"/>
  </r>
  <r>
    <n v="4683"/>
    <s v="CA-2013-127698"/>
    <x v="0"/>
    <x v="49"/>
    <d v="2013-12-02T00:00:00"/>
    <s v="Same Day"/>
    <s v="MV-18190"/>
    <s v="Mike Vittorini"/>
    <x v="0"/>
    <x v="0"/>
    <s v="Raleigh"/>
    <x v="3"/>
    <n v="27604"/>
    <x v="0"/>
    <x v="1211"/>
    <x v="2"/>
    <x v="7"/>
    <x v="1187"/>
    <n v="863.928"/>
    <n v="9"/>
    <n v="0.2"/>
    <n v="86.392799999999994"/>
  </r>
  <r>
    <n v="4684"/>
    <s v="CA-2013-159912"/>
    <x v="0"/>
    <x v="48"/>
    <d v="2013-09-04T00:00:00"/>
    <s v="Standard Class"/>
    <s v="GB-14530"/>
    <s v="George Bell"/>
    <x v="1"/>
    <x v="0"/>
    <s v="Philadelphia"/>
    <x v="9"/>
    <n v="19120"/>
    <x v="3"/>
    <x v="1529"/>
    <x v="0"/>
    <x v="3"/>
    <x v="1507"/>
    <n v="241.92"/>
    <n v="4"/>
    <n v="0.4"/>
    <n v="-56.448000000000008"/>
  </r>
  <r>
    <n v="4685"/>
    <s v="CA-2013-159912"/>
    <x v="0"/>
    <x v="48"/>
    <d v="2013-09-04T00:00:00"/>
    <s v="Standard Class"/>
    <s v="GB-14530"/>
    <s v="George Bell"/>
    <x v="1"/>
    <x v="0"/>
    <s v="Philadelphia"/>
    <x v="9"/>
    <n v="19120"/>
    <x v="3"/>
    <x v="1632"/>
    <x v="0"/>
    <x v="0"/>
    <x v="1613"/>
    <n v="163.88"/>
    <n v="4"/>
    <n v="0.5"/>
    <n v="-81.94"/>
  </r>
  <r>
    <n v="4686"/>
    <s v="CA-2013-159912"/>
    <x v="0"/>
    <x v="48"/>
    <d v="2013-09-04T00:00:00"/>
    <s v="Standard Class"/>
    <s v="GB-14530"/>
    <s v="George Bell"/>
    <x v="1"/>
    <x v="0"/>
    <s v="Philadelphia"/>
    <x v="9"/>
    <n v="19120"/>
    <x v="3"/>
    <x v="699"/>
    <x v="1"/>
    <x v="8"/>
    <x v="692"/>
    <n v="3.4860000000000002"/>
    <n v="2"/>
    <n v="0.7"/>
    <n v="-2.7887999999999993"/>
  </r>
  <r>
    <n v="4687"/>
    <s v="CA-2013-159912"/>
    <x v="0"/>
    <x v="48"/>
    <d v="2013-09-04T00:00:00"/>
    <s v="Standard Class"/>
    <s v="GB-14530"/>
    <s v="George Bell"/>
    <x v="1"/>
    <x v="0"/>
    <s v="Philadelphia"/>
    <x v="9"/>
    <n v="19120"/>
    <x v="3"/>
    <x v="969"/>
    <x v="1"/>
    <x v="13"/>
    <x v="953"/>
    <n v="10.584"/>
    <n v="7"/>
    <n v="0.2"/>
    <n v="-2.3813999999999993"/>
  </r>
  <r>
    <n v="4688"/>
    <s v="CA-2013-101987"/>
    <x v="0"/>
    <x v="890"/>
    <d v="2013-07-01T00:00:00"/>
    <s v="Standard Class"/>
    <s v="HL-15040"/>
    <s v="Hunter Lopez"/>
    <x v="0"/>
    <x v="0"/>
    <s v="Richmond"/>
    <x v="14"/>
    <n v="47374"/>
    <x v="2"/>
    <x v="1692"/>
    <x v="2"/>
    <x v="7"/>
    <x v="1671"/>
    <n v="440.91"/>
    <n v="9"/>
    <n v="0"/>
    <n v="123.45480000000005"/>
  </r>
  <r>
    <n v="4689"/>
    <s v="US-2014-154851"/>
    <x v="3"/>
    <x v="983"/>
    <d v="2014-04-04T00:00:00"/>
    <s v="Standard Class"/>
    <s v="BP-11155"/>
    <s v="Becky Pak"/>
    <x v="0"/>
    <x v="0"/>
    <s v="Lancaster"/>
    <x v="9"/>
    <n v="17602"/>
    <x v="3"/>
    <x v="31"/>
    <x v="1"/>
    <x v="8"/>
    <x v="31"/>
    <n v="5.7150000000000016"/>
    <n v="5"/>
    <n v="0.7"/>
    <n v="-4.7625000000000011"/>
  </r>
  <r>
    <n v="4690"/>
    <s v="CA-2011-138681"/>
    <x v="2"/>
    <x v="414"/>
    <d v="2011-12-22T00:00:00"/>
    <s v="First Class"/>
    <s v="CT-11995"/>
    <s v="Carol Triggs"/>
    <x v="0"/>
    <x v="0"/>
    <s v="Tucson"/>
    <x v="16"/>
    <n v="85705"/>
    <x v="1"/>
    <x v="1416"/>
    <x v="0"/>
    <x v="5"/>
    <x v="1394"/>
    <n v="51.967999999999996"/>
    <n v="2"/>
    <n v="0.2"/>
    <n v="10.393599999999998"/>
  </r>
  <r>
    <n v="4691"/>
    <s v="CA-2011-138681"/>
    <x v="2"/>
    <x v="414"/>
    <d v="2011-12-22T00:00:00"/>
    <s v="First Class"/>
    <s v="CT-11995"/>
    <s v="Carol Triggs"/>
    <x v="0"/>
    <x v="0"/>
    <s v="Tucson"/>
    <x v="16"/>
    <n v="85705"/>
    <x v="1"/>
    <x v="246"/>
    <x v="2"/>
    <x v="11"/>
    <x v="244"/>
    <n v="71.975999999999999"/>
    <n v="3"/>
    <n v="0.2"/>
    <n v="21.592800000000011"/>
  </r>
  <r>
    <n v="4692"/>
    <s v="CA-2011-138681"/>
    <x v="2"/>
    <x v="414"/>
    <d v="2011-12-22T00:00:00"/>
    <s v="First Class"/>
    <s v="CT-11995"/>
    <s v="Carol Triggs"/>
    <x v="0"/>
    <x v="0"/>
    <s v="Tucson"/>
    <x v="16"/>
    <n v="85705"/>
    <x v="1"/>
    <x v="211"/>
    <x v="0"/>
    <x v="1"/>
    <x v="210"/>
    <n v="242.35200000000003"/>
    <n v="3"/>
    <n v="0.2"/>
    <n v="-42.411600000000035"/>
  </r>
  <r>
    <n v="4693"/>
    <s v="CA-2011-138681"/>
    <x v="2"/>
    <x v="414"/>
    <d v="2011-12-22T00:00:00"/>
    <s v="First Class"/>
    <s v="CT-11995"/>
    <s v="Carol Triggs"/>
    <x v="0"/>
    <x v="0"/>
    <s v="Tucson"/>
    <x v="16"/>
    <n v="85705"/>
    <x v="1"/>
    <x v="447"/>
    <x v="1"/>
    <x v="10"/>
    <x v="1219"/>
    <n v="221.92000000000002"/>
    <n v="5"/>
    <n v="0.2"/>
    <n v="77.671999999999983"/>
  </r>
  <r>
    <n v="4694"/>
    <s v="CA-2011-138681"/>
    <x v="2"/>
    <x v="414"/>
    <d v="2011-12-22T00:00:00"/>
    <s v="First Class"/>
    <s v="CT-11995"/>
    <s v="Carol Triggs"/>
    <x v="0"/>
    <x v="0"/>
    <s v="Tucson"/>
    <x v="16"/>
    <n v="85705"/>
    <x v="1"/>
    <x v="1436"/>
    <x v="1"/>
    <x v="10"/>
    <x v="1415"/>
    <n v="8.4480000000000004"/>
    <n v="2"/>
    <n v="0.2"/>
    <n v="2.6399999999999997"/>
  </r>
  <r>
    <n v="4695"/>
    <s v="US-2012-138121"/>
    <x v="1"/>
    <x v="997"/>
    <d v="2012-12-17T00:00:00"/>
    <s v="Same Day"/>
    <s v="JL-15835"/>
    <s v="John Lee"/>
    <x v="0"/>
    <x v="0"/>
    <s v="Detroit"/>
    <x v="12"/>
    <n v="48205"/>
    <x v="2"/>
    <x v="777"/>
    <x v="1"/>
    <x v="8"/>
    <x v="768"/>
    <n v="29.52"/>
    <n v="4"/>
    <n v="0"/>
    <n v="14.4648"/>
  </r>
  <r>
    <n v="4696"/>
    <s v="US-2012-138121"/>
    <x v="1"/>
    <x v="997"/>
    <d v="2012-12-17T00:00:00"/>
    <s v="Same Day"/>
    <s v="JL-15835"/>
    <s v="John Lee"/>
    <x v="0"/>
    <x v="0"/>
    <s v="Detroit"/>
    <x v="12"/>
    <n v="48205"/>
    <x v="2"/>
    <x v="931"/>
    <x v="0"/>
    <x v="1"/>
    <x v="915"/>
    <n v="302.94"/>
    <n v="3"/>
    <n v="0"/>
    <n v="48.470400000000012"/>
  </r>
  <r>
    <n v="4697"/>
    <s v="US-2012-138121"/>
    <x v="1"/>
    <x v="997"/>
    <d v="2012-12-17T00:00:00"/>
    <s v="Same Day"/>
    <s v="JL-15835"/>
    <s v="John Lee"/>
    <x v="0"/>
    <x v="0"/>
    <s v="Detroit"/>
    <x v="12"/>
    <n v="48205"/>
    <x v="2"/>
    <x v="1459"/>
    <x v="0"/>
    <x v="1"/>
    <x v="1436"/>
    <n v="142.36000000000001"/>
    <n v="2"/>
    <n v="0"/>
    <n v="38.437200000000004"/>
  </r>
  <r>
    <n v="4698"/>
    <s v="US-2012-138121"/>
    <x v="1"/>
    <x v="997"/>
    <d v="2012-12-17T00:00:00"/>
    <s v="Same Day"/>
    <s v="JL-15835"/>
    <s v="John Lee"/>
    <x v="0"/>
    <x v="0"/>
    <s v="Detroit"/>
    <x v="12"/>
    <n v="48205"/>
    <x v="2"/>
    <x v="163"/>
    <x v="0"/>
    <x v="1"/>
    <x v="162"/>
    <n v="546.66"/>
    <n v="9"/>
    <n v="0"/>
    <n v="136.66500000000002"/>
  </r>
  <r>
    <n v="4699"/>
    <s v="US-2012-138121"/>
    <x v="1"/>
    <x v="997"/>
    <d v="2012-12-17T00:00:00"/>
    <s v="Same Day"/>
    <s v="JL-15835"/>
    <s v="John Lee"/>
    <x v="0"/>
    <x v="0"/>
    <s v="Detroit"/>
    <x v="12"/>
    <n v="48205"/>
    <x v="2"/>
    <x v="1454"/>
    <x v="0"/>
    <x v="5"/>
    <x v="1431"/>
    <n v="212.13"/>
    <n v="3"/>
    <n v="0"/>
    <n v="14.849099999999979"/>
  </r>
  <r>
    <n v="4700"/>
    <s v="CA-2014-140298"/>
    <x v="3"/>
    <x v="943"/>
    <d v="2014-05-18T00:00:00"/>
    <s v="Standard Class"/>
    <s v="JK-16120"/>
    <s v="Julie Kriz"/>
    <x v="2"/>
    <x v="0"/>
    <s v="Austin"/>
    <x v="5"/>
    <n v="78745"/>
    <x v="2"/>
    <x v="1609"/>
    <x v="1"/>
    <x v="6"/>
    <x v="1591"/>
    <n v="5.2480000000000002"/>
    <n v="2"/>
    <n v="0.2"/>
    <n v="0.59039999999999915"/>
  </r>
  <r>
    <n v="4701"/>
    <s v="CA-2014-140298"/>
    <x v="3"/>
    <x v="943"/>
    <d v="2014-05-18T00:00:00"/>
    <s v="Standard Class"/>
    <s v="JK-16120"/>
    <s v="Julie Kriz"/>
    <x v="2"/>
    <x v="0"/>
    <s v="Austin"/>
    <x v="5"/>
    <n v="78745"/>
    <x v="2"/>
    <x v="243"/>
    <x v="1"/>
    <x v="4"/>
    <x v="241"/>
    <n v="74.415999999999997"/>
    <n v="2"/>
    <n v="0.2"/>
    <n v="-14.883200000000002"/>
  </r>
  <r>
    <n v="4702"/>
    <s v="CA-2014-140298"/>
    <x v="3"/>
    <x v="943"/>
    <d v="2014-05-18T00:00:00"/>
    <s v="Standard Class"/>
    <s v="JK-16120"/>
    <s v="Julie Kriz"/>
    <x v="2"/>
    <x v="0"/>
    <s v="Austin"/>
    <x v="5"/>
    <n v="78745"/>
    <x v="2"/>
    <x v="630"/>
    <x v="1"/>
    <x v="10"/>
    <x v="624"/>
    <n v="6.8480000000000008"/>
    <n v="2"/>
    <n v="0.2"/>
    <n v="2.1399999999999992"/>
  </r>
  <r>
    <n v="4703"/>
    <s v="CA-2014-140298"/>
    <x v="3"/>
    <x v="943"/>
    <d v="2014-05-18T00:00:00"/>
    <s v="Standard Class"/>
    <s v="JK-16120"/>
    <s v="Julie Kriz"/>
    <x v="2"/>
    <x v="0"/>
    <s v="Austin"/>
    <x v="5"/>
    <n v="78745"/>
    <x v="2"/>
    <x v="296"/>
    <x v="0"/>
    <x v="5"/>
    <x v="293"/>
    <n v="7.9959999999999996"/>
    <n v="1"/>
    <n v="0.6"/>
    <n v="-6.9964999999999993"/>
  </r>
  <r>
    <n v="4704"/>
    <s v="CA-2013-166240"/>
    <x v="0"/>
    <x v="890"/>
    <d v="2013-06-29T00:00:00"/>
    <s v="Standard Class"/>
    <s v="DH-13075"/>
    <s v="Dave Hallsten"/>
    <x v="1"/>
    <x v="0"/>
    <s v="Houston"/>
    <x v="5"/>
    <n v="77095"/>
    <x v="2"/>
    <x v="1112"/>
    <x v="1"/>
    <x v="9"/>
    <x v="1092"/>
    <n v="8.711999999999998"/>
    <n v="2"/>
    <n v="0.8"/>
    <n v="-19.602000000000007"/>
  </r>
  <r>
    <n v="4705"/>
    <s v="CA-2013-158435"/>
    <x v="0"/>
    <x v="624"/>
    <d v="2013-05-19T00:00:00"/>
    <s v="First Class"/>
    <s v="AG-10900"/>
    <s v="Arthur Gainer"/>
    <x v="0"/>
    <x v="0"/>
    <s v="Waterbury"/>
    <x v="29"/>
    <n v="6708"/>
    <x v="3"/>
    <x v="660"/>
    <x v="1"/>
    <x v="14"/>
    <x v="654"/>
    <n v="65.17"/>
    <n v="7"/>
    <n v="0"/>
    <n v="18.899299999999997"/>
  </r>
  <r>
    <n v="4706"/>
    <s v="CA-2013-158435"/>
    <x v="0"/>
    <x v="624"/>
    <d v="2013-05-19T00:00:00"/>
    <s v="First Class"/>
    <s v="AG-10900"/>
    <s v="Arthur Gainer"/>
    <x v="0"/>
    <x v="0"/>
    <s v="Waterbury"/>
    <x v="29"/>
    <n v="6708"/>
    <x v="3"/>
    <x v="148"/>
    <x v="1"/>
    <x v="2"/>
    <x v="148"/>
    <n v="14.62"/>
    <n v="2"/>
    <n v="0"/>
    <n v="6.8713999999999995"/>
  </r>
  <r>
    <n v="4707"/>
    <s v="CA-2013-158435"/>
    <x v="0"/>
    <x v="624"/>
    <d v="2013-05-19T00:00:00"/>
    <s v="First Class"/>
    <s v="AG-10900"/>
    <s v="Arthur Gainer"/>
    <x v="0"/>
    <x v="0"/>
    <s v="Waterbury"/>
    <x v="29"/>
    <n v="6708"/>
    <x v="3"/>
    <x v="784"/>
    <x v="0"/>
    <x v="5"/>
    <x v="775"/>
    <n v="173.24"/>
    <n v="4"/>
    <n v="0"/>
    <n v="17.323999999999984"/>
  </r>
  <r>
    <n v="4708"/>
    <s v="CA-2014-138149"/>
    <x v="3"/>
    <x v="222"/>
    <d v="2014-07-01T00:00:00"/>
    <s v="First Class"/>
    <s v="WB-21850"/>
    <s v="William Brown"/>
    <x v="0"/>
    <x v="0"/>
    <s v="Los Angeles"/>
    <x v="1"/>
    <n v="90049"/>
    <x v="1"/>
    <x v="1188"/>
    <x v="1"/>
    <x v="8"/>
    <x v="1165"/>
    <n v="895.92"/>
    <n v="5"/>
    <n v="0.2"/>
    <n v="302.37299999999993"/>
  </r>
  <r>
    <n v="4709"/>
    <s v="CA-2014-138149"/>
    <x v="3"/>
    <x v="222"/>
    <d v="2014-07-01T00:00:00"/>
    <s v="First Class"/>
    <s v="WB-21850"/>
    <s v="William Brown"/>
    <x v="0"/>
    <x v="0"/>
    <s v="Los Angeles"/>
    <x v="1"/>
    <n v="90049"/>
    <x v="1"/>
    <x v="123"/>
    <x v="1"/>
    <x v="4"/>
    <x v="123"/>
    <n v="130.71"/>
    <n v="3"/>
    <n v="0"/>
    <n v="39.212999999999994"/>
  </r>
  <r>
    <n v="4710"/>
    <s v="CA-2014-138149"/>
    <x v="3"/>
    <x v="222"/>
    <d v="2014-07-01T00:00:00"/>
    <s v="First Class"/>
    <s v="WB-21850"/>
    <s v="William Brown"/>
    <x v="0"/>
    <x v="0"/>
    <s v="Los Angeles"/>
    <x v="1"/>
    <n v="90049"/>
    <x v="1"/>
    <x v="809"/>
    <x v="1"/>
    <x v="6"/>
    <x v="799"/>
    <n v="11.68"/>
    <n v="2"/>
    <n v="0"/>
    <n v="3.0367999999999995"/>
  </r>
  <r>
    <n v="4711"/>
    <s v="CA-2014-138149"/>
    <x v="3"/>
    <x v="222"/>
    <d v="2014-07-01T00:00:00"/>
    <s v="First Class"/>
    <s v="WB-21850"/>
    <s v="William Brown"/>
    <x v="0"/>
    <x v="0"/>
    <s v="Los Angeles"/>
    <x v="1"/>
    <n v="90049"/>
    <x v="1"/>
    <x v="1196"/>
    <x v="2"/>
    <x v="11"/>
    <x v="1172"/>
    <n v="62.31"/>
    <n v="3"/>
    <n v="0"/>
    <n v="22.4316"/>
  </r>
  <r>
    <n v="4712"/>
    <s v="CA-2011-112403"/>
    <x v="2"/>
    <x v="691"/>
    <d v="2011-03-31T00:00:00"/>
    <s v="Same Day"/>
    <s v="JO-15280"/>
    <s v="Jas O'Carroll"/>
    <x v="0"/>
    <x v="0"/>
    <s v="Philadelphia"/>
    <x v="9"/>
    <n v="19120"/>
    <x v="3"/>
    <x v="798"/>
    <x v="1"/>
    <x v="8"/>
    <x v="788"/>
    <n v="0.85200000000000009"/>
    <n v="1"/>
    <n v="0.7"/>
    <n v="-0.59639999999999982"/>
  </r>
  <r>
    <n v="4713"/>
    <s v="CA-2011-108273"/>
    <x v="2"/>
    <x v="757"/>
    <d v="2011-12-21T00:00:00"/>
    <s v="Standard Class"/>
    <s v="EJ-13720"/>
    <s v="Ed Jacobs"/>
    <x v="0"/>
    <x v="0"/>
    <s v="Huntsville"/>
    <x v="5"/>
    <n v="77340"/>
    <x v="2"/>
    <x v="815"/>
    <x v="1"/>
    <x v="10"/>
    <x v="803"/>
    <n v="36.288000000000011"/>
    <n v="7"/>
    <n v="0.2"/>
    <n v="12.700800000000001"/>
  </r>
  <r>
    <n v="4714"/>
    <s v="CA-2011-108273"/>
    <x v="2"/>
    <x v="757"/>
    <d v="2011-12-21T00:00:00"/>
    <s v="Standard Class"/>
    <s v="EJ-13720"/>
    <s v="Ed Jacobs"/>
    <x v="0"/>
    <x v="0"/>
    <s v="Huntsville"/>
    <x v="5"/>
    <n v="77340"/>
    <x v="2"/>
    <x v="1454"/>
    <x v="0"/>
    <x v="5"/>
    <x v="1431"/>
    <n v="56.567999999999998"/>
    <n v="2"/>
    <n v="0.6"/>
    <n v="-74.952600000000004"/>
  </r>
  <r>
    <n v="4715"/>
    <s v="CA-2014-121643"/>
    <x v="3"/>
    <x v="796"/>
    <d v="2014-05-21T00:00:00"/>
    <s v="First Class"/>
    <s v="AB-10105"/>
    <s v="Adrian Barton"/>
    <x v="0"/>
    <x v="0"/>
    <s v="Portland"/>
    <x v="21"/>
    <n v="97206"/>
    <x v="1"/>
    <x v="883"/>
    <x v="2"/>
    <x v="7"/>
    <x v="1471"/>
    <n v="344.70400000000001"/>
    <n v="2"/>
    <n v="0.2"/>
    <n v="38.779199999999989"/>
  </r>
  <r>
    <n v="4716"/>
    <s v="US-2012-122910"/>
    <x v="1"/>
    <x v="793"/>
    <d v="2012-05-16T00:00:00"/>
    <s v="Standard Class"/>
    <s v="LT-16765"/>
    <s v="Larry Tron"/>
    <x v="0"/>
    <x v="0"/>
    <s v="Louisville"/>
    <x v="22"/>
    <n v="80027"/>
    <x v="1"/>
    <x v="1066"/>
    <x v="2"/>
    <x v="7"/>
    <x v="1046"/>
    <n v="201.584"/>
    <n v="2"/>
    <n v="0.2"/>
    <n v="20.158400000000015"/>
  </r>
  <r>
    <n v="4717"/>
    <s v="CA-2014-143126"/>
    <x v="3"/>
    <x v="734"/>
    <d v="2014-12-08T00:00:00"/>
    <s v="Second Class"/>
    <s v="CM-12655"/>
    <s v="Corinna Mitchell"/>
    <x v="2"/>
    <x v="0"/>
    <s v="Seattle"/>
    <x v="4"/>
    <n v="98115"/>
    <x v="1"/>
    <x v="971"/>
    <x v="0"/>
    <x v="3"/>
    <x v="956"/>
    <n v="521.96"/>
    <n v="2"/>
    <n v="0"/>
    <n v="88.733199999999954"/>
  </r>
  <r>
    <n v="4718"/>
    <s v="CA-2012-129042"/>
    <x v="1"/>
    <x v="295"/>
    <d v="2012-12-17T00:00:00"/>
    <s v="Standard Class"/>
    <s v="EM-13960"/>
    <s v="Eric Murdock"/>
    <x v="0"/>
    <x v="0"/>
    <s v="Baltimore"/>
    <x v="39"/>
    <n v="21215"/>
    <x v="3"/>
    <x v="448"/>
    <x v="1"/>
    <x v="6"/>
    <x v="443"/>
    <n v="8.2200000000000006"/>
    <n v="3"/>
    <n v="0"/>
    <n v="2.2194000000000007"/>
  </r>
  <r>
    <n v="4719"/>
    <s v="CA-2012-109736"/>
    <x v="1"/>
    <x v="998"/>
    <d v="2012-10-11T00:00:00"/>
    <s v="First Class"/>
    <s v="DJ-13420"/>
    <s v="Denny Joy"/>
    <x v="1"/>
    <x v="0"/>
    <s v="San Francisco"/>
    <x v="1"/>
    <n v="94109"/>
    <x v="1"/>
    <x v="511"/>
    <x v="1"/>
    <x v="10"/>
    <x v="506"/>
    <n v="45.36"/>
    <n v="7"/>
    <n v="0"/>
    <n v="21.772800000000004"/>
  </r>
  <r>
    <n v="4720"/>
    <s v="CA-2012-142601"/>
    <x v="1"/>
    <x v="24"/>
    <d v="2012-04-20T00:00:00"/>
    <s v="Second Class"/>
    <s v="DE-13255"/>
    <s v="Deanra Eno"/>
    <x v="2"/>
    <x v="0"/>
    <s v="Los Angeles"/>
    <x v="1"/>
    <n v="90004"/>
    <x v="1"/>
    <x v="273"/>
    <x v="1"/>
    <x v="4"/>
    <x v="270"/>
    <n v="947.17000000000007"/>
    <n v="7"/>
    <n v="0"/>
    <n v="9.4717000000000837"/>
  </r>
  <r>
    <n v="4721"/>
    <s v="CA-2012-142601"/>
    <x v="1"/>
    <x v="24"/>
    <d v="2012-04-20T00:00:00"/>
    <s v="Second Class"/>
    <s v="DE-13255"/>
    <s v="Deanra Eno"/>
    <x v="2"/>
    <x v="0"/>
    <s v="Los Angeles"/>
    <x v="1"/>
    <n v="90004"/>
    <x v="1"/>
    <x v="1693"/>
    <x v="1"/>
    <x v="10"/>
    <x v="1672"/>
    <n v="61.96"/>
    <n v="2"/>
    <n v="0"/>
    <n v="27.881999999999998"/>
  </r>
  <r>
    <n v="4722"/>
    <s v="CA-2011-106229"/>
    <x v="2"/>
    <x v="159"/>
    <d v="2011-06-11T00:00:00"/>
    <s v="Second Class"/>
    <s v="NR-18550"/>
    <s v="Nick Radford"/>
    <x v="0"/>
    <x v="0"/>
    <s v="Aurora"/>
    <x v="10"/>
    <n v="60505"/>
    <x v="2"/>
    <x v="363"/>
    <x v="0"/>
    <x v="3"/>
    <x v="358"/>
    <n v="268.935"/>
    <n v="3"/>
    <n v="0.5"/>
    <n v="-209.76929999999999"/>
  </r>
  <r>
    <n v="4723"/>
    <s v="US-2014-135230"/>
    <x v="3"/>
    <x v="853"/>
    <d v="2014-09-08T00:00:00"/>
    <s v="Standard Class"/>
    <s v="CK-12325"/>
    <s v="Christine Kargatis"/>
    <x v="2"/>
    <x v="0"/>
    <s v="Seattle"/>
    <x v="4"/>
    <n v="98103"/>
    <x v="1"/>
    <x v="773"/>
    <x v="1"/>
    <x v="6"/>
    <x v="33"/>
    <n v="7.58"/>
    <n v="1"/>
    <n v="0"/>
    <n v="2.9561999999999999"/>
  </r>
  <r>
    <n v="4724"/>
    <s v="CA-2013-159653"/>
    <x v="0"/>
    <x v="730"/>
    <d v="2013-05-23T00:00:00"/>
    <s v="Same Day"/>
    <s v="JF-15490"/>
    <s v="Jeremy Farry"/>
    <x v="0"/>
    <x v="0"/>
    <s v="Athens"/>
    <x v="32"/>
    <n v="30605"/>
    <x v="0"/>
    <x v="522"/>
    <x v="1"/>
    <x v="2"/>
    <x v="517"/>
    <n v="14.73"/>
    <n v="3"/>
    <n v="0"/>
    <n v="7.2176999999999998"/>
  </r>
  <r>
    <n v="4725"/>
    <s v="CA-2013-131968"/>
    <x v="0"/>
    <x v="583"/>
    <d v="2013-11-16T00:00:00"/>
    <s v="Standard Class"/>
    <s v="LB-16795"/>
    <s v="Laurel Beltran"/>
    <x v="2"/>
    <x v="0"/>
    <s v="Apopka"/>
    <x v="2"/>
    <n v="32712"/>
    <x v="0"/>
    <x v="91"/>
    <x v="1"/>
    <x v="8"/>
    <x v="91"/>
    <n v="9.8880000000000017"/>
    <n v="2"/>
    <n v="0.7"/>
    <n v="-6.921599999999998"/>
  </r>
  <r>
    <n v="4726"/>
    <s v="CA-2013-131968"/>
    <x v="0"/>
    <x v="583"/>
    <d v="2013-11-16T00:00:00"/>
    <s v="Standard Class"/>
    <s v="LB-16795"/>
    <s v="Laurel Beltran"/>
    <x v="2"/>
    <x v="0"/>
    <s v="Apopka"/>
    <x v="2"/>
    <n v="32712"/>
    <x v="0"/>
    <x v="137"/>
    <x v="1"/>
    <x v="9"/>
    <x v="137"/>
    <n v="671.5440000000001"/>
    <n v="3"/>
    <n v="0.2"/>
    <n v="50.36579999999995"/>
  </r>
  <r>
    <n v="4727"/>
    <s v="CA-2011-119151"/>
    <x v="2"/>
    <x v="641"/>
    <d v="2011-11-29T00:00:00"/>
    <s v="Second Class"/>
    <s v="MP-18175"/>
    <s v="Mike Pelletier"/>
    <x v="2"/>
    <x v="0"/>
    <s v="New York City"/>
    <x v="15"/>
    <n v="10009"/>
    <x v="3"/>
    <x v="1362"/>
    <x v="1"/>
    <x v="4"/>
    <x v="1339"/>
    <n v="1117.92"/>
    <n v="4"/>
    <n v="0"/>
    <n v="55.895999999999958"/>
  </r>
  <r>
    <n v="4728"/>
    <s v="CA-2011-119151"/>
    <x v="2"/>
    <x v="641"/>
    <d v="2011-11-29T00:00:00"/>
    <s v="Second Class"/>
    <s v="MP-18175"/>
    <s v="Mike Pelletier"/>
    <x v="2"/>
    <x v="0"/>
    <s v="New York City"/>
    <x v="15"/>
    <n v="10009"/>
    <x v="3"/>
    <x v="1121"/>
    <x v="0"/>
    <x v="0"/>
    <x v="1100"/>
    <n v="275.952"/>
    <n v="3"/>
    <n v="0.2"/>
    <n v="-37.943400000000025"/>
  </r>
  <r>
    <n v="4729"/>
    <s v="CA-2011-123323"/>
    <x v="2"/>
    <x v="845"/>
    <d v="2011-11-12T00:00:00"/>
    <s v="Standard Class"/>
    <s v="LH-16900"/>
    <s v="Lena Hernandez"/>
    <x v="0"/>
    <x v="0"/>
    <s v="San Francisco"/>
    <x v="1"/>
    <n v="94110"/>
    <x v="1"/>
    <x v="715"/>
    <x v="1"/>
    <x v="8"/>
    <x v="707"/>
    <n v="123.14399999999999"/>
    <n v="7"/>
    <n v="0.2"/>
    <n v="46.178999999999988"/>
  </r>
  <r>
    <n v="4730"/>
    <s v="CA-2013-124681"/>
    <x v="0"/>
    <x v="427"/>
    <d v="2013-07-24T00:00:00"/>
    <s v="Second Class"/>
    <s v="SV-20935"/>
    <s v="Susan Vittorini"/>
    <x v="0"/>
    <x v="0"/>
    <s v="Dallas"/>
    <x v="5"/>
    <n v="75217"/>
    <x v="2"/>
    <x v="1694"/>
    <x v="2"/>
    <x v="11"/>
    <x v="1673"/>
    <n v="15.576000000000001"/>
    <n v="3"/>
    <n v="0.2"/>
    <n v="3.3098999999999998"/>
  </r>
  <r>
    <n v="4731"/>
    <s v="US-2012-103996"/>
    <x v="1"/>
    <x v="368"/>
    <d v="2012-03-31T00:00:00"/>
    <s v="Second Class"/>
    <s v="RB-19435"/>
    <s v="Richard Bierner"/>
    <x v="0"/>
    <x v="0"/>
    <s v="San Diego"/>
    <x v="1"/>
    <n v="92105"/>
    <x v="1"/>
    <x v="129"/>
    <x v="1"/>
    <x v="10"/>
    <x v="129"/>
    <n v="212.64"/>
    <n v="6"/>
    <n v="0"/>
    <n v="99.940799999999982"/>
  </r>
  <r>
    <n v="4732"/>
    <s v="US-2012-103996"/>
    <x v="1"/>
    <x v="368"/>
    <d v="2012-03-31T00:00:00"/>
    <s v="Second Class"/>
    <s v="RB-19435"/>
    <s v="Richard Bierner"/>
    <x v="0"/>
    <x v="0"/>
    <s v="San Diego"/>
    <x v="1"/>
    <n v="92105"/>
    <x v="1"/>
    <x v="1128"/>
    <x v="1"/>
    <x v="10"/>
    <x v="1107"/>
    <n v="9.870000000000001"/>
    <n v="3"/>
    <n v="0"/>
    <n v="4.5401999999999996"/>
  </r>
  <r>
    <n v="4733"/>
    <s v="US-2012-103996"/>
    <x v="1"/>
    <x v="368"/>
    <d v="2012-03-31T00:00:00"/>
    <s v="Second Class"/>
    <s v="RB-19435"/>
    <s v="Richard Bierner"/>
    <x v="0"/>
    <x v="0"/>
    <s v="San Diego"/>
    <x v="1"/>
    <n v="92105"/>
    <x v="1"/>
    <x v="936"/>
    <x v="2"/>
    <x v="11"/>
    <x v="920"/>
    <n v="53.25"/>
    <n v="3"/>
    <n v="0"/>
    <n v="20.767499999999998"/>
  </r>
  <r>
    <n v="4734"/>
    <s v="US-2012-103996"/>
    <x v="1"/>
    <x v="368"/>
    <d v="2012-03-31T00:00:00"/>
    <s v="Second Class"/>
    <s v="RB-19435"/>
    <s v="Richard Bierner"/>
    <x v="0"/>
    <x v="0"/>
    <s v="San Diego"/>
    <x v="1"/>
    <n v="92105"/>
    <x v="1"/>
    <x v="1494"/>
    <x v="0"/>
    <x v="5"/>
    <x v="1473"/>
    <n v="19.919999999999998"/>
    <n v="3"/>
    <n v="0"/>
    <n v="9.5615999999999985"/>
  </r>
  <r>
    <n v="4735"/>
    <s v="CA-2013-120530"/>
    <x v="0"/>
    <x v="281"/>
    <d v="2013-04-13T00:00:00"/>
    <s v="Standard Class"/>
    <s v="Dl-13600"/>
    <s v="Dorris liebe"/>
    <x v="1"/>
    <x v="0"/>
    <s v="New York City"/>
    <x v="15"/>
    <n v="10035"/>
    <x v="3"/>
    <x v="1"/>
    <x v="0"/>
    <x v="1"/>
    <x v="1"/>
    <n v="658.74599999999998"/>
    <n v="3"/>
    <n v="0.1"/>
    <n v="146.38799999999998"/>
  </r>
  <r>
    <n v="4736"/>
    <s v="CA-2012-155054"/>
    <x v="1"/>
    <x v="385"/>
    <d v="2012-06-19T00:00:00"/>
    <s v="Standard Class"/>
    <s v="PS-19045"/>
    <s v="Penelope Sewall"/>
    <x v="2"/>
    <x v="0"/>
    <s v="Lewiston"/>
    <x v="43"/>
    <n v="4240"/>
    <x v="3"/>
    <x v="925"/>
    <x v="1"/>
    <x v="8"/>
    <x v="908"/>
    <n v="8.26"/>
    <n v="2"/>
    <n v="0"/>
    <n v="3.8822000000000001"/>
  </r>
  <r>
    <n v="4737"/>
    <s v="CA-2012-155054"/>
    <x v="1"/>
    <x v="385"/>
    <d v="2012-06-19T00:00:00"/>
    <s v="Standard Class"/>
    <s v="PS-19045"/>
    <s v="Penelope Sewall"/>
    <x v="2"/>
    <x v="0"/>
    <s v="Lewiston"/>
    <x v="43"/>
    <n v="4240"/>
    <x v="3"/>
    <x v="528"/>
    <x v="1"/>
    <x v="8"/>
    <x v="523"/>
    <n v="29.84"/>
    <n v="2"/>
    <n v="0"/>
    <n v="13.427999999999997"/>
  </r>
  <r>
    <n v="4738"/>
    <s v="CA-2012-155054"/>
    <x v="1"/>
    <x v="385"/>
    <d v="2012-06-19T00:00:00"/>
    <s v="Standard Class"/>
    <s v="PS-19045"/>
    <s v="Penelope Sewall"/>
    <x v="2"/>
    <x v="0"/>
    <s v="Lewiston"/>
    <x v="43"/>
    <n v="4240"/>
    <x v="3"/>
    <x v="151"/>
    <x v="2"/>
    <x v="11"/>
    <x v="151"/>
    <n v="67.98"/>
    <n v="2"/>
    <n v="0"/>
    <n v="14.955599999999997"/>
  </r>
  <r>
    <n v="4739"/>
    <s v="CA-2012-105725"/>
    <x v="1"/>
    <x v="954"/>
    <d v="2012-02-24T00:00:00"/>
    <s v="Standard Class"/>
    <s v="GT-14755"/>
    <s v="Guy Thornton"/>
    <x v="0"/>
    <x v="0"/>
    <s v="Long Beach"/>
    <x v="1"/>
    <n v="90805"/>
    <x v="1"/>
    <x v="580"/>
    <x v="1"/>
    <x v="2"/>
    <x v="575"/>
    <n v="61.06"/>
    <n v="2"/>
    <n v="0"/>
    <n v="28.087600000000002"/>
  </r>
  <r>
    <n v="4740"/>
    <s v="CA-2012-105725"/>
    <x v="1"/>
    <x v="954"/>
    <d v="2012-02-24T00:00:00"/>
    <s v="Standard Class"/>
    <s v="GT-14755"/>
    <s v="Guy Thornton"/>
    <x v="0"/>
    <x v="0"/>
    <s v="Long Beach"/>
    <x v="1"/>
    <n v="90805"/>
    <x v="1"/>
    <x v="972"/>
    <x v="0"/>
    <x v="3"/>
    <x v="957"/>
    <n v="35.544000000000004"/>
    <n v="1"/>
    <n v="0.2"/>
    <n v="-0.88860000000000205"/>
  </r>
  <r>
    <n v="4741"/>
    <s v="CA-2014-164364"/>
    <x v="3"/>
    <x v="105"/>
    <d v="2014-11-17T00:00:00"/>
    <s v="Standard Class"/>
    <s v="CS-12355"/>
    <s v="Christine Sundaresam"/>
    <x v="0"/>
    <x v="0"/>
    <s v="Seattle"/>
    <x v="4"/>
    <n v="98115"/>
    <x v="1"/>
    <x v="690"/>
    <x v="1"/>
    <x v="2"/>
    <x v="683"/>
    <n v="9.9600000000000009"/>
    <n v="2"/>
    <n v="0"/>
    <n v="4.5815999999999999"/>
  </r>
  <r>
    <n v="4742"/>
    <s v="CA-2014-164364"/>
    <x v="3"/>
    <x v="105"/>
    <d v="2014-11-17T00:00:00"/>
    <s v="Standard Class"/>
    <s v="CS-12355"/>
    <s v="Christine Sundaresam"/>
    <x v="0"/>
    <x v="0"/>
    <s v="Seattle"/>
    <x v="4"/>
    <n v="98115"/>
    <x v="1"/>
    <x v="1320"/>
    <x v="1"/>
    <x v="6"/>
    <x v="1297"/>
    <n v="9.2099999999999991"/>
    <n v="3"/>
    <n v="0"/>
    <n v="2.3025000000000002"/>
  </r>
  <r>
    <n v="4743"/>
    <s v="CA-2014-164364"/>
    <x v="3"/>
    <x v="105"/>
    <d v="2014-11-17T00:00:00"/>
    <s v="Standard Class"/>
    <s v="CS-12355"/>
    <s v="Christine Sundaresam"/>
    <x v="0"/>
    <x v="0"/>
    <s v="Seattle"/>
    <x v="4"/>
    <n v="98115"/>
    <x v="1"/>
    <x v="660"/>
    <x v="1"/>
    <x v="14"/>
    <x v="654"/>
    <n v="27.93"/>
    <n v="3"/>
    <n v="0"/>
    <n v="8.0996999999999986"/>
  </r>
  <r>
    <n v="4744"/>
    <s v="CA-2014-168123"/>
    <x v="3"/>
    <x v="916"/>
    <d v="2014-03-06T00:00:00"/>
    <s v="Same Day"/>
    <s v="JD-16060"/>
    <s v="Julia Dunbar"/>
    <x v="0"/>
    <x v="0"/>
    <s v="Rochester"/>
    <x v="11"/>
    <n v="55901"/>
    <x v="2"/>
    <x v="1432"/>
    <x v="1"/>
    <x v="13"/>
    <x v="1411"/>
    <n v="7.9"/>
    <n v="2"/>
    <n v="0"/>
    <n v="2.5279999999999996"/>
  </r>
  <r>
    <n v="4745"/>
    <s v="CA-2014-168123"/>
    <x v="3"/>
    <x v="916"/>
    <d v="2014-03-06T00:00:00"/>
    <s v="Same Day"/>
    <s v="JD-16060"/>
    <s v="Julia Dunbar"/>
    <x v="0"/>
    <x v="0"/>
    <s v="Rochester"/>
    <x v="11"/>
    <n v="55901"/>
    <x v="2"/>
    <x v="1125"/>
    <x v="1"/>
    <x v="4"/>
    <x v="1104"/>
    <n v="221.16"/>
    <n v="4"/>
    <n v="0"/>
    <n v="57.501599999999996"/>
  </r>
  <r>
    <n v="4746"/>
    <s v="CA-2014-168123"/>
    <x v="3"/>
    <x v="916"/>
    <d v="2014-03-06T00:00:00"/>
    <s v="Same Day"/>
    <s v="JD-16060"/>
    <s v="Julia Dunbar"/>
    <x v="0"/>
    <x v="0"/>
    <s v="Rochester"/>
    <x v="11"/>
    <n v="55901"/>
    <x v="2"/>
    <x v="669"/>
    <x v="1"/>
    <x v="8"/>
    <x v="663"/>
    <n v="127.96"/>
    <n v="2"/>
    <n v="0"/>
    <n v="62.700400000000002"/>
  </r>
  <r>
    <n v="4747"/>
    <s v="CA-2014-168123"/>
    <x v="3"/>
    <x v="916"/>
    <d v="2014-03-06T00:00:00"/>
    <s v="Same Day"/>
    <s v="JD-16060"/>
    <s v="Julia Dunbar"/>
    <x v="0"/>
    <x v="0"/>
    <s v="Rochester"/>
    <x v="11"/>
    <n v="55901"/>
    <x v="2"/>
    <x v="799"/>
    <x v="1"/>
    <x v="8"/>
    <x v="789"/>
    <n v="18.690000000000001"/>
    <n v="3"/>
    <n v="0"/>
    <n v="9.158100000000001"/>
  </r>
  <r>
    <n v="4748"/>
    <s v="CA-2013-120005"/>
    <x v="0"/>
    <x v="840"/>
    <d v="2013-03-04T00:00:00"/>
    <s v="Same Day"/>
    <s v="TS-21160"/>
    <s v="Theresa Swint"/>
    <x v="1"/>
    <x v="0"/>
    <s v="San Francisco"/>
    <x v="1"/>
    <n v="94110"/>
    <x v="1"/>
    <x v="1566"/>
    <x v="1"/>
    <x v="14"/>
    <x v="1548"/>
    <n v="25.349999999999998"/>
    <n v="3"/>
    <n v="0"/>
    <n v="7.6049999999999978"/>
  </r>
  <r>
    <n v="4749"/>
    <s v="CA-2013-120005"/>
    <x v="0"/>
    <x v="840"/>
    <d v="2013-03-04T00:00:00"/>
    <s v="Same Day"/>
    <s v="TS-21160"/>
    <s v="Theresa Swint"/>
    <x v="1"/>
    <x v="0"/>
    <s v="San Francisco"/>
    <x v="1"/>
    <n v="94110"/>
    <x v="1"/>
    <x v="1530"/>
    <x v="0"/>
    <x v="5"/>
    <x v="1508"/>
    <n v="35.28"/>
    <n v="3"/>
    <n v="0"/>
    <n v="11.995199999999997"/>
  </r>
  <r>
    <n v="4750"/>
    <s v="CA-2013-123526"/>
    <x v="0"/>
    <x v="435"/>
    <d v="2013-12-26T00:00:00"/>
    <s v="First Class"/>
    <s v="BV-11245"/>
    <s v="Benjamin Venier"/>
    <x v="1"/>
    <x v="0"/>
    <s v="Seattle"/>
    <x v="4"/>
    <n v="98103"/>
    <x v="1"/>
    <x v="481"/>
    <x v="1"/>
    <x v="10"/>
    <x v="477"/>
    <n v="33.4"/>
    <n v="5"/>
    <n v="0"/>
    <n v="16.032"/>
  </r>
  <r>
    <n v="4751"/>
    <s v="CA-2013-127649"/>
    <x v="0"/>
    <x v="877"/>
    <d v="2013-10-10T00:00:00"/>
    <s v="First Class"/>
    <s v="DL-13495"/>
    <s v="Dionis Lloyd"/>
    <x v="1"/>
    <x v="0"/>
    <s v="Spokane"/>
    <x v="4"/>
    <n v="99207"/>
    <x v="1"/>
    <x v="1491"/>
    <x v="2"/>
    <x v="15"/>
    <x v="1469"/>
    <n v="837.59999999999991"/>
    <n v="3"/>
    <n v="0.2"/>
    <n v="62.82000000000005"/>
  </r>
  <r>
    <n v="4752"/>
    <s v="CA-2013-159989"/>
    <x v="0"/>
    <x v="10"/>
    <d v="2013-12-14T00:00:00"/>
    <s v="Standard Class"/>
    <s v="EB-13870"/>
    <s v="Emily Burns"/>
    <x v="0"/>
    <x v="0"/>
    <s v="Franklin"/>
    <x v="18"/>
    <n v="37064"/>
    <x v="0"/>
    <x v="1049"/>
    <x v="2"/>
    <x v="7"/>
    <x v="1029"/>
    <n v="40.68"/>
    <n v="3"/>
    <n v="0.2"/>
    <n v="-9.153000000000004"/>
  </r>
  <r>
    <n v="4753"/>
    <s v="CA-2014-103499"/>
    <x v="3"/>
    <x v="225"/>
    <d v="2014-11-25T00:00:00"/>
    <s v="Standard Class"/>
    <s v="ES-14020"/>
    <s v="Erica Smith"/>
    <x v="0"/>
    <x v="0"/>
    <s v="Jackson"/>
    <x v="18"/>
    <n v="38301"/>
    <x v="0"/>
    <x v="541"/>
    <x v="0"/>
    <x v="1"/>
    <x v="536"/>
    <n v="209.56799999999998"/>
    <n v="2"/>
    <n v="0.2"/>
    <n v="-23.576400000000007"/>
  </r>
  <r>
    <n v="4754"/>
    <s v="US-2012-167220"/>
    <x v="1"/>
    <x v="295"/>
    <d v="2012-12-16T00:00:00"/>
    <s v="Standard Class"/>
    <s v="JB-15925"/>
    <s v="Joni Blumstein"/>
    <x v="0"/>
    <x v="0"/>
    <s v="Austin"/>
    <x v="5"/>
    <n v="78745"/>
    <x v="2"/>
    <x v="1695"/>
    <x v="2"/>
    <x v="11"/>
    <x v="1674"/>
    <n v="22.368000000000002"/>
    <n v="4"/>
    <n v="0.2"/>
    <n v="6.4308000000000014"/>
  </r>
  <r>
    <n v="4755"/>
    <s v="CA-2014-126354"/>
    <x v="3"/>
    <x v="447"/>
    <d v="2014-02-09T00:00:00"/>
    <s v="Standard Class"/>
    <s v="SC-20380"/>
    <s v="Shahid Collister"/>
    <x v="0"/>
    <x v="0"/>
    <s v="Pembroke Pines"/>
    <x v="2"/>
    <n v="33024"/>
    <x v="0"/>
    <x v="625"/>
    <x v="1"/>
    <x v="8"/>
    <x v="619"/>
    <n v="3.8820000000000006"/>
    <n v="2"/>
    <n v="0.7"/>
    <n v="-2.5880000000000001"/>
  </r>
  <r>
    <n v="4756"/>
    <s v="CA-2014-126354"/>
    <x v="3"/>
    <x v="447"/>
    <d v="2014-02-09T00:00:00"/>
    <s v="Standard Class"/>
    <s v="SC-20380"/>
    <s v="Shahid Collister"/>
    <x v="0"/>
    <x v="0"/>
    <s v="Pembroke Pines"/>
    <x v="2"/>
    <n v="33024"/>
    <x v="0"/>
    <x v="1696"/>
    <x v="1"/>
    <x v="10"/>
    <x v="1675"/>
    <n v="115.29600000000001"/>
    <n v="3"/>
    <n v="0.2"/>
    <n v="40.353599999999986"/>
  </r>
  <r>
    <n v="4757"/>
    <s v="CA-2014-169817"/>
    <x v="3"/>
    <x v="296"/>
    <d v="2014-09-26T00:00:00"/>
    <s v="Standard Class"/>
    <s v="EB-13870"/>
    <s v="Emily Burns"/>
    <x v="0"/>
    <x v="0"/>
    <s v="Philadelphia"/>
    <x v="9"/>
    <n v="19143"/>
    <x v="3"/>
    <x v="1310"/>
    <x v="1"/>
    <x v="8"/>
    <x v="1287"/>
    <n v="1.9080000000000004"/>
    <n v="2"/>
    <n v="0.7"/>
    <n v="-1.5264000000000002"/>
  </r>
  <r>
    <n v="4758"/>
    <s v="US-2014-144582"/>
    <x v="3"/>
    <x v="504"/>
    <d v="2014-05-06T00:00:00"/>
    <s v="Standard Class"/>
    <s v="TC-21475"/>
    <s v="Tony Chapman"/>
    <x v="2"/>
    <x v="0"/>
    <s v="Danville"/>
    <x v="10"/>
    <n v="61832"/>
    <x v="2"/>
    <x v="582"/>
    <x v="1"/>
    <x v="8"/>
    <x v="577"/>
    <n v="43.371999999999993"/>
    <n v="7"/>
    <n v="0.8"/>
    <n v="-69.395200000000031"/>
  </r>
  <r>
    <n v="4759"/>
    <s v="CA-2011-121573"/>
    <x v="2"/>
    <x v="935"/>
    <d v="2011-11-07T00:00:00"/>
    <s v="Standard Class"/>
    <s v="SG-20605"/>
    <s v="Speros Goranitis"/>
    <x v="0"/>
    <x v="0"/>
    <s v="New York City"/>
    <x v="15"/>
    <n v="10009"/>
    <x v="3"/>
    <x v="469"/>
    <x v="2"/>
    <x v="7"/>
    <x v="465"/>
    <n v="783.96"/>
    <n v="4"/>
    <n v="0"/>
    <n v="219.50880000000006"/>
  </r>
  <r>
    <n v="4760"/>
    <s v="CA-2011-121573"/>
    <x v="2"/>
    <x v="935"/>
    <d v="2011-11-07T00:00:00"/>
    <s v="Standard Class"/>
    <s v="SG-20605"/>
    <s v="Speros Goranitis"/>
    <x v="0"/>
    <x v="0"/>
    <s v="New York City"/>
    <x v="15"/>
    <n v="10009"/>
    <x v="3"/>
    <x v="997"/>
    <x v="1"/>
    <x v="8"/>
    <x v="980"/>
    <n v="48.896000000000001"/>
    <n v="2"/>
    <n v="0.2"/>
    <n v="18.335999999999999"/>
  </r>
  <r>
    <n v="4761"/>
    <s v="CA-2011-121573"/>
    <x v="2"/>
    <x v="935"/>
    <d v="2011-11-07T00:00:00"/>
    <s v="Standard Class"/>
    <s v="SG-20605"/>
    <s v="Speros Goranitis"/>
    <x v="0"/>
    <x v="0"/>
    <s v="New York City"/>
    <x v="15"/>
    <n v="10009"/>
    <x v="3"/>
    <x v="696"/>
    <x v="1"/>
    <x v="8"/>
    <x v="689"/>
    <n v="7.8560000000000008"/>
    <n v="2"/>
    <n v="0.2"/>
    <n v="2.8477999999999994"/>
  </r>
  <r>
    <n v="4762"/>
    <s v="CA-2013-117660"/>
    <x v="0"/>
    <x v="945"/>
    <d v="2014-01-05T00:00:00"/>
    <s v="Standard Class"/>
    <s v="BM-11785"/>
    <s v="Bryan Mills"/>
    <x v="0"/>
    <x v="0"/>
    <s v="Columbus"/>
    <x v="24"/>
    <n v="43229"/>
    <x v="3"/>
    <x v="1647"/>
    <x v="1"/>
    <x v="2"/>
    <x v="1627"/>
    <n v="5.9039999999999999"/>
    <n v="2"/>
    <n v="0.2"/>
    <n v="1.9925999999999999"/>
  </r>
  <r>
    <n v="4763"/>
    <s v="CA-2013-117660"/>
    <x v="0"/>
    <x v="945"/>
    <d v="2014-01-05T00:00:00"/>
    <s v="Standard Class"/>
    <s v="BM-11785"/>
    <s v="Bryan Mills"/>
    <x v="0"/>
    <x v="0"/>
    <s v="Columbus"/>
    <x v="24"/>
    <n v="43229"/>
    <x v="3"/>
    <x v="1257"/>
    <x v="1"/>
    <x v="14"/>
    <x v="1232"/>
    <n v="13.712000000000002"/>
    <n v="2"/>
    <n v="0.2"/>
    <n v="1.0284"/>
  </r>
  <r>
    <n v="4764"/>
    <s v="CA-2011-112851"/>
    <x v="2"/>
    <x v="328"/>
    <d v="2011-09-21T00:00:00"/>
    <s v="Standard Class"/>
    <s v="NR-18550"/>
    <s v="Nick Radford"/>
    <x v="0"/>
    <x v="0"/>
    <s v="Chula Vista"/>
    <x v="1"/>
    <n v="91911"/>
    <x v="1"/>
    <x v="1697"/>
    <x v="1"/>
    <x v="12"/>
    <x v="1676"/>
    <n v="182.94"/>
    <n v="3"/>
    <n v="0"/>
    <n v="85.981799999999993"/>
  </r>
  <r>
    <n v="4765"/>
    <s v="CA-2014-123701"/>
    <x v="3"/>
    <x v="221"/>
    <d v="2014-11-28T00:00:00"/>
    <s v="First Class"/>
    <s v="PG-18820"/>
    <s v="Patrick Gardner"/>
    <x v="0"/>
    <x v="0"/>
    <s v="San Francisco"/>
    <x v="1"/>
    <n v="94110"/>
    <x v="1"/>
    <x v="924"/>
    <x v="1"/>
    <x v="6"/>
    <x v="907"/>
    <n v="27.76"/>
    <n v="4"/>
    <n v="0"/>
    <n v="9.9936000000000007"/>
  </r>
  <r>
    <n v="4766"/>
    <s v="CA-2012-118227"/>
    <x v="1"/>
    <x v="999"/>
    <d v="2012-04-28T00:00:00"/>
    <s v="Standard Class"/>
    <s v="DB-13270"/>
    <s v="Deborah Brumfield"/>
    <x v="2"/>
    <x v="0"/>
    <s v="New York City"/>
    <x v="15"/>
    <n v="10009"/>
    <x v="3"/>
    <x v="1062"/>
    <x v="1"/>
    <x v="6"/>
    <x v="1042"/>
    <n v="25.99"/>
    <n v="1"/>
    <n v="0"/>
    <n v="7.5370999999999988"/>
  </r>
  <r>
    <n v="4767"/>
    <s v="CA-2012-123155"/>
    <x v="1"/>
    <x v="1000"/>
    <d v="2012-03-12T00:00:00"/>
    <s v="First Class"/>
    <s v="NS-18640"/>
    <s v="Noel Staavos"/>
    <x v="1"/>
    <x v="0"/>
    <s v="San Antonio"/>
    <x v="5"/>
    <n v="78207"/>
    <x v="2"/>
    <x v="721"/>
    <x v="2"/>
    <x v="11"/>
    <x v="713"/>
    <n v="113.52000000000001"/>
    <n v="5"/>
    <n v="0.2"/>
    <n v="29.798999999999999"/>
  </r>
  <r>
    <n v="4768"/>
    <s v="CA-2012-123155"/>
    <x v="1"/>
    <x v="1000"/>
    <d v="2012-03-12T00:00:00"/>
    <s v="First Class"/>
    <s v="NS-18640"/>
    <s v="Noel Staavos"/>
    <x v="1"/>
    <x v="0"/>
    <s v="San Antonio"/>
    <x v="5"/>
    <n v="78207"/>
    <x v="2"/>
    <x v="1187"/>
    <x v="2"/>
    <x v="7"/>
    <x v="1164"/>
    <n v="359.88"/>
    <n v="3"/>
    <n v="0.2"/>
    <n v="22.492499999999993"/>
  </r>
  <r>
    <n v="4769"/>
    <s v="CA-2014-158883"/>
    <x v="3"/>
    <x v="455"/>
    <d v="2014-06-04T00:00:00"/>
    <s v="Same Day"/>
    <s v="CS-11860"/>
    <s v="Cari Schnelling"/>
    <x v="0"/>
    <x v="0"/>
    <s v="Jacksonville"/>
    <x v="3"/>
    <n v="28540"/>
    <x v="0"/>
    <x v="1588"/>
    <x v="1"/>
    <x v="10"/>
    <x v="1571"/>
    <n v="25.344000000000001"/>
    <n v="4"/>
    <n v="0.2"/>
    <n v="9.1871999999999989"/>
  </r>
  <r>
    <n v="4770"/>
    <s v="US-2013-114888"/>
    <x v="0"/>
    <x v="251"/>
    <d v="2013-09-25T00:00:00"/>
    <s v="Second Class"/>
    <s v="CC-12430"/>
    <s v="Chuck Clark"/>
    <x v="2"/>
    <x v="0"/>
    <s v="San Francisco"/>
    <x v="1"/>
    <n v="94109"/>
    <x v="1"/>
    <x v="591"/>
    <x v="1"/>
    <x v="8"/>
    <x v="586"/>
    <n v="11.952000000000002"/>
    <n v="3"/>
    <n v="0.2"/>
    <n v="4.1832000000000003"/>
  </r>
  <r>
    <n v="4771"/>
    <s v="US-2013-114888"/>
    <x v="0"/>
    <x v="251"/>
    <d v="2013-09-25T00:00:00"/>
    <s v="Second Class"/>
    <s v="CC-12430"/>
    <s v="Chuck Clark"/>
    <x v="2"/>
    <x v="0"/>
    <s v="San Francisco"/>
    <x v="1"/>
    <n v="94109"/>
    <x v="1"/>
    <x v="1698"/>
    <x v="1"/>
    <x v="14"/>
    <x v="1677"/>
    <n v="6.24"/>
    <n v="3"/>
    <n v="0"/>
    <n v="1.8719999999999997"/>
  </r>
  <r>
    <n v="4772"/>
    <s v="US-2011-167262"/>
    <x v="2"/>
    <x v="656"/>
    <d v="2011-11-03T00:00:00"/>
    <s v="Second Class"/>
    <s v="AC-10450"/>
    <s v="Amy Cox"/>
    <x v="0"/>
    <x v="0"/>
    <s v="Avondale"/>
    <x v="16"/>
    <n v="85323"/>
    <x v="1"/>
    <x v="39"/>
    <x v="2"/>
    <x v="7"/>
    <x v="39"/>
    <n v="742.33600000000001"/>
    <n v="8"/>
    <n v="0.2"/>
    <n v="83.512799999999913"/>
  </r>
  <r>
    <n v="4773"/>
    <s v="CA-2014-119746"/>
    <x v="3"/>
    <x v="51"/>
    <d v="2014-11-28T00:00:00"/>
    <s v="Standard Class"/>
    <s v="CM-12385"/>
    <s v="Christopher Martinez"/>
    <x v="0"/>
    <x v="0"/>
    <s v="Chicago"/>
    <x v="10"/>
    <n v="60610"/>
    <x v="2"/>
    <x v="1372"/>
    <x v="0"/>
    <x v="5"/>
    <x v="1348"/>
    <n v="6.4640000000000004"/>
    <n v="1"/>
    <n v="0.6"/>
    <n v="-4.0400000000000009"/>
  </r>
  <r>
    <n v="4774"/>
    <s v="CA-2014-119746"/>
    <x v="3"/>
    <x v="51"/>
    <d v="2014-11-28T00:00:00"/>
    <s v="Standard Class"/>
    <s v="CM-12385"/>
    <s v="Christopher Martinez"/>
    <x v="0"/>
    <x v="0"/>
    <s v="Chicago"/>
    <x v="10"/>
    <n v="60610"/>
    <x v="2"/>
    <x v="745"/>
    <x v="1"/>
    <x v="2"/>
    <x v="736"/>
    <n v="11.52"/>
    <n v="5"/>
    <n v="0.2"/>
    <n v="4.1760000000000002"/>
  </r>
  <r>
    <n v="4775"/>
    <s v="CA-2014-119746"/>
    <x v="3"/>
    <x v="51"/>
    <d v="2014-11-28T00:00:00"/>
    <s v="Standard Class"/>
    <s v="CM-12385"/>
    <s v="Christopher Martinez"/>
    <x v="0"/>
    <x v="0"/>
    <s v="Chicago"/>
    <x v="10"/>
    <n v="60610"/>
    <x v="2"/>
    <x v="872"/>
    <x v="2"/>
    <x v="7"/>
    <x v="857"/>
    <n v="222.38400000000001"/>
    <n v="2"/>
    <n v="0.2"/>
    <n v="16.678799999999995"/>
  </r>
  <r>
    <n v="4776"/>
    <s v="CA-2014-108091"/>
    <x v="3"/>
    <x v="673"/>
    <d v="2014-11-22T00:00:00"/>
    <s v="Standard Class"/>
    <s v="EK-13795"/>
    <s v="Eileen Kiefer"/>
    <x v="2"/>
    <x v="0"/>
    <s v="Escondido"/>
    <x v="1"/>
    <n v="92025"/>
    <x v="1"/>
    <x v="809"/>
    <x v="1"/>
    <x v="6"/>
    <x v="799"/>
    <n v="23.36"/>
    <n v="4"/>
    <n v="0"/>
    <n v="6.073599999999999"/>
  </r>
  <r>
    <n v="4777"/>
    <s v="CA-2013-101630"/>
    <x v="0"/>
    <x v="317"/>
    <d v="2013-02-23T00:00:00"/>
    <s v="Second Class"/>
    <s v="CK-12760"/>
    <s v="Cyma Kinney"/>
    <x v="1"/>
    <x v="0"/>
    <s v="Long Beach"/>
    <x v="15"/>
    <n v="11561"/>
    <x v="3"/>
    <x v="865"/>
    <x v="1"/>
    <x v="2"/>
    <x v="33"/>
    <n v="8.67"/>
    <n v="3"/>
    <n v="0"/>
    <n v="4.0749000000000004"/>
  </r>
  <r>
    <n v="4778"/>
    <s v="CA-2013-101630"/>
    <x v="0"/>
    <x v="317"/>
    <d v="2013-02-23T00:00:00"/>
    <s v="Second Class"/>
    <s v="CK-12760"/>
    <s v="Cyma Kinney"/>
    <x v="1"/>
    <x v="0"/>
    <s v="Long Beach"/>
    <x v="15"/>
    <n v="11561"/>
    <x v="3"/>
    <x v="1257"/>
    <x v="1"/>
    <x v="14"/>
    <x v="1232"/>
    <n v="25.71"/>
    <n v="3"/>
    <n v="0"/>
    <n v="6.6846000000000005"/>
  </r>
  <r>
    <n v="4779"/>
    <s v="CA-2014-132346"/>
    <x v="3"/>
    <x v="659"/>
    <d v="2014-11-12T00:00:00"/>
    <s v="Standard Class"/>
    <s v="PK-19075"/>
    <s v="Pete Kriz"/>
    <x v="0"/>
    <x v="0"/>
    <s v="Newark"/>
    <x v="13"/>
    <n v="19711"/>
    <x v="3"/>
    <x v="336"/>
    <x v="1"/>
    <x v="9"/>
    <x v="332"/>
    <n v="100.94"/>
    <n v="7"/>
    <n v="0"/>
    <n v="33.310199999999995"/>
  </r>
  <r>
    <n v="4780"/>
    <s v="CA-2011-150301"/>
    <x v="2"/>
    <x v="1001"/>
    <d v="2011-07-10T00:00:00"/>
    <s v="First Class"/>
    <s v="MH-18025"/>
    <s v="Michelle Huthwaite"/>
    <x v="0"/>
    <x v="0"/>
    <s v="Buffalo"/>
    <x v="15"/>
    <n v="14215"/>
    <x v="3"/>
    <x v="474"/>
    <x v="0"/>
    <x v="1"/>
    <x v="470"/>
    <n v="63.882000000000005"/>
    <n v="1"/>
    <n v="0.1"/>
    <n v="10.647000000000004"/>
  </r>
  <r>
    <n v="4781"/>
    <s v="CA-2011-159310"/>
    <x v="2"/>
    <x v="845"/>
    <d v="2011-11-12T00:00:00"/>
    <s v="Standard Class"/>
    <s v="SC-20725"/>
    <s v="Steven Cartwright"/>
    <x v="0"/>
    <x v="0"/>
    <s v="Houston"/>
    <x v="5"/>
    <n v="77070"/>
    <x v="2"/>
    <x v="1423"/>
    <x v="0"/>
    <x v="1"/>
    <x v="1402"/>
    <n v="683.14399999999989"/>
    <n v="4"/>
    <n v="0.3"/>
    <n v="0"/>
  </r>
  <r>
    <n v="4782"/>
    <s v="CA-2011-159310"/>
    <x v="2"/>
    <x v="845"/>
    <d v="2011-11-12T00:00:00"/>
    <s v="Standard Class"/>
    <s v="SC-20725"/>
    <s v="Steven Cartwright"/>
    <x v="0"/>
    <x v="0"/>
    <s v="Houston"/>
    <x v="5"/>
    <n v="77070"/>
    <x v="2"/>
    <x v="1699"/>
    <x v="1"/>
    <x v="8"/>
    <x v="1678"/>
    <n v="1.4759999999999995"/>
    <n v="3"/>
    <n v="0.8"/>
    <n v="-2.214"/>
  </r>
  <r>
    <n v="4783"/>
    <s v="CA-2011-159310"/>
    <x v="2"/>
    <x v="845"/>
    <d v="2011-11-12T00:00:00"/>
    <s v="Standard Class"/>
    <s v="SC-20725"/>
    <s v="Steven Cartwright"/>
    <x v="0"/>
    <x v="0"/>
    <s v="Houston"/>
    <x v="5"/>
    <n v="77070"/>
    <x v="2"/>
    <x v="515"/>
    <x v="1"/>
    <x v="14"/>
    <x v="510"/>
    <n v="40.711999999999996"/>
    <n v="7"/>
    <n v="0.2"/>
    <n v="3.5623000000000022"/>
  </r>
  <r>
    <n v="4784"/>
    <s v="US-2014-147984"/>
    <x v="3"/>
    <x v="480"/>
    <d v="2014-02-02T00:00:00"/>
    <s v="Standard Class"/>
    <s v="GB-14575"/>
    <s v="Giulietta Baptist"/>
    <x v="0"/>
    <x v="0"/>
    <s v="Wichita"/>
    <x v="41"/>
    <n v="67212"/>
    <x v="2"/>
    <x v="964"/>
    <x v="1"/>
    <x v="10"/>
    <x v="948"/>
    <n v="279.89999999999998"/>
    <n v="5"/>
    <n v="0"/>
    <n v="137.15100000000001"/>
  </r>
  <r>
    <n v="4785"/>
    <s v="CA-2012-104346"/>
    <x v="1"/>
    <x v="555"/>
    <d v="2012-12-16T00:00:00"/>
    <s v="Standard Class"/>
    <s v="IM-15070"/>
    <s v="Irene Maddox"/>
    <x v="0"/>
    <x v="0"/>
    <s v="Colorado Springs"/>
    <x v="22"/>
    <n v="80906"/>
    <x v="1"/>
    <x v="1355"/>
    <x v="1"/>
    <x v="6"/>
    <x v="1332"/>
    <n v="13.120000000000001"/>
    <n v="5"/>
    <n v="0.2"/>
    <n v="1.1480000000000006"/>
  </r>
  <r>
    <n v="4786"/>
    <s v="CA-2012-104346"/>
    <x v="1"/>
    <x v="555"/>
    <d v="2012-12-16T00:00:00"/>
    <s v="Standard Class"/>
    <s v="IM-15070"/>
    <s v="Irene Maddox"/>
    <x v="0"/>
    <x v="0"/>
    <s v="Colorado Springs"/>
    <x v="22"/>
    <n v="80906"/>
    <x v="1"/>
    <x v="1368"/>
    <x v="0"/>
    <x v="0"/>
    <x v="1344"/>
    <n v="69.576000000000008"/>
    <n v="4"/>
    <n v="0.7"/>
    <n v="-143.79040000000001"/>
  </r>
  <r>
    <n v="4787"/>
    <s v="CA-2012-104346"/>
    <x v="1"/>
    <x v="555"/>
    <d v="2012-12-16T00:00:00"/>
    <s v="Standard Class"/>
    <s v="IM-15070"/>
    <s v="Irene Maddox"/>
    <x v="0"/>
    <x v="0"/>
    <s v="Colorado Springs"/>
    <x v="22"/>
    <n v="80906"/>
    <x v="1"/>
    <x v="824"/>
    <x v="1"/>
    <x v="6"/>
    <x v="812"/>
    <n v="4.2240000000000002"/>
    <n v="3"/>
    <n v="0.2"/>
    <n v="0.47519999999999984"/>
  </r>
  <r>
    <n v="4788"/>
    <s v="CA-2012-104346"/>
    <x v="1"/>
    <x v="555"/>
    <d v="2012-12-16T00:00:00"/>
    <s v="Standard Class"/>
    <s v="IM-15070"/>
    <s v="Irene Maddox"/>
    <x v="0"/>
    <x v="0"/>
    <s v="Colorado Springs"/>
    <x v="22"/>
    <n v="80906"/>
    <x v="1"/>
    <x v="1700"/>
    <x v="2"/>
    <x v="11"/>
    <x v="1679"/>
    <n v="58.08"/>
    <n v="4"/>
    <n v="0.2"/>
    <n v="-6.5339999999999954"/>
  </r>
  <r>
    <n v="4789"/>
    <s v="CA-2012-104346"/>
    <x v="1"/>
    <x v="555"/>
    <d v="2012-12-16T00:00:00"/>
    <s v="Standard Class"/>
    <s v="IM-15070"/>
    <s v="Irene Maddox"/>
    <x v="0"/>
    <x v="0"/>
    <s v="Colorado Springs"/>
    <x v="22"/>
    <n v="80906"/>
    <x v="1"/>
    <x v="1027"/>
    <x v="0"/>
    <x v="5"/>
    <x v="1009"/>
    <n v="52.416000000000004"/>
    <n v="9"/>
    <n v="0.2"/>
    <n v="15.069600000000007"/>
  </r>
  <r>
    <n v="4790"/>
    <s v="CA-2012-104346"/>
    <x v="1"/>
    <x v="555"/>
    <d v="2012-12-16T00:00:00"/>
    <s v="Standard Class"/>
    <s v="IM-15070"/>
    <s v="Irene Maddox"/>
    <x v="0"/>
    <x v="0"/>
    <s v="Colorado Springs"/>
    <x v="22"/>
    <n v="80906"/>
    <x v="1"/>
    <x v="1001"/>
    <x v="0"/>
    <x v="5"/>
    <x v="984"/>
    <n v="54.920000000000009"/>
    <n v="5"/>
    <n v="0.2"/>
    <n v="10.983999999999996"/>
  </r>
  <r>
    <n v="4791"/>
    <s v="CA-2012-104346"/>
    <x v="1"/>
    <x v="555"/>
    <d v="2012-12-16T00:00:00"/>
    <s v="Standard Class"/>
    <s v="IM-15070"/>
    <s v="Irene Maddox"/>
    <x v="0"/>
    <x v="0"/>
    <s v="Colorado Springs"/>
    <x v="22"/>
    <n v="80906"/>
    <x v="1"/>
    <x v="1342"/>
    <x v="0"/>
    <x v="3"/>
    <x v="1318"/>
    <n v="364.95"/>
    <n v="5"/>
    <n v="0.5"/>
    <n v="-248.16599999999994"/>
  </r>
  <r>
    <n v="4792"/>
    <s v="CA-2012-104346"/>
    <x v="1"/>
    <x v="555"/>
    <d v="2012-12-16T00:00:00"/>
    <s v="Standard Class"/>
    <s v="IM-15070"/>
    <s v="Irene Maddox"/>
    <x v="0"/>
    <x v="0"/>
    <s v="Colorado Springs"/>
    <x v="22"/>
    <n v="80906"/>
    <x v="1"/>
    <x v="778"/>
    <x v="1"/>
    <x v="10"/>
    <x v="1680"/>
    <n v="85.055999999999997"/>
    <n v="3"/>
    <n v="0.2"/>
    <n v="28.706399999999991"/>
  </r>
  <r>
    <n v="4793"/>
    <s v="CA-2012-104346"/>
    <x v="1"/>
    <x v="555"/>
    <d v="2012-12-16T00:00:00"/>
    <s v="Standard Class"/>
    <s v="IM-15070"/>
    <s v="Irene Maddox"/>
    <x v="0"/>
    <x v="0"/>
    <s v="Colorado Springs"/>
    <x v="22"/>
    <n v="80906"/>
    <x v="1"/>
    <x v="96"/>
    <x v="1"/>
    <x v="10"/>
    <x v="96"/>
    <n v="27.695999999999998"/>
    <n v="3"/>
    <n v="0.2"/>
    <n v="9.6935999999999964"/>
  </r>
  <r>
    <n v="4794"/>
    <s v="US-2012-141684"/>
    <x v="1"/>
    <x v="685"/>
    <d v="2012-07-04T00:00:00"/>
    <s v="Standard Class"/>
    <s v="MM-18055"/>
    <s v="Michelle Moray"/>
    <x v="0"/>
    <x v="0"/>
    <s v="New York City"/>
    <x v="15"/>
    <n v="10011"/>
    <x v="3"/>
    <x v="910"/>
    <x v="1"/>
    <x v="10"/>
    <x v="893"/>
    <n v="24.96"/>
    <n v="4"/>
    <n v="0"/>
    <n v="11.231999999999999"/>
  </r>
  <r>
    <n v="4795"/>
    <s v="CA-2012-144722"/>
    <x v="1"/>
    <x v="199"/>
    <d v="2012-03-23T00:00:00"/>
    <s v="Standard Class"/>
    <s v="MF-18250"/>
    <s v="Monica Federle"/>
    <x v="1"/>
    <x v="0"/>
    <s v="Los Angeles"/>
    <x v="1"/>
    <n v="90036"/>
    <x v="1"/>
    <x v="1618"/>
    <x v="0"/>
    <x v="5"/>
    <x v="1600"/>
    <n v="43.13"/>
    <n v="1"/>
    <n v="0"/>
    <n v="18.114600000000003"/>
  </r>
  <r>
    <n v="4796"/>
    <s v="CA-2012-120516"/>
    <x v="1"/>
    <x v="863"/>
    <d v="2012-08-17T00:00:00"/>
    <s v="Standard Class"/>
    <s v="CK-12595"/>
    <s v="Clytie Kelty"/>
    <x v="0"/>
    <x v="0"/>
    <s v="Marietta"/>
    <x v="32"/>
    <n v="30062"/>
    <x v="0"/>
    <x v="620"/>
    <x v="1"/>
    <x v="8"/>
    <x v="33"/>
    <n v="5.64"/>
    <n v="3"/>
    <n v="0"/>
    <n v="2.7071999999999994"/>
  </r>
  <r>
    <n v="4797"/>
    <s v="US-2013-148901"/>
    <x v="0"/>
    <x v="675"/>
    <d v="2013-05-20T00:00:00"/>
    <s v="Standard Class"/>
    <s v="MK-17905"/>
    <s v="Michael Kennedy"/>
    <x v="1"/>
    <x v="0"/>
    <s v="Jacksonville"/>
    <x v="2"/>
    <n v="32216"/>
    <x v="0"/>
    <x v="1242"/>
    <x v="1"/>
    <x v="8"/>
    <x v="1216"/>
    <n v="57.582000000000008"/>
    <n v="3"/>
    <n v="0.7"/>
    <n v="-44.146199999999979"/>
  </r>
  <r>
    <n v="4798"/>
    <s v="US-2013-148901"/>
    <x v="0"/>
    <x v="675"/>
    <d v="2013-05-20T00:00:00"/>
    <s v="Standard Class"/>
    <s v="MK-17905"/>
    <s v="Michael Kennedy"/>
    <x v="1"/>
    <x v="0"/>
    <s v="Jacksonville"/>
    <x v="2"/>
    <n v="32216"/>
    <x v="0"/>
    <x v="1347"/>
    <x v="1"/>
    <x v="10"/>
    <x v="1323"/>
    <n v="31.104000000000006"/>
    <n v="6"/>
    <n v="0.2"/>
    <n v="10.8864"/>
  </r>
  <r>
    <n v="4799"/>
    <s v="US-2013-148901"/>
    <x v="0"/>
    <x v="675"/>
    <d v="2013-05-20T00:00:00"/>
    <s v="Standard Class"/>
    <s v="MK-17905"/>
    <s v="Michael Kennedy"/>
    <x v="1"/>
    <x v="0"/>
    <s v="Jacksonville"/>
    <x v="2"/>
    <n v="32216"/>
    <x v="0"/>
    <x v="1598"/>
    <x v="0"/>
    <x v="5"/>
    <x v="1581"/>
    <n v="30.192"/>
    <n v="3"/>
    <n v="0.2"/>
    <n v="8.3028000000000031"/>
  </r>
  <r>
    <n v="4800"/>
    <s v="US-2013-148901"/>
    <x v="0"/>
    <x v="675"/>
    <d v="2013-05-20T00:00:00"/>
    <s v="Standard Class"/>
    <s v="MK-17905"/>
    <s v="Michael Kennedy"/>
    <x v="1"/>
    <x v="0"/>
    <s v="Jacksonville"/>
    <x v="2"/>
    <n v="32216"/>
    <x v="0"/>
    <x v="47"/>
    <x v="2"/>
    <x v="7"/>
    <x v="47"/>
    <n v="43.6"/>
    <n v="5"/>
    <n v="0.2"/>
    <n v="4.3600000000000012"/>
  </r>
  <r>
    <n v="4801"/>
    <s v="US-2013-148901"/>
    <x v="0"/>
    <x v="675"/>
    <d v="2013-05-20T00:00:00"/>
    <s v="Standard Class"/>
    <s v="MK-17905"/>
    <s v="Michael Kennedy"/>
    <x v="1"/>
    <x v="0"/>
    <s v="Jacksonville"/>
    <x v="2"/>
    <n v="32216"/>
    <x v="0"/>
    <x v="1701"/>
    <x v="1"/>
    <x v="6"/>
    <x v="1681"/>
    <n v="4.7679999999999998"/>
    <n v="2"/>
    <n v="0.2"/>
    <n v="0.41720000000000046"/>
  </r>
  <r>
    <n v="4802"/>
    <s v="US-2013-148901"/>
    <x v="0"/>
    <x v="675"/>
    <d v="2013-05-20T00:00:00"/>
    <s v="Standard Class"/>
    <s v="MK-17905"/>
    <s v="Michael Kennedy"/>
    <x v="1"/>
    <x v="0"/>
    <s v="Jacksonville"/>
    <x v="2"/>
    <n v="32216"/>
    <x v="0"/>
    <x v="153"/>
    <x v="1"/>
    <x v="8"/>
    <x v="152"/>
    <n v="10.380000000000003"/>
    <n v="2"/>
    <n v="0.7"/>
    <n v="-7.6119999999999983"/>
  </r>
  <r>
    <n v="4803"/>
    <s v="US-2013-148901"/>
    <x v="0"/>
    <x v="675"/>
    <d v="2013-05-20T00:00:00"/>
    <s v="Standard Class"/>
    <s v="MK-17905"/>
    <s v="Michael Kennedy"/>
    <x v="1"/>
    <x v="0"/>
    <s v="Jacksonville"/>
    <x v="2"/>
    <n v="32216"/>
    <x v="0"/>
    <x v="78"/>
    <x v="1"/>
    <x v="8"/>
    <x v="78"/>
    <n v="13.392000000000003"/>
    <n v="8"/>
    <n v="0.7"/>
    <n v="-9.8207999999999984"/>
  </r>
  <r>
    <n v="4804"/>
    <s v="CA-2014-136364"/>
    <x v="3"/>
    <x v="1002"/>
    <d v="2014-07-18T00:00:00"/>
    <s v="Second Class"/>
    <s v="MH-17455"/>
    <s v="Mark Hamilton"/>
    <x v="0"/>
    <x v="0"/>
    <s v="Philadelphia"/>
    <x v="9"/>
    <n v="19140"/>
    <x v="3"/>
    <x v="781"/>
    <x v="2"/>
    <x v="7"/>
    <x v="772"/>
    <n v="39.593999999999994"/>
    <n v="1"/>
    <n v="0.4"/>
    <n v="-7.2589000000000041"/>
  </r>
  <r>
    <n v="4805"/>
    <s v="CA-2014-136364"/>
    <x v="3"/>
    <x v="1002"/>
    <d v="2014-07-18T00:00:00"/>
    <s v="Second Class"/>
    <s v="MH-17455"/>
    <s v="Mark Hamilton"/>
    <x v="0"/>
    <x v="0"/>
    <s v="Philadelphia"/>
    <x v="9"/>
    <n v="19140"/>
    <x v="3"/>
    <x v="1308"/>
    <x v="0"/>
    <x v="5"/>
    <x v="1284"/>
    <n v="91.00800000000001"/>
    <n v="9"/>
    <n v="0.2"/>
    <n v="19.339199999999998"/>
  </r>
  <r>
    <n v="4806"/>
    <s v="CA-2012-137708"/>
    <x v="1"/>
    <x v="6"/>
    <d v="2012-11-25T00:00:00"/>
    <s v="Second Class"/>
    <s v="NG-18430"/>
    <s v="Nathan Gelder"/>
    <x v="0"/>
    <x v="0"/>
    <s v="Los Angeles"/>
    <x v="1"/>
    <n v="90008"/>
    <x v="1"/>
    <x v="640"/>
    <x v="1"/>
    <x v="10"/>
    <x v="634"/>
    <n v="37.94"/>
    <n v="2"/>
    <n v="0"/>
    <n v="18.211199999999998"/>
  </r>
  <r>
    <n v="4807"/>
    <s v="CA-2012-137708"/>
    <x v="1"/>
    <x v="6"/>
    <d v="2012-11-25T00:00:00"/>
    <s v="Second Class"/>
    <s v="NG-18430"/>
    <s v="Nathan Gelder"/>
    <x v="0"/>
    <x v="0"/>
    <s v="Los Angeles"/>
    <x v="1"/>
    <n v="90008"/>
    <x v="1"/>
    <x v="1450"/>
    <x v="1"/>
    <x v="10"/>
    <x v="1428"/>
    <n v="42.800000000000004"/>
    <n v="10"/>
    <n v="0"/>
    <n v="19.259999999999998"/>
  </r>
  <r>
    <n v="4808"/>
    <s v="CA-2012-137708"/>
    <x v="1"/>
    <x v="6"/>
    <d v="2012-11-25T00:00:00"/>
    <s v="Second Class"/>
    <s v="NG-18430"/>
    <s v="Nathan Gelder"/>
    <x v="0"/>
    <x v="0"/>
    <s v="Los Angeles"/>
    <x v="1"/>
    <n v="90008"/>
    <x v="1"/>
    <x v="602"/>
    <x v="1"/>
    <x v="4"/>
    <x v="597"/>
    <n v="33.630000000000003"/>
    <n v="3"/>
    <n v="0"/>
    <n v="10.088999999999999"/>
  </r>
  <r>
    <n v="4809"/>
    <s v="CA-2011-149055"/>
    <x v="2"/>
    <x v="533"/>
    <d v="2011-11-28T00:00:00"/>
    <s v="Standard Class"/>
    <s v="PB-19210"/>
    <s v="Phillip Breyer"/>
    <x v="1"/>
    <x v="0"/>
    <s v="Philadelphia"/>
    <x v="9"/>
    <n v="19134"/>
    <x v="3"/>
    <x v="1249"/>
    <x v="1"/>
    <x v="12"/>
    <x v="1224"/>
    <n v="62.808000000000007"/>
    <n v="3"/>
    <n v="0.2"/>
    <n v="21.197700000000001"/>
  </r>
  <r>
    <n v="4810"/>
    <s v="CA-2012-151589"/>
    <x v="1"/>
    <x v="17"/>
    <d v="2012-12-30T00:00:00"/>
    <s v="First Class"/>
    <s v="RE-19450"/>
    <s v="Richard Eichhorn"/>
    <x v="0"/>
    <x v="0"/>
    <s v="Eau Claire"/>
    <x v="6"/>
    <n v="54703"/>
    <x v="2"/>
    <x v="1689"/>
    <x v="1"/>
    <x v="10"/>
    <x v="1668"/>
    <n v="195.64"/>
    <n v="4"/>
    <n v="0"/>
    <n v="91.950799999999987"/>
  </r>
  <r>
    <n v="4811"/>
    <s v="CA-2012-151589"/>
    <x v="1"/>
    <x v="17"/>
    <d v="2012-12-30T00:00:00"/>
    <s v="First Class"/>
    <s v="RE-19450"/>
    <s v="Richard Eichhorn"/>
    <x v="0"/>
    <x v="0"/>
    <s v="Eau Claire"/>
    <x v="6"/>
    <n v="54703"/>
    <x v="2"/>
    <x v="1191"/>
    <x v="2"/>
    <x v="7"/>
    <x v="1167"/>
    <n v="239.9"/>
    <n v="2"/>
    <n v="0"/>
    <n v="71.97"/>
  </r>
  <r>
    <n v="4812"/>
    <s v="CA-2013-121370"/>
    <x v="0"/>
    <x v="696"/>
    <d v="2013-11-20T00:00:00"/>
    <s v="Second Class"/>
    <s v="EB-14110"/>
    <s v="Eugene Barchas"/>
    <x v="0"/>
    <x v="0"/>
    <s v="Philadelphia"/>
    <x v="9"/>
    <n v="19134"/>
    <x v="3"/>
    <x v="323"/>
    <x v="0"/>
    <x v="1"/>
    <x v="320"/>
    <n v="380.05799999999994"/>
    <n v="3"/>
    <n v="0.3"/>
    <n v="-21.717600000000004"/>
  </r>
  <r>
    <n v="4813"/>
    <s v="CA-2013-121370"/>
    <x v="0"/>
    <x v="696"/>
    <d v="2013-11-20T00:00:00"/>
    <s v="Second Class"/>
    <s v="EB-14110"/>
    <s v="Eugene Barchas"/>
    <x v="0"/>
    <x v="0"/>
    <s v="Philadelphia"/>
    <x v="9"/>
    <n v="19134"/>
    <x v="3"/>
    <x v="361"/>
    <x v="2"/>
    <x v="16"/>
    <x v="356"/>
    <n v="1199.9759999999999"/>
    <n v="4"/>
    <n v="0.4"/>
    <n v="179.99639999999999"/>
  </r>
  <r>
    <n v="4814"/>
    <s v="CA-2013-121370"/>
    <x v="0"/>
    <x v="696"/>
    <d v="2013-11-20T00:00:00"/>
    <s v="Second Class"/>
    <s v="EB-14110"/>
    <s v="Eugene Barchas"/>
    <x v="0"/>
    <x v="0"/>
    <s v="Philadelphia"/>
    <x v="9"/>
    <n v="19134"/>
    <x v="3"/>
    <x v="1702"/>
    <x v="0"/>
    <x v="5"/>
    <x v="1682"/>
    <n v="48.576000000000001"/>
    <n v="3"/>
    <n v="0.2"/>
    <n v="9.7151999999999941"/>
  </r>
  <r>
    <n v="4815"/>
    <s v="CA-2013-111696"/>
    <x v="0"/>
    <x v="541"/>
    <d v="2013-05-11T00:00:00"/>
    <s v="First Class"/>
    <s v="TB-21625"/>
    <s v="Trudy Brown"/>
    <x v="0"/>
    <x v="0"/>
    <s v="Los Angeles"/>
    <x v="1"/>
    <n v="90004"/>
    <x v="1"/>
    <x v="150"/>
    <x v="1"/>
    <x v="10"/>
    <x v="150"/>
    <n v="17.940000000000001"/>
    <n v="3"/>
    <n v="0"/>
    <n v="8.0730000000000004"/>
  </r>
  <r>
    <n v="4816"/>
    <s v="CA-2011-139598"/>
    <x v="2"/>
    <x v="58"/>
    <d v="2011-12-31T00:00:00"/>
    <s v="Standard Class"/>
    <s v="MG-17695"/>
    <s v="Maureen Gnade"/>
    <x v="0"/>
    <x v="0"/>
    <s v="Philadelphia"/>
    <x v="9"/>
    <n v="19134"/>
    <x v="3"/>
    <x v="229"/>
    <x v="1"/>
    <x v="10"/>
    <x v="227"/>
    <n v="18.264000000000003"/>
    <n v="3"/>
    <n v="0.2"/>
    <n v="6.1640999999999995"/>
  </r>
  <r>
    <n v="4817"/>
    <s v="CA-2011-139598"/>
    <x v="2"/>
    <x v="58"/>
    <d v="2011-12-31T00:00:00"/>
    <s v="Standard Class"/>
    <s v="MG-17695"/>
    <s v="Maureen Gnade"/>
    <x v="0"/>
    <x v="0"/>
    <s v="Philadelphia"/>
    <x v="9"/>
    <n v="19134"/>
    <x v="3"/>
    <x v="1656"/>
    <x v="1"/>
    <x v="9"/>
    <x v="1635"/>
    <n v="34.655999999999999"/>
    <n v="2"/>
    <n v="0.2"/>
    <n v="5.6315999999999971"/>
  </r>
  <r>
    <n v="4818"/>
    <s v="CA-2011-139598"/>
    <x v="2"/>
    <x v="58"/>
    <d v="2011-12-31T00:00:00"/>
    <s v="Standard Class"/>
    <s v="MG-17695"/>
    <s v="Maureen Gnade"/>
    <x v="0"/>
    <x v="0"/>
    <s v="Philadelphia"/>
    <x v="9"/>
    <n v="19134"/>
    <x v="3"/>
    <x v="543"/>
    <x v="1"/>
    <x v="9"/>
    <x v="538"/>
    <n v="81.552000000000007"/>
    <n v="2"/>
    <n v="0.2"/>
    <n v="8.1551999999999971"/>
  </r>
  <r>
    <n v="4819"/>
    <s v="CA-2011-139598"/>
    <x v="2"/>
    <x v="58"/>
    <d v="2011-12-31T00:00:00"/>
    <s v="Standard Class"/>
    <s v="MG-17695"/>
    <s v="Maureen Gnade"/>
    <x v="0"/>
    <x v="0"/>
    <s v="Philadelphia"/>
    <x v="9"/>
    <n v="19134"/>
    <x v="3"/>
    <x v="1043"/>
    <x v="1"/>
    <x v="4"/>
    <x v="1023"/>
    <n v="227.13600000000002"/>
    <n v="4"/>
    <n v="0.2"/>
    <n v="-42.588000000000036"/>
  </r>
  <r>
    <n v="4820"/>
    <s v="CA-2014-117436"/>
    <x v="3"/>
    <x v="110"/>
    <d v="2014-06-15T00:00:00"/>
    <s v="Standard Class"/>
    <s v="LW-17125"/>
    <s v="Liz Willingham"/>
    <x v="0"/>
    <x v="0"/>
    <s v="Norwich"/>
    <x v="29"/>
    <n v="6360"/>
    <x v="3"/>
    <x v="1499"/>
    <x v="1"/>
    <x v="8"/>
    <x v="1478"/>
    <n v="10.36"/>
    <n v="2"/>
    <n v="0"/>
    <n v="5.0763999999999996"/>
  </r>
  <r>
    <n v="4821"/>
    <s v="CA-2012-140025"/>
    <x v="1"/>
    <x v="1003"/>
    <d v="2012-04-11T00:00:00"/>
    <s v="Standard Class"/>
    <s v="PF-19120"/>
    <s v="Peter Fuller"/>
    <x v="0"/>
    <x v="0"/>
    <s v="San Antonio"/>
    <x v="5"/>
    <n v="78207"/>
    <x v="2"/>
    <x v="1364"/>
    <x v="1"/>
    <x v="9"/>
    <x v="1341"/>
    <n v="463.24799999999988"/>
    <n v="8"/>
    <n v="0.8"/>
    <n v="-1181.2824000000003"/>
  </r>
  <r>
    <n v="4822"/>
    <s v="CA-2012-140025"/>
    <x v="1"/>
    <x v="1003"/>
    <d v="2012-04-11T00:00:00"/>
    <s v="Standard Class"/>
    <s v="PF-19120"/>
    <s v="Peter Fuller"/>
    <x v="0"/>
    <x v="0"/>
    <s v="San Antonio"/>
    <x v="5"/>
    <n v="78207"/>
    <x v="2"/>
    <x v="657"/>
    <x v="2"/>
    <x v="11"/>
    <x v="651"/>
    <n v="383.952"/>
    <n v="6"/>
    <n v="0.2"/>
    <n v="47.993999999999971"/>
  </r>
  <r>
    <n v="4823"/>
    <s v="CA-2013-134222"/>
    <x v="0"/>
    <x v="212"/>
    <d v="2013-07-12T00:00:00"/>
    <s v="Same Day"/>
    <s v="NZ-18565"/>
    <s v="Nick Zandusky"/>
    <x v="2"/>
    <x v="0"/>
    <s v="Yuma"/>
    <x v="16"/>
    <n v="85364"/>
    <x v="1"/>
    <x v="444"/>
    <x v="1"/>
    <x v="8"/>
    <x v="439"/>
    <n v="44.856000000000009"/>
    <n v="6"/>
    <n v="0.7"/>
    <n v="-35.884799999999984"/>
  </r>
  <r>
    <n v="4824"/>
    <s v="CA-2013-140018"/>
    <x v="0"/>
    <x v="831"/>
    <d v="2013-11-27T00:00:00"/>
    <s v="Standard Class"/>
    <s v="CK-12205"/>
    <s v="Chloris Kastensmidt"/>
    <x v="0"/>
    <x v="0"/>
    <s v="Columbus"/>
    <x v="24"/>
    <n v="43229"/>
    <x v="3"/>
    <x v="1703"/>
    <x v="2"/>
    <x v="15"/>
    <x v="1683"/>
    <n v="30.345000000000006"/>
    <n v="7"/>
    <n v="0.7"/>
    <n v="-24.275999999999996"/>
  </r>
  <r>
    <n v="4825"/>
    <s v="CA-2013-140018"/>
    <x v="0"/>
    <x v="831"/>
    <d v="2013-11-27T00:00:00"/>
    <s v="Standard Class"/>
    <s v="CK-12205"/>
    <s v="Chloris Kastensmidt"/>
    <x v="0"/>
    <x v="0"/>
    <s v="Columbus"/>
    <x v="24"/>
    <n v="43229"/>
    <x v="3"/>
    <x v="163"/>
    <x v="0"/>
    <x v="1"/>
    <x v="162"/>
    <n v="127.554"/>
    <n v="3"/>
    <n v="0.3"/>
    <n v="-9.1109999999999971"/>
  </r>
  <r>
    <n v="4826"/>
    <s v="CA-2013-140018"/>
    <x v="0"/>
    <x v="831"/>
    <d v="2013-11-27T00:00:00"/>
    <s v="Standard Class"/>
    <s v="CK-12205"/>
    <s v="Chloris Kastensmidt"/>
    <x v="0"/>
    <x v="0"/>
    <s v="Columbus"/>
    <x v="24"/>
    <n v="43229"/>
    <x v="3"/>
    <x v="1416"/>
    <x v="0"/>
    <x v="5"/>
    <x v="1394"/>
    <n v="77.951999999999998"/>
    <n v="3"/>
    <n v="0.2"/>
    <n v="15.590399999999995"/>
  </r>
  <r>
    <n v="4827"/>
    <s v="US-2014-136707"/>
    <x v="3"/>
    <x v="105"/>
    <d v="2014-11-16T00:00:00"/>
    <s v="First Class"/>
    <s v="JE-15610"/>
    <s v="Jim Epp"/>
    <x v="1"/>
    <x v="0"/>
    <s v="Los Angeles"/>
    <x v="1"/>
    <n v="90036"/>
    <x v="1"/>
    <x v="236"/>
    <x v="1"/>
    <x v="8"/>
    <x v="234"/>
    <n v="14.016"/>
    <n v="4"/>
    <n v="0.2"/>
    <n v="4.9055999999999997"/>
  </r>
  <r>
    <n v="4828"/>
    <s v="CA-2011-152562"/>
    <x v="2"/>
    <x v="301"/>
    <d v="2011-11-08T00:00:00"/>
    <s v="Standard Class"/>
    <s v="JO-15145"/>
    <s v="Jack O'Briant"/>
    <x v="1"/>
    <x v="0"/>
    <s v="Richmond"/>
    <x v="0"/>
    <n v="40475"/>
    <x v="0"/>
    <x v="1156"/>
    <x v="1"/>
    <x v="4"/>
    <x v="1135"/>
    <n v="69.52"/>
    <n v="2"/>
    <n v="0"/>
    <n v="19.465600000000002"/>
  </r>
  <r>
    <n v="4829"/>
    <s v="CA-2011-152562"/>
    <x v="2"/>
    <x v="301"/>
    <d v="2011-11-08T00:00:00"/>
    <s v="Standard Class"/>
    <s v="JO-15145"/>
    <s v="Jack O'Briant"/>
    <x v="1"/>
    <x v="0"/>
    <s v="Richmond"/>
    <x v="0"/>
    <n v="40475"/>
    <x v="0"/>
    <x v="868"/>
    <x v="1"/>
    <x v="6"/>
    <x v="853"/>
    <n v="5.64"/>
    <n v="3"/>
    <n v="0"/>
    <n v="1.6355999999999997"/>
  </r>
  <r>
    <n v="4830"/>
    <s v="CA-2013-152408"/>
    <x v="0"/>
    <x v="666"/>
    <d v="2013-05-22T00:00:00"/>
    <s v="Standard Class"/>
    <s v="TT-21220"/>
    <s v="Thomas Thornton"/>
    <x v="0"/>
    <x v="0"/>
    <s v="New York City"/>
    <x v="15"/>
    <n v="10035"/>
    <x v="3"/>
    <x v="1212"/>
    <x v="1"/>
    <x v="8"/>
    <x v="1188"/>
    <n v="13.776000000000002"/>
    <n v="3"/>
    <n v="0.2"/>
    <n v="4.4771999999999998"/>
  </r>
  <r>
    <n v="4831"/>
    <s v="CA-2011-120278"/>
    <x v="2"/>
    <x v="845"/>
    <d v="2011-11-12T00:00:00"/>
    <s v="Standard Class"/>
    <s v="MS-17365"/>
    <s v="Maribeth Schnelling"/>
    <x v="0"/>
    <x v="0"/>
    <s v="Wausau"/>
    <x v="6"/>
    <n v="54401"/>
    <x v="2"/>
    <x v="1360"/>
    <x v="1"/>
    <x v="9"/>
    <x v="1337"/>
    <n v="245.88"/>
    <n v="6"/>
    <n v="0"/>
    <n v="68.846399999999988"/>
  </r>
  <r>
    <n v="4832"/>
    <s v="CA-2011-120278"/>
    <x v="2"/>
    <x v="845"/>
    <d v="2011-11-12T00:00:00"/>
    <s v="Standard Class"/>
    <s v="MS-17365"/>
    <s v="Maribeth Schnelling"/>
    <x v="0"/>
    <x v="0"/>
    <s v="Wausau"/>
    <x v="6"/>
    <n v="54401"/>
    <x v="2"/>
    <x v="762"/>
    <x v="1"/>
    <x v="4"/>
    <x v="754"/>
    <n v="36.630000000000003"/>
    <n v="3"/>
    <n v="0"/>
    <n v="9.8901000000000039"/>
  </r>
  <r>
    <n v="4833"/>
    <s v="CA-2011-120278"/>
    <x v="2"/>
    <x v="845"/>
    <d v="2011-11-12T00:00:00"/>
    <s v="Standard Class"/>
    <s v="MS-17365"/>
    <s v="Maribeth Schnelling"/>
    <x v="0"/>
    <x v="0"/>
    <s v="Wausau"/>
    <x v="6"/>
    <n v="54401"/>
    <x v="2"/>
    <x v="1011"/>
    <x v="1"/>
    <x v="4"/>
    <x v="994"/>
    <n v="22.58"/>
    <n v="2"/>
    <n v="0"/>
    <n v="5.8707999999999991"/>
  </r>
  <r>
    <n v="4834"/>
    <s v="CA-2011-120278"/>
    <x v="2"/>
    <x v="845"/>
    <d v="2011-11-12T00:00:00"/>
    <s v="Standard Class"/>
    <s v="MS-17365"/>
    <s v="Maribeth Schnelling"/>
    <x v="0"/>
    <x v="0"/>
    <s v="Wausau"/>
    <x v="6"/>
    <n v="54401"/>
    <x v="2"/>
    <x v="925"/>
    <x v="1"/>
    <x v="8"/>
    <x v="908"/>
    <n v="12.39"/>
    <n v="3"/>
    <n v="0"/>
    <n v="5.8232999999999997"/>
  </r>
  <r>
    <n v="4835"/>
    <s v="CA-2014-167661"/>
    <x v="3"/>
    <x v="361"/>
    <d v="2014-10-11T00:00:00"/>
    <s v="Standard Class"/>
    <s v="MP-18175"/>
    <s v="Mike Pelletier"/>
    <x v="2"/>
    <x v="0"/>
    <s v="San Francisco"/>
    <x v="1"/>
    <n v="94110"/>
    <x v="1"/>
    <x v="1230"/>
    <x v="1"/>
    <x v="8"/>
    <x v="1204"/>
    <n v="39.92"/>
    <n v="5"/>
    <n v="0.2"/>
    <n v="13.472999999999999"/>
  </r>
  <r>
    <n v="4836"/>
    <s v="CA-2014-167661"/>
    <x v="3"/>
    <x v="361"/>
    <d v="2014-10-11T00:00:00"/>
    <s v="Standard Class"/>
    <s v="MP-18175"/>
    <s v="Mike Pelletier"/>
    <x v="2"/>
    <x v="0"/>
    <s v="San Francisco"/>
    <x v="1"/>
    <n v="94110"/>
    <x v="1"/>
    <x v="1323"/>
    <x v="1"/>
    <x v="10"/>
    <x v="1300"/>
    <n v="61.96"/>
    <n v="2"/>
    <n v="0"/>
    <n v="27.881999999999998"/>
  </r>
  <r>
    <n v="4837"/>
    <s v="CA-2014-167661"/>
    <x v="3"/>
    <x v="361"/>
    <d v="2014-10-11T00:00:00"/>
    <s v="Standard Class"/>
    <s v="MP-18175"/>
    <s v="Mike Pelletier"/>
    <x v="2"/>
    <x v="0"/>
    <s v="San Francisco"/>
    <x v="1"/>
    <n v="94110"/>
    <x v="1"/>
    <x v="799"/>
    <x v="1"/>
    <x v="8"/>
    <x v="789"/>
    <n v="19.936000000000003"/>
    <n v="4"/>
    <n v="0.2"/>
    <n v="7.2267999999999999"/>
  </r>
  <r>
    <n v="4838"/>
    <s v="CA-2014-106831"/>
    <x v="3"/>
    <x v="702"/>
    <d v="2014-06-04T00:00:00"/>
    <s v="First Class"/>
    <s v="FH-14350"/>
    <s v="Fred Harton"/>
    <x v="0"/>
    <x v="0"/>
    <s v="Dublin"/>
    <x v="24"/>
    <n v="43017"/>
    <x v="3"/>
    <x v="858"/>
    <x v="1"/>
    <x v="8"/>
    <x v="844"/>
    <n v="3.7980000000000005"/>
    <n v="2"/>
    <n v="0.7"/>
    <n v="-2.6585999999999999"/>
  </r>
  <r>
    <n v="4839"/>
    <s v="CA-2014-106831"/>
    <x v="3"/>
    <x v="702"/>
    <d v="2014-06-04T00:00:00"/>
    <s v="First Class"/>
    <s v="FH-14350"/>
    <s v="Fred Harton"/>
    <x v="0"/>
    <x v="0"/>
    <s v="Dublin"/>
    <x v="24"/>
    <n v="43017"/>
    <x v="3"/>
    <x v="874"/>
    <x v="1"/>
    <x v="10"/>
    <x v="859"/>
    <n v="27.744000000000003"/>
    <n v="6"/>
    <n v="0.2"/>
    <n v="10.057200000000002"/>
  </r>
  <r>
    <n v="4840"/>
    <s v="CA-2014-106831"/>
    <x v="3"/>
    <x v="702"/>
    <d v="2014-06-04T00:00:00"/>
    <s v="First Class"/>
    <s v="FH-14350"/>
    <s v="Fred Harton"/>
    <x v="0"/>
    <x v="0"/>
    <s v="Dublin"/>
    <x v="24"/>
    <n v="43017"/>
    <x v="3"/>
    <x v="194"/>
    <x v="2"/>
    <x v="7"/>
    <x v="193"/>
    <n v="158.37599999999998"/>
    <n v="4"/>
    <n v="0.4"/>
    <n v="-34.314799999999991"/>
  </r>
  <r>
    <n v="4841"/>
    <s v="CA-2014-154123"/>
    <x v="3"/>
    <x v="225"/>
    <d v="2014-11-26T00:00:00"/>
    <s v="Standard Class"/>
    <s v="SC-20050"/>
    <s v="Sample Company A"/>
    <x v="2"/>
    <x v="0"/>
    <s v="Henderson"/>
    <x v="0"/>
    <n v="42420"/>
    <x v="0"/>
    <x v="93"/>
    <x v="0"/>
    <x v="5"/>
    <x v="93"/>
    <n v="27.58"/>
    <n v="2"/>
    <n v="0"/>
    <n v="11.583600000000001"/>
  </r>
  <r>
    <n v="4842"/>
    <s v="CA-2013-136049"/>
    <x v="0"/>
    <x v="443"/>
    <d v="2013-12-29T00:00:00"/>
    <s v="Standard Class"/>
    <s v="NM-18520"/>
    <s v="Neoma Murray"/>
    <x v="0"/>
    <x v="0"/>
    <s v="Bowling Green"/>
    <x v="24"/>
    <n v="43402"/>
    <x v="3"/>
    <x v="1488"/>
    <x v="1"/>
    <x v="8"/>
    <x v="1466"/>
    <n v="5.5530000000000008"/>
    <n v="3"/>
    <n v="0.7"/>
    <n v="-4.0722000000000023"/>
  </r>
  <r>
    <n v="4843"/>
    <s v="CA-2014-118402"/>
    <x v="3"/>
    <x v="365"/>
    <d v="2014-10-05T00:00:00"/>
    <s v="Standard Class"/>
    <s v="JO-15280"/>
    <s v="Jas O'Carroll"/>
    <x v="0"/>
    <x v="0"/>
    <s v="Memphis"/>
    <x v="18"/>
    <n v="38109"/>
    <x v="0"/>
    <x v="886"/>
    <x v="1"/>
    <x v="4"/>
    <x v="870"/>
    <n v="243.92"/>
    <n v="5"/>
    <n v="0.2"/>
    <n v="-54.881999999999998"/>
  </r>
  <r>
    <n v="4844"/>
    <s v="US-2013-139388"/>
    <x v="0"/>
    <x v="77"/>
    <d v="2013-11-10T00:00:00"/>
    <s v="First Class"/>
    <s v="CC-12475"/>
    <s v="Cindy Chapman"/>
    <x v="0"/>
    <x v="0"/>
    <s v="Lakewood"/>
    <x v="30"/>
    <n v="8701"/>
    <x v="3"/>
    <x v="1028"/>
    <x v="1"/>
    <x v="13"/>
    <x v="1010"/>
    <n v="14.96"/>
    <n v="4"/>
    <n v="0"/>
    <n v="0.2992000000000008"/>
  </r>
  <r>
    <n v="4845"/>
    <s v="US-2011-128685"/>
    <x v="2"/>
    <x v="527"/>
    <d v="2011-04-05T00:00:00"/>
    <s v="First Class"/>
    <s v="MZ-17515"/>
    <s v="Mary Zewe"/>
    <x v="1"/>
    <x v="0"/>
    <s v="Los Angeles"/>
    <x v="1"/>
    <n v="90008"/>
    <x v="1"/>
    <x v="307"/>
    <x v="1"/>
    <x v="8"/>
    <x v="304"/>
    <n v="7.1840000000000011"/>
    <n v="2"/>
    <n v="0.2"/>
    <n v="2.2449999999999992"/>
  </r>
  <r>
    <n v="4846"/>
    <s v="CA-2012-124044"/>
    <x v="1"/>
    <x v="862"/>
    <d v="2012-07-26T00:00:00"/>
    <s v="Second Class"/>
    <s v="MS-17830"/>
    <s v="Melanie Seite"/>
    <x v="0"/>
    <x v="0"/>
    <s v="Rochester"/>
    <x v="15"/>
    <n v="14609"/>
    <x v="3"/>
    <x v="236"/>
    <x v="1"/>
    <x v="8"/>
    <x v="234"/>
    <n v="10.512"/>
    <n v="3"/>
    <n v="0.2"/>
    <n v="3.6791999999999998"/>
  </r>
  <r>
    <n v="4847"/>
    <s v="CA-2011-164469"/>
    <x v="2"/>
    <x v="402"/>
    <d v="2011-06-27T00:00:00"/>
    <s v="Second Class"/>
    <s v="GK-14620"/>
    <s v="Grace Kelly"/>
    <x v="1"/>
    <x v="0"/>
    <s v="Salem"/>
    <x v="21"/>
    <n v="97301"/>
    <x v="1"/>
    <x v="803"/>
    <x v="2"/>
    <x v="7"/>
    <x v="793"/>
    <n v="263.96000000000004"/>
    <n v="5"/>
    <n v="0.2"/>
    <n v="19.796999999999997"/>
  </r>
  <r>
    <n v="4848"/>
    <s v="CA-2011-164469"/>
    <x v="2"/>
    <x v="402"/>
    <d v="2011-06-27T00:00:00"/>
    <s v="Second Class"/>
    <s v="GK-14620"/>
    <s v="Grace Kelly"/>
    <x v="1"/>
    <x v="0"/>
    <s v="Salem"/>
    <x v="21"/>
    <n v="97301"/>
    <x v="1"/>
    <x v="359"/>
    <x v="1"/>
    <x v="6"/>
    <x v="355"/>
    <n v="71.632000000000005"/>
    <n v="11"/>
    <n v="0.2"/>
    <n v="17.908000000000001"/>
  </r>
  <r>
    <n v="4849"/>
    <s v="CA-2011-164469"/>
    <x v="2"/>
    <x v="402"/>
    <d v="2011-06-27T00:00:00"/>
    <s v="Second Class"/>
    <s v="GK-14620"/>
    <s v="Grace Kelly"/>
    <x v="1"/>
    <x v="0"/>
    <s v="Salem"/>
    <x v="21"/>
    <n v="97301"/>
    <x v="1"/>
    <x v="1132"/>
    <x v="1"/>
    <x v="6"/>
    <x v="1111"/>
    <n v="9.3280000000000012"/>
    <n v="1"/>
    <n v="0.2"/>
    <n v="0.8162000000000007"/>
  </r>
  <r>
    <n v="4850"/>
    <s v="CA-2011-107818"/>
    <x v="2"/>
    <x v="78"/>
    <d v="2011-09-14T00:00:00"/>
    <s v="Standard Class"/>
    <s v="MC-17275"/>
    <s v="Marc Crier"/>
    <x v="0"/>
    <x v="0"/>
    <s v="Pasco"/>
    <x v="4"/>
    <n v="99301"/>
    <x v="1"/>
    <x v="425"/>
    <x v="1"/>
    <x v="6"/>
    <x v="420"/>
    <n v="5.88"/>
    <n v="2"/>
    <n v="0"/>
    <n v="2.6459999999999999"/>
  </r>
  <r>
    <n v="4851"/>
    <s v="CA-2011-107818"/>
    <x v="2"/>
    <x v="78"/>
    <d v="2011-09-14T00:00:00"/>
    <s v="Standard Class"/>
    <s v="MC-17275"/>
    <s v="Marc Crier"/>
    <x v="0"/>
    <x v="0"/>
    <s v="Pasco"/>
    <x v="4"/>
    <n v="99301"/>
    <x v="1"/>
    <x v="1"/>
    <x v="0"/>
    <x v="1"/>
    <x v="1"/>
    <n v="975.92"/>
    <n v="5"/>
    <n v="0.2"/>
    <n v="121.98999999999992"/>
  </r>
  <r>
    <n v="4852"/>
    <s v="CA-2011-107818"/>
    <x v="2"/>
    <x v="78"/>
    <d v="2011-09-14T00:00:00"/>
    <s v="Standard Class"/>
    <s v="MC-17275"/>
    <s v="Marc Crier"/>
    <x v="0"/>
    <x v="0"/>
    <s v="Pasco"/>
    <x v="4"/>
    <n v="99301"/>
    <x v="1"/>
    <x v="108"/>
    <x v="1"/>
    <x v="6"/>
    <x v="108"/>
    <n v="303.83999999999997"/>
    <n v="8"/>
    <n v="0"/>
    <n v="91.151999999999958"/>
  </r>
  <r>
    <n v="4853"/>
    <s v="CA-2011-107818"/>
    <x v="2"/>
    <x v="78"/>
    <d v="2011-09-14T00:00:00"/>
    <s v="Standard Class"/>
    <s v="MC-17275"/>
    <s v="Marc Crier"/>
    <x v="0"/>
    <x v="0"/>
    <s v="Pasco"/>
    <x v="4"/>
    <n v="99301"/>
    <x v="1"/>
    <x v="459"/>
    <x v="1"/>
    <x v="4"/>
    <x v="455"/>
    <n v="485.88"/>
    <n v="6"/>
    <n v="0"/>
    <n v="19.43519999999998"/>
  </r>
  <r>
    <n v="4854"/>
    <s v="CA-2011-113320"/>
    <x v="2"/>
    <x v="432"/>
    <d v="2011-12-15T00:00:00"/>
    <s v="Second Class"/>
    <s v="LH-17155"/>
    <s v="Logan Haushalter"/>
    <x v="0"/>
    <x v="0"/>
    <s v="Oakland"/>
    <x v="1"/>
    <n v="94601"/>
    <x v="1"/>
    <x v="1006"/>
    <x v="0"/>
    <x v="5"/>
    <x v="989"/>
    <n v="12.54"/>
    <n v="3"/>
    <n v="0"/>
    <n v="4.5144000000000002"/>
  </r>
  <r>
    <n v="4855"/>
    <s v="CA-2011-113320"/>
    <x v="2"/>
    <x v="432"/>
    <d v="2011-12-15T00:00:00"/>
    <s v="Second Class"/>
    <s v="LH-17155"/>
    <s v="Logan Haushalter"/>
    <x v="0"/>
    <x v="0"/>
    <s v="Oakland"/>
    <x v="1"/>
    <n v="94601"/>
    <x v="1"/>
    <x v="383"/>
    <x v="1"/>
    <x v="4"/>
    <x v="379"/>
    <n v="8.94"/>
    <n v="3"/>
    <n v="0"/>
    <n v="0.62579999999999902"/>
  </r>
  <r>
    <n v="4856"/>
    <s v="CA-2011-113320"/>
    <x v="2"/>
    <x v="432"/>
    <d v="2011-12-15T00:00:00"/>
    <s v="Second Class"/>
    <s v="LH-17155"/>
    <s v="Logan Haushalter"/>
    <x v="0"/>
    <x v="0"/>
    <s v="Oakland"/>
    <x v="1"/>
    <n v="94601"/>
    <x v="1"/>
    <x v="50"/>
    <x v="0"/>
    <x v="5"/>
    <x v="50"/>
    <n v="9.24"/>
    <n v="3"/>
    <n v="0"/>
    <n v="4.4352"/>
  </r>
  <r>
    <n v="4857"/>
    <s v="CA-2012-137526"/>
    <x v="1"/>
    <x v="1004"/>
    <d v="2012-01-17T00:00:00"/>
    <s v="Standard Class"/>
    <s v="PB-19150"/>
    <s v="Philip Brown"/>
    <x v="0"/>
    <x v="0"/>
    <s v="Los Angeles"/>
    <x v="1"/>
    <n v="90004"/>
    <x v="1"/>
    <x v="705"/>
    <x v="1"/>
    <x v="8"/>
    <x v="698"/>
    <n v="70.00800000000001"/>
    <n v="3"/>
    <n v="0.2"/>
    <n v="24.502800000000001"/>
  </r>
  <r>
    <n v="4858"/>
    <s v="CA-2012-137526"/>
    <x v="1"/>
    <x v="1004"/>
    <d v="2012-01-17T00:00:00"/>
    <s v="Standard Class"/>
    <s v="PB-19150"/>
    <s v="Philip Brown"/>
    <x v="0"/>
    <x v="0"/>
    <s v="Los Angeles"/>
    <x v="1"/>
    <n v="90004"/>
    <x v="1"/>
    <x v="275"/>
    <x v="0"/>
    <x v="5"/>
    <x v="272"/>
    <n v="77.599999999999994"/>
    <n v="4"/>
    <n v="0"/>
    <n v="38.023999999999994"/>
  </r>
  <r>
    <n v="4859"/>
    <s v="CA-2012-137526"/>
    <x v="1"/>
    <x v="1004"/>
    <d v="2012-01-17T00:00:00"/>
    <s v="Standard Class"/>
    <s v="PB-19150"/>
    <s v="Philip Brown"/>
    <x v="0"/>
    <x v="0"/>
    <s v="Los Angeles"/>
    <x v="1"/>
    <n v="90004"/>
    <x v="1"/>
    <x v="1704"/>
    <x v="0"/>
    <x v="5"/>
    <x v="1684"/>
    <n v="464.84999999999997"/>
    <n v="9"/>
    <n v="0"/>
    <n v="92.969999999999985"/>
  </r>
  <r>
    <n v="4860"/>
    <s v="CA-2014-136063"/>
    <x v="3"/>
    <x v="934"/>
    <d v="2014-12-20T00:00:00"/>
    <s v="Standard Class"/>
    <s v="SS-20140"/>
    <s v="Saphhira Shifley"/>
    <x v="1"/>
    <x v="0"/>
    <s v="Oak Park"/>
    <x v="10"/>
    <n v="60302"/>
    <x v="2"/>
    <x v="1063"/>
    <x v="1"/>
    <x v="6"/>
    <x v="1043"/>
    <n v="10.192000000000002"/>
    <n v="7"/>
    <n v="0.2"/>
    <n v="1.0192000000000001"/>
  </r>
  <r>
    <n v="4861"/>
    <s v="CA-2013-101546"/>
    <x v="0"/>
    <x v="122"/>
    <d v="2013-12-25T00:00:00"/>
    <s v="Standard Class"/>
    <s v="GK-14620"/>
    <s v="Grace Kelly"/>
    <x v="1"/>
    <x v="0"/>
    <s v="Morristown"/>
    <x v="30"/>
    <n v="7960"/>
    <x v="3"/>
    <x v="1176"/>
    <x v="1"/>
    <x v="8"/>
    <x v="1153"/>
    <n v="1793.98"/>
    <n v="2"/>
    <n v="0"/>
    <n v="843.17059999999992"/>
  </r>
  <r>
    <n v="4862"/>
    <s v="CA-2011-138940"/>
    <x v="2"/>
    <x v="909"/>
    <d v="2011-04-16T00:00:00"/>
    <s v="Second Class"/>
    <s v="GM-14455"/>
    <s v="Gary Mitchum"/>
    <x v="2"/>
    <x v="0"/>
    <s v="Austin"/>
    <x v="5"/>
    <n v="78745"/>
    <x v="2"/>
    <x v="1356"/>
    <x v="2"/>
    <x v="7"/>
    <x v="1333"/>
    <n v="758.35200000000009"/>
    <n v="6"/>
    <n v="0.2"/>
    <n v="265.42320000000001"/>
  </r>
  <r>
    <n v="4863"/>
    <s v="CA-2013-125164"/>
    <x v="0"/>
    <x v="338"/>
    <d v="2013-11-15T00:00:00"/>
    <s v="Standard Class"/>
    <s v="SH-19975"/>
    <s v="Sally Hughsby"/>
    <x v="1"/>
    <x v="0"/>
    <s v="New York City"/>
    <x v="15"/>
    <n v="10011"/>
    <x v="3"/>
    <x v="986"/>
    <x v="1"/>
    <x v="8"/>
    <x v="970"/>
    <n v="20.368000000000002"/>
    <n v="1"/>
    <n v="0.2"/>
    <n v="7.3834"/>
  </r>
  <r>
    <n v="4864"/>
    <s v="CA-2013-125164"/>
    <x v="0"/>
    <x v="338"/>
    <d v="2013-11-15T00:00:00"/>
    <s v="Standard Class"/>
    <s v="SH-19975"/>
    <s v="Sally Hughsby"/>
    <x v="1"/>
    <x v="0"/>
    <s v="New York City"/>
    <x v="15"/>
    <n v="10011"/>
    <x v="3"/>
    <x v="350"/>
    <x v="1"/>
    <x v="8"/>
    <x v="346"/>
    <n v="49.847999999999999"/>
    <n v="3"/>
    <n v="0.2"/>
    <n v="16.823699999999999"/>
  </r>
  <r>
    <n v="4865"/>
    <s v="CA-2014-163531"/>
    <x v="3"/>
    <x v="335"/>
    <d v="2014-07-01T00:00:00"/>
    <s v="Standard Class"/>
    <s v="SC-20725"/>
    <s v="Steven Cartwright"/>
    <x v="0"/>
    <x v="0"/>
    <s v="New York City"/>
    <x v="15"/>
    <n v="10024"/>
    <x v="3"/>
    <x v="516"/>
    <x v="2"/>
    <x v="7"/>
    <x v="511"/>
    <n v="239.96999999999997"/>
    <n v="3"/>
    <n v="0"/>
    <n v="67.191599999999994"/>
  </r>
  <r>
    <n v="4866"/>
    <s v="CA-2014-122490"/>
    <x v="3"/>
    <x v="38"/>
    <d v="2014-11-19T00:00:00"/>
    <s v="Standard Class"/>
    <s v="TT-21070"/>
    <s v="Ted Trevino"/>
    <x v="0"/>
    <x v="0"/>
    <s v="Seattle"/>
    <x v="4"/>
    <n v="98103"/>
    <x v="1"/>
    <x v="445"/>
    <x v="0"/>
    <x v="1"/>
    <x v="440"/>
    <n v="2404.7040000000002"/>
    <n v="6"/>
    <n v="0.2"/>
    <n v="150.29399999999998"/>
  </r>
  <r>
    <n v="4867"/>
    <s v="CA-2014-122490"/>
    <x v="3"/>
    <x v="38"/>
    <d v="2014-11-19T00:00:00"/>
    <s v="Standard Class"/>
    <s v="TT-21070"/>
    <s v="Ted Trevino"/>
    <x v="0"/>
    <x v="0"/>
    <s v="Seattle"/>
    <x v="4"/>
    <n v="98103"/>
    <x v="1"/>
    <x v="1242"/>
    <x v="1"/>
    <x v="8"/>
    <x v="1216"/>
    <n v="563.024"/>
    <n v="11"/>
    <n v="0.2"/>
    <n v="190.02059999999997"/>
  </r>
  <r>
    <n v="4868"/>
    <s v="CA-2014-122490"/>
    <x v="3"/>
    <x v="38"/>
    <d v="2014-11-19T00:00:00"/>
    <s v="Standard Class"/>
    <s v="TT-21070"/>
    <s v="Ted Trevino"/>
    <x v="0"/>
    <x v="0"/>
    <s v="Seattle"/>
    <x v="4"/>
    <n v="98103"/>
    <x v="1"/>
    <x v="156"/>
    <x v="1"/>
    <x v="4"/>
    <x v="155"/>
    <n v="344.90999999999997"/>
    <n v="3"/>
    <n v="0"/>
    <n v="10.347300000000004"/>
  </r>
  <r>
    <n v="4869"/>
    <s v="CA-2014-122490"/>
    <x v="3"/>
    <x v="38"/>
    <d v="2014-11-19T00:00:00"/>
    <s v="Standard Class"/>
    <s v="TT-21070"/>
    <s v="Ted Trevino"/>
    <x v="0"/>
    <x v="0"/>
    <s v="Seattle"/>
    <x v="4"/>
    <n v="98103"/>
    <x v="1"/>
    <x v="745"/>
    <x v="1"/>
    <x v="2"/>
    <x v="736"/>
    <n v="8.64"/>
    <n v="3"/>
    <n v="0"/>
    <n v="4.2336"/>
  </r>
  <r>
    <n v="4870"/>
    <s v="CA-2014-131366"/>
    <x v="3"/>
    <x v="221"/>
    <d v="2014-11-30T00:00:00"/>
    <s v="Standard Class"/>
    <s v="SC-20440"/>
    <s v="Shaun Chance"/>
    <x v="1"/>
    <x v="0"/>
    <s v="Lancaster"/>
    <x v="9"/>
    <n v="17602"/>
    <x v="3"/>
    <x v="929"/>
    <x v="2"/>
    <x v="7"/>
    <x v="913"/>
    <n v="89.987999999999985"/>
    <n v="2"/>
    <n v="0.4"/>
    <n v="-14.998000000000012"/>
  </r>
  <r>
    <n v="4871"/>
    <s v="CA-2014-131366"/>
    <x v="3"/>
    <x v="221"/>
    <d v="2014-11-30T00:00:00"/>
    <s v="Standard Class"/>
    <s v="SC-20440"/>
    <s v="Shaun Chance"/>
    <x v="1"/>
    <x v="0"/>
    <s v="Lancaster"/>
    <x v="9"/>
    <n v="17602"/>
    <x v="3"/>
    <x v="1127"/>
    <x v="1"/>
    <x v="10"/>
    <x v="1106"/>
    <n v="229.54400000000001"/>
    <n v="7"/>
    <n v="0.2"/>
    <n v="83.209699999999998"/>
  </r>
  <r>
    <n v="4872"/>
    <s v="CA-2014-164042"/>
    <x v="3"/>
    <x v="979"/>
    <d v="2014-05-28T00:00:00"/>
    <s v="Standard Class"/>
    <s v="KL-16645"/>
    <s v="Ken Lonsdale"/>
    <x v="0"/>
    <x v="0"/>
    <s v="Houston"/>
    <x v="5"/>
    <n v="77095"/>
    <x v="2"/>
    <x v="1705"/>
    <x v="1"/>
    <x v="13"/>
    <x v="1685"/>
    <n v="1.8239999999999998"/>
    <n v="2"/>
    <n v="0.2"/>
    <n v="0.61559999999999993"/>
  </r>
  <r>
    <n v="4873"/>
    <s v="CA-2014-164042"/>
    <x v="3"/>
    <x v="979"/>
    <d v="2014-05-28T00:00:00"/>
    <s v="Standard Class"/>
    <s v="KL-16645"/>
    <s v="Ken Lonsdale"/>
    <x v="0"/>
    <x v="0"/>
    <s v="Houston"/>
    <x v="5"/>
    <n v="77095"/>
    <x v="2"/>
    <x v="1549"/>
    <x v="1"/>
    <x v="9"/>
    <x v="1528"/>
    <n v="18.319999999999997"/>
    <n v="5"/>
    <n v="0.8"/>
    <n v="-46.716000000000008"/>
  </r>
  <r>
    <n v="4874"/>
    <s v="CA-2014-164042"/>
    <x v="3"/>
    <x v="979"/>
    <d v="2014-05-28T00:00:00"/>
    <s v="Standard Class"/>
    <s v="KL-16645"/>
    <s v="Ken Lonsdale"/>
    <x v="0"/>
    <x v="0"/>
    <s v="Houston"/>
    <x v="5"/>
    <n v="77095"/>
    <x v="2"/>
    <x v="1512"/>
    <x v="1"/>
    <x v="4"/>
    <x v="1490"/>
    <n v="48.816000000000003"/>
    <n v="3"/>
    <n v="0.2"/>
    <n v="-11.593800000000005"/>
  </r>
  <r>
    <n v="4875"/>
    <s v="CA-2014-164042"/>
    <x v="3"/>
    <x v="979"/>
    <d v="2014-05-28T00:00:00"/>
    <s v="Standard Class"/>
    <s v="KL-16645"/>
    <s v="Ken Lonsdale"/>
    <x v="0"/>
    <x v="0"/>
    <s v="Houston"/>
    <x v="5"/>
    <n v="77095"/>
    <x v="2"/>
    <x v="305"/>
    <x v="1"/>
    <x v="8"/>
    <x v="302"/>
    <n v="1.1879999999999997"/>
    <n v="1"/>
    <n v="0.8"/>
    <n v="-1.9602000000000008"/>
  </r>
  <r>
    <n v="4876"/>
    <s v="CA-2011-132864"/>
    <x v="2"/>
    <x v="266"/>
    <d v="2011-12-07T00:00:00"/>
    <s v="Standard Class"/>
    <s v="KN-16390"/>
    <s v="Katherine Nockton"/>
    <x v="1"/>
    <x v="0"/>
    <s v="Columbus"/>
    <x v="24"/>
    <n v="43229"/>
    <x v="3"/>
    <x v="538"/>
    <x v="2"/>
    <x v="11"/>
    <x v="533"/>
    <n v="119.80000000000001"/>
    <n v="5"/>
    <n v="0.2"/>
    <n v="29.950000000000003"/>
  </r>
  <r>
    <n v="4877"/>
    <s v="US-2011-155817"/>
    <x v="2"/>
    <x v="462"/>
    <d v="2011-10-09T00:00:00"/>
    <s v="Standard Class"/>
    <s v="SL-20155"/>
    <s v="Sara Luxemburg"/>
    <x v="2"/>
    <x v="0"/>
    <s v="Durham"/>
    <x v="3"/>
    <n v="27707"/>
    <x v="0"/>
    <x v="1424"/>
    <x v="1"/>
    <x v="4"/>
    <x v="1403"/>
    <n v="61.567999999999998"/>
    <n v="2"/>
    <n v="0.2"/>
    <n v="4.6175999999999995"/>
  </r>
  <r>
    <n v="4878"/>
    <s v="US-2011-155817"/>
    <x v="2"/>
    <x v="462"/>
    <d v="2011-10-09T00:00:00"/>
    <s v="Standard Class"/>
    <s v="SL-20155"/>
    <s v="Sara Luxemburg"/>
    <x v="2"/>
    <x v="0"/>
    <s v="Durham"/>
    <x v="3"/>
    <n v="27707"/>
    <x v="0"/>
    <x v="679"/>
    <x v="1"/>
    <x v="6"/>
    <x v="673"/>
    <n v="6.1920000000000002"/>
    <n v="3"/>
    <n v="0.2"/>
    <n v="0.46440000000000037"/>
  </r>
  <r>
    <n v="4879"/>
    <s v="US-2013-131891"/>
    <x v="0"/>
    <x v="875"/>
    <d v="2013-08-01T00:00:00"/>
    <s v="First Class"/>
    <s v="PW-19240"/>
    <s v="Pierre Wener"/>
    <x v="0"/>
    <x v="0"/>
    <s v="Pensacola"/>
    <x v="2"/>
    <n v="32503"/>
    <x v="0"/>
    <x v="1699"/>
    <x v="1"/>
    <x v="8"/>
    <x v="1678"/>
    <n v="2.2140000000000004"/>
    <n v="3"/>
    <n v="0.7"/>
    <n v="-1.4760000000000004"/>
  </r>
  <r>
    <n v="4880"/>
    <s v="CA-2014-143567"/>
    <x v="3"/>
    <x v="808"/>
    <d v="2014-11-06T00:00:00"/>
    <s v="Second Class"/>
    <s v="TB-21175"/>
    <s v="Thomas Boland"/>
    <x v="1"/>
    <x v="0"/>
    <s v="Henderson"/>
    <x v="0"/>
    <n v="42420"/>
    <x v="0"/>
    <x v="1510"/>
    <x v="1"/>
    <x v="12"/>
    <x v="1488"/>
    <n v="5.32"/>
    <n v="2"/>
    <n v="0"/>
    <n v="2.6068000000000002"/>
  </r>
  <r>
    <n v="4881"/>
    <s v="CA-2014-143567"/>
    <x v="3"/>
    <x v="808"/>
    <d v="2014-11-06T00:00:00"/>
    <s v="Second Class"/>
    <s v="TB-21175"/>
    <s v="Thomas Boland"/>
    <x v="1"/>
    <x v="0"/>
    <s v="Henderson"/>
    <x v="0"/>
    <n v="42420"/>
    <x v="0"/>
    <x v="1"/>
    <x v="0"/>
    <x v="1"/>
    <x v="1"/>
    <n v="975.92"/>
    <n v="4"/>
    <n v="0"/>
    <n v="292.77599999999995"/>
  </r>
  <r>
    <n v="4882"/>
    <s v="CA-2014-143567"/>
    <x v="3"/>
    <x v="808"/>
    <d v="2014-11-06T00:00:00"/>
    <s v="Second Class"/>
    <s v="TB-21175"/>
    <s v="Thomas Boland"/>
    <x v="1"/>
    <x v="0"/>
    <s v="Henderson"/>
    <x v="0"/>
    <n v="42420"/>
    <x v="0"/>
    <x v="1287"/>
    <x v="2"/>
    <x v="11"/>
    <x v="1264"/>
    <n v="2249.91"/>
    <n v="9"/>
    <n v="0"/>
    <n v="517.47930000000008"/>
  </r>
  <r>
    <n v="4883"/>
    <s v="CA-2014-143567"/>
    <x v="3"/>
    <x v="808"/>
    <d v="2014-11-06T00:00:00"/>
    <s v="Second Class"/>
    <s v="TB-21175"/>
    <s v="Thomas Boland"/>
    <x v="1"/>
    <x v="0"/>
    <s v="Henderson"/>
    <x v="0"/>
    <n v="42420"/>
    <x v="0"/>
    <x v="355"/>
    <x v="1"/>
    <x v="4"/>
    <x v="351"/>
    <n v="59.92"/>
    <n v="4"/>
    <n v="0"/>
    <n v="16.7776"/>
  </r>
  <r>
    <n v="4884"/>
    <s v="CA-2014-104080"/>
    <x v="3"/>
    <x v="144"/>
    <d v="2014-03-16T00:00:00"/>
    <s v="Standard Class"/>
    <s v="AH-10210"/>
    <s v="Alan Hwang"/>
    <x v="0"/>
    <x v="0"/>
    <s v="Anaheim"/>
    <x v="1"/>
    <n v="92804"/>
    <x v="1"/>
    <x v="1636"/>
    <x v="1"/>
    <x v="8"/>
    <x v="1617"/>
    <n v="171.20000000000002"/>
    <n v="5"/>
    <n v="0.2"/>
    <n v="64.199999999999989"/>
  </r>
  <r>
    <n v="4885"/>
    <s v="CA-2014-104080"/>
    <x v="3"/>
    <x v="144"/>
    <d v="2014-03-16T00:00:00"/>
    <s v="Standard Class"/>
    <s v="AH-10210"/>
    <s v="Alan Hwang"/>
    <x v="0"/>
    <x v="0"/>
    <s v="Anaheim"/>
    <x v="1"/>
    <n v="92804"/>
    <x v="1"/>
    <x v="1642"/>
    <x v="1"/>
    <x v="6"/>
    <x v="1623"/>
    <n v="3.36"/>
    <n v="2"/>
    <n v="0"/>
    <n v="0.87360000000000015"/>
  </r>
  <r>
    <n v="4886"/>
    <s v="CA-2011-151379"/>
    <x v="2"/>
    <x v="757"/>
    <d v="2011-12-20T00:00:00"/>
    <s v="Standard Class"/>
    <s v="SC-20695"/>
    <s v="Steve Chapman"/>
    <x v="1"/>
    <x v="0"/>
    <s v="Detroit"/>
    <x v="12"/>
    <n v="48227"/>
    <x v="2"/>
    <x v="1138"/>
    <x v="1"/>
    <x v="10"/>
    <x v="1117"/>
    <n v="114.2"/>
    <n v="5"/>
    <n v="0"/>
    <n v="52.531999999999996"/>
  </r>
  <r>
    <n v="4887"/>
    <s v="CA-2013-163167"/>
    <x v="0"/>
    <x v="85"/>
    <d v="2013-12-02T00:00:00"/>
    <s v="Second Class"/>
    <s v="RF-19345"/>
    <s v="Randy Ferguson"/>
    <x v="1"/>
    <x v="0"/>
    <s v="Marietta"/>
    <x v="32"/>
    <n v="30062"/>
    <x v="0"/>
    <x v="212"/>
    <x v="0"/>
    <x v="1"/>
    <x v="211"/>
    <n v="182.67000000000002"/>
    <n v="3"/>
    <n v="0"/>
    <n v="52.974299999999992"/>
  </r>
  <r>
    <n v="4888"/>
    <s v="CA-2013-163167"/>
    <x v="0"/>
    <x v="85"/>
    <d v="2013-12-02T00:00:00"/>
    <s v="Second Class"/>
    <s v="RF-19345"/>
    <s v="Randy Ferguson"/>
    <x v="1"/>
    <x v="0"/>
    <s v="Marietta"/>
    <x v="32"/>
    <n v="30062"/>
    <x v="0"/>
    <x v="658"/>
    <x v="2"/>
    <x v="11"/>
    <x v="652"/>
    <n v="101.69999999999999"/>
    <n v="6"/>
    <n v="0"/>
    <n v="6.1019999999999968"/>
  </r>
  <r>
    <n v="4889"/>
    <s v="CA-2013-163167"/>
    <x v="0"/>
    <x v="85"/>
    <d v="2013-12-02T00:00:00"/>
    <s v="Second Class"/>
    <s v="RF-19345"/>
    <s v="Randy Ferguson"/>
    <x v="1"/>
    <x v="0"/>
    <s v="Marietta"/>
    <x v="32"/>
    <n v="30062"/>
    <x v="0"/>
    <x v="458"/>
    <x v="1"/>
    <x v="4"/>
    <x v="454"/>
    <n v="1126.02"/>
    <n v="3"/>
    <n v="0"/>
    <n v="56.300999999999988"/>
  </r>
  <r>
    <n v="4890"/>
    <s v="CA-2013-163167"/>
    <x v="0"/>
    <x v="85"/>
    <d v="2013-12-02T00:00:00"/>
    <s v="Second Class"/>
    <s v="RF-19345"/>
    <s v="Randy Ferguson"/>
    <x v="1"/>
    <x v="0"/>
    <s v="Marietta"/>
    <x v="32"/>
    <n v="30062"/>
    <x v="0"/>
    <x v="1672"/>
    <x v="1"/>
    <x v="4"/>
    <x v="1651"/>
    <n v="1263.3000000000002"/>
    <n v="6"/>
    <n v="0"/>
    <n v="315.82499999999993"/>
  </r>
  <r>
    <n v="4891"/>
    <s v="CA-2013-135776"/>
    <x v="0"/>
    <x v="443"/>
    <d v="2013-12-31T00:00:00"/>
    <s v="Standard Class"/>
    <s v="EH-13765"/>
    <s v="Edward Hooks"/>
    <x v="1"/>
    <x v="0"/>
    <s v="Seattle"/>
    <x v="4"/>
    <n v="98103"/>
    <x v="1"/>
    <x v="454"/>
    <x v="1"/>
    <x v="6"/>
    <x v="450"/>
    <n v="8.82"/>
    <n v="3"/>
    <n v="0"/>
    <n v="2.5577999999999994"/>
  </r>
  <r>
    <n v="4892"/>
    <s v="CA-2013-135776"/>
    <x v="0"/>
    <x v="443"/>
    <d v="2013-12-31T00:00:00"/>
    <s v="Standard Class"/>
    <s v="EH-13765"/>
    <s v="Edward Hooks"/>
    <x v="1"/>
    <x v="0"/>
    <s v="Seattle"/>
    <x v="4"/>
    <n v="98103"/>
    <x v="1"/>
    <x v="1237"/>
    <x v="1"/>
    <x v="10"/>
    <x v="1211"/>
    <n v="37.94"/>
    <n v="2"/>
    <n v="0"/>
    <n v="18.211199999999998"/>
  </r>
  <r>
    <n v="4893"/>
    <s v="CA-2013-135776"/>
    <x v="0"/>
    <x v="443"/>
    <d v="2013-12-31T00:00:00"/>
    <s v="Standard Class"/>
    <s v="EH-13765"/>
    <s v="Edward Hooks"/>
    <x v="1"/>
    <x v="0"/>
    <s v="Seattle"/>
    <x v="4"/>
    <n v="98103"/>
    <x v="1"/>
    <x v="1706"/>
    <x v="1"/>
    <x v="6"/>
    <x v="1686"/>
    <n v="4.2"/>
    <n v="2"/>
    <n v="0"/>
    <n v="1.1760000000000002"/>
  </r>
  <r>
    <n v="4894"/>
    <s v="CA-2013-135776"/>
    <x v="0"/>
    <x v="443"/>
    <d v="2013-12-31T00:00:00"/>
    <s v="Standard Class"/>
    <s v="EH-13765"/>
    <s v="Edward Hooks"/>
    <x v="1"/>
    <x v="0"/>
    <s v="Seattle"/>
    <x v="4"/>
    <n v="98103"/>
    <x v="1"/>
    <x v="418"/>
    <x v="1"/>
    <x v="4"/>
    <x v="413"/>
    <n v="227.28"/>
    <n v="2"/>
    <n v="0"/>
    <n v="2.2727999999999895"/>
  </r>
  <r>
    <n v="4895"/>
    <s v="CA-2013-135776"/>
    <x v="0"/>
    <x v="443"/>
    <d v="2013-12-31T00:00:00"/>
    <s v="Standard Class"/>
    <s v="EH-13765"/>
    <s v="Edward Hooks"/>
    <x v="1"/>
    <x v="0"/>
    <s v="Seattle"/>
    <x v="4"/>
    <n v="98103"/>
    <x v="1"/>
    <x v="136"/>
    <x v="1"/>
    <x v="10"/>
    <x v="136"/>
    <n v="47.9"/>
    <n v="1"/>
    <n v="0"/>
    <n v="22.991999999999997"/>
  </r>
  <r>
    <n v="4896"/>
    <s v="CA-2013-135776"/>
    <x v="0"/>
    <x v="443"/>
    <d v="2013-12-31T00:00:00"/>
    <s v="Standard Class"/>
    <s v="EH-13765"/>
    <s v="Edward Hooks"/>
    <x v="1"/>
    <x v="0"/>
    <s v="Seattle"/>
    <x v="4"/>
    <n v="98103"/>
    <x v="1"/>
    <x v="1503"/>
    <x v="1"/>
    <x v="12"/>
    <x v="33"/>
    <n v="61.96"/>
    <n v="2"/>
    <n v="0"/>
    <n v="30.360399999999998"/>
  </r>
  <r>
    <n v="4897"/>
    <s v="CA-2013-135776"/>
    <x v="0"/>
    <x v="443"/>
    <d v="2013-12-31T00:00:00"/>
    <s v="Standard Class"/>
    <s v="EH-13765"/>
    <s v="Edward Hooks"/>
    <x v="1"/>
    <x v="0"/>
    <s v="Seattle"/>
    <x v="4"/>
    <n v="98103"/>
    <x v="1"/>
    <x v="1362"/>
    <x v="1"/>
    <x v="4"/>
    <x v="1339"/>
    <n v="1117.92"/>
    <n v="4"/>
    <n v="0"/>
    <n v="55.895999999999958"/>
  </r>
  <r>
    <n v="4898"/>
    <s v="US-2011-122021"/>
    <x v="2"/>
    <x v="771"/>
    <d v="2011-10-17T00:00:00"/>
    <s v="First Class"/>
    <s v="AC-10660"/>
    <s v="Anna Chung"/>
    <x v="0"/>
    <x v="0"/>
    <s v="Parma"/>
    <x v="24"/>
    <n v="44134"/>
    <x v="3"/>
    <x v="1401"/>
    <x v="0"/>
    <x v="1"/>
    <x v="1379"/>
    <n v="183.37199999999999"/>
    <n v="2"/>
    <n v="0.3"/>
    <n v="-7.8588000000000022"/>
  </r>
  <r>
    <n v="4899"/>
    <s v="US-2011-122021"/>
    <x v="2"/>
    <x v="771"/>
    <d v="2011-10-17T00:00:00"/>
    <s v="First Class"/>
    <s v="AC-10660"/>
    <s v="Anna Chung"/>
    <x v="0"/>
    <x v="0"/>
    <s v="Parma"/>
    <x v="24"/>
    <n v="44134"/>
    <x v="3"/>
    <x v="388"/>
    <x v="1"/>
    <x v="10"/>
    <x v="384"/>
    <n v="7.9680000000000009"/>
    <n v="2"/>
    <n v="0.2"/>
    <n v="2.8884000000000007"/>
  </r>
  <r>
    <n v="4900"/>
    <s v="CA-2013-130484"/>
    <x v="0"/>
    <x v="250"/>
    <d v="2013-08-28T00:00:00"/>
    <s v="Standard Class"/>
    <s v="SG-20470"/>
    <s v="Sheri Gordon"/>
    <x v="0"/>
    <x v="0"/>
    <s v="Gresham"/>
    <x v="21"/>
    <n v="97030"/>
    <x v="1"/>
    <x v="1045"/>
    <x v="1"/>
    <x v="8"/>
    <x v="1025"/>
    <n v="26.352000000000004"/>
    <n v="8"/>
    <n v="0.7"/>
    <n v="-18.446399999999997"/>
  </r>
  <r>
    <n v="4901"/>
    <s v="CA-2014-120936"/>
    <x v="3"/>
    <x v="94"/>
    <d v="2014-12-22T00:00:00"/>
    <s v="Standard Class"/>
    <s v="CA-12310"/>
    <s v="Christine Abelman"/>
    <x v="1"/>
    <x v="0"/>
    <s v="Anaheim"/>
    <x v="1"/>
    <n v="92804"/>
    <x v="1"/>
    <x v="772"/>
    <x v="1"/>
    <x v="4"/>
    <x v="764"/>
    <n v="481.32"/>
    <n v="4"/>
    <n v="0"/>
    <n v="125.14319999999998"/>
  </r>
  <r>
    <n v="4902"/>
    <s v="CA-2014-120936"/>
    <x v="3"/>
    <x v="94"/>
    <d v="2014-12-22T00:00:00"/>
    <s v="Standard Class"/>
    <s v="CA-12310"/>
    <s v="Christine Abelman"/>
    <x v="1"/>
    <x v="0"/>
    <s v="Anaheim"/>
    <x v="1"/>
    <n v="92804"/>
    <x v="1"/>
    <x v="1352"/>
    <x v="1"/>
    <x v="14"/>
    <x v="1329"/>
    <n v="13.98"/>
    <n v="1"/>
    <n v="0"/>
    <n v="3.6348000000000003"/>
  </r>
  <r>
    <n v="4903"/>
    <s v="CA-2014-110884"/>
    <x v="3"/>
    <x v="469"/>
    <d v="2014-03-13T00:00:00"/>
    <s v="Standard Class"/>
    <s v="SH-20395"/>
    <s v="Shahid Hopkins"/>
    <x v="0"/>
    <x v="0"/>
    <s v="New York City"/>
    <x v="15"/>
    <n v="10035"/>
    <x v="3"/>
    <x v="806"/>
    <x v="1"/>
    <x v="8"/>
    <x v="796"/>
    <n v="25.92"/>
    <n v="6"/>
    <n v="0.2"/>
    <n v="9.0719999999999992"/>
  </r>
  <r>
    <n v="4904"/>
    <s v="CA-2014-110884"/>
    <x v="3"/>
    <x v="469"/>
    <d v="2014-03-13T00:00:00"/>
    <s v="Standard Class"/>
    <s v="SH-20395"/>
    <s v="Shahid Hopkins"/>
    <x v="0"/>
    <x v="0"/>
    <s v="New York City"/>
    <x v="15"/>
    <n v="10035"/>
    <x v="3"/>
    <x v="580"/>
    <x v="1"/>
    <x v="2"/>
    <x v="575"/>
    <n v="91.59"/>
    <n v="3"/>
    <n v="0"/>
    <n v="42.131399999999999"/>
  </r>
  <r>
    <n v="4905"/>
    <s v="US-2011-161613"/>
    <x v="2"/>
    <x v="588"/>
    <d v="2011-12-03T00:00:00"/>
    <s v="Second Class"/>
    <s v="MC-17605"/>
    <s v="Matt Connell"/>
    <x v="1"/>
    <x v="0"/>
    <s v="Houston"/>
    <x v="5"/>
    <n v="77070"/>
    <x v="2"/>
    <x v="623"/>
    <x v="0"/>
    <x v="1"/>
    <x v="617"/>
    <n v="674.05799999999999"/>
    <n v="3"/>
    <n v="0.3"/>
    <n v="-19.258800000000008"/>
  </r>
  <r>
    <n v="4906"/>
    <s v="US-2011-146353"/>
    <x v="2"/>
    <x v="1005"/>
    <d v="2011-10-16T00:00:00"/>
    <s v="Second Class"/>
    <s v="JE-15610"/>
    <s v="Jim Epp"/>
    <x v="1"/>
    <x v="0"/>
    <s v="Concord"/>
    <x v="38"/>
    <n v="3301"/>
    <x v="3"/>
    <x v="1547"/>
    <x v="1"/>
    <x v="8"/>
    <x v="1526"/>
    <n v="22.92"/>
    <n v="4"/>
    <n v="0"/>
    <n v="11.0016"/>
  </r>
  <r>
    <n v="4907"/>
    <s v="US-2011-146353"/>
    <x v="2"/>
    <x v="1005"/>
    <d v="2011-10-16T00:00:00"/>
    <s v="Second Class"/>
    <s v="JE-15610"/>
    <s v="Jim Epp"/>
    <x v="1"/>
    <x v="0"/>
    <s v="Concord"/>
    <x v="38"/>
    <n v="3301"/>
    <x v="3"/>
    <x v="398"/>
    <x v="1"/>
    <x v="4"/>
    <x v="394"/>
    <n v="269.89999999999998"/>
    <n v="5"/>
    <n v="0"/>
    <n v="16.193999999999988"/>
  </r>
  <r>
    <n v="4908"/>
    <s v="CA-2011-133809"/>
    <x v="2"/>
    <x v="728"/>
    <d v="2011-11-23T00:00:00"/>
    <s v="Second Class"/>
    <s v="MS-17530"/>
    <s v="MaryBeth Skach"/>
    <x v="0"/>
    <x v="0"/>
    <s v="Fairfield"/>
    <x v="24"/>
    <n v="45014"/>
    <x v="3"/>
    <x v="1181"/>
    <x v="1"/>
    <x v="8"/>
    <x v="1158"/>
    <n v="11.808000000000002"/>
    <n v="8"/>
    <n v="0.7"/>
    <n v="-8.659200000000002"/>
  </r>
  <r>
    <n v="4909"/>
    <s v="CA-2011-133809"/>
    <x v="2"/>
    <x v="728"/>
    <d v="2011-11-23T00:00:00"/>
    <s v="Second Class"/>
    <s v="MS-17530"/>
    <s v="MaryBeth Skach"/>
    <x v="0"/>
    <x v="0"/>
    <s v="Fairfield"/>
    <x v="24"/>
    <n v="45014"/>
    <x v="3"/>
    <x v="1707"/>
    <x v="2"/>
    <x v="7"/>
    <x v="1687"/>
    <n v="9.5879999999999992"/>
    <n v="2"/>
    <n v="0.4"/>
    <n v="-2.0773999999999999"/>
  </r>
  <r>
    <n v="4910"/>
    <s v="CA-2014-127306"/>
    <x v="3"/>
    <x v="424"/>
    <d v="2014-01-19T00:00:00"/>
    <s v="Standard Class"/>
    <s v="BH-11710"/>
    <s v="Brosina Hoffman"/>
    <x v="0"/>
    <x v="0"/>
    <s v="Johnson City"/>
    <x v="18"/>
    <n v="37604"/>
    <x v="0"/>
    <x v="588"/>
    <x v="1"/>
    <x v="12"/>
    <x v="583"/>
    <n v="18.335999999999999"/>
    <n v="3"/>
    <n v="0.2"/>
    <n v="6.6467999999999989"/>
  </r>
  <r>
    <n v="4911"/>
    <s v="CA-2014-127306"/>
    <x v="3"/>
    <x v="424"/>
    <d v="2014-01-19T00:00:00"/>
    <s v="Standard Class"/>
    <s v="BH-11710"/>
    <s v="Brosina Hoffman"/>
    <x v="0"/>
    <x v="0"/>
    <s v="Johnson City"/>
    <x v="18"/>
    <n v="37604"/>
    <x v="0"/>
    <x v="712"/>
    <x v="1"/>
    <x v="10"/>
    <x v="704"/>
    <n v="36.288000000000011"/>
    <n v="7"/>
    <n v="0.2"/>
    <n v="12.700800000000001"/>
  </r>
  <r>
    <n v="4912"/>
    <s v="CA-2014-127306"/>
    <x v="3"/>
    <x v="424"/>
    <d v="2014-01-19T00:00:00"/>
    <s v="Standard Class"/>
    <s v="BH-11710"/>
    <s v="Brosina Hoffman"/>
    <x v="0"/>
    <x v="0"/>
    <s v="Johnson City"/>
    <x v="18"/>
    <n v="37604"/>
    <x v="0"/>
    <x v="431"/>
    <x v="2"/>
    <x v="7"/>
    <x v="426"/>
    <n v="111.98399999999999"/>
    <n v="2"/>
    <n v="0.2"/>
    <n v="6.9990000000000059"/>
  </r>
  <r>
    <n v="4913"/>
    <s v="CA-2014-127306"/>
    <x v="3"/>
    <x v="424"/>
    <d v="2014-01-19T00:00:00"/>
    <s v="Standard Class"/>
    <s v="BH-11710"/>
    <s v="Brosina Hoffman"/>
    <x v="0"/>
    <x v="0"/>
    <s v="Johnson City"/>
    <x v="18"/>
    <n v="37604"/>
    <x v="0"/>
    <x v="1406"/>
    <x v="1"/>
    <x v="8"/>
    <x v="1384"/>
    <n v="5.9700000000000006"/>
    <n v="5"/>
    <n v="0.7"/>
    <n v="-4.577"/>
  </r>
  <r>
    <n v="4914"/>
    <s v="CA-2014-127306"/>
    <x v="3"/>
    <x v="424"/>
    <d v="2014-01-19T00:00:00"/>
    <s v="Standard Class"/>
    <s v="BH-11710"/>
    <s v="Brosina Hoffman"/>
    <x v="0"/>
    <x v="0"/>
    <s v="Johnson City"/>
    <x v="18"/>
    <n v="37604"/>
    <x v="0"/>
    <x v="807"/>
    <x v="1"/>
    <x v="8"/>
    <x v="797"/>
    <n v="2.508"/>
    <n v="2"/>
    <n v="0.7"/>
    <n v="-1.8391999999999999"/>
  </r>
  <r>
    <n v="4915"/>
    <s v="CA-2012-161830"/>
    <x v="1"/>
    <x v="496"/>
    <d v="2012-09-26T00:00:00"/>
    <s v="Second Class"/>
    <s v="ME-17725"/>
    <s v="Max Engle"/>
    <x v="0"/>
    <x v="0"/>
    <s v="Seattle"/>
    <x v="4"/>
    <n v="98105"/>
    <x v="1"/>
    <x v="30"/>
    <x v="1"/>
    <x v="6"/>
    <x v="30"/>
    <n v="35.96"/>
    <n v="2"/>
    <n v="0"/>
    <n v="10.428399999999996"/>
  </r>
  <r>
    <n v="4916"/>
    <s v="CA-2012-161830"/>
    <x v="1"/>
    <x v="496"/>
    <d v="2012-09-26T00:00:00"/>
    <s v="Second Class"/>
    <s v="ME-17725"/>
    <s v="Max Engle"/>
    <x v="0"/>
    <x v="0"/>
    <s v="Seattle"/>
    <x v="4"/>
    <n v="98105"/>
    <x v="1"/>
    <x v="799"/>
    <x v="1"/>
    <x v="8"/>
    <x v="789"/>
    <n v="14.952000000000002"/>
    <n v="3"/>
    <n v="0.2"/>
    <n v="5.4201000000000006"/>
  </r>
  <r>
    <n v="4917"/>
    <s v="CA-2014-163125"/>
    <x v="3"/>
    <x v="449"/>
    <d v="2014-10-12T00:00:00"/>
    <s v="Second Class"/>
    <s v="MB-17305"/>
    <s v="Maria Bertelson"/>
    <x v="0"/>
    <x v="0"/>
    <s v="League City"/>
    <x v="5"/>
    <n v="77573"/>
    <x v="2"/>
    <x v="369"/>
    <x v="1"/>
    <x v="6"/>
    <x v="365"/>
    <n v="67.144000000000005"/>
    <n v="7"/>
    <n v="0.2"/>
    <n v="5.8750999999999962"/>
  </r>
  <r>
    <n v="4918"/>
    <s v="CA-2014-163125"/>
    <x v="3"/>
    <x v="449"/>
    <d v="2014-10-12T00:00:00"/>
    <s v="Second Class"/>
    <s v="MB-17305"/>
    <s v="Maria Bertelson"/>
    <x v="0"/>
    <x v="0"/>
    <s v="League City"/>
    <x v="5"/>
    <n v="77573"/>
    <x v="2"/>
    <x v="1708"/>
    <x v="0"/>
    <x v="1"/>
    <x v="1688"/>
    <n v="254.05799999999999"/>
    <n v="3"/>
    <n v="0.3"/>
    <n v="-32.664599999999993"/>
  </r>
  <r>
    <n v="4919"/>
    <s v="CA-2013-160304"/>
    <x v="0"/>
    <x v="1006"/>
    <d v="2013-01-07T00:00:00"/>
    <s v="Standard Class"/>
    <s v="BM-11575"/>
    <s v="Brendan Murry"/>
    <x v="1"/>
    <x v="0"/>
    <s v="Gaithersburg"/>
    <x v="39"/>
    <n v="20877"/>
    <x v="3"/>
    <x v="266"/>
    <x v="0"/>
    <x v="0"/>
    <x v="263"/>
    <n v="173.94"/>
    <n v="3"/>
    <n v="0"/>
    <n v="38.266800000000003"/>
  </r>
  <r>
    <n v="4920"/>
    <s v="CA-2013-160304"/>
    <x v="0"/>
    <x v="1006"/>
    <d v="2013-01-07T00:00:00"/>
    <s v="Standard Class"/>
    <s v="BM-11575"/>
    <s v="Brendan Murry"/>
    <x v="1"/>
    <x v="0"/>
    <s v="Gaithersburg"/>
    <x v="39"/>
    <n v="20877"/>
    <x v="3"/>
    <x v="1133"/>
    <x v="2"/>
    <x v="7"/>
    <x v="1112"/>
    <n v="231.98"/>
    <n v="2"/>
    <n v="0"/>
    <n v="67.274199999999979"/>
  </r>
  <r>
    <n v="4921"/>
    <s v="CA-2014-101728"/>
    <x v="3"/>
    <x v="971"/>
    <d v="2014-08-24T00:00:00"/>
    <s v="Standard Class"/>
    <s v="SC-20575"/>
    <s v="Sonia Cooley"/>
    <x v="0"/>
    <x v="0"/>
    <s v="Chicago"/>
    <x v="10"/>
    <n v="60653"/>
    <x v="2"/>
    <x v="1212"/>
    <x v="1"/>
    <x v="8"/>
    <x v="1188"/>
    <n v="2.2959999999999994"/>
    <n v="2"/>
    <n v="0.8"/>
    <n v="-3.9032000000000009"/>
  </r>
  <r>
    <n v="4922"/>
    <s v="CA-2014-114055"/>
    <x v="3"/>
    <x v="53"/>
    <d v="2014-12-30T00:00:00"/>
    <s v="Second Class"/>
    <s v="MH-18115"/>
    <s v="Mick Hernandez"/>
    <x v="2"/>
    <x v="0"/>
    <s v="Huntsville"/>
    <x v="19"/>
    <n v="35810"/>
    <x v="0"/>
    <x v="1696"/>
    <x v="1"/>
    <x v="10"/>
    <x v="1675"/>
    <n v="96.08"/>
    <n v="2"/>
    <n v="0"/>
    <n v="46.118399999999994"/>
  </r>
  <r>
    <n v="4923"/>
    <s v="CA-2014-114055"/>
    <x v="3"/>
    <x v="53"/>
    <d v="2014-12-30T00:00:00"/>
    <s v="Second Class"/>
    <s v="MH-18115"/>
    <s v="Mick Hernandez"/>
    <x v="2"/>
    <x v="0"/>
    <s v="Huntsville"/>
    <x v="19"/>
    <n v="35810"/>
    <x v="0"/>
    <x v="804"/>
    <x v="1"/>
    <x v="13"/>
    <x v="794"/>
    <n v="3.62"/>
    <n v="2"/>
    <n v="0"/>
    <n v="1.1945999999999999"/>
  </r>
  <r>
    <n v="4924"/>
    <s v="CA-2014-114055"/>
    <x v="3"/>
    <x v="53"/>
    <d v="2014-12-30T00:00:00"/>
    <s v="Second Class"/>
    <s v="MH-18115"/>
    <s v="Mick Hernandez"/>
    <x v="2"/>
    <x v="0"/>
    <s v="Huntsville"/>
    <x v="19"/>
    <n v="35810"/>
    <x v="0"/>
    <x v="921"/>
    <x v="1"/>
    <x v="10"/>
    <x v="904"/>
    <n v="629.09999999999991"/>
    <n v="6"/>
    <n v="0"/>
    <n v="301.96799999999996"/>
  </r>
  <r>
    <n v="4925"/>
    <s v="CA-2014-114055"/>
    <x v="3"/>
    <x v="53"/>
    <d v="2014-12-30T00:00:00"/>
    <s v="Second Class"/>
    <s v="MH-18115"/>
    <s v="Mick Hernandez"/>
    <x v="2"/>
    <x v="0"/>
    <s v="Huntsville"/>
    <x v="19"/>
    <n v="35810"/>
    <x v="0"/>
    <x v="1409"/>
    <x v="2"/>
    <x v="7"/>
    <x v="1387"/>
    <n v="90.48"/>
    <n v="2"/>
    <n v="0"/>
    <n v="23.524799999999999"/>
  </r>
  <r>
    <n v="4926"/>
    <s v="CA-2014-126438"/>
    <x v="3"/>
    <x v="18"/>
    <d v="2014-09-14T00:00:00"/>
    <s v="First Class"/>
    <s v="AR-10345"/>
    <s v="Alex Russell"/>
    <x v="1"/>
    <x v="0"/>
    <s v="Lawrence"/>
    <x v="31"/>
    <n v="1841"/>
    <x v="3"/>
    <x v="1453"/>
    <x v="1"/>
    <x v="6"/>
    <x v="1430"/>
    <n v="14.88"/>
    <n v="2"/>
    <n v="0"/>
    <n v="3.7200000000000006"/>
  </r>
  <r>
    <n v="4927"/>
    <s v="CA-2014-117653"/>
    <x v="3"/>
    <x v="15"/>
    <d v="2014-10-24T00:00:00"/>
    <s v="Standard Class"/>
    <s v="MO-17500"/>
    <s v="Mary O'Rourke"/>
    <x v="0"/>
    <x v="0"/>
    <s v="Chicago"/>
    <x v="10"/>
    <n v="60623"/>
    <x v="2"/>
    <x v="962"/>
    <x v="0"/>
    <x v="3"/>
    <x v="946"/>
    <n v="91.275000000000006"/>
    <n v="1"/>
    <n v="0.5"/>
    <n v="-67.543499999999995"/>
  </r>
  <r>
    <n v="4928"/>
    <s v="CA-2014-143245"/>
    <x v="3"/>
    <x v="96"/>
    <d v="2014-12-07T00:00:00"/>
    <s v="Standard Class"/>
    <s v="AD-10180"/>
    <s v="Alan Dominguez"/>
    <x v="2"/>
    <x v="0"/>
    <s v="Fairfield"/>
    <x v="29"/>
    <n v="6824"/>
    <x v="3"/>
    <x v="1193"/>
    <x v="1"/>
    <x v="10"/>
    <x v="1169"/>
    <n v="19.440000000000001"/>
    <n v="3"/>
    <n v="0"/>
    <n v="9.3312000000000008"/>
  </r>
  <r>
    <n v="4929"/>
    <s v="CA-2014-143245"/>
    <x v="3"/>
    <x v="96"/>
    <d v="2014-12-07T00:00:00"/>
    <s v="Standard Class"/>
    <s v="AD-10180"/>
    <s v="Alan Dominguez"/>
    <x v="2"/>
    <x v="0"/>
    <s v="Fairfield"/>
    <x v="29"/>
    <n v="6824"/>
    <x v="3"/>
    <x v="1180"/>
    <x v="0"/>
    <x v="1"/>
    <x v="1157"/>
    <n v="897.15000000000009"/>
    <n v="3"/>
    <n v="0"/>
    <n v="251.20200000000003"/>
  </r>
  <r>
    <n v="4930"/>
    <s v="US-2011-138828"/>
    <x v="2"/>
    <x v="814"/>
    <d v="2011-09-03T00:00:00"/>
    <s v="First Class"/>
    <s v="KD-16345"/>
    <s v="Katherine Ducich"/>
    <x v="0"/>
    <x v="0"/>
    <s v="New York City"/>
    <x v="15"/>
    <n v="10009"/>
    <x v="3"/>
    <x v="332"/>
    <x v="1"/>
    <x v="6"/>
    <x v="328"/>
    <n v="57.75"/>
    <n v="5"/>
    <n v="0"/>
    <n v="16.170000000000002"/>
  </r>
  <r>
    <n v="4931"/>
    <s v="US-2011-138828"/>
    <x v="2"/>
    <x v="814"/>
    <d v="2011-09-03T00:00:00"/>
    <s v="First Class"/>
    <s v="KD-16345"/>
    <s v="Katherine Ducich"/>
    <x v="0"/>
    <x v="0"/>
    <s v="New York City"/>
    <x v="15"/>
    <n v="10009"/>
    <x v="3"/>
    <x v="811"/>
    <x v="1"/>
    <x v="10"/>
    <x v="33"/>
    <n v="14.940000000000001"/>
    <n v="3"/>
    <n v="0"/>
    <n v="7.0218000000000007"/>
  </r>
  <r>
    <n v="4932"/>
    <s v="CA-2014-143651"/>
    <x v="3"/>
    <x v="613"/>
    <d v="2014-03-31T00:00:00"/>
    <s v="Standard Class"/>
    <s v="FM-14215"/>
    <s v="Filia McAdams"/>
    <x v="1"/>
    <x v="0"/>
    <s v="Seattle"/>
    <x v="4"/>
    <n v="98103"/>
    <x v="1"/>
    <x v="1175"/>
    <x v="1"/>
    <x v="6"/>
    <x v="1152"/>
    <n v="23.1"/>
    <n v="2"/>
    <n v="0"/>
    <n v="6.93"/>
  </r>
  <r>
    <n v="4933"/>
    <s v="CA-2012-106978"/>
    <x v="1"/>
    <x v="694"/>
    <d v="2012-10-04T00:00:00"/>
    <s v="Standard Class"/>
    <s v="ZC-21910"/>
    <s v="Zuschuss Carroll"/>
    <x v="0"/>
    <x v="0"/>
    <s v="Aurora"/>
    <x v="22"/>
    <n v="80013"/>
    <x v="1"/>
    <x v="1358"/>
    <x v="1"/>
    <x v="12"/>
    <x v="1335"/>
    <n v="12.536000000000001"/>
    <n v="1"/>
    <n v="0.2"/>
    <n v="4.2308999999999983"/>
  </r>
  <r>
    <n v="4934"/>
    <s v="CA-2012-106978"/>
    <x v="1"/>
    <x v="694"/>
    <d v="2012-10-04T00:00:00"/>
    <s v="Standard Class"/>
    <s v="ZC-21910"/>
    <s v="Zuschuss Carroll"/>
    <x v="0"/>
    <x v="0"/>
    <s v="Aurora"/>
    <x v="22"/>
    <n v="80013"/>
    <x v="1"/>
    <x v="751"/>
    <x v="1"/>
    <x v="8"/>
    <x v="742"/>
    <n v="1.0800000000000003"/>
    <n v="2"/>
    <n v="0.7"/>
    <n v="-0.79200000000000004"/>
  </r>
  <r>
    <n v="4935"/>
    <s v="CA-2012-106978"/>
    <x v="1"/>
    <x v="694"/>
    <d v="2012-10-04T00:00:00"/>
    <s v="Standard Class"/>
    <s v="ZC-21910"/>
    <s v="Zuschuss Carroll"/>
    <x v="0"/>
    <x v="0"/>
    <s v="Aurora"/>
    <x v="22"/>
    <n v="80013"/>
    <x v="1"/>
    <x v="1014"/>
    <x v="1"/>
    <x v="13"/>
    <x v="33"/>
    <n v="4.5120000000000005"/>
    <n v="3"/>
    <n v="0.2"/>
    <n v="0.84599999999999964"/>
  </r>
  <r>
    <n v="4936"/>
    <s v="CA-2012-155124"/>
    <x v="1"/>
    <x v="1007"/>
    <d v="2012-03-21T00:00:00"/>
    <s v="Standard Class"/>
    <s v="KS-16300"/>
    <s v="Karen Seio"/>
    <x v="1"/>
    <x v="0"/>
    <s v="Lehi"/>
    <x v="7"/>
    <n v="84043"/>
    <x v="1"/>
    <x v="1709"/>
    <x v="2"/>
    <x v="7"/>
    <x v="1689"/>
    <n v="16.776000000000003"/>
    <n v="3"/>
    <n v="0.2"/>
    <n v="1.6776"/>
  </r>
  <r>
    <n v="4937"/>
    <s v="CA-2014-150931"/>
    <x v="3"/>
    <x v="1008"/>
    <d v="2014-01-14T00:00:00"/>
    <s v="Standard Class"/>
    <s v="DP-13390"/>
    <s v="Dennis Pardue"/>
    <x v="2"/>
    <x v="0"/>
    <s v="Tuscaloosa"/>
    <x v="19"/>
    <n v="35401"/>
    <x v="0"/>
    <x v="544"/>
    <x v="1"/>
    <x v="8"/>
    <x v="539"/>
    <n v="33.74"/>
    <n v="7"/>
    <n v="0"/>
    <n v="15.5204"/>
  </r>
  <r>
    <n v="4938"/>
    <s v="CA-2011-157147"/>
    <x v="2"/>
    <x v="286"/>
    <d v="2011-01-19T00:00:00"/>
    <s v="Standard Class"/>
    <s v="BD-11605"/>
    <s v="Brian Dahlen"/>
    <x v="0"/>
    <x v="0"/>
    <s v="San Francisco"/>
    <x v="1"/>
    <n v="94109"/>
    <x v="1"/>
    <x v="1244"/>
    <x v="1"/>
    <x v="4"/>
    <x v="1218"/>
    <n v="1325.8500000000001"/>
    <n v="5"/>
    <n v="0"/>
    <n v="238.65299999999991"/>
  </r>
  <r>
    <n v="4939"/>
    <s v="CA-2011-157147"/>
    <x v="2"/>
    <x v="286"/>
    <d v="2011-01-19T00:00:00"/>
    <s v="Standard Class"/>
    <s v="BD-11605"/>
    <s v="Brian Dahlen"/>
    <x v="0"/>
    <x v="0"/>
    <s v="San Francisco"/>
    <x v="1"/>
    <n v="94109"/>
    <x v="1"/>
    <x v="1219"/>
    <x v="0"/>
    <x v="0"/>
    <x v="1194"/>
    <n v="333.99899999999997"/>
    <n v="3"/>
    <n v="0.15"/>
    <n v="3.9294000000000082"/>
  </r>
  <r>
    <n v="4940"/>
    <s v="CA-2011-157147"/>
    <x v="2"/>
    <x v="286"/>
    <d v="2011-01-19T00:00:00"/>
    <s v="Standard Class"/>
    <s v="BD-11605"/>
    <s v="Brian Dahlen"/>
    <x v="0"/>
    <x v="0"/>
    <s v="San Francisco"/>
    <x v="1"/>
    <n v="94109"/>
    <x v="1"/>
    <x v="181"/>
    <x v="1"/>
    <x v="6"/>
    <x v="180"/>
    <n v="19.899999999999999"/>
    <n v="5"/>
    <n v="0"/>
    <n v="6.5669999999999984"/>
  </r>
  <r>
    <n v="4941"/>
    <s v="CA-2012-156482"/>
    <x v="1"/>
    <x v="525"/>
    <d v="2012-02-13T00:00:00"/>
    <s v="Standard Class"/>
    <s v="IL-15100"/>
    <s v="Ivan Liston"/>
    <x v="0"/>
    <x v="0"/>
    <s v="Wilmington"/>
    <x v="13"/>
    <n v="19805"/>
    <x v="3"/>
    <x v="901"/>
    <x v="0"/>
    <x v="1"/>
    <x v="884"/>
    <n v="1268.82"/>
    <n v="9"/>
    <n v="0"/>
    <n v="266.45219999999989"/>
  </r>
  <r>
    <n v="4942"/>
    <s v="CA-2012-156482"/>
    <x v="1"/>
    <x v="525"/>
    <d v="2012-02-13T00:00:00"/>
    <s v="Standard Class"/>
    <s v="IL-15100"/>
    <s v="Ivan Liston"/>
    <x v="0"/>
    <x v="0"/>
    <s v="Wilmington"/>
    <x v="13"/>
    <n v="19805"/>
    <x v="3"/>
    <x v="1531"/>
    <x v="0"/>
    <x v="0"/>
    <x v="1509"/>
    <n v="283.92"/>
    <n v="4"/>
    <n v="0"/>
    <n v="82.336799999999982"/>
  </r>
  <r>
    <n v="4943"/>
    <s v="CA-2012-156482"/>
    <x v="1"/>
    <x v="525"/>
    <d v="2012-02-13T00:00:00"/>
    <s v="Standard Class"/>
    <s v="IL-15100"/>
    <s v="Ivan Liston"/>
    <x v="0"/>
    <x v="0"/>
    <s v="Wilmington"/>
    <x v="13"/>
    <n v="19805"/>
    <x v="3"/>
    <x v="888"/>
    <x v="1"/>
    <x v="6"/>
    <x v="872"/>
    <n v="5.68"/>
    <n v="2"/>
    <n v="0"/>
    <n v="1.7607999999999997"/>
  </r>
  <r>
    <n v="4944"/>
    <s v="CA-2014-106782"/>
    <x v="3"/>
    <x v="202"/>
    <d v="2014-12-28T00:00:00"/>
    <s v="Standard Class"/>
    <s v="LP-17095"/>
    <s v="Liz Preis"/>
    <x v="0"/>
    <x v="0"/>
    <s v="Lafayette"/>
    <x v="14"/>
    <n v="47905"/>
    <x v="2"/>
    <x v="458"/>
    <x v="1"/>
    <x v="4"/>
    <x v="454"/>
    <n v="375.34"/>
    <n v="1"/>
    <n v="0"/>
    <n v="18.766999999999996"/>
  </r>
  <r>
    <n v="4945"/>
    <s v="CA-2013-151372"/>
    <x v="0"/>
    <x v="64"/>
    <d v="2013-09-07T00:00:00"/>
    <s v="First Class"/>
    <s v="JH-15985"/>
    <s v="Joseph Holt"/>
    <x v="0"/>
    <x v="0"/>
    <s v="Redondo Beach"/>
    <x v="1"/>
    <n v="90278"/>
    <x v="1"/>
    <x v="1696"/>
    <x v="1"/>
    <x v="10"/>
    <x v="1675"/>
    <n v="96.08"/>
    <n v="2"/>
    <n v="0"/>
    <n v="46.118399999999994"/>
  </r>
  <r>
    <n v="4946"/>
    <s v="CA-2013-151372"/>
    <x v="0"/>
    <x v="64"/>
    <d v="2013-09-07T00:00:00"/>
    <s v="First Class"/>
    <s v="JH-15985"/>
    <s v="Joseph Holt"/>
    <x v="0"/>
    <x v="0"/>
    <s v="Redondo Beach"/>
    <x v="1"/>
    <n v="90278"/>
    <x v="1"/>
    <x v="347"/>
    <x v="1"/>
    <x v="8"/>
    <x v="343"/>
    <n v="11.68"/>
    <n v="2"/>
    <n v="0.2"/>
    <n v="3.9419999999999993"/>
  </r>
  <r>
    <n v="4947"/>
    <s v="CA-2013-151372"/>
    <x v="0"/>
    <x v="64"/>
    <d v="2013-09-07T00:00:00"/>
    <s v="First Class"/>
    <s v="JH-15985"/>
    <s v="Joseph Holt"/>
    <x v="0"/>
    <x v="0"/>
    <s v="Redondo Beach"/>
    <x v="1"/>
    <n v="90278"/>
    <x v="1"/>
    <x v="52"/>
    <x v="1"/>
    <x v="13"/>
    <x v="52"/>
    <n v="4.3600000000000003"/>
    <n v="2"/>
    <n v="0"/>
    <n v="1.7876000000000003"/>
  </r>
  <r>
    <n v="4948"/>
    <s v="CA-2011-102085"/>
    <x v="2"/>
    <x v="777"/>
    <d v="2011-10-09T00:00:00"/>
    <s v="Standard Class"/>
    <s v="JD-16015"/>
    <s v="Joy Daniels"/>
    <x v="0"/>
    <x v="0"/>
    <s v="Seattle"/>
    <x v="4"/>
    <n v="98115"/>
    <x v="1"/>
    <x v="148"/>
    <x v="1"/>
    <x v="2"/>
    <x v="148"/>
    <n v="29.24"/>
    <n v="4"/>
    <n v="0"/>
    <n v="13.742799999999999"/>
  </r>
  <r>
    <n v="4949"/>
    <s v="CA-2014-107125"/>
    <x v="3"/>
    <x v="344"/>
    <d v="2014-12-03T00:00:00"/>
    <s v="Standard Class"/>
    <s v="BD-11320"/>
    <s v="Bill Donatelli"/>
    <x v="0"/>
    <x v="0"/>
    <s v="Los Angeles"/>
    <x v="1"/>
    <n v="90045"/>
    <x v="1"/>
    <x v="542"/>
    <x v="1"/>
    <x v="8"/>
    <x v="537"/>
    <n v="117.48800000000001"/>
    <n v="7"/>
    <n v="0.2"/>
    <n v="41.120799999999988"/>
  </r>
  <r>
    <n v="4950"/>
    <s v="CA-2014-107125"/>
    <x v="3"/>
    <x v="344"/>
    <d v="2014-12-03T00:00:00"/>
    <s v="Standard Class"/>
    <s v="BD-11320"/>
    <s v="Bill Donatelli"/>
    <x v="0"/>
    <x v="0"/>
    <s v="Los Angeles"/>
    <x v="1"/>
    <n v="90045"/>
    <x v="1"/>
    <x v="545"/>
    <x v="0"/>
    <x v="5"/>
    <x v="540"/>
    <n v="18.84"/>
    <n v="3"/>
    <n v="0"/>
    <n v="6.0287999999999995"/>
  </r>
  <r>
    <n v="4951"/>
    <s v="CA-2013-125815"/>
    <x v="0"/>
    <x v="99"/>
    <d v="2013-11-02T00:00:00"/>
    <s v="Second Class"/>
    <s v="DL-13330"/>
    <s v="Denise Leinenbach"/>
    <x v="0"/>
    <x v="0"/>
    <s v="New York City"/>
    <x v="15"/>
    <n v="10009"/>
    <x v="3"/>
    <x v="154"/>
    <x v="1"/>
    <x v="6"/>
    <x v="153"/>
    <n v="12.419999999999998"/>
    <n v="3"/>
    <n v="0"/>
    <n v="5.2164000000000001"/>
  </r>
  <r>
    <n v="4952"/>
    <s v="CA-2012-144190"/>
    <x v="1"/>
    <x v="988"/>
    <d v="2012-06-13T00:00:00"/>
    <s v="Standard Class"/>
    <s v="NC-18415"/>
    <s v="Nathan Cano"/>
    <x v="0"/>
    <x v="0"/>
    <s v="Royal Oak"/>
    <x v="12"/>
    <n v="48073"/>
    <x v="2"/>
    <x v="88"/>
    <x v="1"/>
    <x v="10"/>
    <x v="88"/>
    <n v="12.96"/>
    <n v="2"/>
    <n v="0"/>
    <n v="6.2208000000000006"/>
  </r>
  <r>
    <n v="4953"/>
    <s v="CA-2014-117926"/>
    <x v="3"/>
    <x v="166"/>
    <d v="2014-12-13T00:00:00"/>
    <s v="Second Class"/>
    <s v="AS-10225"/>
    <s v="Alan Schoenberger"/>
    <x v="1"/>
    <x v="0"/>
    <s v="San Francisco"/>
    <x v="1"/>
    <n v="94109"/>
    <x v="1"/>
    <x v="1710"/>
    <x v="1"/>
    <x v="9"/>
    <x v="1690"/>
    <n v="69.48"/>
    <n v="1"/>
    <n v="0"/>
    <n v="20.843999999999994"/>
  </r>
  <r>
    <n v="4954"/>
    <s v="CA-2012-153906"/>
    <x v="1"/>
    <x v="199"/>
    <d v="2012-03-20T00:00:00"/>
    <s v="Standard Class"/>
    <s v="MS-17980"/>
    <s v="Michael Stewart"/>
    <x v="1"/>
    <x v="0"/>
    <s v="New York City"/>
    <x v="15"/>
    <n v="10009"/>
    <x v="3"/>
    <x v="1300"/>
    <x v="2"/>
    <x v="7"/>
    <x v="1276"/>
    <n v="85.9"/>
    <n v="2"/>
    <n v="0"/>
    <n v="2.5769999999999982"/>
  </r>
  <r>
    <n v="4955"/>
    <s v="CA-2011-160262"/>
    <x v="2"/>
    <x v="3"/>
    <d v="2011-06-13T00:00:00"/>
    <s v="Second Class"/>
    <s v="TS-21205"/>
    <s v="Thomas Seio"/>
    <x v="1"/>
    <x v="0"/>
    <s v="North Las Vegas"/>
    <x v="33"/>
    <n v="89031"/>
    <x v="1"/>
    <x v="679"/>
    <x v="1"/>
    <x v="6"/>
    <x v="673"/>
    <n v="18.060000000000002"/>
    <n v="7"/>
    <n v="0"/>
    <n v="4.6956000000000007"/>
  </r>
  <r>
    <n v="4956"/>
    <s v="CA-2011-160262"/>
    <x v="2"/>
    <x v="3"/>
    <d v="2011-06-13T00:00:00"/>
    <s v="Second Class"/>
    <s v="TS-21205"/>
    <s v="Thomas Seio"/>
    <x v="1"/>
    <x v="0"/>
    <s v="North Las Vegas"/>
    <x v="33"/>
    <n v="89031"/>
    <x v="1"/>
    <x v="954"/>
    <x v="1"/>
    <x v="10"/>
    <x v="938"/>
    <n v="79.14"/>
    <n v="3"/>
    <n v="0"/>
    <n v="36.404399999999995"/>
  </r>
  <r>
    <n v="4957"/>
    <s v="CA-2011-160262"/>
    <x v="2"/>
    <x v="3"/>
    <d v="2011-06-13T00:00:00"/>
    <s v="Second Class"/>
    <s v="TS-21205"/>
    <s v="Thomas Seio"/>
    <x v="1"/>
    <x v="0"/>
    <s v="North Las Vegas"/>
    <x v="33"/>
    <n v="89031"/>
    <x v="1"/>
    <x v="1456"/>
    <x v="0"/>
    <x v="5"/>
    <x v="1433"/>
    <n v="37.4"/>
    <n v="2"/>
    <n v="0"/>
    <n v="14.212"/>
  </r>
  <r>
    <n v="4958"/>
    <s v="CA-2012-127607"/>
    <x v="1"/>
    <x v="305"/>
    <d v="2012-03-26T00:00:00"/>
    <s v="Standard Class"/>
    <s v="JK-15730"/>
    <s v="Joe Kamberova"/>
    <x v="0"/>
    <x v="0"/>
    <s v="Carrollton"/>
    <x v="5"/>
    <n v="75007"/>
    <x v="2"/>
    <x v="1375"/>
    <x v="1"/>
    <x v="8"/>
    <x v="1351"/>
    <n v="2.5119999999999996"/>
    <n v="2"/>
    <n v="0.8"/>
    <n v="-4.3960000000000026"/>
  </r>
  <r>
    <n v="4959"/>
    <s v="CA-2012-127607"/>
    <x v="1"/>
    <x v="305"/>
    <d v="2012-03-26T00:00:00"/>
    <s v="Standard Class"/>
    <s v="JK-15730"/>
    <s v="Joe Kamberova"/>
    <x v="0"/>
    <x v="0"/>
    <s v="Carrollton"/>
    <x v="5"/>
    <n v="75007"/>
    <x v="2"/>
    <x v="1711"/>
    <x v="1"/>
    <x v="13"/>
    <x v="33"/>
    <n v="18.864000000000001"/>
    <n v="9"/>
    <n v="0.2"/>
    <n v="6.1307999999999998"/>
  </r>
  <r>
    <n v="4960"/>
    <s v="CA-2013-166226"/>
    <x v="0"/>
    <x v="741"/>
    <d v="2013-11-23T00:00:00"/>
    <s v="Standard Class"/>
    <s v="TC-21535"/>
    <s v="Tracy Collins"/>
    <x v="2"/>
    <x v="0"/>
    <s v="Los Angeles"/>
    <x v="1"/>
    <n v="90008"/>
    <x v="1"/>
    <x v="1081"/>
    <x v="2"/>
    <x v="7"/>
    <x v="1062"/>
    <n v="61.192"/>
    <n v="1"/>
    <n v="0.2"/>
    <n v="6.1192000000000011"/>
  </r>
  <r>
    <n v="4961"/>
    <s v="CA-2013-166226"/>
    <x v="0"/>
    <x v="741"/>
    <d v="2013-11-23T00:00:00"/>
    <s v="Standard Class"/>
    <s v="TC-21535"/>
    <s v="Tracy Collins"/>
    <x v="2"/>
    <x v="0"/>
    <s v="Los Angeles"/>
    <x v="1"/>
    <n v="90008"/>
    <x v="1"/>
    <x v="1527"/>
    <x v="1"/>
    <x v="9"/>
    <x v="1505"/>
    <n v="67.84"/>
    <n v="1"/>
    <n v="0"/>
    <n v="18.316800000000001"/>
  </r>
  <r>
    <n v="4962"/>
    <s v="CA-2011-156587"/>
    <x v="2"/>
    <x v="1009"/>
    <d v="2011-03-08T00:00:00"/>
    <s v="First Class"/>
    <s v="AB-10015"/>
    <s v="Aaron Bergman"/>
    <x v="0"/>
    <x v="0"/>
    <s v="Seattle"/>
    <x v="4"/>
    <n v="98103"/>
    <x v="1"/>
    <x v="212"/>
    <x v="0"/>
    <x v="1"/>
    <x v="211"/>
    <n v="48.712000000000003"/>
    <n v="1"/>
    <n v="0.2"/>
    <n v="5.4800999999999966"/>
  </r>
  <r>
    <n v="4963"/>
    <s v="CA-2011-156587"/>
    <x v="2"/>
    <x v="1009"/>
    <d v="2011-03-08T00:00:00"/>
    <s v="First Class"/>
    <s v="AB-10015"/>
    <s v="Aaron Bergman"/>
    <x v="0"/>
    <x v="0"/>
    <s v="Seattle"/>
    <x v="4"/>
    <n v="98103"/>
    <x v="1"/>
    <x v="250"/>
    <x v="1"/>
    <x v="6"/>
    <x v="248"/>
    <n v="17.940000000000001"/>
    <n v="3"/>
    <n v="0"/>
    <n v="4.6644000000000005"/>
  </r>
  <r>
    <n v="4964"/>
    <s v="CA-2011-156587"/>
    <x v="2"/>
    <x v="1009"/>
    <d v="2011-03-08T00:00:00"/>
    <s v="First Class"/>
    <s v="AB-10015"/>
    <s v="Aaron Bergman"/>
    <x v="0"/>
    <x v="0"/>
    <s v="Seattle"/>
    <x v="4"/>
    <n v="98103"/>
    <x v="1"/>
    <x v="871"/>
    <x v="1"/>
    <x v="4"/>
    <x v="856"/>
    <n v="242.94"/>
    <n v="3"/>
    <n v="0"/>
    <n v="4.8588000000000164"/>
  </r>
  <r>
    <n v="4965"/>
    <s v="CA-2013-141180"/>
    <x v="0"/>
    <x v="666"/>
    <d v="2013-05-20T00:00:00"/>
    <s v="Second Class"/>
    <s v="DP-13000"/>
    <s v="Darren Powers"/>
    <x v="0"/>
    <x v="0"/>
    <s v="Fort Lauderdale"/>
    <x v="2"/>
    <n v="33311"/>
    <x v="0"/>
    <x v="625"/>
    <x v="1"/>
    <x v="8"/>
    <x v="619"/>
    <n v="7.7640000000000011"/>
    <n v="4"/>
    <n v="0.7"/>
    <n v="-5.1760000000000002"/>
  </r>
  <r>
    <n v="4966"/>
    <s v="CA-2012-109708"/>
    <x v="1"/>
    <x v="442"/>
    <d v="2012-05-28T00:00:00"/>
    <s v="Second Class"/>
    <s v="CY-12745"/>
    <s v="Craig Yedwab"/>
    <x v="1"/>
    <x v="0"/>
    <s v="Columbia"/>
    <x v="18"/>
    <n v="38401"/>
    <x v="0"/>
    <x v="1285"/>
    <x v="2"/>
    <x v="7"/>
    <x v="1262"/>
    <n v="467.03999999999996"/>
    <n v="4"/>
    <n v="0.2"/>
    <n v="58.379999999999939"/>
  </r>
  <r>
    <n v="4967"/>
    <s v="CA-2012-122406"/>
    <x v="1"/>
    <x v="991"/>
    <d v="2012-08-05T00:00:00"/>
    <s v="Second Class"/>
    <s v="BE-11455"/>
    <s v="Brad Eason"/>
    <x v="2"/>
    <x v="0"/>
    <s v="Providence"/>
    <x v="34"/>
    <n v="2908"/>
    <x v="3"/>
    <x v="1300"/>
    <x v="2"/>
    <x v="7"/>
    <x v="1276"/>
    <n v="128.85000000000002"/>
    <n v="3"/>
    <n v="0"/>
    <n v="3.8654999999999973"/>
  </r>
  <r>
    <n v="4968"/>
    <s v="CA-2012-122406"/>
    <x v="1"/>
    <x v="991"/>
    <d v="2012-08-05T00:00:00"/>
    <s v="Second Class"/>
    <s v="BE-11455"/>
    <s v="Brad Eason"/>
    <x v="2"/>
    <x v="0"/>
    <s v="Providence"/>
    <x v="34"/>
    <n v="2908"/>
    <x v="3"/>
    <x v="794"/>
    <x v="1"/>
    <x v="10"/>
    <x v="784"/>
    <n v="8.4"/>
    <n v="2"/>
    <n v="0"/>
    <n v="4.1159999999999997"/>
  </r>
  <r>
    <n v="4969"/>
    <s v="CA-2012-122406"/>
    <x v="1"/>
    <x v="991"/>
    <d v="2012-08-05T00:00:00"/>
    <s v="Second Class"/>
    <s v="BE-11455"/>
    <s v="Brad Eason"/>
    <x v="2"/>
    <x v="0"/>
    <s v="Providence"/>
    <x v="34"/>
    <n v="2908"/>
    <x v="3"/>
    <x v="409"/>
    <x v="2"/>
    <x v="11"/>
    <x v="404"/>
    <n v="199.98"/>
    <n v="2"/>
    <n v="0"/>
    <n v="83.991600000000005"/>
  </r>
  <r>
    <n v="4970"/>
    <s v="CA-2012-122406"/>
    <x v="1"/>
    <x v="991"/>
    <d v="2012-08-05T00:00:00"/>
    <s v="Second Class"/>
    <s v="BE-11455"/>
    <s v="Brad Eason"/>
    <x v="2"/>
    <x v="0"/>
    <s v="Providence"/>
    <x v="34"/>
    <n v="2908"/>
    <x v="3"/>
    <x v="913"/>
    <x v="0"/>
    <x v="1"/>
    <x v="896"/>
    <n v="110.98"/>
    <n v="1"/>
    <n v="0"/>
    <n v="15.537199999999999"/>
  </r>
  <r>
    <n v="4971"/>
    <s v="US-2013-153815"/>
    <x v="0"/>
    <x v="61"/>
    <d v="2013-11-10T00:00:00"/>
    <s v="First Class"/>
    <s v="KL-16555"/>
    <s v="Kelly Lampkin"/>
    <x v="1"/>
    <x v="0"/>
    <s v="Jacksonville"/>
    <x v="2"/>
    <n v="32216"/>
    <x v="0"/>
    <x v="70"/>
    <x v="0"/>
    <x v="1"/>
    <x v="70"/>
    <n v="207.98400000000004"/>
    <n v="2"/>
    <n v="0.2"/>
    <n v="-28.597800000000007"/>
  </r>
  <r>
    <n v="4972"/>
    <s v="US-2013-153815"/>
    <x v="0"/>
    <x v="61"/>
    <d v="2013-11-10T00:00:00"/>
    <s v="First Class"/>
    <s v="KL-16555"/>
    <s v="Kelly Lampkin"/>
    <x v="1"/>
    <x v="0"/>
    <s v="Jacksonville"/>
    <x v="2"/>
    <n v="32216"/>
    <x v="0"/>
    <x v="1437"/>
    <x v="1"/>
    <x v="10"/>
    <x v="1416"/>
    <n v="36.112000000000002"/>
    <n v="2"/>
    <n v="0.2"/>
    <n v="12.639200000000001"/>
  </r>
  <r>
    <n v="4973"/>
    <s v="US-2013-153815"/>
    <x v="0"/>
    <x v="61"/>
    <d v="2013-11-10T00:00:00"/>
    <s v="First Class"/>
    <s v="KL-16555"/>
    <s v="Kelly Lampkin"/>
    <x v="1"/>
    <x v="0"/>
    <s v="Jacksonville"/>
    <x v="2"/>
    <n v="32216"/>
    <x v="0"/>
    <x v="642"/>
    <x v="0"/>
    <x v="5"/>
    <x v="636"/>
    <n v="35.568000000000005"/>
    <n v="2"/>
    <n v="0.2"/>
    <n v="5.7797999999999963"/>
  </r>
  <r>
    <n v="4974"/>
    <s v="US-2013-153815"/>
    <x v="0"/>
    <x v="61"/>
    <d v="2013-11-10T00:00:00"/>
    <s v="First Class"/>
    <s v="KL-16555"/>
    <s v="Kelly Lampkin"/>
    <x v="1"/>
    <x v="0"/>
    <s v="Jacksonville"/>
    <x v="2"/>
    <n v="32216"/>
    <x v="0"/>
    <x v="417"/>
    <x v="1"/>
    <x v="10"/>
    <x v="412"/>
    <n v="88.768000000000001"/>
    <n v="2"/>
    <n v="0.2"/>
    <n v="31.068799999999996"/>
  </r>
  <r>
    <n v="4975"/>
    <s v="CA-2013-164896"/>
    <x v="0"/>
    <x v="77"/>
    <d v="2013-11-13T00:00:00"/>
    <s v="Standard Class"/>
    <s v="PS-19045"/>
    <s v="Penelope Sewall"/>
    <x v="2"/>
    <x v="0"/>
    <s v="Oceanside"/>
    <x v="1"/>
    <n v="92054"/>
    <x v="1"/>
    <x v="1408"/>
    <x v="1"/>
    <x v="10"/>
    <x v="1386"/>
    <n v="12.9"/>
    <n v="2"/>
    <n v="0"/>
    <n v="6.3209999999999997"/>
  </r>
  <r>
    <n v="4976"/>
    <s v="CA-2012-142202"/>
    <x v="1"/>
    <x v="227"/>
    <d v="2012-09-23T00:00:00"/>
    <s v="Second Class"/>
    <s v="JR-16210"/>
    <s v="Justin Ritter"/>
    <x v="1"/>
    <x v="0"/>
    <s v="Jacksonville"/>
    <x v="2"/>
    <n v="32216"/>
    <x v="0"/>
    <x v="769"/>
    <x v="2"/>
    <x v="11"/>
    <x v="761"/>
    <n v="717.12000000000012"/>
    <n v="9"/>
    <n v="0.2"/>
    <n v="152.38799999999992"/>
  </r>
  <r>
    <n v="4977"/>
    <s v="CA-2012-165050"/>
    <x v="1"/>
    <x v="214"/>
    <d v="2012-12-09T00:00:00"/>
    <s v="First Class"/>
    <s v="AH-10210"/>
    <s v="Alan Hwang"/>
    <x v="0"/>
    <x v="0"/>
    <s v="New York City"/>
    <x v="15"/>
    <n v="10024"/>
    <x v="3"/>
    <x v="880"/>
    <x v="1"/>
    <x v="8"/>
    <x v="865"/>
    <n v="21.36"/>
    <n v="5"/>
    <n v="0.2"/>
    <n v="7.2089999999999996"/>
  </r>
  <r>
    <n v="4978"/>
    <s v="CA-2012-165050"/>
    <x v="1"/>
    <x v="214"/>
    <d v="2012-12-09T00:00:00"/>
    <s v="First Class"/>
    <s v="AH-10210"/>
    <s v="Alan Hwang"/>
    <x v="0"/>
    <x v="0"/>
    <s v="New York City"/>
    <x v="15"/>
    <n v="10024"/>
    <x v="3"/>
    <x v="807"/>
    <x v="1"/>
    <x v="8"/>
    <x v="797"/>
    <n v="6.6879999999999997"/>
    <n v="2"/>
    <n v="0.2"/>
    <n v="2.3407999999999998"/>
  </r>
  <r>
    <n v="4979"/>
    <s v="CA-2012-165050"/>
    <x v="1"/>
    <x v="214"/>
    <d v="2012-12-09T00:00:00"/>
    <s v="First Class"/>
    <s v="AH-10210"/>
    <s v="Alan Hwang"/>
    <x v="0"/>
    <x v="0"/>
    <s v="New York City"/>
    <x v="15"/>
    <n v="10024"/>
    <x v="3"/>
    <x v="957"/>
    <x v="2"/>
    <x v="7"/>
    <x v="941"/>
    <n v="773.94"/>
    <n v="6"/>
    <n v="0"/>
    <n v="224.4426"/>
  </r>
  <r>
    <n v="4980"/>
    <s v="US-2013-131114"/>
    <x v="0"/>
    <x v="10"/>
    <d v="2013-12-14T00:00:00"/>
    <s v="Second Class"/>
    <s v="RW-19630"/>
    <s v="Rob Williams"/>
    <x v="1"/>
    <x v="0"/>
    <s v="Chicago"/>
    <x v="10"/>
    <n v="60610"/>
    <x v="2"/>
    <x v="1257"/>
    <x v="1"/>
    <x v="14"/>
    <x v="1232"/>
    <n v="20.568000000000001"/>
    <n v="3"/>
    <n v="0.2"/>
    <n v="1.5426000000000002"/>
  </r>
  <r>
    <n v="4981"/>
    <s v="US-2013-131114"/>
    <x v="0"/>
    <x v="10"/>
    <d v="2013-12-14T00:00:00"/>
    <s v="Second Class"/>
    <s v="RW-19630"/>
    <s v="Rob Williams"/>
    <x v="1"/>
    <x v="0"/>
    <s v="Chicago"/>
    <x v="10"/>
    <n v="60610"/>
    <x v="2"/>
    <x v="930"/>
    <x v="1"/>
    <x v="9"/>
    <x v="914"/>
    <n v="4.355999999999999"/>
    <n v="2"/>
    <n v="0.8"/>
    <n v="-11.761200000000002"/>
  </r>
  <r>
    <n v="4982"/>
    <s v="US-2013-131114"/>
    <x v="0"/>
    <x v="10"/>
    <d v="2013-12-14T00:00:00"/>
    <s v="Second Class"/>
    <s v="RW-19630"/>
    <s v="Rob Williams"/>
    <x v="1"/>
    <x v="0"/>
    <s v="Chicago"/>
    <x v="10"/>
    <n v="60610"/>
    <x v="2"/>
    <x v="1628"/>
    <x v="2"/>
    <x v="11"/>
    <x v="1609"/>
    <n v="19.040000000000003"/>
    <n v="4"/>
    <n v="0.2"/>
    <n v="-1.4279999999999999"/>
  </r>
  <r>
    <n v="4983"/>
    <s v="CA-2011-160066"/>
    <x v="2"/>
    <x v="912"/>
    <d v="2011-11-22T00:00:00"/>
    <s v="Standard Class"/>
    <s v="AH-10075"/>
    <s v="Adam Hart"/>
    <x v="1"/>
    <x v="0"/>
    <s v="Huntington Beach"/>
    <x v="1"/>
    <n v="92646"/>
    <x v="1"/>
    <x v="709"/>
    <x v="1"/>
    <x v="2"/>
    <x v="701"/>
    <n v="5.22"/>
    <n v="2"/>
    <n v="0"/>
    <n v="2.4011999999999998"/>
  </r>
  <r>
    <n v="4984"/>
    <s v="CA-2013-109925"/>
    <x v="0"/>
    <x v="61"/>
    <d v="2013-11-11T00:00:00"/>
    <s v="Second Class"/>
    <s v="IM-15070"/>
    <s v="Irene Maddox"/>
    <x v="0"/>
    <x v="0"/>
    <s v="San Diego"/>
    <x v="1"/>
    <n v="92105"/>
    <x v="1"/>
    <x v="86"/>
    <x v="1"/>
    <x v="4"/>
    <x v="86"/>
    <n v="84.84"/>
    <n v="3"/>
    <n v="0"/>
    <n v="22.9068"/>
  </r>
  <r>
    <n v="4985"/>
    <s v="CA-2012-160696"/>
    <x v="1"/>
    <x v="684"/>
    <d v="2012-09-10T00:00:00"/>
    <s v="Standard Class"/>
    <s v="CK-12760"/>
    <s v="Cyma Kinney"/>
    <x v="1"/>
    <x v="0"/>
    <s v="Nashville"/>
    <x v="18"/>
    <n v="37211"/>
    <x v="0"/>
    <x v="804"/>
    <x v="1"/>
    <x v="13"/>
    <x v="794"/>
    <n v="7.2400000000000011"/>
    <n v="5"/>
    <n v="0.2"/>
    <n v="1.1764999999999992"/>
  </r>
  <r>
    <n v="4986"/>
    <s v="CA-2011-125171"/>
    <x v="2"/>
    <x v="1010"/>
    <d v="2011-09-03T00:00:00"/>
    <s v="Same Day"/>
    <s v="AG-10390"/>
    <s v="Allen Goldenen"/>
    <x v="0"/>
    <x v="0"/>
    <s v="New York City"/>
    <x v="15"/>
    <n v="10009"/>
    <x v="3"/>
    <x v="782"/>
    <x v="1"/>
    <x v="2"/>
    <x v="773"/>
    <n v="14.399999999999999"/>
    <n v="5"/>
    <n v="0"/>
    <n v="7.056"/>
  </r>
  <r>
    <n v="4987"/>
    <s v="CA-2013-149279"/>
    <x v="0"/>
    <x v="423"/>
    <d v="2013-04-29T00:00:00"/>
    <s v="Standard Class"/>
    <s v="CL-12700"/>
    <s v="Craig Leslie"/>
    <x v="2"/>
    <x v="0"/>
    <s v="Colorado Springs"/>
    <x v="22"/>
    <n v="80906"/>
    <x v="1"/>
    <x v="490"/>
    <x v="1"/>
    <x v="10"/>
    <x v="485"/>
    <n v="15.552000000000003"/>
    <n v="3"/>
    <n v="0.2"/>
    <n v="5.4432"/>
  </r>
  <r>
    <n v="4988"/>
    <s v="CA-2013-149279"/>
    <x v="0"/>
    <x v="423"/>
    <d v="2013-04-29T00:00:00"/>
    <s v="Standard Class"/>
    <s v="CL-12700"/>
    <s v="Craig Leslie"/>
    <x v="2"/>
    <x v="0"/>
    <s v="Colorado Springs"/>
    <x v="22"/>
    <n v="80906"/>
    <x v="1"/>
    <x v="157"/>
    <x v="0"/>
    <x v="1"/>
    <x v="156"/>
    <n v="1325.76"/>
    <n v="6"/>
    <n v="0.2"/>
    <n v="149.14799999999991"/>
  </r>
  <r>
    <n v="4989"/>
    <s v="CA-2013-149279"/>
    <x v="0"/>
    <x v="423"/>
    <d v="2013-04-29T00:00:00"/>
    <s v="Standard Class"/>
    <s v="CL-12700"/>
    <s v="Craig Leslie"/>
    <x v="2"/>
    <x v="0"/>
    <s v="Colorado Springs"/>
    <x v="22"/>
    <n v="80906"/>
    <x v="1"/>
    <x v="1499"/>
    <x v="1"/>
    <x v="8"/>
    <x v="1478"/>
    <n v="3.1080000000000001"/>
    <n v="2"/>
    <n v="0.7"/>
    <n v="-2.1755999999999993"/>
  </r>
  <r>
    <n v="4990"/>
    <s v="CA-2014-107321"/>
    <x v="3"/>
    <x v="515"/>
    <d v="2014-09-05T00:00:00"/>
    <s v="Standard Class"/>
    <s v="AW-10930"/>
    <s v="Arthur Wiediger"/>
    <x v="2"/>
    <x v="0"/>
    <s v="San Francisco"/>
    <x v="1"/>
    <n v="94110"/>
    <x v="1"/>
    <x v="757"/>
    <x v="1"/>
    <x v="8"/>
    <x v="748"/>
    <n v="6.6719999999999988"/>
    <n v="3"/>
    <n v="0.2"/>
    <n v="2.1683999999999997"/>
  </r>
  <r>
    <n v="4991"/>
    <s v="CA-2014-107321"/>
    <x v="3"/>
    <x v="515"/>
    <d v="2014-09-05T00:00:00"/>
    <s v="Standard Class"/>
    <s v="AW-10930"/>
    <s v="Arthur Wiediger"/>
    <x v="2"/>
    <x v="0"/>
    <s v="San Francisco"/>
    <x v="1"/>
    <n v="94110"/>
    <x v="1"/>
    <x v="883"/>
    <x v="2"/>
    <x v="7"/>
    <x v="1471"/>
    <n v="689.40800000000002"/>
    <n v="4"/>
    <n v="0.2"/>
    <n v="77.558399999999978"/>
  </r>
  <r>
    <n v="4992"/>
    <s v="US-2014-122714"/>
    <x v="3"/>
    <x v="226"/>
    <d v="2014-12-14T00:00:00"/>
    <s v="Standard Class"/>
    <s v="HG-14965"/>
    <s v="Henry Goldwyn"/>
    <x v="1"/>
    <x v="0"/>
    <s v="Chicago"/>
    <x v="10"/>
    <n v="60653"/>
    <x v="2"/>
    <x v="1625"/>
    <x v="1"/>
    <x v="8"/>
    <x v="1606"/>
    <n v="1889.9899999999998"/>
    <n v="5"/>
    <n v="0.8"/>
    <n v="-2929.4845000000005"/>
  </r>
  <r>
    <n v="4993"/>
    <s v="CA-2012-153038"/>
    <x v="1"/>
    <x v="217"/>
    <d v="2012-12-25T00:00:00"/>
    <s v="Standard Class"/>
    <s v="RB-19645"/>
    <s v="Robert Barroso"/>
    <x v="1"/>
    <x v="0"/>
    <s v="Memphis"/>
    <x v="18"/>
    <n v="38109"/>
    <x v="0"/>
    <x v="755"/>
    <x v="1"/>
    <x v="12"/>
    <x v="746"/>
    <n v="55.936000000000007"/>
    <n v="8"/>
    <n v="0.2"/>
    <n v="18.878399999999999"/>
  </r>
  <r>
    <n v="4994"/>
    <s v="CA-2012-153038"/>
    <x v="1"/>
    <x v="217"/>
    <d v="2012-12-25T00:00:00"/>
    <s v="Standard Class"/>
    <s v="RB-19645"/>
    <s v="Robert Barroso"/>
    <x v="1"/>
    <x v="0"/>
    <s v="Memphis"/>
    <x v="18"/>
    <n v="38109"/>
    <x v="0"/>
    <x v="1240"/>
    <x v="1"/>
    <x v="2"/>
    <x v="1214"/>
    <n v="18.431999999999999"/>
    <n v="8"/>
    <n v="0.2"/>
    <n v="5.9903999999999984"/>
  </r>
  <r>
    <n v="4995"/>
    <s v="CA-2012-153038"/>
    <x v="1"/>
    <x v="217"/>
    <d v="2012-12-25T00:00:00"/>
    <s v="Standard Class"/>
    <s v="RB-19645"/>
    <s v="Robert Barroso"/>
    <x v="1"/>
    <x v="0"/>
    <s v="Memphis"/>
    <x v="18"/>
    <n v="38109"/>
    <x v="0"/>
    <x v="534"/>
    <x v="0"/>
    <x v="5"/>
    <x v="529"/>
    <n v="20.32"/>
    <n v="5"/>
    <n v="0.2"/>
    <n v="3.5559999999999992"/>
  </r>
  <r>
    <n v="4996"/>
    <s v="CA-2011-132227"/>
    <x v="2"/>
    <x v="130"/>
    <d v="2011-11-10T00:00:00"/>
    <s v="Standard Class"/>
    <s v="SZ-20035"/>
    <s v="Sam Zeldin"/>
    <x v="2"/>
    <x v="0"/>
    <s v="New York City"/>
    <x v="15"/>
    <n v="10011"/>
    <x v="3"/>
    <x v="1526"/>
    <x v="1"/>
    <x v="8"/>
    <x v="1504"/>
    <n v="52.064"/>
    <n v="4"/>
    <n v="0.2"/>
    <n v="18.873199999999997"/>
  </r>
  <r>
    <n v="4997"/>
    <s v="CA-2014-155824"/>
    <x v="3"/>
    <x v="434"/>
    <d v="2014-03-16T00:00:00"/>
    <s v="Standard Class"/>
    <s v="KS-16300"/>
    <s v="Karen Seio"/>
    <x v="1"/>
    <x v="0"/>
    <s v="Raleigh"/>
    <x v="3"/>
    <n v="27604"/>
    <x v="0"/>
    <x v="1712"/>
    <x v="1"/>
    <x v="9"/>
    <x v="1691"/>
    <n v="48.783999999999999"/>
    <n v="1"/>
    <n v="0.2"/>
    <n v="3.6587999999999976"/>
  </r>
  <r>
    <n v="4998"/>
    <s v="CA-2014-155824"/>
    <x v="3"/>
    <x v="434"/>
    <d v="2014-03-16T00:00:00"/>
    <s v="Standard Class"/>
    <s v="KS-16300"/>
    <s v="Karen Seio"/>
    <x v="1"/>
    <x v="0"/>
    <s v="Raleigh"/>
    <x v="3"/>
    <n v="27604"/>
    <x v="0"/>
    <x v="634"/>
    <x v="1"/>
    <x v="8"/>
    <x v="628"/>
    <n v="13.092000000000002"/>
    <n v="4"/>
    <n v="0.7"/>
    <n v="-10.037199999999999"/>
  </r>
  <r>
    <n v="4999"/>
    <s v="CA-2013-129238"/>
    <x v="0"/>
    <x v="1011"/>
    <d v="2013-02-04T00:00:00"/>
    <s v="Standard Class"/>
    <s v="SC-20050"/>
    <s v="Sample Company A"/>
    <x v="2"/>
    <x v="0"/>
    <s v="Los Angeles"/>
    <x v="1"/>
    <n v="90045"/>
    <x v="1"/>
    <x v="1546"/>
    <x v="2"/>
    <x v="7"/>
    <x v="1525"/>
    <n v="109.59200000000001"/>
    <n v="1"/>
    <n v="0.2"/>
    <n v="8.2194000000000003"/>
  </r>
  <r>
    <n v="5000"/>
    <s v="CA-2013-129238"/>
    <x v="0"/>
    <x v="1011"/>
    <d v="2013-02-04T00:00:00"/>
    <s v="Standard Class"/>
    <s v="SC-20050"/>
    <s v="Sample Company A"/>
    <x v="2"/>
    <x v="0"/>
    <s v="Los Angeles"/>
    <x v="1"/>
    <n v="90045"/>
    <x v="1"/>
    <x v="1713"/>
    <x v="1"/>
    <x v="10"/>
    <x v="33"/>
    <n v="56.7"/>
    <n v="5"/>
    <n v="0"/>
    <n v="27.782999999999998"/>
  </r>
  <r>
    <n v="5001"/>
    <s v="CA-2014-159688"/>
    <x v="3"/>
    <x v="917"/>
    <d v="2014-05-13T00:00:00"/>
    <s v="Standard Class"/>
    <s v="AB-10060"/>
    <s v="Adam Bellavance"/>
    <x v="2"/>
    <x v="0"/>
    <s v="Los Angeles"/>
    <x v="1"/>
    <n v="90004"/>
    <x v="1"/>
    <x v="1105"/>
    <x v="2"/>
    <x v="11"/>
    <x v="1085"/>
    <n v="79.989999999999995"/>
    <n v="1"/>
    <n v="0"/>
    <n v="28.796399999999998"/>
  </r>
  <r>
    <n v="5002"/>
    <s v="CA-2013-136126"/>
    <x v="0"/>
    <x v="1012"/>
    <d v="2013-05-25T00:00:00"/>
    <s v="Same Day"/>
    <s v="EH-14125"/>
    <s v="Eugene Hildebrand"/>
    <x v="2"/>
    <x v="0"/>
    <s v="Newport News"/>
    <x v="17"/>
    <n v="23602"/>
    <x v="0"/>
    <x v="1205"/>
    <x v="1"/>
    <x v="14"/>
    <x v="1181"/>
    <n v="69.5"/>
    <n v="5"/>
    <n v="0"/>
    <n v="20.154999999999994"/>
  </r>
  <r>
    <n v="5003"/>
    <s v="CA-2013-136126"/>
    <x v="0"/>
    <x v="1012"/>
    <d v="2013-05-25T00:00:00"/>
    <s v="Same Day"/>
    <s v="EH-14125"/>
    <s v="Eugene Hildebrand"/>
    <x v="2"/>
    <x v="0"/>
    <s v="Newport News"/>
    <x v="17"/>
    <n v="23602"/>
    <x v="0"/>
    <x v="136"/>
    <x v="1"/>
    <x v="10"/>
    <x v="136"/>
    <n v="191.6"/>
    <n v="4"/>
    <n v="0"/>
    <n v="91.967999999999989"/>
  </r>
  <r>
    <n v="5004"/>
    <s v="CA-2013-155033"/>
    <x v="0"/>
    <x v="877"/>
    <d v="2013-10-13T00:00:00"/>
    <s v="Standard Class"/>
    <s v="CC-12475"/>
    <s v="Cindy Chapman"/>
    <x v="0"/>
    <x v="0"/>
    <s v="Los Angeles"/>
    <x v="1"/>
    <n v="90032"/>
    <x v="1"/>
    <x v="1714"/>
    <x v="1"/>
    <x v="10"/>
    <x v="1692"/>
    <n v="10.56"/>
    <n v="2"/>
    <n v="0"/>
    <n v="5.0688000000000004"/>
  </r>
  <r>
    <n v="5005"/>
    <s v="CA-2011-156006"/>
    <x v="2"/>
    <x v="1013"/>
    <d v="2011-05-02T00:00:00"/>
    <s v="Second Class"/>
    <s v="TM-21010"/>
    <s v="Tamara Manning"/>
    <x v="0"/>
    <x v="0"/>
    <s v="Jackson"/>
    <x v="35"/>
    <n v="39212"/>
    <x v="0"/>
    <x v="1365"/>
    <x v="2"/>
    <x v="11"/>
    <x v="1342"/>
    <n v="47.79"/>
    <n v="3"/>
    <n v="0"/>
    <n v="16.2486"/>
  </r>
  <r>
    <n v="5006"/>
    <s v="CA-2012-158659"/>
    <x v="1"/>
    <x v="113"/>
    <d v="2012-11-14T00:00:00"/>
    <s v="Second Class"/>
    <s v="SC-20695"/>
    <s v="Steve Chapman"/>
    <x v="1"/>
    <x v="0"/>
    <s v="Richmond"/>
    <x v="14"/>
    <n v="47374"/>
    <x v="2"/>
    <x v="384"/>
    <x v="1"/>
    <x v="4"/>
    <x v="380"/>
    <n v="714.30000000000007"/>
    <n v="5"/>
    <n v="0"/>
    <n v="207.14699999999993"/>
  </r>
  <r>
    <n v="5007"/>
    <s v="CA-2012-169796"/>
    <x v="1"/>
    <x v="529"/>
    <d v="2012-11-14T00:00:00"/>
    <s v="Standard Class"/>
    <s v="Dp-13240"/>
    <s v="Dean percer"/>
    <x v="2"/>
    <x v="0"/>
    <s v="New York City"/>
    <x v="15"/>
    <n v="10035"/>
    <x v="3"/>
    <x v="1715"/>
    <x v="2"/>
    <x v="15"/>
    <x v="1693"/>
    <n v="2321.9"/>
    <n v="2"/>
    <n v="0"/>
    <n v="1114.5119999999999"/>
  </r>
  <r>
    <n v="5008"/>
    <s v="CA-2012-169796"/>
    <x v="1"/>
    <x v="529"/>
    <d v="2012-11-14T00:00:00"/>
    <s v="Standard Class"/>
    <s v="Dp-13240"/>
    <s v="Dean percer"/>
    <x v="2"/>
    <x v="0"/>
    <s v="New York City"/>
    <x v="15"/>
    <n v="10035"/>
    <x v="3"/>
    <x v="1198"/>
    <x v="1"/>
    <x v="4"/>
    <x v="1174"/>
    <n v="17.940000000000001"/>
    <n v="3"/>
    <n v="0"/>
    <n v="3.0497999999999985"/>
  </r>
  <r>
    <n v="5009"/>
    <s v="CA-2012-102876"/>
    <x v="1"/>
    <x v="67"/>
    <d v="2012-09-14T00:00:00"/>
    <s v="Standard Class"/>
    <s v="LR-17035"/>
    <s v="Lisa Ryan"/>
    <x v="1"/>
    <x v="0"/>
    <s v="Philadelphia"/>
    <x v="9"/>
    <n v="19134"/>
    <x v="3"/>
    <x v="132"/>
    <x v="1"/>
    <x v="8"/>
    <x v="132"/>
    <n v="9.5220000000000002"/>
    <n v="1"/>
    <n v="0.7"/>
    <n v="-6.9827999999999975"/>
  </r>
  <r>
    <n v="5010"/>
    <s v="CA-2012-102876"/>
    <x v="1"/>
    <x v="67"/>
    <d v="2012-09-14T00:00:00"/>
    <s v="Standard Class"/>
    <s v="LR-17035"/>
    <s v="Lisa Ryan"/>
    <x v="1"/>
    <x v="0"/>
    <s v="Philadelphia"/>
    <x v="9"/>
    <n v="19134"/>
    <x v="3"/>
    <x v="420"/>
    <x v="2"/>
    <x v="7"/>
    <x v="415"/>
    <n v="791.96399999999994"/>
    <n v="6"/>
    <n v="0.4"/>
    <n v="-131.9940000000002"/>
  </r>
  <r>
    <n v="5011"/>
    <s v="CA-2012-102876"/>
    <x v="1"/>
    <x v="67"/>
    <d v="2012-09-14T00:00:00"/>
    <s v="Standard Class"/>
    <s v="LR-17035"/>
    <s v="Lisa Ryan"/>
    <x v="1"/>
    <x v="0"/>
    <s v="Philadelphia"/>
    <x v="9"/>
    <n v="19134"/>
    <x v="3"/>
    <x v="520"/>
    <x v="1"/>
    <x v="8"/>
    <x v="515"/>
    <n v="4.9230000000000009"/>
    <n v="3"/>
    <n v="0.7"/>
    <n v="-3.9383999999999997"/>
  </r>
  <r>
    <n v="5012"/>
    <s v="US-2014-139647"/>
    <x v="3"/>
    <x v="943"/>
    <d v="2014-05-14T00:00:00"/>
    <s v="First Class"/>
    <s v="TS-21370"/>
    <s v="Todd Sumrall"/>
    <x v="1"/>
    <x v="0"/>
    <s v="Phoenix"/>
    <x v="16"/>
    <n v="85023"/>
    <x v="1"/>
    <x v="899"/>
    <x v="0"/>
    <x v="0"/>
    <x v="883"/>
    <n v="209.97900000000001"/>
    <n v="7"/>
    <n v="0.7"/>
    <n v="-356.96429999999998"/>
  </r>
  <r>
    <n v="5013"/>
    <s v="US-2014-160465"/>
    <x v="3"/>
    <x v="246"/>
    <d v="2014-07-27T00:00:00"/>
    <s v="Standard Class"/>
    <s v="SW-20350"/>
    <s v="Sean Wendt"/>
    <x v="2"/>
    <x v="0"/>
    <s v="Cleveland"/>
    <x v="24"/>
    <n v="44105"/>
    <x v="3"/>
    <x v="443"/>
    <x v="1"/>
    <x v="8"/>
    <x v="438"/>
    <n v="33.930000000000007"/>
    <n v="3"/>
    <n v="0.7"/>
    <n v="-22.619999999999997"/>
  </r>
  <r>
    <n v="5014"/>
    <s v="US-2014-160465"/>
    <x v="3"/>
    <x v="246"/>
    <d v="2014-07-27T00:00:00"/>
    <s v="Standard Class"/>
    <s v="SW-20350"/>
    <s v="Sean Wendt"/>
    <x v="2"/>
    <x v="0"/>
    <s v="Cleveland"/>
    <x v="24"/>
    <n v="44105"/>
    <x v="3"/>
    <x v="1716"/>
    <x v="1"/>
    <x v="4"/>
    <x v="1694"/>
    <n v="222.32000000000005"/>
    <n v="7"/>
    <n v="0.2"/>
    <n v="25.010999999999967"/>
  </r>
  <r>
    <n v="5015"/>
    <s v="US-2014-160465"/>
    <x v="3"/>
    <x v="246"/>
    <d v="2014-07-27T00:00:00"/>
    <s v="Standard Class"/>
    <s v="SW-20350"/>
    <s v="Sean Wendt"/>
    <x v="2"/>
    <x v="0"/>
    <s v="Cleveland"/>
    <x v="24"/>
    <n v="44105"/>
    <x v="3"/>
    <x v="1717"/>
    <x v="2"/>
    <x v="7"/>
    <x v="1695"/>
    <n v="210.56400000000002"/>
    <n v="6"/>
    <n v="0.4"/>
    <n v="-52.640999999999991"/>
  </r>
  <r>
    <n v="5016"/>
    <s v="CA-2011-153850"/>
    <x v="2"/>
    <x v="156"/>
    <d v="2011-11-29T00:00:00"/>
    <s v="Standard Class"/>
    <s v="TH-21100"/>
    <s v="Thea Hendricks"/>
    <x v="0"/>
    <x v="0"/>
    <s v="Toledo"/>
    <x v="24"/>
    <n v="43615"/>
    <x v="3"/>
    <x v="191"/>
    <x v="0"/>
    <x v="5"/>
    <x v="190"/>
    <n v="35.168000000000006"/>
    <n v="7"/>
    <n v="0.2"/>
    <n v="9.6712000000000025"/>
  </r>
  <r>
    <n v="5017"/>
    <s v="CA-2011-153850"/>
    <x v="2"/>
    <x v="156"/>
    <d v="2011-11-29T00:00:00"/>
    <s v="Standard Class"/>
    <s v="TH-21100"/>
    <s v="Thea Hendricks"/>
    <x v="0"/>
    <x v="0"/>
    <s v="Toledo"/>
    <x v="24"/>
    <n v="43615"/>
    <x v="3"/>
    <x v="1718"/>
    <x v="2"/>
    <x v="7"/>
    <x v="1696"/>
    <n v="1502.376"/>
    <n v="4"/>
    <n v="0.4"/>
    <n v="-250.39600000000019"/>
  </r>
  <r>
    <n v="5018"/>
    <s v="CA-2011-127558"/>
    <x v="2"/>
    <x v="647"/>
    <d v="2011-11-18T00:00:00"/>
    <s v="First Class"/>
    <s v="SS-20410"/>
    <s v="Shahid Shariari"/>
    <x v="0"/>
    <x v="0"/>
    <s v="Los Angeles"/>
    <x v="1"/>
    <n v="90008"/>
    <x v="1"/>
    <x v="224"/>
    <x v="0"/>
    <x v="5"/>
    <x v="222"/>
    <n v="10.11"/>
    <n v="3"/>
    <n v="0"/>
    <n v="3.2351999999999994"/>
  </r>
  <r>
    <n v="5019"/>
    <s v="CA-2011-127558"/>
    <x v="2"/>
    <x v="647"/>
    <d v="2011-11-18T00:00:00"/>
    <s v="First Class"/>
    <s v="SS-20410"/>
    <s v="Shahid Shariari"/>
    <x v="0"/>
    <x v="0"/>
    <s v="Los Angeles"/>
    <x v="1"/>
    <n v="90008"/>
    <x v="1"/>
    <x v="217"/>
    <x v="2"/>
    <x v="11"/>
    <x v="216"/>
    <n v="772.47"/>
    <n v="3"/>
    <n v="0"/>
    <n v="146.76929999999993"/>
  </r>
  <r>
    <n v="5020"/>
    <s v="CA-2011-127558"/>
    <x v="2"/>
    <x v="647"/>
    <d v="2011-11-18T00:00:00"/>
    <s v="First Class"/>
    <s v="SS-20410"/>
    <s v="Shahid Shariari"/>
    <x v="0"/>
    <x v="0"/>
    <s v="Los Angeles"/>
    <x v="1"/>
    <n v="90008"/>
    <x v="1"/>
    <x v="682"/>
    <x v="1"/>
    <x v="14"/>
    <x v="676"/>
    <n v="20.46"/>
    <n v="2"/>
    <n v="0"/>
    <n v="5.3196000000000012"/>
  </r>
  <r>
    <n v="5021"/>
    <s v="CA-2014-136511"/>
    <x v="3"/>
    <x v="721"/>
    <d v="2014-03-26T00:00:00"/>
    <s v="Second Class"/>
    <s v="MZ-17515"/>
    <s v="Mary Zewe"/>
    <x v="1"/>
    <x v="0"/>
    <s v="New York City"/>
    <x v="15"/>
    <n v="10011"/>
    <x v="3"/>
    <x v="413"/>
    <x v="1"/>
    <x v="14"/>
    <x v="408"/>
    <n v="347.58"/>
    <n v="3"/>
    <n v="0"/>
    <n v="17.378999999999976"/>
  </r>
  <r>
    <n v="5022"/>
    <s v="CA-2013-133795"/>
    <x v="0"/>
    <x v="122"/>
    <d v="2013-12-25T00:00:00"/>
    <s v="Standard Class"/>
    <s v="JE-15475"/>
    <s v="Jeremy Ellison"/>
    <x v="0"/>
    <x v="0"/>
    <s v="San Diego"/>
    <x v="1"/>
    <n v="92037"/>
    <x v="1"/>
    <x v="477"/>
    <x v="2"/>
    <x v="11"/>
    <x v="473"/>
    <n v="72.64"/>
    <n v="2"/>
    <n v="0"/>
    <n v="21.791999999999994"/>
  </r>
  <r>
    <n v="5023"/>
    <s v="CA-2013-133795"/>
    <x v="0"/>
    <x v="122"/>
    <d v="2013-12-25T00:00:00"/>
    <s v="Standard Class"/>
    <s v="JE-15475"/>
    <s v="Jeremy Ellison"/>
    <x v="0"/>
    <x v="0"/>
    <s v="San Diego"/>
    <x v="1"/>
    <n v="92037"/>
    <x v="1"/>
    <x v="217"/>
    <x v="2"/>
    <x v="11"/>
    <x v="216"/>
    <n v="772.47"/>
    <n v="3"/>
    <n v="0"/>
    <n v="146.76929999999993"/>
  </r>
  <r>
    <n v="5024"/>
    <s v="CA-2013-133795"/>
    <x v="0"/>
    <x v="122"/>
    <d v="2013-12-25T00:00:00"/>
    <s v="Standard Class"/>
    <s v="JE-15475"/>
    <s v="Jeremy Ellison"/>
    <x v="0"/>
    <x v="0"/>
    <s v="San Diego"/>
    <x v="1"/>
    <n v="92037"/>
    <x v="1"/>
    <x v="1611"/>
    <x v="0"/>
    <x v="5"/>
    <x v="1593"/>
    <n v="39.92"/>
    <n v="4"/>
    <n v="0"/>
    <n v="11.177600000000002"/>
  </r>
  <r>
    <n v="5025"/>
    <s v="US-2014-130953"/>
    <x v="3"/>
    <x v="570"/>
    <d v="2014-08-04T00:00:00"/>
    <s v="Standard Class"/>
    <s v="RF-19735"/>
    <s v="Roland Fjeld"/>
    <x v="0"/>
    <x v="0"/>
    <s v="Oklahoma City"/>
    <x v="26"/>
    <n v="73120"/>
    <x v="2"/>
    <x v="1595"/>
    <x v="1"/>
    <x v="8"/>
    <x v="1578"/>
    <n v="33.479999999999997"/>
    <n v="2"/>
    <n v="0"/>
    <n v="16.405199999999997"/>
  </r>
  <r>
    <n v="5026"/>
    <s v="US-2014-130953"/>
    <x v="3"/>
    <x v="570"/>
    <d v="2014-08-04T00:00:00"/>
    <s v="Standard Class"/>
    <s v="RF-19735"/>
    <s v="Roland Fjeld"/>
    <x v="0"/>
    <x v="0"/>
    <s v="Oklahoma City"/>
    <x v="26"/>
    <n v="73120"/>
    <x v="2"/>
    <x v="348"/>
    <x v="2"/>
    <x v="7"/>
    <x v="344"/>
    <n v="461.97"/>
    <n v="3"/>
    <n v="0"/>
    <n v="133.97129999999996"/>
  </r>
  <r>
    <n v="5027"/>
    <s v="US-2014-130953"/>
    <x v="3"/>
    <x v="570"/>
    <d v="2014-08-04T00:00:00"/>
    <s v="Standard Class"/>
    <s v="RF-19735"/>
    <s v="Roland Fjeld"/>
    <x v="0"/>
    <x v="0"/>
    <s v="Oklahoma City"/>
    <x v="26"/>
    <n v="73120"/>
    <x v="2"/>
    <x v="14"/>
    <x v="1"/>
    <x v="9"/>
    <x v="14"/>
    <n v="137.62"/>
    <n v="2"/>
    <n v="0"/>
    <n v="60.552800000000005"/>
  </r>
  <r>
    <n v="5028"/>
    <s v="US-2014-130953"/>
    <x v="3"/>
    <x v="570"/>
    <d v="2014-08-04T00:00:00"/>
    <s v="Standard Class"/>
    <s v="RF-19735"/>
    <s v="Roland Fjeld"/>
    <x v="0"/>
    <x v="0"/>
    <s v="Oklahoma City"/>
    <x v="26"/>
    <n v="73120"/>
    <x v="2"/>
    <x v="1719"/>
    <x v="0"/>
    <x v="1"/>
    <x v="1697"/>
    <n v="302.67"/>
    <n v="3"/>
    <n v="0"/>
    <n v="72.640799999999999"/>
  </r>
  <r>
    <n v="5029"/>
    <s v="CA-2011-151792"/>
    <x v="2"/>
    <x v="814"/>
    <d v="2011-09-07T00:00:00"/>
    <s v="Second Class"/>
    <s v="CV-12295"/>
    <s v="Christina VanderZanden"/>
    <x v="0"/>
    <x v="0"/>
    <s v="Chicago"/>
    <x v="10"/>
    <n v="60653"/>
    <x v="2"/>
    <x v="590"/>
    <x v="2"/>
    <x v="11"/>
    <x v="585"/>
    <n v="239.976"/>
    <n v="3"/>
    <n v="0.2"/>
    <n v="53.994600000000005"/>
  </r>
  <r>
    <n v="5030"/>
    <s v="CA-2014-139304"/>
    <x v="3"/>
    <x v="926"/>
    <d v="2014-02-03T00:00:00"/>
    <s v="Standard Class"/>
    <s v="VG-21790"/>
    <s v="Vivek Gonzalez"/>
    <x v="0"/>
    <x v="0"/>
    <s v="San Francisco"/>
    <x v="1"/>
    <n v="94109"/>
    <x v="1"/>
    <x v="1477"/>
    <x v="1"/>
    <x v="6"/>
    <x v="1455"/>
    <n v="8.34"/>
    <n v="3"/>
    <n v="0"/>
    <n v="2.1683999999999997"/>
  </r>
  <r>
    <n v="5031"/>
    <s v="CA-2014-139304"/>
    <x v="3"/>
    <x v="926"/>
    <d v="2014-02-03T00:00:00"/>
    <s v="Standard Class"/>
    <s v="VG-21790"/>
    <s v="Vivek Gonzalez"/>
    <x v="0"/>
    <x v="0"/>
    <s v="San Francisco"/>
    <x v="1"/>
    <n v="94109"/>
    <x v="1"/>
    <x v="1257"/>
    <x v="1"/>
    <x v="14"/>
    <x v="1232"/>
    <n v="8.57"/>
    <n v="1"/>
    <n v="0"/>
    <n v="2.2282000000000002"/>
  </r>
  <r>
    <n v="5032"/>
    <s v="CA-2014-139304"/>
    <x v="3"/>
    <x v="926"/>
    <d v="2014-02-03T00:00:00"/>
    <s v="Standard Class"/>
    <s v="VG-21790"/>
    <s v="Vivek Gonzalez"/>
    <x v="0"/>
    <x v="0"/>
    <s v="San Francisco"/>
    <x v="1"/>
    <n v="94109"/>
    <x v="1"/>
    <x v="440"/>
    <x v="1"/>
    <x v="8"/>
    <x v="435"/>
    <n v="119.61600000000001"/>
    <n v="8"/>
    <n v="0.2"/>
    <n v="40.370399999999997"/>
  </r>
  <r>
    <n v="5033"/>
    <s v="CA-2013-155166"/>
    <x v="0"/>
    <x v="482"/>
    <d v="2014-01-03T00:00:00"/>
    <s v="Standard Class"/>
    <s v="BB-11545"/>
    <s v="Brenda Bowman"/>
    <x v="1"/>
    <x v="0"/>
    <s v="Vineland"/>
    <x v="30"/>
    <n v="8360"/>
    <x v="3"/>
    <x v="56"/>
    <x v="0"/>
    <x v="1"/>
    <x v="56"/>
    <n v="212.94"/>
    <n v="3"/>
    <n v="0"/>
    <n v="25.552800000000005"/>
  </r>
  <r>
    <n v="5034"/>
    <s v="CA-2013-155166"/>
    <x v="0"/>
    <x v="482"/>
    <d v="2014-01-03T00:00:00"/>
    <s v="Standard Class"/>
    <s v="BB-11545"/>
    <s v="Brenda Bowman"/>
    <x v="1"/>
    <x v="0"/>
    <s v="Vineland"/>
    <x v="30"/>
    <n v="8360"/>
    <x v="3"/>
    <x v="1276"/>
    <x v="1"/>
    <x v="9"/>
    <x v="1252"/>
    <n v="26.49"/>
    <n v="1"/>
    <n v="0"/>
    <n v="7.4172000000000011"/>
  </r>
  <r>
    <n v="5035"/>
    <s v="CA-2012-103954"/>
    <x v="1"/>
    <x v="101"/>
    <d v="2012-08-13T00:00:00"/>
    <s v="Second Class"/>
    <s v="HR-14770"/>
    <s v="Hallie Redmond"/>
    <x v="2"/>
    <x v="0"/>
    <s v="Milwaukee"/>
    <x v="6"/>
    <n v="53209"/>
    <x v="2"/>
    <x v="1657"/>
    <x v="0"/>
    <x v="0"/>
    <x v="1636"/>
    <n v="687.4"/>
    <n v="5"/>
    <n v="0"/>
    <n v="48.117999999999981"/>
  </r>
  <r>
    <n v="5036"/>
    <s v="CA-2011-169803"/>
    <x v="2"/>
    <x v="322"/>
    <d v="2011-04-12T00:00:00"/>
    <s v="Standard Class"/>
    <s v="SC-20260"/>
    <s v="Scott Cohen"/>
    <x v="1"/>
    <x v="0"/>
    <s v="Seattle"/>
    <x v="4"/>
    <n v="98115"/>
    <x v="1"/>
    <x v="562"/>
    <x v="0"/>
    <x v="3"/>
    <x v="556"/>
    <n v="653.54999999999995"/>
    <n v="3"/>
    <n v="0"/>
    <n v="111.10349999999994"/>
  </r>
  <r>
    <n v="5037"/>
    <s v="CA-2011-169803"/>
    <x v="2"/>
    <x v="322"/>
    <d v="2011-04-12T00:00:00"/>
    <s v="Standard Class"/>
    <s v="SC-20260"/>
    <s v="Scott Cohen"/>
    <x v="1"/>
    <x v="0"/>
    <s v="Seattle"/>
    <x v="4"/>
    <n v="98115"/>
    <x v="1"/>
    <x v="658"/>
    <x v="2"/>
    <x v="11"/>
    <x v="652"/>
    <n v="33.9"/>
    <n v="2"/>
    <n v="0"/>
    <n v="2.0339999999999989"/>
  </r>
  <r>
    <n v="5038"/>
    <s v="CA-2014-141719"/>
    <x v="3"/>
    <x v="701"/>
    <d v="2014-11-22T00:00:00"/>
    <s v="Second Class"/>
    <s v="EG-13900"/>
    <s v="Emily Grady"/>
    <x v="0"/>
    <x v="0"/>
    <s v="Naperville"/>
    <x v="10"/>
    <n v="60540"/>
    <x v="2"/>
    <x v="603"/>
    <x v="2"/>
    <x v="11"/>
    <x v="598"/>
    <n v="239.96000000000004"/>
    <n v="5"/>
    <n v="0.2"/>
    <n v="83.98599999999999"/>
  </r>
  <r>
    <n v="5039"/>
    <s v="CA-2012-136469"/>
    <x v="1"/>
    <x v="655"/>
    <d v="2012-07-12T00:00:00"/>
    <s v="First Class"/>
    <s v="TS-21370"/>
    <s v="Todd Sumrall"/>
    <x v="1"/>
    <x v="0"/>
    <s v="Wilmington"/>
    <x v="13"/>
    <n v="19805"/>
    <x v="3"/>
    <x v="719"/>
    <x v="0"/>
    <x v="3"/>
    <x v="711"/>
    <n v="199.83600000000001"/>
    <n v="4"/>
    <n v="0.3"/>
    <n v="-37.112400000000036"/>
  </r>
  <r>
    <n v="5040"/>
    <s v="CA-2012-136469"/>
    <x v="1"/>
    <x v="655"/>
    <d v="2012-07-12T00:00:00"/>
    <s v="First Class"/>
    <s v="TS-21370"/>
    <s v="Todd Sumrall"/>
    <x v="1"/>
    <x v="0"/>
    <s v="Wilmington"/>
    <x v="13"/>
    <n v="19805"/>
    <x v="3"/>
    <x v="1118"/>
    <x v="2"/>
    <x v="7"/>
    <x v="1097"/>
    <n v="716"/>
    <n v="2"/>
    <n v="0"/>
    <n v="193.32000000000005"/>
  </r>
  <r>
    <n v="5041"/>
    <s v="CA-2012-136469"/>
    <x v="1"/>
    <x v="655"/>
    <d v="2012-07-12T00:00:00"/>
    <s v="First Class"/>
    <s v="TS-21370"/>
    <s v="Todd Sumrall"/>
    <x v="1"/>
    <x v="0"/>
    <s v="Wilmington"/>
    <x v="13"/>
    <n v="19805"/>
    <x v="3"/>
    <x v="351"/>
    <x v="1"/>
    <x v="8"/>
    <x v="347"/>
    <n v="221.06"/>
    <n v="7"/>
    <n v="0"/>
    <n v="103.89819999999997"/>
  </r>
  <r>
    <n v="5042"/>
    <s v="CA-2013-158694"/>
    <x v="0"/>
    <x v="338"/>
    <d v="2013-11-14T00:00:00"/>
    <s v="Second Class"/>
    <s v="AI-10855"/>
    <s v="Arianne Irving"/>
    <x v="0"/>
    <x v="0"/>
    <s v="Los Angeles"/>
    <x v="1"/>
    <n v="90036"/>
    <x v="1"/>
    <x v="1437"/>
    <x v="1"/>
    <x v="10"/>
    <x v="1416"/>
    <n v="67.710000000000008"/>
    <n v="3"/>
    <n v="0"/>
    <n v="32.500799999999998"/>
  </r>
  <r>
    <n v="5043"/>
    <s v="CA-2013-158694"/>
    <x v="0"/>
    <x v="338"/>
    <d v="2013-11-14T00:00:00"/>
    <s v="Second Class"/>
    <s v="AI-10855"/>
    <s v="Arianne Irving"/>
    <x v="0"/>
    <x v="0"/>
    <s v="Los Angeles"/>
    <x v="1"/>
    <n v="90036"/>
    <x v="1"/>
    <x v="791"/>
    <x v="1"/>
    <x v="9"/>
    <x v="781"/>
    <n v="129.91999999999999"/>
    <n v="4"/>
    <n v="0"/>
    <n v="38.975999999999985"/>
  </r>
  <r>
    <n v="5044"/>
    <s v="CA-2013-158694"/>
    <x v="0"/>
    <x v="338"/>
    <d v="2013-11-14T00:00:00"/>
    <s v="Second Class"/>
    <s v="AI-10855"/>
    <s v="Arianne Irving"/>
    <x v="0"/>
    <x v="0"/>
    <s v="Los Angeles"/>
    <x v="1"/>
    <n v="90036"/>
    <x v="1"/>
    <x v="689"/>
    <x v="0"/>
    <x v="5"/>
    <x v="682"/>
    <n v="467.46"/>
    <n v="9"/>
    <n v="0"/>
    <n v="191.65860000000001"/>
  </r>
  <r>
    <n v="5045"/>
    <s v="CA-2013-158694"/>
    <x v="0"/>
    <x v="338"/>
    <d v="2013-11-14T00:00:00"/>
    <s v="Second Class"/>
    <s v="AI-10855"/>
    <s v="Arianne Irving"/>
    <x v="0"/>
    <x v="0"/>
    <s v="Los Angeles"/>
    <x v="1"/>
    <n v="90036"/>
    <x v="1"/>
    <x v="1635"/>
    <x v="1"/>
    <x v="10"/>
    <x v="1616"/>
    <n v="61.4"/>
    <n v="5"/>
    <n v="0"/>
    <n v="28.857999999999997"/>
  </r>
  <r>
    <n v="5046"/>
    <s v="CA-2013-158694"/>
    <x v="0"/>
    <x v="338"/>
    <d v="2013-11-14T00:00:00"/>
    <s v="Second Class"/>
    <s v="AI-10855"/>
    <s v="Arianne Irving"/>
    <x v="0"/>
    <x v="0"/>
    <s v="Los Angeles"/>
    <x v="1"/>
    <n v="90036"/>
    <x v="1"/>
    <x v="734"/>
    <x v="1"/>
    <x v="4"/>
    <x v="726"/>
    <n v="720.76"/>
    <n v="4"/>
    <n v="0"/>
    <n v="187.39760000000001"/>
  </r>
  <r>
    <n v="5047"/>
    <s v="CA-2013-158694"/>
    <x v="0"/>
    <x v="338"/>
    <d v="2013-11-14T00:00:00"/>
    <s v="Second Class"/>
    <s v="AI-10855"/>
    <s v="Arianne Irving"/>
    <x v="0"/>
    <x v="0"/>
    <s v="Los Angeles"/>
    <x v="1"/>
    <n v="90036"/>
    <x v="1"/>
    <x v="870"/>
    <x v="1"/>
    <x v="8"/>
    <x v="855"/>
    <n v="5.1840000000000011"/>
    <n v="3"/>
    <n v="0.2"/>
    <n v="1.8143999999999996"/>
  </r>
  <r>
    <n v="5048"/>
    <s v="CA-2013-158694"/>
    <x v="0"/>
    <x v="338"/>
    <d v="2013-11-14T00:00:00"/>
    <s v="Second Class"/>
    <s v="AI-10855"/>
    <s v="Arianne Irving"/>
    <x v="0"/>
    <x v="0"/>
    <s v="Los Angeles"/>
    <x v="1"/>
    <n v="90036"/>
    <x v="1"/>
    <x v="1630"/>
    <x v="1"/>
    <x v="6"/>
    <x v="1611"/>
    <n v="14.7"/>
    <n v="5"/>
    <n v="0"/>
    <n v="3.9690000000000003"/>
  </r>
  <r>
    <n v="5049"/>
    <s v="US-2011-104759"/>
    <x v="2"/>
    <x v="691"/>
    <d v="2011-04-04T00:00:00"/>
    <s v="Standard Class"/>
    <s v="DD-13570"/>
    <s v="Dorothy Dickinson"/>
    <x v="0"/>
    <x v="0"/>
    <s v="Chicago"/>
    <x v="10"/>
    <n v="60610"/>
    <x v="2"/>
    <x v="699"/>
    <x v="1"/>
    <x v="8"/>
    <x v="692"/>
    <n v="8.1339999999999986"/>
    <n v="7"/>
    <n v="0.8"/>
    <n v="-13.827800000000003"/>
  </r>
  <r>
    <n v="5050"/>
    <s v="US-2011-104759"/>
    <x v="2"/>
    <x v="691"/>
    <d v="2011-04-04T00:00:00"/>
    <s v="Standard Class"/>
    <s v="DD-13570"/>
    <s v="Dorothy Dickinson"/>
    <x v="0"/>
    <x v="0"/>
    <s v="Chicago"/>
    <x v="10"/>
    <n v="60610"/>
    <x v="2"/>
    <x v="648"/>
    <x v="2"/>
    <x v="11"/>
    <x v="642"/>
    <n v="79.984000000000009"/>
    <n v="2"/>
    <n v="0.2"/>
    <n v="13.997199999999999"/>
  </r>
  <r>
    <n v="5051"/>
    <s v="CA-2012-150511"/>
    <x v="1"/>
    <x v="227"/>
    <d v="2012-09-24T00:00:00"/>
    <s v="Standard Class"/>
    <s v="AB-10060"/>
    <s v="Adam Bellavance"/>
    <x v="2"/>
    <x v="0"/>
    <s v="Des Moines"/>
    <x v="4"/>
    <n v="98198"/>
    <x v="1"/>
    <x v="1286"/>
    <x v="1"/>
    <x v="10"/>
    <x v="1263"/>
    <n v="18.54"/>
    <n v="2"/>
    <n v="0"/>
    <n v="8.7137999999999991"/>
  </r>
  <r>
    <n v="5052"/>
    <s v="CA-2012-134922"/>
    <x v="1"/>
    <x v="209"/>
    <d v="2012-11-11T00:00:00"/>
    <s v="Standard Class"/>
    <s v="KB-16240"/>
    <s v="Karen Bern"/>
    <x v="1"/>
    <x v="0"/>
    <s v="Philadelphia"/>
    <x v="9"/>
    <n v="19140"/>
    <x v="3"/>
    <x v="373"/>
    <x v="1"/>
    <x v="12"/>
    <x v="369"/>
    <n v="24.400000000000002"/>
    <n v="2"/>
    <n v="0.2"/>
    <n v="7.9299999999999971"/>
  </r>
  <r>
    <n v="5053"/>
    <s v="US-2014-120607"/>
    <x v="3"/>
    <x v="240"/>
    <d v="2014-05-20T00:00:00"/>
    <s v="Same Day"/>
    <s v="JC-15775"/>
    <s v="John Castell"/>
    <x v="0"/>
    <x v="0"/>
    <s v="Atlanta"/>
    <x v="32"/>
    <n v="30318"/>
    <x v="0"/>
    <x v="1158"/>
    <x v="1"/>
    <x v="10"/>
    <x v="1137"/>
    <n v="195.64"/>
    <n v="4"/>
    <n v="0"/>
    <n v="91.950799999999987"/>
  </r>
  <r>
    <n v="5054"/>
    <s v="CA-2012-141243"/>
    <x v="1"/>
    <x v="928"/>
    <d v="2012-01-08T00:00:00"/>
    <s v="Second Class"/>
    <s v="AH-10465"/>
    <s v="Amy Hunt"/>
    <x v="0"/>
    <x v="0"/>
    <s v="Dallas"/>
    <x v="5"/>
    <n v="75217"/>
    <x v="2"/>
    <x v="769"/>
    <x v="2"/>
    <x v="11"/>
    <x v="761"/>
    <n v="398.40000000000003"/>
    <n v="5"/>
    <n v="0.2"/>
    <n v="84.659999999999982"/>
  </r>
  <r>
    <n v="5055"/>
    <s v="CA-2012-141243"/>
    <x v="1"/>
    <x v="928"/>
    <d v="2012-01-08T00:00:00"/>
    <s v="Second Class"/>
    <s v="AH-10465"/>
    <s v="Amy Hunt"/>
    <x v="0"/>
    <x v="0"/>
    <s v="Dallas"/>
    <x v="5"/>
    <n v="75217"/>
    <x v="2"/>
    <x v="454"/>
    <x v="1"/>
    <x v="6"/>
    <x v="450"/>
    <n v="7.0559999999999992"/>
    <n v="3"/>
    <n v="0.2"/>
    <n v="0.79379999999999962"/>
  </r>
  <r>
    <n v="5056"/>
    <s v="CA-2012-141243"/>
    <x v="1"/>
    <x v="928"/>
    <d v="2012-01-08T00:00:00"/>
    <s v="Second Class"/>
    <s v="AH-10465"/>
    <s v="Amy Hunt"/>
    <x v="0"/>
    <x v="0"/>
    <s v="Dallas"/>
    <x v="5"/>
    <n v="75217"/>
    <x v="2"/>
    <x v="587"/>
    <x v="0"/>
    <x v="0"/>
    <x v="582"/>
    <n v="1352.3975999999998"/>
    <n v="9"/>
    <n v="0.32"/>
    <n v="-437.5404000000002"/>
  </r>
  <r>
    <n v="5057"/>
    <s v="CA-2012-162166"/>
    <x v="1"/>
    <x v="1014"/>
    <d v="2012-09-11T00:00:00"/>
    <s v="First Class"/>
    <s v="NM-18520"/>
    <s v="Neoma Murray"/>
    <x v="0"/>
    <x v="0"/>
    <s v="Moreno Valley"/>
    <x v="1"/>
    <n v="92553"/>
    <x v="1"/>
    <x v="1610"/>
    <x v="1"/>
    <x v="10"/>
    <x v="1592"/>
    <n v="26.400000000000002"/>
    <n v="5"/>
    <n v="0"/>
    <n v="11.879999999999999"/>
  </r>
  <r>
    <n v="5058"/>
    <s v="CA-2012-162166"/>
    <x v="1"/>
    <x v="1014"/>
    <d v="2012-09-11T00:00:00"/>
    <s v="First Class"/>
    <s v="NM-18520"/>
    <s v="Neoma Murray"/>
    <x v="0"/>
    <x v="0"/>
    <s v="Moreno Valley"/>
    <x v="1"/>
    <n v="92553"/>
    <x v="1"/>
    <x v="700"/>
    <x v="1"/>
    <x v="4"/>
    <x v="693"/>
    <n v="41.88"/>
    <n v="6"/>
    <n v="0"/>
    <n v="0.83759999999999835"/>
  </r>
  <r>
    <n v="5059"/>
    <s v="CA-2013-120796"/>
    <x v="0"/>
    <x v="1015"/>
    <d v="2013-04-08T00:00:00"/>
    <s v="Standard Class"/>
    <s v="CS-11950"/>
    <s v="Carlos Soltero"/>
    <x v="0"/>
    <x v="0"/>
    <s v="Philadelphia"/>
    <x v="9"/>
    <n v="19140"/>
    <x v="3"/>
    <x v="805"/>
    <x v="1"/>
    <x v="8"/>
    <x v="795"/>
    <n v="99.846000000000004"/>
    <n v="9"/>
    <n v="0.7"/>
    <n v="-83.204999999999984"/>
  </r>
  <r>
    <n v="5060"/>
    <s v="CA-2013-109722"/>
    <x v="0"/>
    <x v="5"/>
    <d v="2013-12-08T00:00:00"/>
    <s v="Second Class"/>
    <s v="TP-21130"/>
    <s v="Theone Pippenger"/>
    <x v="0"/>
    <x v="0"/>
    <s v="Georgetown"/>
    <x v="0"/>
    <n v="40324"/>
    <x v="0"/>
    <x v="754"/>
    <x v="2"/>
    <x v="7"/>
    <x v="745"/>
    <n v="699.98"/>
    <n v="2"/>
    <n v="0"/>
    <n v="195.99440000000004"/>
  </r>
  <r>
    <n v="5061"/>
    <s v="CA-2013-109722"/>
    <x v="0"/>
    <x v="5"/>
    <d v="2013-12-08T00:00:00"/>
    <s v="Second Class"/>
    <s v="TP-21130"/>
    <s v="Theone Pippenger"/>
    <x v="0"/>
    <x v="0"/>
    <s v="Georgetown"/>
    <x v="0"/>
    <n v="40324"/>
    <x v="0"/>
    <x v="391"/>
    <x v="1"/>
    <x v="4"/>
    <x v="387"/>
    <n v="584.82000000000005"/>
    <n v="9"/>
    <n v="0"/>
    <n v="70.178400000000025"/>
  </r>
  <r>
    <n v="5062"/>
    <s v="CA-2012-136798"/>
    <x v="1"/>
    <x v="412"/>
    <d v="2012-05-12T00:00:00"/>
    <s v="Standard Class"/>
    <s v="DL-12925"/>
    <s v="Daniel Lacy"/>
    <x v="0"/>
    <x v="0"/>
    <s v="Minneapolis"/>
    <x v="11"/>
    <n v="55407"/>
    <x v="2"/>
    <x v="715"/>
    <x v="1"/>
    <x v="8"/>
    <x v="707"/>
    <n v="43.98"/>
    <n v="2"/>
    <n v="0"/>
    <n v="21.99"/>
  </r>
  <r>
    <n v="5063"/>
    <s v="CA-2012-136798"/>
    <x v="1"/>
    <x v="412"/>
    <d v="2012-05-12T00:00:00"/>
    <s v="Standard Class"/>
    <s v="DL-12925"/>
    <s v="Daniel Lacy"/>
    <x v="0"/>
    <x v="0"/>
    <s v="Minneapolis"/>
    <x v="11"/>
    <n v="55407"/>
    <x v="2"/>
    <x v="1066"/>
    <x v="2"/>
    <x v="7"/>
    <x v="1046"/>
    <n v="377.96999999999997"/>
    <n v="3"/>
    <n v="0"/>
    <n v="105.83160000000002"/>
  </r>
  <r>
    <n v="5064"/>
    <s v="CA-2012-136798"/>
    <x v="1"/>
    <x v="412"/>
    <d v="2012-05-12T00:00:00"/>
    <s v="Standard Class"/>
    <s v="DL-12925"/>
    <s v="Daniel Lacy"/>
    <x v="0"/>
    <x v="0"/>
    <s v="Minneapolis"/>
    <x v="11"/>
    <n v="55407"/>
    <x v="2"/>
    <x v="479"/>
    <x v="0"/>
    <x v="5"/>
    <x v="475"/>
    <n v="123.96000000000001"/>
    <n v="3"/>
    <n v="0"/>
    <n v="11.156400000000005"/>
  </r>
  <r>
    <n v="5065"/>
    <s v="CA-2014-122196"/>
    <x v="3"/>
    <x v="585"/>
    <d v="2014-09-25T00:00:00"/>
    <s v="First Class"/>
    <s v="CA-12265"/>
    <s v="Christina Anderson"/>
    <x v="0"/>
    <x v="0"/>
    <s v="Wilmington"/>
    <x v="13"/>
    <n v="19805"/>
    <x v="3"/>
    <x v="34"/>
    <x v="2"/>
    <x v="7"/>
    <x v="34"/>
    <n v="391.98"/>
    <n v="2"/>
    <n v="0"/>
    <n v="113.67419999999998"/>
  </r>
  <r>
    <n v="5066"/>
    <s v="CA-2014-142090"/>
    <x v="3"/>
    <x v="329"/>
    <d v="2014-12-08T00:00:00"/>
    <s v="Standard Class"/>
    <s v="SC-20380"/>
    <s v="Shahid Collister"/>
    <x v="0"/>
    <x v="0"/>
    <s v="Burlington"/>
    <x v="3"/>
    <n v="27217"/>
    <x v="0"/>
    <x v="265"/>
    <x v="2"/>
    <x v="11"/>
    <x v="262"/>
    <n v="383.97600000000006"/>
    <n v="3"/>
    <n v="0.2"/>
    <n v="81.59490000000001"/>
  </r>
  <r>
    <n v="5067"/>
    <s v="CA-2014-142090"/>
    <x v="3"/>
    <x v="329"/>
    <d v="2014-12-08T00:00:00"/>
    <s v="Standard Class"/>
    <s v="SC-20380"/>
    <s v="Shahid Collister"/>
    <x v="0"/>
    <x v="0"/>
    <s v="Burlington"/>
    <x v="3"/>
    <n v="27217"/>
    <x v="0"/>
    <x v="411"/>
    <x v="0"/>
    <x v="3"/>
    <x v="406"/>
    <n v="1781.6819999999998"/>
    <n v="7"/>
    <n v="0.4"/>
    <n v="-653.28340000000003"/>
  </r>
  <r>
    <n v="5068"/>
    <s v="CA-2014-160934"/>
    <x v="3"/>
    <x v="787"/>
    <d v="2014-01-20T00:00:00"/>
    <s v="Standard Class"/>
    <s v="TT-21460"/>
    <s v="Tonja Turnell"/>
    <x v="2"/>
    <x v="0"/>
    <s v="Los Angeles"/>
    <x v="1"/>
    <n v="90008"/>
    <x v="1"/>
    <x v="1046"/>
    <x v="1"/>
    <x v="6"/>
    <x v="1026"/>
    <n v="21.400000000000002"/>
    <n v="5"/>
    <n v="0"/>
    <n v="6.2059999999999977"/>
  </r>
  <r>
    <n v="5069"/>
    <s v="CA-2011-124478"/>
    <x v="2"/>
    <x v="233"/>
    <d v="2011-08-12T00:00:00"/>
    <s v="Standard Class"/>
    <s v="MA-17560"/>
    <s v="Matt Abelman"/>
    <x v="2"/>
    <x v="0"/>
    <s v="Trenton"/>
    <x v="12"/>
    <n v="48183"/>
    <x v="2"/>
    <x v="1572"/>
    <x v="2"/>
    <x v="16"/>
    <x v="1554"/>
    <n v="549.99"/>
    <n v="1"/>
    <n v="0"/>
    <n v="274.995"/>
  </r>
  <r>
    <n v="5070"/>
    <s v="CA-2011-124478"/>
    <x v="2"/>
    <x v="233"/>
    <d v="2011-08-12T00:00:00"/>
    <s v="Standard Class"/>
    <s v="MA-17560"/>
    <s v="Matt Abelman"/>
    <x v="2"/>
    <x v="0"/>
    <s v="Trenton"/>
    <x v="12"/>
    <n v="48183"/>
    <x v="2"/>
    <x v="1094"/>
    <x v="1"/>
    <x v="9"/>
    <x v="1075"/>
    <n v="167.535"/>
    <n v="3"/>
    <n v="0.1"/>
    <n v="37.229999999999983"/>
  </r>
  <r>
    <n v="5071"/>
    <s v="CA-2011-124478"/>
    <x v="2"/>
    <x v="233"/>
    <d v="2011-08-12T00:00:00"/>
    <s v="Standard Class"/>
    <s v="MA-17560"/>
    <s v="Matt Abelman"/>
    <x v="2"/>
    <x v="0"/>
    <s v="Trenton"/>
    <x v="12"/>
    <n v="48183"/>
    <x v="2"/>
    <x v="118"/>
    <x v="1"/>
    <x v="12"/>
    <x v="118"/>
    <n v="38.339999999999996"/>
    <n v="3"/>
    <n v="0"/>
    <n v="17.253"/>
  </r>
  <r>
    <n v="5072"/>
    <s v="CA-2011-124478"/>
    <x v="2"/>
    <x v="233"/>
    <d v="2011-08-12T00:00:00"/>
    <s v="Standard Class"/>
    <s v="MA-17560"/>
    <s v="Matt Abelman"/>
    <x v="2"/>
    <x v="0"/>
    <s v="Trenton"/>
    <x v="12"/>
    <n v="48183"/>
    <x v="2"/>
    <x v="1104"/>
    <x v="0"/>
    <x v="5"/>
    <x v="1084"/>
    <n v="53.88"/>
    <n v="6"/>
    <n v="0"/>
    <n v="22.629600000000003"/>
  </r>
  <r>
    <n v="5073"/>
    <s v="CA-2011-124478"/>
    <x v="2"/>
    <x v="233"/>
    <d v="2011-08-12T00:00:00"/>
    <s v="Standard Class"/>
    <s v="MA-17560"/>
    <s v="Matt Abelman"/>
    <x v="2"/>
    <x v="0"/>
    <s v="Trenton"/>
    <x v="12"/>
    <n v="48183"/>
    <x v="2"/>
    <x v="1521"/>
    <x v="2"/>
    <x v="7"/>
    <x v="1499"/>
    <n v="299.98"/>
    <n v="2"/>
    <n v="0"/>
    <n v="83.994400000000013"/>
  </r>
  <r>
    <n v="5074"/>
    <s v="CA-2012-145485"/>
    <x v="1"/>
    <x v="599"/>
    <d v="2012-11-05T00:00:00"/>
    <s v="Same Day"/>
    <s v="JM-16195"/>
    <s v="Justin MacKendrick"/>
    <x v="0"/>
    <x v="0"/>
    <s v="San Francisco"/>
    <x v="1"/>
    <n v="94109"/>
    <x v="1"/>
    <x v="953"/>
    <x v="1"/>
    <x v="4"/>
    <x v="937"/>
    <n v="62.8"/>
    <n v="4"/>
    <n v="0"/>
    <n v="15.700000000000003"/>
  </r>
  <r>
    <n v="5075"/>
    <s v="CA-2014-151071"/>
    <x v="3"/>
    <x v="1016"/>
    <d v="2014-04-30T00:00:00"/>
    <s v="Second Class"/>
    <s v="MB-18085"/>
    <s v="Mick Brown"/>
    <x v="0"/>
    <x v="0"/>
    <s v="Los Angeles"/>
    <x v="1"/>
    <n v="90049"/>
    <x v="1"/>
    <x v="530"/>
    <x v="1"/>
    <x v="8"/>
    <x v="525"/>
    <n v="13.904"/>
    <n v="2"/>
    <n v="0.2"/>
    <n v="4.5187999999999997"/>
  </r>
  <r>
    <n v="5076"/>
    <s v="CA-2011-134572"/>
    <x v="2"/>
    <x v="1017"/>
    <d v="2011-04-22T00:00:00"/>
    <s v="Second Class"/>
    <s v="SV-20365"/>
    <s v="Seth Vernon"/>
    <x v="0"/>
    <x v="0"/>
    <s v="Houston"/>
    <x v="5"/>
    <n v="77070"/>
    <x v="2"/>
    <x v="214"/>
    <x v="0"/>
    <x v="3"/>
    <x v="213"/>
    <n v="744.09999999999991"/>
    <n v="5"/>
    <n v="0.3"/>
    <n v="-95.670000000000044"/>
  </r>
  <r>
    <n v="5077"/>
    <s v="CA-2011-134572"/>
    <x v="2"/>
    <x v="1017"/>
    <d v="2011-04-22T00:00:00"/>
    <s v="Second Class"/>
    <s v="SV-20365"/>
    <s v="Seth Vernon"/>
    <x v="0"/>
    <x v="0"/>
    <s v="Houston"/>
    <x v="5"/>
    <n v="77070"/>
    <x v="2"/>
    <x v="602"/>
    <x v="1"/>
    <x v="4"/>
    <x v="597"/>
    <n v="44.840000000000011"/>
    <n v="5"/>
    <n v="0.2"/>
    <n v="5.6049999999999951"/>
  </r>
  <r>
    <n v="5078"/>
    <s v="CA-2011-134572"/>
    <x v="2"/>
    <x v="1017"/>
    <d v="2011-04-22T00:00:00"/>
    <s v="Second Class"/>
    <s v="SV-20365"/>
    <s v="Seth Vernon"/>
    <x v="0"/>
    <x v="0"/>
    <s v="Houston"/>
    <x v="5"/>
    <n v="77070"/>
    <x v="2"/>
    <x v="1666"/>
    <x v="0"/>
    <x v="3"/>
    <x v="1645"/>
    <n v="401.59000000000003"/>
    <n v="2"/>
    <n v="0.3"/>
    <n v="-131.95100000000002"/>
  </r>
  <r>
    <n v="5079"/>
    <s v="CA-2014-143217"/>
    <x v="3"/>
    <x v="343"/>
    <d v="2014-11-18T00:00:00"/>
    <s v="Standard Class"/>
    <s v="CG-12040"/>
    <s v="Catherine Glotzbach"/>
    <x v="2"/>
    <x v="0"/>
    <s v="Milwaukee"/>
    <x v="6"/>
    <n v="53209"/>
    <x v="2"/>
    <x v="525"/>
    <x v="1"/>
    <x v="8"/>
    <x v="520"/>
    <n v="18.240000000000002"/>
    <n v="3"/>
    <n v="0"/>
    <n v="8.5727999999999991"/>
  </r>
  <r>
    <n v="5080"/>
    <s v="US-2014-133312"/>
    <x v="3"/>
    <x v="920"/>
    <d v="2014-11-30T00:00:00"/>
    <s v="Standard Class"/>
    <s v="BD-11500"/>
    <s v="Bradley Drucker"/>
    <x v="0"/>
    <x v="0"/>
    <s v="San Francisco"/>
    <x v="1"/>
    <n v="94122"/>
    <x v="1"/>
    <x v="1248"/>
    <x v="0"/>
    <x v="0"/>
    <x v="1325"/>
    <n v="359.49899999999997"/>
    <n v="3"/>
    <n v="0.15"/>
    <n v="-29.605799999999981"/>
  </r>
  <r>
    <n v="5081"/>
    <s v="US-2014-133312"/>
    <x v="3"/>
    <x v="920"/>
    <d v="2014-11-30T00:00:00"/>
    <s v="Standard Class"/>
    <s v="BD-11500"/>
    <s v="Bradley Drucker"/>
    <x v="0"/>
    <x v="0"/>
    <s v="San Francisco"/>
    <x v="1"/>
    <n v="94122"/>
    <x v="1"/>
    <x v="470"/>
    <x v="1"/>
    <x v="4"/>
    <x v="466"/>
    <n v="10.48"/>
    <n v="1"/>
    <n v="0"/>
    <n v="2.8296000000000001"/>
  </r>
  <r>
    <n v="5082"/>
    <s v="US-2012-137533"/>
    <x v="1"/>
    <x v="217"/>
    <d v="2012-12-18T00:00:00"/>
    <s v="Same Day"/>
    <s v="JK-15640"/>
    <s v="Jim Kriz"/>
    <x v="2"/>
    <x v="0"/>
    <s v="Cleveland"/>
    <x v="24"/>
    <n v="44105"/>
    <x v="3"/>
    <x v="490"/>
    <x v="1"/>
    <x v="10"/>
    <x v="485"/>
    <n v="20.736000000000004"/>
    <n v="4"/>
    <n v="0.2"/>
    <n v="7.2576000000000001"/>
  </r>
  <r>
    <n v="5083"/>
    <s v="CA-2013-155138"/>
    <x v="0"/>
    <x v="162"/>
    <d v="2013-09-13T00:00:00"/>
    <s v="Standard Class"/>
    <s v="JM-15580"/>
    <s v="Jill Matthias"/>
    <x v="0"/>
    <x v="0"/>
    <s v="Monroe"/>
    <x v="3"/>
    <n v="28110"/>
    <x v="0"/>
    <x v="916"/>
    <x v="2"/>
    <x v="11"/>
    <x v="899"/>
    <n v="35.167999999999999"/>
    <n v="4"/>
    <n v="0.2"/>
    <n v="8.3524000000000012"/>
  </r>
  <r>
    <n v="5084"/>
    <s v="CA-2013-155138"/>
    <x v="0"/>
    <x v="162"/>
    <d v="2013-09-13T00:00:00"/>
    <s v="Standard Class"/>
    <s v="JM-15580"/>
    <s v="Jill Matthias"/>
    <x v="0"/>
    <x v="0"/>
    <s v="Monroe"/>
    <x v="3"/>
    <n v="28110"/>
    <x v="0"/>
    <x v="982"/>
    <x v="1"/>
    <x v="10"/>
    <x v="966"/>
    <n v="64.704000000000008"/>
    <n v="3"/>
    <n v="0.2"/>
    <n v="23.455199999999998"/>
  </r>
  <r>
    <n v="5085"/>
    <s v="CA-2013-108350"/>
    <x v="0"/>
    <x v="112"/>
    <d v="2013-06-10T00:00:00"/>
    <s v="Second Class"/>
    <s v="SC-20230"/>
    <s v="Scot Coram"/>
    <x v="1"/>
    <x v="0"/>
    <s v="Lowell"/>
    <x v="31"/>
    <n v="1852"/>
    <x v="3"/>
    <x v="779"/>
    <x v="1"/>
    <x v="10"/>
    <x v="770"/>
    <n v="105.52"/>
    <n v="4"/>
    <n v="0"/>
    <n v="48.539199999999994"/>
  </r>
  <r>
    <n v="5086"/>
    <s v="CA-2012-144302"/>
    <x v="1"/>
    <x v="974"/>
    <d v="2012-06-23T00:00:00"/>
    <s v="Standard Class"/>
    <s v="ME-17320"/>
    <s v="Maria Etezadi"/>
    <x v="2"/>
    <x v="0"/>
    <s v="Dallas"/>
    <x v="5"/>
    <n v="75081"/>
    <x v="2"/>
    <x v="497"/>
    <x v="1"/>
    <x v="8"/>
    <x v="492"/>
    <n v="5.7919999999999989"/>
    <n v="2"/>
    <n v="0.8"/>
    <n v="-9.5568000000000026"/>
  </r>
  <r>
    <n v="5087"/>
    <s v="CA-2012-109001"/>
    <x v="1"/>
    <x v="616"/>
    <d v="2012-03-09T00:00:00"/>
    <s v="Standard Class"/>
    <s v="KN-16390"/>
    <s v="Katherine Nockton"/>
    <x v="1"/>
    <x v="0"/>
    <s v="Philadelphia"/>
    <x v="9"/>
    <n v="19120"/>
    <x v="3"/>
    <x v="1720"/>
    <x v="2"/>
    <x v="7"/>
    <x v="1698"/>
    <n v="466.15799999999996"/>
    <n v="7"/>
    <n v="0.4"/>
    <n v="-93.231599999999958"/>
  </r>
  <r>
    <n v="5088"/>
    <s v="CA-2012-109001"/>
    <x v="1"/>
    <x v="616"/>
    <d v="2012-03-09T00:00:00"/>
    <s v="Standard Class"/>
    <s v="KN-16390"/>
    <s v="Katherine Nockton"/>
    <x v="1"/>
    <x v="0"/>
    <s v="Philadelphia"/>
    <x v="9"/>
    <n v="19120"/>
    <x v="3"/>
    <x v="553"/>
    <x v="2"/>
    <x v="11"/>
    <x v="547"/>
    <n v="10.312000000000001"/>
    <n v="1"/>
    <n v="0.2"/>
    <n v="-1.2890000000000006"/>
  </r>
  <r>
    <n v="5089"/>
    <s v="CA-2012-109001"/>
    <x v="1"/>
    <x v="616"/>
    <d v="2012-03-09T00:00:00"/>
    <s v="Standard Class"/>
    <s v="KN-16390"/>
    <s v="Katherine Nockton"/>
    <x v="1"/>
    <x v="0"/>
    <s v="Philadelphia"/>
    <x v="9"/>
    <n v="19120"/>
    <x v="3"/>
    <x v="798"/>
    <x v="1"/>
    <x v="8"/>
    <x v="788"/>
    <n v="2.556"/>
    <n v="3"/>
    <n v="0.7"/>
    <n v="-1.7892000000000001"/>
  </r>
  <r>
    <n v="5090"/>
    <s v="CA-2014-132738"/>
    <x v="3"/>
    <x v="1018"/>
    <d v="2014-08-08T00:00:00"/>
    <s v="First Class"/>
    <s v="HM-14860"/>
    <s v="Harry Marie"/>
    <x v="1"/>
    <x v="0"/>
    <s v="Loveland"/>
    <x v="22"/>
    <n v="80538"/>
    <x v="1"/>
    <x v="1383"/>
    <x v="1"/>
    <x v="10"/>
    <x v="1360"/>
    <n v="7.9680000000000009"/>
    <n v="2"/>
    <n v="0.2"/>
    <n v="2.8884000000000007"/>
  </r>
  <r>
    <n v="5091"/>
    <s v="CA-2014-132738"/>
    <x v="3"/>
    <x v="1018"/>
    <d v="2014-08-08T00:00:00"/>
    <s v="First Class"/>
    <s v="HM-14860"/>
    <s v="Harry Marie"/>
    <x v="1"/>
    <x v="0"/>
    <s v="Loveland"/>
    <x v="22"/>
    <n v="80538"/>
    <x v="1"/>
    <x v="598"/>
    <x v="1"/>
    <x v="12"/>
    <x v="593"/>
    <n v="8.7840000000000007"/>
    <n v="1"/>
    <n v="0.2"/>
    <n v="3.1842000000000001"/>
  </r>
  <r>
    <n v="5092"/>
    <s v="CA-2014-156720"/>
    <x v="3"/>
    <x v="247"/>
    <d v="2015-01-04T00:00:00"/>
    <s v="Standard Class"/>
    <s v="JM-15580"/>
    <s v="Jill Matthias"/>
    <x v="0"/>
    <x v="0"/>
    <s v="Loveland"/>
    <x v="22"/>
    <n v="80538"/>
    <x v="1"/>
    <x v="242"/>
    <x v="1"/>
    <x v="13"/>
    <x v="240"/>
    <n v="3.024"/>
    <n v="3"/>
    <n v="0.2"/>
    <n v="-0.6048"/>
  </r>
  <r>
    <n v="5093"/>
    <s v="CA-2012-119102"/>
    <x v="1"/>
    <x v="293"/>
    <d v="2012-05-27T00:00:00"/>
    <s v="Standard Class"/>
    <s v="KH-16690"/>
    <s v="Kristen Hastings"/>
    <x v="1"/>
    <x v="0"/>
    <s v="Woonsocket"/>
    <x v="34"/>
    <n v="2895"/>
    <x v="3"/>
    <x v="456"/>
    <x v="1"/>
    <x v="4"/>
    <x v="452"/>
    <n v="51.449999999999996"/>
    <n v="3"/>
    <n v="0"/>
    <n v="13.891499999999999"/>
  </r>
  <r>
    <n v="5094"/>
    <s v="US-2011-140452"/>
    <x v="2"/>
    <x v="776"/>
    <d v="2011-12-10T00:00:00"/>
    <s v="Standard Class"/>
    <s v="BK-11260"/>
    <s v="Berenike Kampe"/>
    <x v="0"/>
    <x v="0"/>
    <s v="Chicago"/>
    <x v="10"/>
    <n v="60610"/>
    <x v="2"/>
    <x v="1297"/>
    <x v="1"/>
    <x v="9"/>
    <x v="1273"/>
    <n v="14.015999999999996"/>
    <n v="4"/>
    <n v="0.8"/>
    <n v="-31.536000000000001"/>
  </r>
  <r>
    <n v="5095"/>
    <s v="US-2011-140452"/>
    <x v="2"/>
    <x v="776"/>
    <d v="2011-12-10T00:00:00"/>
    <s v="Standard Class"/>
    <s v="BK-11260"/>
    <s v="Berenike Kampe"/>
    <x v="0"/>
    <x v="0"/>
    <s v="Chicago"/>
    <x v="10"/>
    <n v="60610"/>
    <x v="2"/>
    <x v="838"/>
    <x v="0"/>
    <x v="3"/>
    <x v="824"/>
    <n v="214.95000000000002"/>
    <n v="5"/>
    <n v="0.5"/>
    <n v="-120.37200000000003"/>
  </r>
  <r>
    <n v="5096"/>
    <s v="US-2011-140452"/>
    <x v="2"/>
    <x v="776"/>
    <d v="2011-12-10T00:00:00"/>
    <s v="Standard Class"/>
    <s v="BK-11260"/>
    <s v="Berenike Kampe"/>
    <x v="0"/>
    <x v="0"/>
    <s v="Chicago"/>
    <x v="10"/>
    <n v="60610"/>
    <x v="2"/>
    <x v="850"/>
    <x v="2"/>
    <x v="7"/>
    <x v="835"/>
    <n v="35.04"/>
    <n v="4"/>
    <n v="0.2"/>
    <n v="-7.0080000000000044"/>
  </r>
  <r>
    <n v="5097"/>
    <s v="US-2011-140452"/>
    <x v="2"/>
    <x v="776"/>
    <d v="2011-12-10T00:00:00"/>
    <s v="Standard Class"/>
    <s v="BK-11260"/>
    <s v="Berenike Kampe"/>
    <x v="0"/>
    <x v="0"/>
    <s v="Chicago"/>
    <x v="10"/>
    <n v="60610"/>
    <x v="2"/>
    <x v="1104"/>
    <x v="0"/>
    <x v="5"/>
    <x v="1084"/>
    <n v="10.776000000000002"/>
    <n v="3"/>
    <n v="0.6"/>
    <n v="-4.8491999999999997"/>
  </r>
  <r>
    <n v="5098"/>
    <s v="US-2011-140452"/>
    <x v="2"/>
    <x v="776"/>
    <d v="2011-12-10T00:00:00"/>
    <s v="Standard Class"/>
    <s v="BK-11260"/>
    <s v="Berenike Kampe"/>
    <x v="0"/>
    <x v="0"/>
    <s v="Chicago"/>
    <x v="10"/>
    <n v="60610"/>
    <x v="2"/>
    <x v="1023"/>
    <x v="1"/>
    <x v="8"/>
    <x v="1005"/>
    <n v="4.5999999999999988"/>
    <n v="2"/>
    <n v="0.8"/>
    <n v="-8.0500000000000025"/>
  </r>
  <r>
    <n v="5099"/>
    <s v="US-2011-140452"/>
    <x v="2"/>
    <x v="776"/>
    <d v="2011-12-10T00:00:00"/>
    <s v="Standard Class"/>
    <s v="BK-11260"/>
    <s v="Berenike Kampe"/>
    <x v="0"/>
    <x v="0"/>
    <s v="Chicago"/>
    <x v="10"/>
    <n v="60610"/>
    <x v="2"/>
    <x v="210"/>
    <x v="1"/>
    <x v="4"/>
    <x v="209"/>
    <n v="35.167999999999999"/>
    <n v="2"/>
    <n v="0.2"/>
    <n v="-8.3524000000000012"/>
  </r>
  <r>
    <n v="5100"/>
    <s v="CA-2012-141936"/>
    <x v="1"/>
    <x v="976"/>
    <d v="2012-08-12T00:00:00"/>
    <s v="Standard Class"/>
    <s v="PN-18775"/>
    <s v="Parhena Norris"/>
    <x v="2"/>
    <x v="0"/>
    <s v="Bakersfield"/>
    <x v="1"/>
    <n v="93309"/>
    <x v="1"/>
    <x v="416"/>
    <x v="1"/>
    <x v="8"/>
    <x v="411"/>
    <n v="19.152000000000001"/>
    <n v="3"/>
    <n v="0.2"/>
    <n v="6.4638000000000009"/>
  </r>
  <r>
    <n v="5101"/>
    <s v="CA-2011-158442"/>
    <x v="2"/>
    <x v="461"/>
    <d v="2011-03-17T00:00:00"/>
    <s v="Same Day"/>
    <s v="AZ-10750"/>
    <s v="Annie Zypern"/>
    <x v="0"/>
    <x v="0"/>
    <s v="Dallas"/>
    <x v="5"/>
    <n v="75217"/>
    <x v="2"/>
    <x v="324"/>
    <x v="1"/>
    <x v="6"/>
    <x v="321"/>
    <n v="4.4479999999999995"/>
    <n v="2"/>
    <n v="0.2"/>
    <n v="0.3335999999999999"/>
  </r>
  <r>
    <n v="5102"/>
    <s v="CA-2011-158442"/>
    <x v="2"/>
    <x v="461"/>
    <d v="2011-03-17T00:00:00"/>
    <s v="Same Day"/>
    <s v="AZ-10750"/>
    <s v="Annie Zypern"/>
    <x v="0"/>
    <x v="0"/>
    <s v="Dallas"/>
    <x v="5"/>
    <n v="75217"/>
    <x v="2"/>
    <x v="727"/>
    <x v="1"/>
    <x v="10"/>
    <x v="1543"/>
    <n v="5.1840000000000011"/>
    <n v="1"/>
    <n v="0.2"/>
    <n v="1.8792"/>
  </r>
  <r>
    <n v="5103"/>
    <s v="CA-2011-158442"/>
    <x v="2"/>
    <x v="461"/>
    <d v="2011-03-17T00:00:00"/>
    <s v="Same Day"/>
    <s v="AZ-10750"/>
    <s v="Annie Zypern"/>
    <x v="0"/>
    <x v="0"/>
    <s v="Dallas"/>
    <x v="5"/>
    <n v="75217"/>
    <x v="2"/>
    <x v="12"/>
    <x v="1"/>
    <x v="10"/>
    <x v="12"/>
    <n v="15.552000000000003"/>
    <n v="3"/>
    <n v="0.2"/>
    <n v="5.4432"/>
  </r>
  <r>
    <n v="5104"/>
    <s v="CA-2012-167374"/>
    <x v="1"/>
    <x v="514"/>
    <d v="2012-03-30T00:00:00"/>
    <s v="Second Class"/>
    <s v="GM-14500"/>
    <s v="Gene McClure"/>
    <x v="0"/>
    <x v="0"/>
    <s v="Philadelphia"/>
    <x v="9"/>
    <n v="19140"/>
    <x v="3"/>
    <x v="144"/>
    <x v="1"/>
    <x v="10"/>
    <x v="144"/>
    <n v="40.032000000000004"/>
    <n v="6"/>
    <n v="0.2"/>
    <n v="12.509999999999993"/>
  </r>
  <r>
    <n v="5105"/>
    <s v="CA-2012-167374"/>
    <x v="1"/>
    <x v="514"/>
    <d v="2012-03-30T00:00:00"/>
    <s v="Second Class"/>
    <s v="GM-14500"/>
    <s v="Gene McClure"/>
    <x v="0"/>
    <x v="0"/>
    <s v="Philadelphia"/>
    <x v="9"/>
    <n v="19140"/>
    <x v="3"/>
    <x v="60"/>
    <x v="2"/>
    <x v="11"/>
    <x v="60"/>
    <n v="16.776000000000003"/>
    <n v="3"/>
    <n v="0.2"/>
    <n v="5.0327999999999999"/>
  </r>
  <r>
    <n v="5106"/>
    <s v="CA-2011-116568"/>
    <x v="2"/>
    <x v="637"/>
    <d v="2011-12-20T00:00:00"/>
    <s v="Standard Class"/>
    <s v="BM-11785"/>
    <s v="Bryan Mills"/>
    <x v="0"/>
    <x v="0"/>
    <s v="Deltona"/>
    <x v="2"/>
    <n v="32725"/>
    <x v="0"/>
    <x v="1340"/>
    <x v="0"/>
    <x v="1"/>
    <x v="1316"/>
    <n v="186.304"/>
    <n v="4"/>
    <n v="0.2"/>
    <n v="13.972799999999999"/>
  </r>
  <r>
    <n v="5107"/>
    <s v="CA-2012-147102"/>
    <x v="1"/>
    <x v="444"/>
    <d v="2012-09-26T00:00:00"/>
    <s v="Standard Class"/>
    <s v="NH-18610"/>
    <s v="Nicole Hansen"/>
    <x v="1"/>
    <x v="0"/>
    <s v="Columbus"/>
    <x v="32"/>
    <n v="31907"/>
    <x v="0"/>
    <x v="1350"/>
    <x v="2"/>
    <x v="11"/>
    <x v="1327"/>
    <n v="66.36"/>
    <n v="4"/>
    <n v="0"/>
    <n v="23.225999999999999"/>
  </r>
  <r>
    <n v="5108"/>
    <s v="CA-2014-132213"/>
    <x v="3"/>
    <x v="1016"/>
    <d v="2014-04-27T00:00:00"/>
    <s v="First Class"/>
    <s v="PN-18775"/>
    <s v="Parhena Norris"/>
    <x v="2"/>
    <x v="0"/>
    <s v="Nashville"/>
    <x v="18"/>
    <n v="37211"/>
    <x v="0"/>
    <x v="512"/>
    <x v="1"/>
    <x v="6"/>
    <x v="507"/>
    <n v="42.047999999999995"/>
    <n v="9"/>
    <n v="0.2"/>
    <n v="5.2559999999999985"/>
  </r>
  <r>
    <n v="5109"/>
    <s v="CA-2014-132213"/>
    <x v="3"/>
    <x v="1016"/>
    <d v="2014-04-27T00:00:00"/>
    <s v="First Class"/>
    <s v="PN-18775"/>
    <s v="Parhena Norris"/>
    <x v="2"/>
    <x v="0"/>
    <s v="Nashville"/>
    <x v="18"/>
    <n v="37211"/>
    <x v="0"/>
    <x v="207"/>
    <x v="1"/>
    <x v="6"/>
    <x v="206"/>
    <n v="67.92"/>
    <n v="5"/>
    <n v="0.2"/>
    <n v="6.7920000000000016"/>
  </r>
  <r>
    <n v="5110"/>
    <s v="CA-2011-138450"/>
    <x v="2"/>
    <x v="638"/>
    <d v="2011-10-22T00:00:00"/>
    <s v="Standard Class"/>
    <s v="EH-13765"/>
    <s v="Edward Hooks"/>
    <x v="1"/>
    <x v="0"/>
    <s v="Philadelphia"/>
    <x v="9"/>
    <n v="19134"/>
    <x v="3"/>
    <x v="466"/>
    <x v="1"/>
    <x v="12"/>
    <x v="462"/>
    <n v="52.512"/>
    <n v="6"/>
    <n v="0.2"/>
    <n v="19.692"/>
  </r>
  <r>
    <n v="5111"/>
    <s v="CA-2011-138450"/>
    <x v="2"/>
    <x v="638"/>
    <d v="2011-10-22T00:00:00"/>
    <s v="Standard Class"/>
    <s v="EH-13765"/>
    <s v="Edward Hooks"/>
    <x v="1"/>
    <x v="0"/>
    <s v="Philadelphia"/>
    <x v="9"/>
    <n v="19134"/>
    <x v="3"/>
    <x v="41"/>
    <x v="1"/>
    <x v="4"/>
    <x v="41"/>
    <n v="186.91200000000001"/>
    <n v="6"/>
    <n v="0.2"/>
    <n v="-35.046000000000028"/>
  </r>
  <r>
    <n v="5112"/>
    <s v="CA-2011-138450"/>
    <x v="2"/>
    <x v="638"/>
    <d v="2011-10-22T00:00:00"/>
    <s v="Standard Class"/>
    <s v="EH-13765"/>
    <s v="Edward Hooks"/>
    <x v="1"/>
    <x v="0"/>
    <s v="Philadelphia"/>
    <x v="9"/>
    <n v="19134"/>
    <x v="3"/>
    <x v="1407"/>
    <x v="1"/>
    <x v="10"/>
    <x v="1385"/>
    <n v="10.048000000000002"/>
    <n v="4"/>
    <n v="0.2"/>
    <n v="3.1399999999999988"/>
  </r>
  <r>
    <n v="5113"/>
    <s v="CA-2012-153073"/>
    <x v="1"/>
    <x v="50"/>
    <d v="2012-11-13T00:00:00"/>
    <s v="Same Day"/>
    <s v="HA-14905"/>
    <s v="Helen Abelman"/>
    <x v="0"/>
    <x v="0"/>
    <s v="Chicago"/>
    <x v="10"/>
    <n v="60610"/>
    <x v="2"/>
    <x v="1721"/>
    <x v="0"/>
    <x v="5"/>
    <x v="1699"/>
    <n v="17.496000000000002"/>
    <n v="9"/>
    <n v="0.6"/>
    <n v="-7.4357999999999969"/>
  </r>
  <r>
    <n v="5114"/>
    <s v="CA-2013-147970"/>
    <x v="0"/>
    <x v="1011"/>
    <d v="2013-02-02T00:00:00"/>
    <s v="Second Class"/>
    <s v="AB-10150"/>
    <s v="Aimee Bixby"/>
    <x v="0"/>
    <x v="0"/>
    <s v="Dallas"/>
    <x v="5"/>
    <n v="75220"/>
    <x v="2"/>
    <x v="1307"/>
    <x v="1"/>
    <x v="10"/>
    <x v="1283"/>
    <n v="15.552000000000003"/>
    <n v="3"/>
    <n v="0.2"/>
    <n v="5.4432"/>
  </r>
  <r>
    <n v="5115"/>
    <s v="CA-2013-150658"/>
    <x v="0"/>
    <x v="1019"/>
    <d v="2013-11-23T00:00:00"/>
    <s v="Standard Class"/>
    <s v="MS-17365"/>
    <s v="Maribeth Schnelling"/>
    <x v="0"/>
    <x v="0"/>
    <s v="Carlsbad"/>
    <x v="27"/>
    <n v="88220"/>
    <x v="1"/>
    <x v="307"/>
    <x v="1"/>
    <x v="8"/>
    <x v="304"/>
    <n v="10.776000000000002"/>
    <n v="3"/>
    <n v="0.2"/>
    <n v="3.3674999999999984"/>
  </r>
  <r>
    <n v="5116"/>
    <s v="CA-2014-125640"/>
    <x v="3"/>
    <x v="800"/>
    <d v="2014-07-30T00:00:00"/>
    <s v="Standard Class"/>
    <s v="DD-13570"/>
    <s v="Dorothy Dickinson"/>
    <x v="0"/>
    <x v="0"/>
    <s v="Philadelphia"/>
    <x v="9"/>
    <n v="19134"/>
    <x v="3"/>
    <x v="1722"/>
    <x v="1"/>
    <x v="2"/>
    <x v="1700"/>
    <n v="3.3040000000000003"/>
    <n v="1"/>
    <n v="0.2"/>
    <n v="1.0737999999999999"/>
  </r>
  <r>
    <n v="5117"/>
    <s v="CA-2014-154137"/>
    <x v="3"/>
    <x v="343"/>
    <d v="2014-11-18T00:00:00"/>
    <s v="Standard Class"/>
    <s v="MT-17815"/>
    <s v="Meg Tillman"/>
    <x v="0"/>
    <x v="0"/>
    <s v="New York City"/>
    <x v="15"/>
    <n v="10009"/>
    <x v="3"/>
    <x v="1032"/>
    <x v="1"/>
    <x v="4"/>
    <x v="1014"/>
    <n v="35.479999999999997"/>
    <n v="1"/>
    <n v="0"/>
    <n v="0"/>
  </r>
  <r>
    <n v="5118"/>
    <s v="CA-2012-127173"/>
    <x v="1"/>
    <x v="120"/>
    <d v="2012-10-03T00:00:00"/>
    <s v="Standard Class"/>
    <s v="GM-14500"/>
    <s v="Gene McClure"/>
    <x v="0"/>
    <x v="0"/>
    <s v="Oceanside"/>
    <x v="15"/>
    <n v="11572"/>
    <x v="3"/>
    <x v="271"/>
    <x v="1"/>
    <x v="13"/>
    <x v="268"/>
    <n v="34.44"/>
    <n v="3"/>
    <n v="0"/>
    <n v="16.186799999999998"/>
  </r>
  <r>
    <n v="5119"/>
    <s v="CA-2012-127173"/>
    <x v="1"/>
    <x v="120"/>
    <d v="2012-10-03T00:00:00"/>
    <s v="Standard Class"/>
    <s v="GM-14500"/>
    <s v="Gene McClure"/>
    <x v="0"/>
    <x v="0"/>
    <s v="Oceanside"/>
    <x v="15"/>
    <n v="11572"/>
    <x v="3"/>
    <x v="1548"/>
    <x v="2"/>
    <x v="15"/>
    <x v="1527"/>
    <n v="629.92999999999995"/>
    <n v="7"/>
    <n v="0"/>
    <n v="296.06709999999998"/>
  </r>
  <r>
    <n v="5120"/>
    <s v="CA-2012-127173"/>
    <x v="1"/>
    <x v="120"/>
    <d v="2012-10-03T00:00:00"/>
    <s v="Standard Class"/>
    <s v="GM-14500"/>
    <s v="Gene McClure"/>
    <x v="0"/>
    <x v="0"/>
    <s v="Oceanside"/>
    <x v="15"/>
    <n v="11572"/>
    <x v="3"/>
    <x v="1045"/>
    <x v="1"/>
    <x v="8"/>
    <x v="1025"/>
    <n v="79.056000000000012"/>
    <n v="9"/>
    <n v="0.2"/>
    <n v="28.657800000000002"/>
  </r>
  <r>
    <n v="5121"/>
    <s v="CA-2011-149538"/>
    <x v="2"/>
    <x v="527"/>
    <d v="2011-04-08T00:00:00"/>
    <s v="Standard Class"/>
    <s v="KB-16585"/>
    <s v="Ken Black"/>
    <x v="1"/>
    <x v="0"/>
    <s v="Lafayette"/>
    <x v="28"/>
    <n v="70506"/>
    <x v="0"/>
    <x v="243"/>
    <x v="1"/>
    <x v="4"/>
    <x v="241"/>
    <n v="232.54999999999998"/>
    <n v="5"/>
    <n v="0"/>
    <n v="9.3019999999999925"/>
  </r>
  <r>
    <n v="5122"/>
    <s v="CA-2011-149538"/>
    <x v="2"/>
    <x v="527"/>
    <d v="2011-04-08T00:00:00"/>
    <s v="Standard Class"/>
    <s v="KB-16585"/>
    <s v="Ken Black"/>
    <x v="1"/>
    <x v="0"/>
    <s v="Lafayette"/>
    <x v="28"/>
    <n v="70506"/>
    <x v="0"/>
    <x v="1135"/>
    <x v="2"/>
    <x v="11"/>
    <x v="1114"/>
    <n v="99.98"/>
    <n v="2"/>
    <n v="0"/>
    <n v="42.991400000000006"/>
  </r>
  <r>
    <n v="5123"/>
    <s v="CA-2011-149538"/>
    <x v="2"/>
    <x v="527"/>
    <d v="2011-04-08T00:00:00"/>
    <s v="Standard Class"/>
    <s v="KB-16585"/>
    <s v="Ken Black"/>
    <x v="1"/>
    <x v="0"/>
    <s v="Lafayette"/>
    <x v="28"/>
    <n v="70506"/>
    <x v="0"/>
    <x v="1723"/>
    <x v="1"/>
    <x v="10"/>
    <x v="1701"/>
    <n v="19.440000000000001"/>
    <n v="3"/>
    <n v="0"/>
    <n v="9.3312000000000008"/>
  </r>
  <r>
    <n v="5124"/>
    <s v="CA-2011-149538"/>
    <x v="2"/>
    <x v="527"/>
    <d v="2011-04-08T00:00:00"/>
    <s v="Standard Class"/>
    <s v="KB-16585"/>
    <s v="Ken Black"/>
    <x v="1"/>
    <x v="0"/>
    <s v="Lafayette"/>
    <x v="28"/>
    <n v="70506"/>
    <x v="0"/>
    <x v="727"/>
    <x v="1"/>
    <x v="10"/>
    <x v="1543"/>
    <n v="12.96"/>
    <n v="2"/>
    <n v="0"/>
    <n v="6.3504000000000005"/>
  </r>
  <r>
    <n v="5125"/>
    <s v="CA-2011-160766"/>
    <x v="2"/>
    <x v="80"/>
    <d v="2011-09-14T00:00:00"/>
    <s v="Same Day"/>
    <s v="DM-13015"/>
    <s v="Darrin Martin"/>
    <x v="0"/>
    <x v="0"/>
    <s v="New York City"/>
    <x v="15"/>
    <n v="10009"/>
    <x v="3"/>
    <x v="977"/>
    <x v="0"/>
    <x v="3"/>
    <x v="824"/>
    <n v="464.29200000000003"/>
    <n v="9"/>
    <n v="0.4"/>
    <n v="-108.33479999999997"/>
  </r>
  <r>
    <n v="5126"/>
    <s v="CA-2011-160766"/>
    <x v="2"/>
    <x v="80"/>
    <d v="2011-09-14T00:00:00"/>
    <s v="Same Day"/>
    <s v="DM-13015"/>
    <s v="Darrin Martin"/>
    <x v="0"/>
    <x v="0"/>
    <s v="New York City"/>
    <x v="15"/>
    <n v="10009"/>
    <x v="3"/>
    <x v="706"/>
    <x v="1"/>
    <x v="12"/>
    <x v="33"/>
    <n v="68.459999999999994"/>
    <n v="7"/>
    <n v="0"/>
    <n v="31.491599999999995"/>
  </r>
  <r>
    <n v="5127"/>
    <s v="CA-2011-160766"/>
    <x v="2"/>
    <x v="80"/>
    <d v="2011-09-14T00:00:00"/>
    <s v="Same Day"/>
    <s v="DM-13015"/>
    <s v="Darrin Martin"/>
    <x v="0"/>
    <x v="0"/>
    <s v="New York City"/>
    <x v="15"/>
    <n v="10009"/>
    <x v="3"/>
    <x v="814"/>
    <x v="2"/>
    <x v="15"/>
    <x v="802"/>
    <n v="2799.96"/>
    <n v="4"/>
    <n v="0"/>
    <n v="1371.9803999999999"/>
  </r>
  <r>
    <n v="5128"/>
    <s v="CA-2011-160766"/>
    <x v="2"/>
    <x v="80"/>
    <d v="2011-09-14T00:00:00"/>
    <s v="Same Day"/>
    <s v="DM-13015"/>
    <s v="Darrin Martin"/>
    <x v="0"/>
    <x v="0"/>
    <s v="New York City"/>
    <x v="15"/>
    <n v="10009"/>
    <x v="3"/>
    <x v="227"/>
    <x v="1"/>
    <x v="9"/>
    <x v="225"/>
    <n v="601.29999999999995"/>
    <n v="2"/>
    <n v="0"/>
    <n v="198.42899999999997"/>
  </r>
  <r>
    <n v="5129"/>
    <s v="CA-2011-160766"/>
    <x v="2"/>
    <x v="80"/>
    <d v="2011-09-14T00:00:00"/>
    <s v="Same Day"/>
    <s v="DM-13015"/>
    <s v="Darrin Martin"/>
    <x v="0"/>
    <x v="0"/>
    <s v="New York City"/>
    <x v="15"/>
    <n v="10009"/>
    <x v="3"/>
    <x v="1259"/>
    <x v="2"/>
    <x v="7"/>
    <x v="1234"/>
    <n v="16.989999999999998"/>
    <n v="1"/>
    <n v="0"/>
    <n v="4.4173999999999989"/>
  </r>
  <r>
    <n v="5130"/>
    <s v="CA-2011-160766"/>
    <x v="2"/>
    <x v="80"/>
    <d v="2011-09-14T00:00:00"/>
    <s v="Same Day"/>
    <s v="DM-13015"/>
    <s v="Darrin Martin"/>
    <x v="0"/>
    <x v="0"/>
    <s v="New York City"/>
    <x v="15"/>
    <n v="10009"/>
    <x v="3"/>
    <x v="1485"/>
    <x v="2"/>
    <x v="7"/>
    <x v="1463"/>
    <n v="287.96999999999997"/>
    <n v="3"/>
    <n v="0"/>
    <n v="80.631600000000006"/>
  </r>
  <r>
    <n v="5131"/>
    <s v="CA-2011-160766"/>
    <x v="2"/>
    <x v="80"/>
    <d v="2011-09-14T00:00:00"/>
    <s v="Same Day"/>
    <s v="DM-13015"/>
    <s v="Darrin Martin"/>
    <x v="0"/>
    <x v="0"/>
    <s v="New York City"/>
    <x v="15"/>
    <n v="10009"/>
    <x v="3"/>
    <x v="1463"/>
    <x v="1"/>
    <x v="10"/>
    <x v="1440"/>
    <n v="44.820000000000007"/>
    <n v="9"/>
    <n v="0"/>
    <n v="21.065400000000004"/>
  </r>
  <r>
    <n v="5132"/>
    <s v="CA-2014-146626"/>
    <x v="3"/>
    <x v="614"/>
    <d v="2015-01-06T00:00:00"/>
    <s v="Standard Class"/>
    <s v="BP-11185"/>
    <s v="Ben Peterman"/>
    <x v="1"/>
    <x v="0"/>
    <s v="Anaheim"/>
    <x v="1"/>
    <n v="92804"/>
    <x v="1"/>
    <x v="1308"/>
    <x v="0"/>
    <x v="5"/>
    <x v="1284"/>
    <n v="101.12"/>
    <n v="8"/>
    <n v="0"/>
    <n v="37.414400000000001"/>
  </r>
  <r>
    <n v="5133"/>
    <s v="CA-2012-123330"/>
    <x v="1"/>
    <x v="1020"/>
    <d v="2012-06-27T00:00:00"/>
    <s v="Standard Class"/>
    <s v="EP-13915"/>
    <s v="Emily Phan"/>
    <x v="0"/>
    <x v="0"/>
    <s v="Deltona"/>
    <x v="2"/>
    <n v="32725"/>
    <x v="0"/>
    <x v="817"/>
    <x v="2"/>
    <x v="7"/>
    <x v="805"/>
    <n v="107.97600000000001"/>
    <n v="3"/>
    <n v="0.2"/>
    <n v="37.791599999999988"/>
  </r>
  <r>
    <n v="5134"/>
    <s v="CA-2014-155607"/>
    <x v="3"/>
    <x v="200"/>
    <d v="2014-12-01T00:00:00"/>
    <s v="Standard Class"/>
    <s v="FG-14260"/>
    <s v="Frank Gastineau"/>
    <x v="2"/>
    <x v="0"/>
    <s v="New York City"/>
    <x v="15"/>
    <n v="10009"/>
    <x v="3"/>
    <x v="1612"/>
    <x v="1"/>
    <x v="9"/>
    <x v="1594"/>
    <n v="58.730000000000004"/>
    <n v="7"/>
    <n v="0"/>
    <n v="14.682500000000001"/>
  </r>
  <r>
    <n v="5135"/>
    <s v="CA-2014-155607"/>
    <x v="3"/>
    <x v="200"/>
    <d v="2014-12-01T00:00:00"/>
    <s v="Standard Class"/>
    <s v="FG-14260"/>
    <s v="Frank Gastineau"/>
    <x v="2"/>
    <x v="0"/>
    <s v="New York City"/>
    <x v="15"/>
    <n v="10009"/>
    <x v="3"/>
    <x v="705"/>
    <x v="1"/>
    <x v="8"/>
    <x v="698"/>
    <n v="93.344000000000008"/>
    <n v="4"/>
    <n v="0.2"/>
    <n v="32.670400000000001"/>
  </r>
  <r>
    <n v="5136"/>
    <s v="CA-2013-151323"/>
    <x v="0"/>
    <x v="248"/>
    <d v="2013-10-29T00:00:00"/>
    <s v="Standard Class"/>
    <s v="AB-10255"/>
    <s v="Alejandro Ballentine"/>
    <x v="2"/>
    <x v="0"/>
    <s v="Seattle"/>
    <x v="4"/>
    <n v="98103"/>
    <x v="1"/>
    <x v="263"/>
    <x v="1"/>
    <x v="13"/>
    <x v="260"/>
    <n v="17.05"/>
    <n v="5"/>
    <n v="0"/>
    <n v="8.1840000000000011"/>
  </r>
  <r>
    <n v="5137"/>
    <s v="CA-2012-146696"/>
    <x v="1"/>
    <x v="639"/>
    <d v="2012-12-19T00:00:00"/>
    <s v="Standard Class"/>
    <s v="RD-19480"/>
    <s v="Rick Duston"/>
    <x v="0"/>
    <x v="0"/>
    <s v="San Diego"/>
    <x v="1"/>
    <n v="92105"/>
    <x v="1"/>
    <x v="881"/>
    <x v="1"/>
    <x v="8"/>
    <x v="866"/>
    <n v="8.0960000000000001"/>
    <n v="2"/>
    <n v="0.2"/>
    <n v="2.7323999999999993"/>
  </r>
  <r>
    <n v="5138"/>
    <s v="CA-2013-128972"/>
    <x v="0"/>
    <x v="373"/>
    <d v="2013-11-18T00:00:00"/>
    <s v="Standard Class"/>
    <s v="TS-21430"/>
    <s v="Tom Stivers"/>
    <x v="1"/>
    <x v="0"/>
    <s v="Oklahoma City"/>
    <x v="26"/>
    <n v="73120"/>
    <x v="2"/>
    <x v="560"/>
    <x v="0"/>
    <x v="5"/>
    <x v="554"/>
    <n v="30.36"/>
    <n v="4"/>
    <n v="0"/>
    <n v="13.0548"/>
  </r>
  <r>
    <n v="5139"/>
    <s v="CA-2014-128335"/>
    <x v="3"/>
    <x v="365"/>
    <d v="2014-10-06T00:00:00"/>
    <s v="Standard Class"/>
    <s v="JA-15970"/>
    <s v="Joseph Airdo"/>
    <x v="0"/>
    <x v="0"/>
    <s v="Mount Vernon"/>
    <x v="15"/>
    <n v="10550"/>
    <x v="3"/>
    <x v="837"/>
    <x v="1"/>
    <x v="12"/>
    <x v="33"/>
    <n v="23.34"/>
    <n v="3"/>
    <n v="0"/>
    <n v="10.969799999999999"/>
  </r>
  <r>
    <n v="5140"/>
    <s v="CA-2014-128335"/>
    <x v="3"/>
    <x v="365"/>
    <d v="2014-10-06T00:00:00"/>
    <s v="Standard Class"/>
    <s v="JA-15970"/>
    <s v="Joseph Airdo"/>
    <x v="0"/>
    <x v="0"/>
    <s v="Mount Vernon"/>
    <x v="15"/>
    <n v="10550"/>
    <x v="3"/>
    <x v="1540"/>
    <x v="1"/>
    <x v="10"/>
    <x v="1519"/>
    <n v="51.550000000000004"/>
    <n v="5"/>
    <n v="0"/>
    <n v="24.2285"/>
  </r>
  <r>
    <n v="5141"/>
    <s v="CA-2012-154886"/>
    <x v="1"/>
    <x v="627"/>
    <d v="2012-11-12T00:00:00"/>
    <s v="Standard Class"/>
    <s v="SW-20455"/>
    <s v="Shaun Weien"/>
    <x v="0"/>
    <x v="0"/>
    <s v="San Francisco"/>
    <x v="1"/>
    <n v="94109"/>
    <x v="1"/>
    <x v="259"/>
    <x v="2"/>
    <x v="11"/>
    <x v="256"/>
    <n v="119.9"/>
    <n v="2"/>
    <n v="0"/>
    <n v="43.164000000000001"/>
  </r>
  <r>
    <n v="5142"/>
    <s v="CA-2013-111213"/>
    <x v="0"/>
    <x v="178"/>
    <d v="2013-04-06T00:00:00"/>
    <s v="Standard Class"/>
    <s v="FP-14320"/>
    <s v="Frank Preis"/>
    <x v="0"/>
    <x v="0"/>
    <s v="New York City"/>
    <x v="15"/>
    <n v="10009"/>
    <x v="3"/>
    <x v="1"/>
    <x v="0"/>
    <x v="1"/>
    <x v="1"/>
    <n v="1317.492"/>
    <n v="6"/>
    <n v="0.1"/>
    <n v="292.77599999999995"/>
  </r>
  <r>
    <n v="5143"/>
    <s v="CA-2013-111213"/>
    <x v="0"/>
    <x v="178"/>
    <d v="2013-04-06T00:00:00"/>
    <s v="Standard Class"/>
    <s v="FP-14320"/>
    <s v="Frank Preis"/>
    <x v="0"/>
    <x v="0"/>
    <s v="New York City"/>
    <x v="15"/>
    <n v="10009"/>
    <x v="3"/>
    <x v="1444"/>
    <x v="1"/>
    <x v="14"/>
    <x v="33"/>
    <n v="63.84"/>
    <n v="8"/>
    <n v="0"/>
    <n v="18.513599999999997"/>
  </r>
  <r>
    <n v="5144"/>
    <s v="CA-2013-111213"/>
    <x v="0"/>
    <x v="178"/>
    <d v="2013-04-06T00:00:00"/>
    <s v="Standard Class"/>
    <s v="FP-14320"/>
    <s v="Frank Preis"/>
    <x v="0"/>
    <x v="0"/>
    <s v="New York City"/>
    <x v="15"/>
    <n v="10009"/>
    <x v="3"/>
    <x v="307"/>
    <x v="1"/>
    <x v="8"/>
    <x v="304"/>
    <n v="3.5920000000000005"/>
    <n v="1"/>
    <n v="0.2"/>
    <n v="1.1224999999999996"/>
  </r>
  <r>
    <n v="5145"/>
    <s v="CA-2014-161333"/>
    <x v="3"/>
    <x v="62"/>
    <d v="2014-02-08T00:00:00"/>
    <s v="Standard Class"/>
    <s v="JL-15835"/>
    <s v="John Lee"/>
    <x v="0"/>
    <x v="0"/>
    <s v="Los Angeles"/>
    <x v="1"/>
    <n v="90045"/>
    <x v="1"/>
    <x v="484"/>
    <x v="0"/>
    <x v="5"/>
    <x v="479"/>
    <n v="86.26"/>
    <n v="2"/>
    <n v="0"/>
    <n v="29.328400000000002"/>
  </r>
  <r>
    <n v="5146"/>
    <s v="CA-2014-161333"/>
    <x v="3"/>
    <x v="62"/>
    <d v="2014-02-08T00:00:00"/>
    <s v="Standard Class"/>
    <s v="JL-15835"/>
    <s v="John Lee"/>
    <x v="0"/>
    <x v="0"/>
    <s v="Los Angeles"/>
    <x v="1"/>
    <n v="90045"/>
    <x v="1"/>
    <x v="1156"/>
    <x v="1"/>
    <x v="4"/>
    <x v="1135"/>
    <n v="139.04"/>
    <n v="4"/>
    <n v="0"/>
    <n v="38.931200000000004"/>
  </r>
  <r>
    <n v="5147"/>
    <s v="CA-2014-161333"/>
    <x v="3"/>
    <x v="62"/>
    <d v="2014-02-08T00:00:00"/>
    <s v="Standard Class"/>
    <s v="JL-15835"/>
    <s v="John Lee"/>
    <x v="0"/>
    <x v="0"/>
    <s v="Los Angeles"/>
    <x v="1"/>
    <n v="90045"/>
    <x v="1"/>
    <x v="1267"/>
    <x v="1"/>
    <x v="9"/>
    <x v="1242"/>
    <n v="46.8"/>
    <n v="4"/>
    <n v="0"/>
    <n v="16.38"/>
  </r>
  <r>
    <n v="5148"/>
    <s v="CA-2014-128734"/>
    <x v="3"/>
    <x v="165"/>
    <d v="2015-01-01T00:00:00"/>
    <s v="Standard Class"/>
    <s v="JL-15175"/>
    <s v="James Lanier"/>
    <x v="2"/>
    <x v="0"/>
    <s v="Chandler"/>
    <x v="16"/>
    <n v="85224"/>
    <x v="1"/>
    <x v="1565"/>
    <x v="0"/>
    <x v="5"/>
    <x v="1547"/>
    <n v="8.5440000000000005"/>
    <n v="4"/>
    <n v="0.2"/>
    <n v="1.9223999999999997"/>
  </r>
  <r>
    <n v="5149"/>
    <s v="CA-2014-128734"/>
    <x v="3"/>
    <x v="165"/>
    <d v="2015-01-01T00:00:00"/>
    <s v="Standard Class"/>
    <s v="JL-15175"/>
    <s v="James Lanier"/>
    <x v="2"/>
    <x v="0"/>
    <s v="Chandler"/>
    <x v="16"/>
    <n v="85224"/>
    <x v="1"/>
    <x v="654"/>
    <x v="0"/>
    <x v="1"/>
    <x v="648"/>
    <n v="842.37600000000009"/>
    <n v="3"/>
    <n v="0.2"/>
    <n v="105.29699999999988"/>
  </r>
  <r>
    <n v="5150"/>
    <s v="CA-2011-141796"/>
    <x v="2"/>
    <x v="261"/>
    <d v="2011-06-21T00:00:00"/>
    <s v="Same Day"/>
    <s v="JG-15160"/>
    <s v="James Galang"/>
    <x v="0"/>
    <x v="0"/>
    <s v="Long Beach"/>
    <x v="15"/>
    <n v="11561"/>
    <x v="3"/>
    <x v="1246"/>
    <x v="2"/>
    <x v="7"/>
    <x v="1221"/>
    <n v="1214.8499999999999"/>
    <n v="3"/>
    <n v="0"/>
    <n v="352.30649999999997"/>
  </r>
  <r>
    <n v="5151"/>
    <s v="CA-2014-125101"/>
    <x v="3"/>
    <x v="904"/>
    <d v="2014-03-11T00:00:00"/>
    <s v="Second Class"/>
    <s v="SH-19975"/>
    <s v="Sally Hughsby"/>
    <x v="1"/>
    <x v="0"/>
    <s v="San Francisco"/>
    <x v="1"/>
    <n v="94109"/>
    <x v="1"/>
    <x v="298"/>
    <x v="1"/>
    <x v="4"/>
    <x v="295"/>
    <n v="67.78"/>
    <n v="2"/>
    <n v="0"/>
    <n v="16.945"/>
  </r>
  <r>
    <n v="5152"/>
    <s v="CA-2014-169929"/>
    <x v="3"/>
    <x v="145"/>
    <d v="2014-09-29T00:00:00"/>
    <s v="First Class"/>
    <s v="LS-17200"/>
    <s v="Luke Schmidt"/>
    <x v="1"/>
    <x v="0"/>
    <s v="Helena"/>
    <x v="37"/>
    <n v="59601"/>
    <x v="1"/>
    <x v="861"/>
    <x v="1"/>
    <x v="4"/>
    <x v="847"/>
    <n v="39.900000000000006"/>
    <n v="5"/>
    <n v="0"/>
    <n v="10.373999999999999"/>
  </r>
  <r>
    <n v="5153"/>
    <s v="US-2011-121566"/>
    <x v="2"/>
    <x v="479"/>
    <d v="2011-07-06T00:00:00"/>
    <s v="Standard Class"/>
    <s v="CS-11860"/>
    <s v="Cari Schnelling"/>
    <x v="0"/>
    <x v="0"/>
    <s v="New York City"/>
    <x v="15"/>
    <n v="10011"/>
    <x v="3"/>
    <x v="472"/>
    <x v="1"/>
    <x v="8"/>
    <x v="468"/>
    <n v="2.6880000000000002"/>
    <n v="1"/>
    <n v="0.2"/>
    <n v="0.83999999999999975"/>
  </r>
  <r>
    <n v="5154"/>
    <s v="US-2011-121566"/>
    <x v="2"/>
    <x v="479"/>
    <d v="2011-07-06T00:00:00"/>
    <s v="Standard Class"/>
    <s v="CS-11860"/>
    <s v="Cari Schnelling"/>
    <x v="0"/>
    <x v="0"/>
    <s v="New York City"/>
    <x v="15"/>
    <n v="10011"/>
    <x v="3"/>
    <x v="208"/>
    <x v="1"/>
    <x v="6"/>
    <x v="207"/>
    <n v="6.6000000000000005"/>
    <n v="3"/>
    <n v="0"/>
    <n v="2.9040000000000008"/>
  </r>
  <r>
    <n v="5155"/>
    <s v="US-2012-124219"/>
    <x v="1"/>
    <x v="976"/>
    <d v="2012-08-08T00:00:00"/>
    <s v="First Class"/>
    <s v="KW-16570"/>
    <s v="Kelly Williams"/>
    <x v="0"/>
    <x v="0"/>
    <s v="Kirkwood"/>
    <x v="25"/>
    <n v="63122"/>
    <x v="2"/>
    <x v="20"/>
    <x v="1"/>
    <x v="8"/>
    <x v="20"/>
    <n v="28.4"/>
    <n v="4"/>
    <n v="0"/>
    <n v="13.063999999999998"/>
  </r>
  <r>
    <n v="5156"/>
    <s v="US-2012-124219"/>
    <x v="1"/>
    <x v="976"/>
    <d v="2012-08-08T00:00:00"/>
    <s v="First Class"/>
    <s v="KW-16570"/>
    <s v="Kelly Williams"/>
    <x v="0"/>
    <x v="0"/>
    <s v="Kirkwood"/>
    <x v="25"/>
    <n v="63122"/>
    <x v="2"/>
    <x v="1460"/>
    <x v="0"/>
    <x v="5"/>
    <x v="1437"/>
    <n v="212.94"/>
    <n v="3"/>
    <n v="0"/>
    <n v="34.070399999999999"/>
  </r>
  <r>
    <n v="5157"/>
    <s v="CA-2014-163006"/>
    <x v="3"/>
    <x v="160"/>
    <d v="2014-07-05T00:00:00"/>
    <s v="Second Class"/>
    <s v="GH-14410"/>
    <s v="Gary Hansen"/>
    <x v="2"/>
    <x v="0"/>
    <s v="Chicago"/>
    <x v="10"/>
    <n v="60653"/>
    <x v="2"/>
    <x v="1718"/>
    <x v="2"/>
    <x v="7"/>
    <x v="1696"/>
    <n v="1001.5840000000001"/>
    <n v="2"/>
    <n v="0.2"/>
    <n v="125.19799999999992"/>
  </r>
  <r>
    <n v="5158"/>
    <s v="CA-2014-163006"/>
    <x v="3"/>
    <x v="160"/>
    <d v="2014-07-05T00:00:00"/>
    <s v="Second Class"/>
    <s v="GH-14410"/>
    <s v="Gary Hansen"/>
    <x v="2"/>
    <x v="0"/>
    <s v="Chicago"/>
    <x v="10"/>
    <n v="60653"/>
    <x v="2"/>
    <x v="1631"/>
    <x v="0"/>
    <x v="1"/>
    <x v="1612"/>
    <n v="569.05799999999999"/>
    <n v="3"/>
    <n v="0.3"/>
    <n v="-178.84680000000006"/>
  </r>
  <r>
    <n v="5159"/>
    <s v="CA-2014-163006"/>
    <x v="3"/>
    <x v="160"/>
    <d v="2014-07-05T00:00:00"/>
    <s v="Second Class"/>
    <s v="GH-14410"/>
    <s v="Gary Hansen"/>
    <x v="2"/>
    <x v="0"/>
    <s v="Chicago"/>
    <x v="10"/>
    <n v="60653"/>
    <x v="2"/>
    <x v="90"/>
    <x v="0"/>
    <x v="5"/>
    <x v="90"/>
    <n v="14.224000000000002"/>
    <n v="2"/>
    <n v="0.6"/>
    <n v="-10.312400000000004"/>
  </r>
  <r>
    <n v="5160"/>
    <s v="CA-2012-156146"/>
    <x v="1"/>
    <x v="662"/>
    <d v="2012-10-30T00:00:00"/>
    <s v="Second Class"/>
    <s v="AG-10495"/>
    <s v="Andrew Gjertsen"/>
    <x v="1"/>
    <x v="0"/>
    <s v="Peoria"/>
    <x v="16"/>
    <n v="85345"/>
    <x v="1"/>
    <x v="194"/>
    <x v="2"/>
    <x v="7"/>
    <x v="193"/>
    <n v="105.584"/>
    <n v="2"/>
    <n v="0.2"/>
    <n v="9.2386000000000053"/>
  </r>
  <r>
    <n v="5161"/>
    <s v="CA-2012-156146"/>
    <x v="1"/>
    <x v="662"/>
    <d v="2012-10-30T00:00:00"/>
    <s v="Second Class"/>
    <s v="AG-10495"/>
    <s v="Andrew Gjertsen"/>
    <x v="1"/>
    <x v="0"/>
    <s v="Peoria"/>
    <x v="16"/>
    <n v="85345"/>
    <x v="1"/>
    <x v="1300"/>
    <x v="2"/>
    <x v="7"/>
    <x v="1276"/>
    <n v="68.720000000000013"/>
    <n v="2"/>
    <n v="0.2"/>
    <n v="-14.603000000000005"/>
  </r>
  <r>
    <n v="5162"/>
    <s v="CA-2011-111192"/>
    <x v="2"/>
    <x v="1021"/>
    <d v="2011-08-05T00:00:00"/>
    <s v="Standard Class"/>
    <s v="TS-21430"/>
    <s v="Tom Stivers"/>
    <x v="1"/>
    <x v="0"/>
    <s v="Seattle"/>
    <x v="4"/>
    <n v="98103"/>
    <x v="1"/>
    <x v="1528"/>
    <x v="0"/>
    <x v="0"/>
    <x v="1506"/>
    <n v="1367.84"/>
    <n v="8"/>
    <n v="0"/>
    <n v="259.88959999999997"/>
  </r>
  <r>
    <n v="5163"/>
    <s v="CA-2013-115378"/>
    <x v="0"/>
    <x v="741"/>
    <d v="2013-11-24T00:00:00"/>
    <s v="Second Class"/>
    <s v="AJ-10945"/>
    <s v="Ashley Jarboe"/>
    <x v="0"/>
    <x v="0"/>
    <s v="Taylor"/>
    <x v="12"/>
    <n v="48180"/>
    <x v="2"/>
    <x v="83"/>
    <x v="0"/>
    <x v="1"/>
    <x v="83"/>
    <n v="301.95999999999998"/>
    <n v="2"/>
    <n v="0"/>
    <n v="33.215599999999995"/>
  </r>
  <r>
    <n v="5164"/>
    <s v="CA-2012-161627"/>
    <x v="1"/>
    <x v="380"/>
    <d v="2012-07-11T00:00:00"/>
    <s v="Standard Class"/>
    <s v="SJ-20215"/>
    <s v="Sarah Jordon"/>
    <x v="0"/>
    <x v="0"/>
    <s v="Pasadena"/>
    <x v="1"/>
    <n v="91104"/>
    <x v="1"/>
    <x v="56"/>
    <x v="0"/>
    <x v="1"/>
    <x v="56"/>
    <n v="170.35200000000003"/>
    <n v="3"/>
    <n v="0.2"/>
    <n v="-17.035200000000003"/>
  </r>
  <r>
    <n v="5165"/>
    <s v="CA-2011-121006"/>
    <x v="2"/>
    <x v="849"/>
    <d v="2011-11-16T00:00:00"/>
    <s v="Standard Class"/>
    <s v="SC-20020"/>
    <s v="Sam Craven"/>
    <x v="0"/>
    <x v="0"/>
    <s v="Midland"/>
    <x v="12"/>
    <n v="48640"/>
    <x v="2"/>
    <x v="130"/>
    <x v="1"/>
    <x v="6"/>
    <x v="1535"/>
    <n v="3.9"/>
    <n v="2"/>
    <n v="0"/>
    <n v="1.5209999999999999"/>
  </r>
  <r>
    <n v="5166"/>
    <s v="CA-2011-121006"/>
    <x v="2"/>
    <x v="849"/>
    <d v="2011-11-16T00:00:00"/>
    <s v="Standard Class"/>
    <s v="SC-20020"/>
    <s v="Sam Craven"/>
    <x v="0"/>
    <x v="0"/>
    <s v="Midland"/>
    <x v="12"/>
    <n v="48640"/>
    <x v="2"/>
    <x v="1012"/>
    <x v="1"/>
    <x v="10"/>
    <x v="995"/>
    <n v="12.84"/>
    <n v="3"/>
    <n v="0"/>
    <n v="5.7779999999999987"/>
  </r>
  <r>
    <n v="5167"/>
    <s v="CA-2011-121006"/>
    <x v="2"/>
    <x v="849"/>
    <d v="2011-11-16T00:00:00"/>
    <s v="Standard Class"/>
    <s v="SC-20020"/>
    <s v="Sam Craven"/>
    <x v="0"/>
    <x v="0"/>
    <s v="Midland"/>
    <x v="12"/>
    <n v="48640"/>
    <x v="2"/>
    <x v="218"/>
    <x v="1"/>
    <x v="10"/>
    <x v="217"/>
    <n v="15.84"/>
    <n v="3"/>
    <n v="0"/>
    <n v="7.1280000000000001"/>
  </r>
  <r>
    <n v="5168"/>
    <s v="CA-2011-121006"/>
    <x v="2"/>
    <x v="849"/>
    <d v="2011-11-16T00:00:00"/>
    <s v="Standard Class"/>
    <s v="SC-20020"/>
    <s v="Sam Craven"/>
    <x v="0"/>
    <x v="0"/>
    <s v="Midland"/>
    <x v="12"/>
    <n v="48640"/>
    <x v="2"/>
    <x v="499"/>
    <x v="0"/>
    <x v="1"/>
    <x v="494"/>
    <n v="563.93999999999994"/>
    <n v="3"/>
    <n v="0"/>
    <n v="112.78800000000001"/>
  </r>
  <r>
    <n v="5169"/>
    <s v="CA-2011-121006"/>
    <x v="2"/>
    <x v="849"/>
    <d v="2011-11-16T00:00:00"/>
    <s v="Standard Class"/>
    <s v="SC-20020"/>
    <s v="Sam Craven"/>
    <x v="0"/>
    <x v="0"/>
    <s v="Midland"/>
    <x v="12"/>
    <n v="48640"/>
    <x v="2"/>
    <x v="1018"/>
    <x v="1"/>
    <x v="4"/>
    <x v="1000"/>
    <n v="62.94"/>
    <n v="3"/>
    <n v="0"/>
    <n v="11.958600000000001"/>
  </r>
  <r>
    <n v="5170"/>
    <s v="CA-2011-121006"/>
    <x v="2"/>
    <x v="849"/>
    <d v="2011-11-16T00:00:00"/>
    <s v="Standard Class"/>
    <s v="SC-20020"/>
    <s v="Sam Craven"/>
    <x v="0"/>
    <x v="0"/>
    <s v="Midland"/>
    <x v="12"/>
    <n v="48640"/>
    <x v="2"/>
    <x v="518"/>
    <x v="1"/>
    <x v="4"/>
    <x v="513"/>
    <n v="535.41"/>
    <n v="3"/>
    <n v="0"/>
    <n v="160.62299999999993"/>
  </r>
  <r>
    <n v="5171"/>
    <s v="CA-2013-122903"/>
    <x v="0"/>
    <x v="1022"/>
    <d v="2013-05-30T00:00:00"/>
    <s v="Second Class"/>
    <s v="LA-16780"/>
    <s v="Laura Armstrong"/>
    <x v="1"/>
    <x v="0"/>
    <s v="Detroit"/>
    <x v="12"/>
    <n v="48205"/>
    <x v="2"/>
    <x v="483"/>
    <x v="0"/>
    <x v="1"/>
    <x v="478"/>
    <n v="3504.9"/>
    <n v="5"/>
    <n v="0"/>
    <n v="700.98000000000013"/>
  </r>
  <r>
    <n v="5172"/>
    <s v="CA-2013-122903"/>
    <x v="0"/>
    <x v="1022"/>
    <d v="2013-05-30T00:00:00"/>
    <s v="Second Class"/>
    <s v="LA-16780"/>
    <s v="Laura Armstrong"/>
    <x v="1"/>
    <x v="0"/>
    <s v="Detroit"/>
    <x v="12"/>
    <n v="48205"/>
    <x v="2"/>
    <x v="694"/>
    <x v="1"/>
    <x v="10"/>
    <x v="687"/>
    <n v="144.12"/>
    <n v="3"/>
    <n v="0"/>
    <n v="69.177599999999984"/>
  </r>
  <r>
    <n v="5173"/>
    <s v="CA-2013-122903"/>
    <x v="0"/>
    <x v="1022"/>
    <d v="2013-05-30T00:00:00"/>
    <s v="Second Class"/>
    <s v="LA-16780"/>
    <s v="Laura Armstrong"/>
    <x v="1"/>
    <x v="0"/>
    <s v="Detroit"/>
    <x v="12"/>
    <n v="48205"/>
    <x v="2"/>
    <x v="921"/>
    <x v="1"/>
    <x v="10"/>
    <x v="904"/>
    <n v="314.54999999999995"/>
    <n v="3"/>
    <n v="0"/>
    <n v="150.98399999999998"/>
  </r>
  <r>
    <n v="5174"/>
    <s v="CA-2012-107741"/>
    <x v="1"/>
    <x v="936"/>
    <d v="2012-03-10T00:00:00"/>
    <s v="First Class"/>
    <s v="FC-14335"/>
    <s v="Fred Chung"/>
    <x v="1"/>
    <x v="0"/>
    <s v="Pueblo"/>
    <x v="22"/>
    <n v="81001"/>
    <x v="1"/>
    <x v="319"/>
    <x v="1"/>
    <x v="6"/>
    <x v="316"/>
    <n v="3.4079999999999999"/>
    <n v="1"/>
    <n v="0.2"/>
    <n v="0.89459999999999995"/>
  </r>
  <r>
    <n v="5175"/>
    <s v="CA-2014-106432"/>
    <x v="3"/>
    <x v="15"/>
    <d v="2014-10-25T00:00:00"/>
    <s v="Standard Class"/>
    <s v="CA-12265"/>
    <s v="Christina Anderson"/>
    <x v="0"/>
    <x v="0"/>
    <s v="Waco"/>
    <x v="5"/>
    <n v="76706"/>
    <x v="2"/>
    <x v="1472"/>
    <x v="1"/>
    <x v="8"/>
    <x v="1450"/>
    <n v="2.0719999999999996"/>
    <n v="2"/>
    <n v="0.8"/>
    <n v="-3.5224000000000011"/>
  </r>
  <r>
    <n v="5176"/>
    <s v="CA-2014-106432"/>
    <x v="3"/>
    <x v="15"/>
    <d v="2014-10-25T00:00:00"/>
    <s v="Standard Class"/>
    <s v="CA-12265"/>
    <s v="Christina Anderson"/>
    <x v="0"/>
    <x v="0"/>
    <s v="Waco"/>
    <x v="5"/>
    <n v="76706"/>
    <x v="2"/>
    <x v="1627"/>
    <x v="0"/>
    <x v="0"/>
    <x v="1608"/>
    <n v="328.39919999999995"/>
    <n v="3"/>
    <n v="0.32"/>
    <n v="-91.758599999999973"/>
  </r>
  <r>
    <n v="5177"/>
    <s v="CA-2013-148908"/>
    <x v="0"/>
    <x v="732"/>
    <d v="2013-11-09T00:00:00"/>
    <s v="First Class"/>
    <s v="JH-15985"/>
    <s v="Joseph Holt"/>
    <x v="0"/>
    <x v="0"/>
    <s v="San Francisco"/>
    <x v="1"/>
    <n v="94109"/>
    <x v="1"/>
    <x v="1197"/>
    <x v="1"/>
    <x v="8"/>
    <x v="1173"/>
    <n v="53.248000000000005"/>
    <n v="2"/>
    <n v="0.2"/>
    <n v="19.968"/>
  </r>
  <r>
    <n v="5178"/>
    <s v="CA-2013-123015"/>
    <x v="0"/>
    <x v="482"/>
    <d v="2013-12-31T00:00:00"/>
    <s v="Standard Class"/>
    <s v="AJ-10795"/>
    <s v="Anthony Johnson"/>
    <x v="1"/>
    <x v="0"/>
    <s v="New York City"/>
    <x v="15"/>
    <n v="10024"/>
    <x v="3"/>
    <x v="255"/>
    <x v="1"/>
    <x v="8"/>
    <x v="253"/>
    <n v="4.9920000000000009"/>
    <n v="3"/>
    <n v="0.2"/>
    <n v="1.6848000000000001"/>
  </r>
  <r>
    <n v="5179"/>
    <s v="US-2012-120502"/>
    <x v="1"/>
    <x v="657"/>
    <d v="2012-04-19T00:00:00"/>
    <s v="Standard Class"/>
    <s v="BT-11395"/>
    <s v="Bill Tyler"/>
    <x v="1"/>
    <x v="0"/>
    <s v="Los Angeles"/>
    <x v="1"/>
    <n v="90036"/>
    <x v="1"/>
    <x v="1155"/>
    <x v="0"/>
    <x v="5"/>
    <x v="1134"/>
    <n v="37.68"/>
    <n v="2"/>
    <n v="0"/>
    <n v="15.825600000000001"/>
  </r>
  <r>
    <n v="5180"/>
    <s v="US-2012-120502"/>
    <x v="1"/>
    <x v="657"/>
    <d v="2012-04-19T00:00:00"/>
    <s v="Standard Class"/>
    <s v="BT-11395"/>
    <s v="Bill Tyler"/>
    <x v="1"/>
    <x v="0"/>
    <s v="Los Angeles"/>
    <x v="1"/>
    <n v="90036"/>
    <x v="1"/>
    <x v="297"/>
    <x v="2"/>
    <x v="7"/>
    <x v="294"/>
    <n v="258.57600000000002"/>
    <n v="2"/>
    <n v="0.2"/>
    <n v="19.393200000000007"/>
  </r>
  <r>
    <n v="5181"/>
    <s v="US-2012-120502"/>
    <x v="1"/>
    <x v="657"/>
    <d v="2012-04-19T00:00:00"/>
    <s v="Standard Class"/>
    <s v="BT-11395"/>
    <s v="Bill Tyler"/>
    <x v="1"/>
    <x v="0"/>
    <s v="Los Angeles"/>
    <x v="1"/>
    <n v="90036"/>
    <x v="1"/>
    <x v="983"/>
    <x v="1"/>
    <x v="9"/>
    <x v="967"/>
    <n v="75.84"/>
    <n v="2"/>
    <n v="0"/>
    <n v="29.577600000000004"/>
  </r>
  <r>
    <n v="5182"/>
    <s v="CA-2014-108749"/>
    <x v="3"/>
    <x v="510"/>
    <d v="2014-09-16T00:00:00"/>
    <s v="First Class"/>
    <s v="DJ-13510"/>
    <s v="Don Jones"/>
    <x v="1"/>
    <x v="0"/>
    <s v="Woonsocket"/>
    <x v="34"/>
    <n v="2895"/>
    <x v="3"/>
    <x v="1723"/>
    <x v="1"/>
    <x v="10"/>
    <x v="1701"/>
    <n v="45.36"/>
    <n v="7"/>
    <n v="0"/>
    <n v="21.772800000000004"/>
  </r>
  <r>
    <n v="5183"/>
    <s v="CA-2014-108749"/>
    <x v="3"/>
    <x v="510"/>
    <d v="2014-09-16T00:00:00"/>
    <s v="First Class"/>
    <s v="DJ-13510"/>
    <s v="Don Jones"/>
    <x v="1"/>
    <x v="0"/>
    <s v="Woonsocket"/>
    <x v="34"/>
    <n v="2895"/>
    <x v="3"/>
    <x v="785"/>
    <x v="1"/>
    <x v="8"/>
    <x v="776"/>
    <n v="45.78"/>
    <n v="3"/>
    <n v="0"/>
    <n v="22.89"/>
  </r>
  <r>
    <n v="5184"/>
    <s v="CA-2014-163335"/>
    <x v="3"/>
    <x v="241"/>
    <d v="2014-09-28T00:00:00"/>
    <s v="First Class"/>
    <s v="AG-10675"/>
    <s v="Anna Gayman"/>
    <x v="0"/>
    <x v="0"/>
    <s v="Columbus"/>
    <x v="32"/>
    <n v="31907"/>
    <x v="0"/>
    <x v="1678"/>
    <x v="1"/>
    <x v="4"/>
    <x v="1657"/>
    <n v="40.29"/>
    <n v="3"/>
    <n v="0"/>
    <n v="10.0725"/>
  </r>
  <r>
    <n v="5185"/>
    <s v="CA-2014-163335"/>
    <x v="3"/>
    <x v="241"/>
    <d v="2014-09-28T00:00:00"/>
    <s v="First Class"/>
    <s v="AG-10675"/>
    <s v="Anna Gayman"/>
    <x v="0"/>
    <x v="0"/>
    <s v="Columbus"/>
    <x v="32"/>
    <n v="31907"/>
    <x v="0"/>
    <x v="555"/>
    <x v="1"/>
    <x v="8"/>
    <x v="549"/>
    <n v="38.71"/>
    <n v="7"/>
    <n v="0"/>
    <n v="17.8066"/>
  </r>
  <r>
    <n v="5186"/>
    <s v="CA-2012-134719"/>
    <x v="1"/>
    <x v="998"/>
    <d v="2012-10-15T00:00:00"/>
    <s v="Standard Class"/>
    <s v="JD-15790"/>
    <s v="John Dryer"/>
    <x v="0"/>
    <x v="0"/>
    <s v="Jacksonville"/>
    <x v="2"/>
    <n v="32216"/>
    <x v="0"/>
    <x v="458"/>
    <x v="1"/>
    <x v="4"/>
    <x v="454"/>
    <n v="1801.6320000000001"/>
    <n v="6"/>
    <n v="0.2"/>
    <n v="-337.80600000000004"/>
  </r>
  <r>
    <n v="5187"/>
    <s v="US-2012-154389"/>
    <x v="1"/>
    <x v="154"/>
    <d v="2012-12-03T00:00:00"/>
    <s v="Standard Class"/>
    <s v="EH-14125"/>
    <s v="Eugene Hildebrand"/>
    <x v="2"/>
    <x v="0"/>
    <s v="Philadelphia"/>
    <x v="9"/>
    <n v="19140"/>
    <x v="3"/>
    <x v="1594"/>
    <x v="2"/>
    <x v="7"/>
    <x v="1577"/>
    <n v="748.75200000000007"/>
    <n v="8"/>
    <n v="0.4"/>
    <n v="-162.22960000000006"/>
  </r>
  <r>
    <n v="5188"/>
    <s v="CA-2012-115567"/>
    <x v="1"/>
    <x v="1023"/>
    <d v="2012-09-18T00:00:00"/>
    <s v="Standard Class"/>
    <s v="ZC-21910"/>
    <s v="Zuschuss Carroll"/>
    <x v="0"/>
    <x v="0"/>
    <s v="Columbus"/>
    <x v="14"/>
    <n v="47201"/>
    <x v="2"/>
    <x v="959"/>
    <x v="2"/>
    <x v="11"/>
    <x v="943"/>
    <n v="199.96"/>
    <n v="4"/>
    <n v="0"/>
    <n v="15.996799999999979"/>
  </r>
  <r>
    <n v="5189"/>
    <s v="CA-2012-115567"/>
    <x v="1"/>
    <x v="1023"/>
    <d v="2012-09-18T00:00:00"/>
    <s v="Standard Class"/>
    <s v="ZC-21910"/>
    <s v="Zuschuss Carroll"/>
    <x v="0"/>
    <x v="0"/>
    <s v="Columbus"/>
    <x v="14"/>
    <n v="47201"/>
    <x v="2"/>
    <x v="377"/>
    <x v="0"/>
    <x v="1"/>
    <x v="373"/>
    <n v="1516.2"/>
    <n v="7"/>
    <n v="0"/>
    <n v="394.21199999999999"/>
  </r>
  <r>
    <n v="5190"/>
    <s v="US-2014-136679"/>
    <x v="3"/>
    <x v="237"/>
    <d v="2014-11-19T00:00:00"/>
    <s v="Standard Class"/>
    <s v="XP-21865"/>
    <s v="Xylona Preis"/>
    <x v="0"/>
    <x v="0"/>
    <s v="Pasadena"/>
    <x v="5"/>
    <n v="77506"/>
    <x v="2"/>
    <x v="1067"/>
    <x v="2"/>
    <x v="11"/>
    <x v="1047"/>
    <n v="167.95200000000003"/>
    <n v="6"/>
    <n v="0.2"/>
    <n v="-27.292200000000001"/>
  </r>
  <r>
    <n v="5191"/>
    <s v="US-2014-136679"/>
    <x v="3"/>
    <x v="237"/>
    <d v="2014-11-19T00:00:00"/>
    <s v="Standard Class"/>
    <s v="XP-21865"/>
    <s v="Xylona Preis"/>
    <x v="0"/>
    <x v="0"/>
    <s v="Pasadena"/>
    <x v="5"/>
    <n v="77506"/>
    <x v="2"/>
    <x v="1473"/>
    <x v="1"/>
    <x v="6"/>
    <x v="1451"/>
    <n v="45.04"/>
    <n v="2"/>
    <n v="0.2"/>
    <n v="4.5040000000000031"/>
  </r>
  <r>
    <n v="5192"/>
    <s v="US-2014-141943"/>
    <x v="3"/>
    <x v="1024"/>
    <d v="2014-05-10T00:00:00"/>
    <s v="Standard Class"/>
    <s v="DK-12985"/>
    <s v="Darren Koutras"/>
    <x v="0"/>
    <x v="0"/>
    <s v="San Francisco"/>
    <x v="1"/>
    <n v="94122"/>
    <x v="1"/>
    <x v="1724"/>
    <x v="1"/>
    <x v="12"/>
    <x v="1702"/>
    <n v="23.16"/>
    <n v="2"/>
    <n v="0"/>
    <n v="11.58"/>
  </r>
  <r>
    <n v="5193"/>
    <s v="CA-2011-101560"/>
    <x v="2"/>
    <x v="683"/>
    <d v="2011-12-01T00:00:00"/>
    <s v="Second Class"/>
    <s v="CS-12250"/>
    <s v="Chris Selesnick"/>
    <x v="1"/>
    <x v="0"/>
    <s v="Columbia"/>
    <x v="20"/>
    <n v="29203"/>
    <x v="0"/>
    <x v="124"/>
    <x v="0"/>
    <x v="5"/>
    <x v="125"/>
    <n v="397.59999999999997"/>
    <n v="5"/>
    <n v="0"/>
    <n v="43.735999999999962"/>
  </r>
  <r>
    <n v="5194"/>
    <s v="CA-2011-101560"/>
    <x v="2"/>
    <x v="683"/>
    <d v="2011-12-01T00:00:00"/>
    <s v="Second Class"/>
    <s v="CS-12250"/>
    <s v="Chris Selesnick"/>
    <x v="1"/>
    <x v="0"/>
    <s v="Columbia"/>
    <x v="20"/>
    <n v="29203"/>
    <x v="0"/>
    <x v="1635"/>
    <x v="1"/>
    <x v="10"/>
    <x v="1616"/>
    <n v="85.96"/>
    <n v="7"/>
    <n v="0"/>
    <n v="40.401199999999996"/>
  </r>
  <r>
    <n v="5195"/>
    <s v="CA-2011-101560"/>
    <x v="2"/>
    <x v="683"/>
    <d v="2011-12-01T00:00:00"/>
    <s v="Second Class"/>
    <s v="CS-12250"/>
    <s v="Chris Selesnick"/>
    <x v="1"/>
    <x v="0"/>
    <s v="Columbia"/>
    <x v="20"/>
    <n v="29203"/>
    <x v="0"/>
    <x v="346"/>
    <x v="1"/>
    <x v="6"/>
    <x v="342"/>
    <n v="13.12"/>
    <n v="4"/>
    <n v="0"/>
    <n v="4.3295999999999992"/>
  </r>
  <r>
    <n v="5196"/>
    <s v="CA-2011-101560"/>
    <x v="2"/>
    <x v="683"/>
    <d v="2011-12-01T00:00:00"/>
    <s v="Second Class"/>
    <s v="CS-12250"/>
    <s v="Chris Selesnick"/>
    <x v="1"/>
    <x v="0"/>
    <s v="Columbia"/>
    <x v="20"/>
    <n v="29203"/>
    <x v="0"/>
    <x v="338"/>
    <x v="1"/>
    <x v="8"/>
    <x v="334"/>
    <n v="45.660000000000004"/>
    <n v="3"/>
    <n v="0"/>
    <n v="22.3734"/>
  </r>
  <r>
    <n v="5197"/>
    <s v="CA-2011-159709"/>
    <x v="2"/>
    <x v="1025"/>
    <d v="2011-05-15T00:00:00"/>
    <s v="Standard Class"/>
    <s v="AI-10855"/>
    <s v="Arianne Irving"/>
    <x v="0"/>
    <x v="0"/>
    <s v="Kent"/>
    <x v="4"/>
    <n v="98031"/>
    <x v="1"/>
    <x v="439"/>
    <x v="1"/>
    <x v="12"/>
    <x v="434"/>
    <n v="158.13"/>
    <n v="3"/>
    <n v="0"/>
    <n v="77.483699999999999"/>
  </r>
  <r>
    <n v="5198"/>
    <s v="CA-2011-159709"/>
    <x v="2"/>
    <x v="1025"/>
    <d v="2011-05-15T00:00:00"/>
    <s v="Standard Class"/>
    <s v="AI-10855"/>
    <s v="Arianne Irving"/>
    <x v="0"/>
    <x v="0"/>
    <s v="Kent"/>
    <x v="4"/>
    <n v="98031"/>
    <x v="1"/>
    <x v="47"/>
    <x v="2"/>
    <x v="7"/>
    <x v="47"/>
    <n v="43.6"/>
    <n v="5"/>
    <n v="0.2"/>
    <n v="4.3600000000000012"/>
  </r>
  <r>
    <n v="5199"/>
    <s v="CA-2013-103982"/>
    <x v="0"/>
    <x v="840"/>
    <d v="2013-03-09T00:00:00"/>
    <s v="Standard Class"/>
    <s v="AA-10315"/>
    <s v="Alex Avila"/>
    <x v="0"/>
    <x v="0"/>
    <s v="Round Rock"/>
    <x v="5"/>
    <n v="78664"/>
    <x v="2"/>
    <x v="1359"/>
    <x v="1"/>
    <x v="14"/>
    <x v="1336"/>
    <n v="3930.0720000000001"/>
    <n v="3"/>
    <n v="0.2"/>
    <n v="-786.01440000000025"/>
  </r>
  <r>
    <n v="5200"/>
    <s v="CA-2013-103982"/>
    <x v="0"/>
    <x v="840"/>
    <d v="2013-03-09T00:00:00"/>
    <s v="Standard Class"/>
    <s v="AA-10315"/>
    <s v="Alex Avila"/>
    <x v="0"/>
    <x v="0"/>
    <s v="Round Rock"/>
    <x v="5"/>
    <n v="78664"/>
    <x v="2"/>
    <x v="1579"/>
    <x v="1"/>
    <x v="13"/>
    <x v="1561"/>
    <n v="2.3039999999999998"/>
    <n v="1"/>
    <n v="0.2"/>
    <n v="0.77759999999999996"/>
  </r>
  <r>
    <n v="5201"/>
    <s v="CA-2013-103982"/>
    <x v="0"/>
    <x v="840"/>
    <d v="2013-03-09T00:00:00"/>
    <s v="Standard Class"/>
    <s v="AA-10315"/>
    <s v="Alex Avila"/>
    <x v="0"/>
    <x v="0"/>
    <s v="Round Rock"/>
    <x v="5"/>
    <n v="78664"/>
    <x v="2"/>
    <x v="1149"/>
    <x v="2"/>
    <x v="7"/>
    <x v="1128"/>
    <n v="431.97600000000006"/>
    <n v="3"/>
    <n v="0.2"/>
    <n v="32.398200000000017"/>
  </r>
  <r>
    <n v="5202"/>
    <s v="CA-2013-103982"/>
    <x v="0"/>
    <x v="840"/>
    <d v="2013-03-09T00:00:00"/>
    <s v="Standard Class"/>
    <s v="AA-10315"/>
    <s v="Alex Avila"/>
    <x v="0"/>
    <x v="0"/>
    <s v="Round Rock"/>
    <x v="5"/>
    <n v="78664"/>
    <x v="2"/>
    <x v="540"/>
    <x v="2"/>
    <x v="11"/>
    <x v="535"/>
    <n v="41.720000000000006"/>
    <n v="7"/>
    <n v="0.2"/>
    <n v="5.7364999999999977"/>
  </r>
  <r>
    <n v="5203"/>
    <s v="CA-2012-142454"/>
    <x v="1"/>
    <x v="762"/>
    <d v="2012-08-19T00:00:00"/>
    <s v="Standard Class"/>
    <s v="RE-19450"/>
    <s v="Richard Eichhorn"/>
    <x v="0"/>
    <x v="0"/>
    <s v="Oakland"/>
    <x v="1"/>
    <n v="94601"/>
    <x v="1"/>
    <x v="943"/>
    <x v="0"/>
    <x v="5"/>
    <x v="927"/>
    <n v="104.23"/>
    <n v="7"/>
    <n v="0"/>
    <n v="28.142100000000006"/>
  </r>
  <r>
    <n v="5204"/>
    <s v="CA-2012-142454"/>
    <x v="1"/>
    <x v="762"/>
    <d v="2012-08-19T00:00:00"/>
    <s v="Standard Class"/>
    <s v="RE-19450"/>
    <s v="Richard Eichhorn"/>
    <x v="0"/>
    <x v="0"/>
    <s v="Oakland"/>
    <x v="1"/>
    <n v="94601"/>
    <x v="1"/>
    <x v="1247"/>
    <x v="1"/>
    <x v="4"/>
    <x v="1222"/>
    <n v="70.260000000000005"/>
    <n v="3"/>
    <n v="0"/>
    <n v="18.970199999999998"/>
  </r>
  <r>
    <n v="5205"/>
    <s v="CA-2012-102015"/>
    <x v="1"/>
    <x v="811"/>
    <d v="2012-09-18T00:00:00"/>
    <s v="Standard Class"/>
    <s v="TM-21010"/>
    <s v="Tamara Manning"/>
    <x v="0"/>
    <x v="0"/>
    <s v="Auburn"/>
    <x v="15"/>
    <n v="13021"/>
    <x v="3"/>
    <x v="182"/>
    <x v="1"/>
    <x v="6"/>
    <x v="181"/>
    <n v="9.26"/>
    <n v="2"/>
    <n v="0"/>
    <n v="3.0557999999999996"/>
  </r>
  <r>
    <n v="5206"/>
    <s v="CA-2012-102015"/>
    <x v="1"/>
    <x v="811"/>
    <d v="2012-09-18T00:00:00"/>
    <s v="Standard Class"/>
    <s v="TM-21010"/>
    <s v="Tamara Manning"/>
    <x v="0"/>
    <x v="0"/>
    <s v="Auburn"/>
    <x v="15"/>
    <n v="13021"/>
    <x v="3"/>
    <x v="45"/>
    <x v="1"/>
    <x v="4"/>
    <x v="45"/>
    <n v="105.98"/>
    <n v="2"/>
    <n v="0"/>
    <n v="4.2391999999999967"/>
  </r>
  <r>
    <n v="5207"/>
    <s v="CA-2012-102015"/>
    <x v="1"/>
    <x v="811"/>
    <d v="2012-09-18T00:00:00"/>
    <s v="Standard Class"/>
    <s v="TM-21010"/>
    <s v="Tamara Manning"/>
    <x v="0"/>
    <x v="0"/>
    <s v="Auburn"/>
    <x v="15"/>
    <n v="13021"/>
    <x v="3"/>
    <x v="310"/>
    <x v="1"/>
    <x v="13"/>
    <x v="307"/>
    <n v="1.24"/>
    <n v="1"/>
    <n v="0"/>
    <n v="0.58279999999999998"/>
  </r>
  <r>
    <n v="5208"/>
    <s v="CA-2012-102015"/>
    <x v="1"/>
    <x v="811"/>
    <d v="2012-09-18T00:00:00"/>
    <s v="Standard Class"/>
    <s v="TM-21010"/>
    <s v="Tamara Manning"/>
    <x v="0"/>
    <x v="0"/>
    <s v="Auburn"/>
    <x v="15"/>
    <n v="13021"/>
    <x v="3"/>
    <x v="254"/>
    <x v="1"/>
    <x v="2"/>
    <x v="252"/>
    <n v="20.7"/>
    <n v="2"/>
    <n v="0"/>
    <n v="9.9359999999999999"/>
  </r>
  <r>
    <n v="5209"/>
    <s v="CA-2012-102015"/>
    <x v="1"/>
    <x v="811"/>
    <d v="2012-09-18T00:00:00"/>
    <s v="Standard Class"/>
    <s v="TM-21010"/>
    <s v="Tamara Manning"/>
    <x v="0"/>
    <x v="0"/>
    <s v="Auburn"/>
    <x v="15"/>
    <n v="13021"/>
    <x v="3"/>
    <x v="1010"/>
    <x v="1"/>
    <x v="10"/>
    <x v="993"/>
    <n v="28.900000000000002"/>
    <n v="5"/>
    <n v="0"/>
    <n v="14.161000000000001"/>
  </r>
  <r>
    <n v="5210"/>
    <s v="CA-2012-102015"/>
    <x v="1"/>
    <x v="811"/>
    <d v="2012-09-18T00:00:00"/>
    <s v="Standard Class"/>
    <s v="TM-21010"/>
    <s v="Tamara Manning"/>
    <x v="0"/>
    <x v="0"/>
    <s v="Auburn"/>
    <x v="15"/>
    <n v="13021"/>
    <x v="3"/>
    <x v="113"/>
    <x v="1"/>
    <x v="12"/>
    <x v="113"/>
    <n v="27.18"/>
    <n v="1"/>
    <n v="0"/>
    <n v="12.7746"/>
  </r>
  <r>
    <n v="5211"/>
    <s v="CA-2012-156755"/>
    <x v="1"/>
    <x v="1026"/>
    <d v="2012-01-18T00:00:00"/>
    <s v="Standard Class"/>
    <s v="YS-21880"/>
    <s v="Yana Sorensen"/>
    <x v="1"/>
    <x v="0"/>
    <s v="Newark"/>
    <x v="13"/>
    <n v="19711"/>
    <x v="3"/>
    <x v="1449"/>
    <x v="1"/>
    <x v="4"/>
    <x v="1427"/>
    <n v="465.18"/>
    <n v="3"/>
    <n v="0"/>
    <n v="120.94680000000001"/>
  </r>
  <r>
    <n v="5212"/>
    <s v="CA-2012-130876"/>
    <x v="1"/>
    <x v="793"/>
    <d v="2012-05-16T00:00:00"/>
    <s v="Second Class"/>
    <s v="AZ-10750"/>
    <s v="Annie Zypern"/>
    <x v="0"/>
    <x v="0"/>
    <s v="New York City"/>
    <x v="15"/>
    <n v="10024"/>
    <x v="3"/>
    <x v="762"/>
    <x v="1"/>
    <x v="4"/>
    <x v="754"/>
    <n v="36.630000000000003"/>
    <n v="3"/>
    <n v="0"/>
    <n v="9.8901000000000039"/>
  </r>
  <r>
    <n v="5213"/>
    <s v="CA-2013-145898"/>
    <x v="0"/>
    <x v="182"/>
    <d v="2013-09-27T00:00:00"/>
    <s v="Same Day"/>
    <s v="CM-12445"/>
    <s v="Chuck Magee"/>
    <x v="0"/>
    <x v="0"/>
    <s v="Redlands"/>
    <x v="1"/>
    <n v="92374"/>
    <x v="1"/>
    <x v="456"/>
    <x v="1"/>
    <x v="4"/>
    <x v="452"/>
    <n v="51.449999999999996"/>
    <n v="3"/>
    <n v="0"/>
    <n v="13.891499999999999"/>
  </r>
  <r>
    <n v="5214"/>
    <s v="CA-2013-145898"/>
    <x v="0"/>
    <x v="182"/>
    <d v="2013-09-27T00:00:00"/>
    <s v="Same Day"/>
    <s v="CM-12445"/>
    <s v="Chuck Magee"/>
    <x v="0"/>
    <x v="0"/>
    <s v="Redlands"/>
    <x v="1"/>
    <n v="92374"/>
    <x v="1"/>
    <x v="948"/>
    <x v="1"/>
    <x v="2"/>
    <x v="932"/>
    <n v="7.83"/>
    <n v="3"/>
    <n v="0"/>
    <n v="3.6017999999999999"/>
  </r>
  <r>
    <n v="5215"/>
    <s v="CA-2013-145898"/>
    <x v="0"/>
    <x v="182"/>
    <d v="2013-09-27T00:00:00"/>
    <s v="Same Day"/>
    <s v="CM-12445"/>
    <s v="Chuck Magee"/>
    <x v="0"/>
    <x v="0"/>
    <s v="Redlands"/>
    <x v="1"/>
    <n v="92374"/>
    <x v="1"/>
    <x v="1658"/>
    <x v="1"/>
    <x v="6"/>
    <x v="1637"/>
    <n v="35.4"/>
    <n v="5"/>
    <n v="0"/>
    <n v="13.452000000000002"/>
  </r>
  <r>
    <n v="5216"/>
    <s v="CA-2013-145898"/>
    <x v="0"/>
    <x v="182"/>
    <d v="2013-09-27T00:00:00"/>
    <s v="Same Day"/>
    <s v="CM-12445"/>
    <s v="Chuck Magee"/>
    <x v="0"/>
    <x v="0"/>
    <s v="Redlands"/>
    <x v="1"/>
    <n v="92374"/>
    <x v="1"/>
    <x v="457"/>
    <x v="1"/>
    <x v="10"/>
    <x v="453"/>
    <n v="29.900000000000002"/>
    <n v="5"/>
    <n v="0"/>
    <n v="13.454999999999998"/>
  </r>
  <r>
    <n v="5217"/>
    <s v="US-2014-159562"/>
    <x v="3"/>
    <x v="428"/>
    <d v="2014-09-16T00:00:00"/>
    <s v="Standard Class"/>
    <s v="JB-16000"/>
    <s v="Joy Bell-"/>
    <x v="0"/>
    <x v="0"/>
    <s v="Roseville"/>
    <x v="12"/>
    <n v="48066"/>
    <x v="2"/>
    <x v="755"/>
    <x v="1"/>
    <x v="12"/>
    <x v="746"/>
    <n v="17.48"/>
    <n v="2"/>
    <n v="0"/>
    <n v="8.2156000000000002"/>
  </r>
  <r>
    <n v="5218"/>
    <s v="CA-2014-134635"/>
    <x v="3"/>
    <x v="4"/>
    <d v="2014-04-18T00:00:00"/>
    <s v="Second Class"/>
    <s v="NS-18640"/>
    <s v="Noel Staavos"/>
    <x v="1"/>
    <x v="0"/>
    <s v="Los Angeles"/>
    <x v="1"/>
    <n v="90049"/>
    <x v="1"/>
    <x v="145"/>
    <x v="1"/>
    <x v="10"/>
    <x v="145"/>
    <n v="79.14"/>
    <n v="3"/>
    <n v="0"/>
    <n v="36.404399999999995"/>
  </r>
  <r>
    <n v="5219"/>
    <s v="CA-2014-167080"/>
    <x v="3"/>
    <x v="193"/>
    <d v="2014-06-15T00:00:00"/>
    <s v="Standard Class"/>
    <s v="LC-16930"/>
    <s v="Linda Cazamias"/>
    <x v="1"/>
    <x v="0"/>
    <s v="New York City"/>
    <x v="15"/>
    <n v="10011"/>
    <x v="3"/>
    <x v="59"/>
    <x v="1"/>
    <x v="6"/>
    <x v="59"/>
    <n v="8.4"/>
    <n v="5"/>
    <n v="0"/>
    <n v="4.2"/>
  </r>
  <r>
    <n v="5220"/>
    <s v="CA-2014-145653"/>
    <x v="3"/>
    <x v="853"/>
    <d v="2014-09-02T00:00:00"/>
    <s v="Same Day"/>
    <s v="CA-12775"/>
    <s v="Cynthia Arntzen"/>
    <x v="0"/>
    <x v="0"/>
    <s v="Detroit"/>
    <x v="12"/>
    <n v="48205"/>
    <x v="2"/>
    <x v="1459"/>
    <x v="0"/>
    <x v="1"/>
    <x v="1436"/>
    <n v="498.26000000000005"/>
    <n v="7"/>
    <n v="0"/>
    <n v="134.53020000000001"/>
  </r>
  <r>
    <n v="5221"/>
    <s v="CA-2011-140487"/>
    <x v="2"/>
    <x v="1027"/>
    <d v="2011-06-20T00:00:00"/>
    <s v="Standard Class"/>
    <s v="SR-20425"/>
    <s v="Sharelle Roach"/>
    <x v="2"/>
    <x v="0"/>
    <s v="Detroit"/>
    <x v="12"/>
    <n v="48234"/>
    <x v="2"/>
    <x v="1624"/>
    <x v="0"/>
    <x v="0"/>
    <x v="1605"/>
    <n v="212.94"/>
    <n v="3"/>
    <n v="0"/>
    <n v="57.4938"/>
  </r>
  <r>
    <n v="5222"/>
    <s v="CA-2014-117401"/>
    <x v="3"/>
    <x v="796"/>
    <d v="2014-05-23T00:00:00"/>
    <s v="Second Class"/>
    <s v="PP-18955"/>
    <s v="Paul Prost"/>
    <x v="2"/>
    <x v="0"/>
    <s v="Springfield"/>
    <x v="25"/>
    <n v="65807"/>
    <x v="2"/>
    <x v="1725"/>
    <x v="1"/>
    <x v="9"/>
    <x v="1703"/>
    <n v="706.86"/>
    <n v="7"/>
    <n v="0"/>
    <n v="197.92079999999999"/>
  </r>
  <r>
    <n v="5223"/>
    <s v="CA-2014-117401"/>
    <x v="3"/>
    <x v="796"/>
    <d v="2014-05-23T00:00:00"/>
    <s v="Second Class"/>
    <s v="PP-18955"/>
    <s v="Paul Prost"/>
    <x v="2"/>
    <x v="0"/>
    <s v="Springfield"/>
    <x v="25"/>
    <n v="65807"/>
    <x v="2"/>
    <x v="461"/>
    <x v="2"/>
    <x v="7"/>
    <x v="457"/>
    <n v="114.94999999999999"/>
    <n v="5"/>
    <n v="0"/>
    <n v="2.2990000000000066"/>
  </r>
  <r>
    <n v="5224"/>
    <s v="CA-2014-117401"/>
    <x v="3"/>
    <x v="796"/>
    <d v="2014-05-23T00:00:00"/>
    <s v="Second Class"/>
    <s v="PP-18955"/>
    <s v="Paul Prost"/>
    <x v="2"/>
    <x v="0"/>
    <s v="Springfield"/>
    <x v="25"/>
    <n v="65807"/>
    <x v="2"/>
    <x v="1488"/>
    <x v="1"/>
    <x v="8"/>
    <x v="1466"/>
    <n v="43.19"/>
    <n v="7"/>
    <n v="0"/>
    <n v="20.731199999999998"/>
  </r>
  <r>
    <n v="5225"/>
    <s v="US-2014-109582"/>
    <x v="3"/>
    <x v="510"/>
    <d v="2014-09-18T00:00:00"/>
    <s v="Second Class"/>
    <s v="JM-15865"/>
    <s v="John Murray"/>
    <x v="0"/>
    <x v="0"/>
    <s v="Los Angeles"/>
    <x v="1"/>
    <n v="90036"/>
    <x v="1"/>
    <x v="417"/>
    <x v="1"/>
    <x v="10"/>
    <x v="412"/>
    <n v="166.44"/>
    <n v="3"/>
    <n v="0"/>
    <n v="79.891199999999998"/>
  </r>
  <r>
    <n v="5226"/>
    <s v="CA-2013-119865"/>
    <x v="0"/>
    <x v="1028"/>
    <d v="2013-06-27T00:00:00"/>
    <s v="Standard Class"/>
    <s v="AS-10090"/>
    <s v="Adam Shillingsburg"/>
    <x v="0"/>
    <x v="0"/>
    <s v="New York City"/>
    <x v="15"/>
    <n v="10011"/>
    <x v="3"/>
    <x v="1316"/>
    <x v="1"/>
    <x v="8"/>
    <x v="1293"/>
    <n v="36.56"/>
    <n v="5"/>
    <n v="0.2"/>
    <n v="12.795999999999999"/>
  </r>
  <r>
    <n v="5227"/>
    <s v="CA-2013-119865"/>
    <x v="0"/>
    <x v="1028"/>
    <d v="2013-06-27T00:00:00"/>
    <s v="Standard Class"/>
    <s v="AS-10090"/>
    <s v="Adam Shillingsburg"/>
    <x v="0"/>
    <x v="0"/>
    <s v="New York City"/>
    <x v="15"/>
    <n v="10011"/>
    <x v="3"/>
    <x v="1561"/>
    <x v="1"/>
    <x v="8"/>
    <x v="1542"/>
    <n v="186.14400000000001"/>
    <n v="6"/>
    <n v="0.2"/>
    <n v="60.496799999999993"/>
  </r>
  <r>
    <n v="5228"/>
    <s v="CA-2013-119865"/>
    <x v="0"/>
    <x v="1028"/>
    <d v="2013-06-27T00:00:00"/>
    <s v="Standard Class"/>
    <s v="AS-10090"/>
    <s v="Adam Shillingsburg"/>
    <x v="0"/>
    <x v="0"/>
    <s v="New York City"/>
    <x v="15"/>
    <n v="10011"/>
    <x v="3"/>
    <x v="587"/>
    <x v="0"/>
    <x v="0"/>
    <x v="582"/>
    <n v="353.56799999999998"/>
    <n v="2"/>
    <n v="0.2"/>
    <n v="-44.196000000000026"/>
  </r>
  <r>
    <n v="5229"/>
    <s v="US-2011-147648"/>
    <x v="2"/>
    <x v="35"/>
    <d v="2011-12-01T00:00:00"/>
    <s v="Standard Class"/>
    <s v="LS-16975"/>
    <s v="Lindsay Shagiari"/>
    <x v="2"/>
    <x v="0"/>
    <s v="San Francisco"/>
    <x v="1"/>
    <n v="94109"/>
    <x v="1"/>
    <x v="1522"/>
    <x v="1"/>
    <x v="10"/>
    <x v="1500"/>
    <n v="81.98"/>
    <n v="2"/>
    <n v="0"/>
    <n v="40.170200000000001"/>
  </r>
  <r>
    <n v="5230"/>
    <s v="CA-2014-124436"/>
    <x v="3"/>
    <x v="498"/>
    <d v="2014-03-23T00:00:00"/>
    <s v="Second Class"/>
    <s v="SA-20830"/>
    <s v="Sue Ann Reed"/>
    <x v="0"/>
    <x v="0"/>
    <s v="Fresno"/>
    <x v="1"/>
    <n v="93727"/>
    <x v="1"/>
    <x v="1316"/>
    <x v="1"/>
    <x v="8"/>
    <x v="1293"/>
    <n v="14.624000000000002"/>
    <n v="2"/>
    <n v="0.2"/>
    <n v="5.1183999999999994"/>
  </r>
  <r>
    <n v="5231"/>
    <s v="CA-2014-124436"/>
    <x v="3"/>
    <x v="498"/>
    <d v="2014-03-23T00:00:00"/>
    <s v="Second Class"/>
    <s v="SA-20830"/>
    <s v="Sue Ann Reed"/>
    <x v="0"/>
    <x v="0"/>
    <s v="Fresno"/>
    <x v="1"/>
    <n v="93727"/>
    <x v="1"/>
    <x v="616"/>
    <x v="0"/>
    <x v="3"/>
    <x v="611"/>
    <n v="697.16"/>
    <n v="5"/>
    <n v="0.2"/>
    <n v="8.7144999999999868"/>
  </r>
  <r>
    <n v="5232"/>
    <s v="CA-2014-124436"/>
    <x v="3"/>
    <x v="498"/>
    <d v="2014-03-23T00:00:00"/>
    <s v="Second Class"/>
    <s v="SA-20830"/>
    <s v="Sue Ann Reed"/>
    <x v="0"/>
    <x v="0"/>
    <s v="Fresno"/>
    <x v="1"/>
    <n v="93727"/>
    <x v="1"/>
    <x v="1435"/>
    <x v="0"/>
    <x v="5"/>
    <x v="1414"/>
    <n v="30.93"/>
    <n v="1"/>
    <n v="0"/>
    <n v="12.6813"/>
  </r>
  <r>
    <n v="5233"/>
    <s v="CA-2014-124436"/>
    <x v="3"/>
    <x v="498"/>
    <d v="2014-03-23T00:00:00"/>
    <s v="Second Class"/>
    <s v="SA-20830"/>
    <s v="Sue Ann Reed"/>
    <x v="0"/>
    <x v="0"/>
    <s v="Fresno"/>
    <x v="1"/>
    <n v="93727"/>
    <x v="1"/>
    <x v="185"/>
    <x v="1"/>
    <x v="8"/>
    <x v="184"/>
    <n v="27.496000000000002"/>
    <n v="7"/>
    <n v="0.2"/>
    <n v="9.2798999999999996"/>
  </r>
  <r>
    <n v="5234"/>
    <s v="CA-2011-115084"/>
    <x v="2"/>
    <x v="638"/>
    <d v="2011-10-22T00:00:00"/>
    <s v="Standard Class"/>
    <s v="LS-17200"/>
    <s v="Luke Schmidt"/>
    <x v="1"/>
    <x v="0"/>
    <s v="Texarkana"/>
    <x v="36"/>
    <n v="71854"/>
    <x v="0"/>
    <x v="1719"/>
    <x v="0"/>
    <x v="1"/>
    <x v="1697"/>
    <n v="605.34"/>
    <n v="6"/>
    <n v="0"/>
    <n v="145.2816"/>
  </r>
  <r>
    <n v="5235"/>
    <s v="CA-2014-131037"/>
    <x v="3"/>
    <x v="1029"/>
    <d v="2014-08-24T00:00:00"/>
    <s v="First Class"/>
    <s v="TM-21490"/>
    <s v="Tony Molinari"/>
    <x v="0"/>
    <x v="0"/>
    <s v="San Francisco"/>
    <x v="1"/>
    <n v="94110"/>
    <x v="1"/>
    <x v="114"/>
    <x v="0"/>
    <x v="3"/>
    <x v="114"/>
    <n v="210.00800000000001"/>
    <n v="1"/>
    <n v="0.2"/>
    <n v="2.625099999999982"/>
  </r>
  <r>
    <n v="5236"/>
    <s v="CA-2013-111143"/>
    <x v="0"/>
    <x v="258"/>
    <d v="2013-11-23T00:00:00"/>
    <s v="First Class"/>
    <s v="TT-21265"/>
    <s v="Tim Taslimi"/>
    <x v="1"/>
    <x v="0"/>
    <s v="Indianapolis"/>
    <x v="14"/>
    <n v="46203"/>
    <x v="2"/>
    <x v="1549"/>
    <x v="1"/>
    <x v="9"/>
    <x v="1528"/>
    <n v="54.96"/>
    <n v="3"/>
    <n v="0"/>
    <n v="15.938399999999998"/>
  </r>
  <r>
    <n v="5237"/>
    <s v="CA-2011-166744"/>
    <x v="2"/>
    <x v="59"/>
    <d v="2011-09-24T00:00:00"/>
    <s v="Standard Class"/>
    <s v="DN-13690"/>
    <s v="Duane Noonan"/>
    <x v="0"/>
    <x v="0"/>
    <s v="Columbia"/>
    <x v="39"/>
    <n v="21044"/>
    <x v="3"/>
    <x v="859"/>
    <x v="0"/>
    <x v="5"/>
    <x v="845"/>
    <n v="164.22"/>
    <n v="3"/>
    <n v="0"/>
    <n v="50.908200000000001"/>
  </r>
  <r>
    <n v="5238"/>
    <s v="CA-2011-166744"/>
    <x v="2"/>
    <x v="59"/>
    <d v="2011-09-24T00:00:00"/>
    <s v="Standard Class"/>
    <s v="DN-13690"/>
    <s v="Duane Noonan"/>
    <x v="0"/>
    <x v="0"/>
    <s v="Columbia"/>
    <x v="39"/>
    <n v="21044"/>
    <x v="3"/>
    <x v="430"/>
    <x v="0"/>
    <x v="0"/>
    <x v="425"/>
    <n v="362.94"/>
    <n v="3"/>
    <n v="0"/>
    <n v="36.293999999999997"/>
  </r>
  <r>
    <n v="5239"/>
    <s v="CA-2011-166744"/>
    <x v="2"/>
    <x v="59"/>
    <d v="2011-09-24T00:00:00"/>
    <s v="Standard Class"/>
    <s v="DN-13690"/>
    <s v="Duane Noonan"/>
    <x v="0"/>
    <x v="0"/>
    <s v="Columbia"/>
    <x v="39"/>
    <n v="21044"/>
    <x v="3"/>
    <x v="246"/>
    <x v="2"/>
    <x v="11"/>
    <x v="244"/>
    <n v="59.98"/>
    <n v="2"/>
    <n v="0"/>
    <n v="26.391200000000005"/>
  </r>
  <r>
    <n v="5240"/>
    <s v="CA-2013-116561"/>
    <x v="0"/>
    <x v="108"/>
    <d v="2013-09-18T00:00:00"/>
    <s v="Standard Class"/>
    <s v="EB-14110"/>
    <s v="Eugene Barchas"/>
    <x v="0"/>
    <x v="0"/>
    <s v="San Jose"/>
    <x v="1"/>
    <n v="95123"/>
    <x v="1"/>
    <x v="16"/>
    <x v="1"/>
    <x v="4"/>
    <x v="16"/>
    <n v="332.94"/>
    <n v="3"/>
    <n v="0"/>
    <n v="6.6587999999999994"/>
  </r>
  <r>
    <n v="5241"/>
    <s v="CA-2013-116561"/>
    <x v="0"/>
    <x v="108"/>
    <d v="2013-09-18T00:00:00"/>
    <s v="Standard Class"/>
    <s v="EB-14110"/>
    <s v="Eugene Barchas"/>
    <x v="0"/>
    <x v="0"/>
    <s v="San Jose"/>
    <x v="1"/>
    <n v="95123"/>
    <x v="1"/>
    <x v="444"/>
    <x v="1"/>
    <x v="8"/>
    <x v="439"/>
    <n v="39.872000000000007"/>
    <n v="2"/>
    <n v="0.2"/>
    <n v="12.958399999999999"/>
  </r>
  <r>
    <n v="5242"/>
    <s v="CA-2013-110730"/>
    <x v="0"/>
    <x v="713"/>
    <d v="2013-09-27T00:00:00"/>
    <s v="Second Class"/>
    <s v="CM-11815"/>
    <s v="Candace McMahon"/>
    <x v="1"/>
    <x v="0"/>
    <s v="Seattle"/>
    <x v="4"/>
    <n v="98115"/>
    <x v="1"/>
    <x v="1726"/>
    <x v="1"/>
    <x v="14"/>
    <x v="1704"/>
    <n v="13.68"/>
    <n v="2"/>
    <n v="0"/>
    <n v="3.6936"/>
  </r>
  <r>
    <n v="5243"/>
    <s v="CA-2014-146367"/>
    <x v="3"/>
    <x v="1018"/>
    <d v="2014-08-09T00:00:00"/>
    <s v="Standard Class"/>
    <s v="HM-14860"/>
    <s v="Harry Marie"/>
    <x v="1"/>
    <x v="0"/>
    <s v="Carrollton"/>
    <x v="5"/>
    <n v="75007"/>
    <x v="2"/>
    <x v="555"/>
    <x v="1"/>
    <x v="8"/>
    <x v="549"/>
    <n v="3.3179999999999996"/>
    <n v="3"/>
    <n v="0.8"/>
    <n v="-5.6406000000000018"/>
  </r>
  <r>
    <n v="5244"/>
    <s v="CA-2013-149454"/>
    <x v="0"/>
    <x v="197"/>
    <d v="2013-07-27T00:00:00"/>
    <s v="First Class"/>
    <s v="KM-16375"/>
    <s v="Katherine Murray"/>
    <x v="2"/>
    <x v="0"/>
    <s v="Arlington"/>
    <x v="17"/>
    <n v="22204"/>
    <x v="0"/>
    <x v="864"/>
    <x v="1"/>
    <x v="8"/>
    <x v="850"/>
    <n v="10.44"/>
    <n v="1"/>
    <n v="0"/>
    <n v="4.8023999999999996"/>
  </r>
  <r>
    <n v="5245"/>
    <s v="CA-2013-156265"/>
    <x v="0"/>
    <x v="1030"/>
    <d v="2013-08-05T00:00:00"/>
    <s v="Second Class"/>
    <s v="BF-11020"/>
    <s v="Barry Französisch"/>
    <x v="1"/>
    <x v="0"/>
    <s v="Los Angeles"/>
    <x v="1"/>
    <n v="90032"/>
    <x v="1"/>
    <x v="1727"/>
    <x v="0"/>
    <x v="3"/>
    <x v="1705"/>
    <n v="136.46400000000003"/>
    <n v="2"/>
    <n v="0.2"/>
    <n v="15.352199999999989"/>
  </r>
  <r>
    <n v="5246"/>
    <s v="CA-2013-156265"/>
    <x v="0"/>
    <x v="1030"/>
    <d v="2013-08-05T00:00:00"/>
    <s v="Second Class"/>
    <s v="BF-11020"/>
    <s v="Barry Französisch"/>
    <x v="1"/>
    <x v="0"/>
    <s v="Los Angeles"/>
    <x v="1"/>
    <n v="90032"/>
    <x v="1"/>
    <x v="192"/>
    <x v="2"/>
    <x v="7"/>
    <x v="191"/>
    <n v="333.57600000000002"/>
    <n v="3"/>
    <n v="0.2"/>
    <n v="33.357600000000019"/>
  </r>
  <r>
    <n v="5247"/>
    <s v="CA-2013-156265"/>
    <x v="0"/>
    <x v="1030"/>
    <d v="2013-08-05T00:00:00"/>
    <s v="Second Class"/>
    <s v="BF-11020"/>
    <s v="Barry Französisch"/>
    <x v="1"/>
    <x v="0"/>
    <s v="Los Angeles"/>
    <x v="1"/>
    <n v="90032"/>
    <x v="1"/>
    <x v="460"/>
    <x v="1"/>
    <x v="8"/>
    <x v="456"/>
    <n v="12.544"/>
    <n v="2"/>
    <n v="0.2"/>
    <n v="4.7039999999999997"/>
  </r>
  <r>
    <n v="5248"/>
    <s v="US-2012-168914"/>
    <x v="1"/>
    <x v="1031"/>
    <d v="2012-05-27T00:00:00"/>
    <s v="Standard Class"/>
    <s v="JE-15745"/>
    <s v="Joel Eaton"/>
    <x v="0"/>
    <x v="0"/>
    <s v="Frankfort"/>
    <x v="10"/>
    <n v="60423"/>
    <x v="2"/>
    <x v="95"/>
    <x v="1"/>
    <x v="9"/>
    <x v="95"/>
    <n v="20.767999999999997"/>
    <n v="8"/>
    <n v="0.8"/>
    <n v="-52.958400000000012"/>
  </r>
  <r>
    <n v="5249"/>
    <s v="US-2014-110989"/>
    <x v="3"/>
    <x v="132"/>
    <d v="2014-11-06T00:00:00"/>
    <s v="Second Class"/>
    <s v="EJ-14155"/>
    <s v="Eva Jacobs"/>
    <x v="0"/>
    <x v="0"/>
    <s v="Seattle"/>
    <x v="4"/>
    <n v="98105"/>
    <x v="1"/>
    <x v="174"/>
    <x v="2"/>
    <x v="11"/>
    <x v="173"/>
    <n v="43.5"/>
    <n v="3"/>
    <n v="0"/>
    <n v="10.875"/>
  </r>
  <r>
    <n v="5250"/>
    <s v="CA-2012-106215"/>
    <x v="1"/>
    <x v="392"/>
    <d v="2012-04-21T00:00:00"/>
    <s v="Standard Class"/>
    <s v="BN-11470"/>
    <s v="Brad Norvell"/>
    <x v="1"/>
    <x v="0"/>
    <s v="Philadelphia"/>
    <x v="9"/>
    <n v="19143"/>
    <x v="3"/>
    <x v="1328"/>
    <x v="1"/>
    <x v="13"/>
    <x v="33"/>
    <n v="12.576000000000001"/>
    <n v="4"/>
    <n v="0.2"/>
    <n v="4.0871999999999993"/>
  </r>
  <r>
    <n v="5251"/>
    <s v="US-2013-169369"/>
    <x v="0"/>
    <x v="939"/>
    <d v="2013-12-19T00:00:00"/>
    <s v="Standard Class"/>
    <s v="EC-14050"/>
    <s v="Erin Creighton"/>
    <x v="0"/>
    <x v="0"/>
    <s v="Columbus"/>
    <x v="32"/>
    <n v="31907"/>
    <x v="0"/>
    <x v="959"/>
    <x v="2"/>
    <x v="11"/>
    <x v="943"/>
    <n v="249.95000000000002"/>
    <n v="5"/>
    <n v="0"/>
    <n v="19.995999999999974"/>
  </r>
  <r>
    <n v="5252"/>
    <s v="US-2013-169369"/>
    <x v="0"/>
    <x v="939"/>
    <d v="2013-12-19T00:00:00"/>
    <s v="Standard Class"/>
    <s v="EC-14050"/>
    <s v="Erin Creighton"/>
    <x v="0"/>
    <x v="0"/>
    <s v="Columbus"/>
    <x v="32"/>
    <n v="31907"/>
    <x v="0"/>
    <x v="1493"/>
    <x v="1"/>
    <x v="10"/>
    <x v="1472"/>
    <n v="49.12"/>
    <n v="4"/>
    <n v="0"/>
    <n v="23.086399999999998"/>
  </r>
  <r>
    <n v="5253"/>
    <s v="CA-2012-132318"/>
    <x v="1"/>
    <x v="628"/>
    <d v="2012-11-02T00:00:00"/>
    <s v="First Class"/>
    <s v="TT-21220"/>
    <s v="Thomas Thornton"/>
    <x v="0"/>
    <x v="0"/>
    <s v="Virginia Beach"/>
    <x v="17"/>
    <n v="23464"/>
    <x v="0"/>
    <x v="1306"/>
    <x v="1"/>
    <x v="9"/>
    <x v="1282"/>
    <n v="182.91"/>
    <n v="3"/>
    <n v="0"/>
    <n v="53.043899999999979"/>
  </r>
  <r>
    <n v="5254"/>
    <s v="US-2011-131982"/>
    <x v="2"/>
    <x v="1009"/>
    <d v="2011-03-11T00:00:00"/>
    <s v="Second Class"/>
    <s v="NP-18685"/>
    <s v="Nora Pelletier"/>
    <x v="2"/>
    <x v="0"/>
    <s v="Des Moines"/>
    <x v="4"/>
    <n v="98198"/>
    <x v="1"/>
    <x v="1080"/>
    <x v="1"/>
    <x v="8"/>
    <x v="1061"/>
    <n v="107.64800000000001"/>
    <n v="2"/>
    <n v="0.2"/>
    <n v="33.639999999999986"/>
  </r>
  <r>
    <n v="5255"/>
    <s v="CA-2012-125185"/>
    <x v="1"/>
    <x v="616"/>
    <d v="2012-03-07T00:00:00"/>
    <s v="Second Class"/>
    <s v="AH-10195"/>
    <s v="Alan Haines"/>
    <x v="1"/>
    <x v="0"/>
    <s v="Bethlehem"/>
    <x v="9"/>
    <n v="18018"/>
    <x v="3"/>
    <x v="474"/>
    <x v="0"/>
    <x v="1"/>
    <x v="470"/>
    <n v="99.372"/>
    <n v="2"/>
    <n v="0.3"/>
    <n v="-7.0979999999999919"/>
  </r>
  <r>
    <n v="5256"/>
    <s v="CA-2012-125185"/>
    <x v="1"/>
    <x v="616"/>
    <d v="2012-03-07T00:00:00"/>
    <s v="Second Class"/>
    <s v="AH-10195"/>
    <s v="Alan Haines"/>
    <x v="1"/>
    <x v="0"/>
    <s v="Bethlehem"/>
    <x v="9"/>
    <n v="18018"/>
    <x v="3"/>
    <x v="1478"/>
    <x v="0"/>
    <x v="5"/>
    <x v="1456"/>
    <n v="33.568000000000005"/>
    <n v="2"/>
    <n v="0.2"/>
    <n v="-5.4548000000000041"/>
  </r>
  <r>
    <n v="5257"/>
    <s v="CA-2013-130078"/>
    <x v="0"/>
    <x v="590"/>
    <d v="2013-08-15T00:00:00"/>
    <s v="Standard Class"/>
    <s v="CC-12145"/>
    <s v="Charles Crestani"/>
    <x v="0"/>
    <x v="0"/>
    <s v="Oklahoma City"/>
    <x v="26"/>
    <n v="73120"/>
    <x v="2"/>
    <x v="1436"/>
    <x v="1"/>
    <x v="10"/>
    <x v="1415"/>
    <n v="10.56"/>
    <n v="2"/>
    <n v="0"/>
    <n v="4.7519999999999998"/>
  </r>
  <r>
    <n v="5258"/>
    <s v="US-2014-114034"/>
    <x v="3"/>
    <x v="1032"/>
    <d v="2014-01-09T00:00:00"/>
    <s v="Standard Class"/>
    <s v="DL-13315"/>
    <s v="Delfina Latchford"/>
    <x v="0"/>
    <x v="0"/>
    <s v="Rancho Cucamonga"/>
    <x v="1"/>
    <n v="91730"/>
    <x v="1"/>
    <x v="832"/>
    <x v="1"/>
    <x v="10"/>
    <x v="819"/>
    <n v="38.880000000000003"/>
    <n v="6"/>
    <n v="0"/>
    <n v="18.662400000000002"/>
  </r>
  <r>
    <n v="5259"/>
    <s v="US-2014-115595"/>
    <x v="3"/>
    <x v="449"/>
    <d v="2014-10-12T00:00:00"/>
    <s v="First Class"/>
    <s v="XP-21865"/>
    <s v="Xylona Preis"/>
    <x v="0"/>
    <x v="0"/>
    <s v="Los Angeles"/>
    <x v="1"/>
    <n v="90032"/>
    <x v="1"/>
    <x v="728"/>
    <x v="1"/>
    <x v="10"/>
    <x v="720"/>
    <n v="35.200000000000003"/>
    <n v="5"/>
    <n v="0"/>
    <n v="16.543999999999997"/>
  </r>
  <r>
    <n v="5260"/>
    <s v="CA-2014-158722"/>
    <x v="3"/>
    <x v="179"/>
    <d v="2014-10-27T00:00:00"/>
    <s v="Standard Class"/>
    <s v="MA-17560"/>
    <s v="Matt Abelman"/>
    <x v="2"/>
    <x v="0"/>
    <s v="Philadelphia"/>
    <x v="9"/>
    <n v="19120"/>
    <x v="3"/>
    <x v="640"/>
    <x v="1"/>
    <x v="10"/>
    <x v="634"/>
    <n v="45.527999999999999"/>
    <n v="3"/>
    <n v="0.2"/>
    <n v="15.934799999999997"/>
  </r>
  <r>
    <n v="5261"/>
    <s v="CA-2011-105165"/>
    <x v="2"/>
    <x v="557"/>
    <d v="2011-09-10T00:00:00"/>
    <s v="First Class"/>
    <s v="SZ-20035"/>
    <s v="Sam Zeldin"/>
    <x v="2"/>
    <x v="0"/>
    <s v="Houston"/>
    <x v="5"/>
    <n v="77036"/>
    <x v="2"/>
    <x v="1361"/>
    <x v="2"/>
    <x v="7"/>
    <x v="1338"/>
    <n v="196.77600000000001"/>
    <n v="3"/>
    <n v="0.2"/>
    <n v="14.758199999999995"/>
  </r>
  <r>
    <n v="5262"/>
    <s v="CA-2011-105165"/>
    <x v="2"/>
    <x v="557"/>
    <d v="2011-09-10T00:00:00"/>
    <s v="First Class"/>
    <s v="SZ-20035"/>
    <s v="Sam Zeldin"/>
    <x v="2"/>
    <x v="0"/>
    <s v="Houston"/>
    <x v="5"/>
    <n v="77036"/>
    <x v="2"/>
    <x v="347"/>
    <x v="1"/>
    <x v="8"/>
    <x v="343"/>
    <n v="2.9199999999999995"/>
    <n v="2"/>
    <n v="0.8"/>
    <n v="-4.8180000000000005"/>
  </r>
  <r>
    <n v="5263"/>
    <s v="CA-2011-105165"/>
    <x v="2"/>
    <x v="557"/>
    <d v="2011-09-10T00:00:00"/>
    <s v="First Class"/>
    <s v="SZ-20035"/>
    <s v="Sam Zeldin"/>
    <x v="2"/>
    <x v="0"/>
    <s v="Houston"/>
    <x v="5"/>
    <n v="77036"/>
    <x v="2"/>
    <x v="738"/>
    <x v="0"/>
    <x v="3"/>
    <x v="730"/>
    <n v="200.79500000000002"/>
    <n v="1"/>
    <n v="0.3"/>
    <n v="-22.948000000000008"/>
  </r>
  <r>
    <n v="5264"/>
    <s v="CA-2011-105165"/>
    <x v="2"/>
    <x v="557"/>
    <d v="2011-09-10T00:00:00"/>
    <s v="First Class"/>
    <s v="SZ-20035"/>
    <s v="Sam Zeldin"/>
    <x v="2"/>
    <x v="0"/>
    <s v="Houston"/>
    <x v="5"/>
    <n v="77036"/>
    <x v="2"/>
    <x v="1207"/>
    <x v="2"/>
    <x v="11"/>
    <x v="1183"/>
    <n v="46.688000000000002"/>
    <n v="4"/>
    <n v="0.2"/>
    <n v="-2.9180000000000028"/>
  </r>
  <r>
    <n v="5265"/>
    <s v="CA-2011-105165"/>
    <x v="2"/>
    <x v="557"/>
    <d v="2011-09-10T00:00:00"/>
    <s v="First Class"/>
    <s v="SZ-20035"/>
    <s v="Sam Zeldin"/>
    <x v="2"/>
    <x v="0"/>
    <s v="Houston"/>
    <x v="5"/>
    <n v="77036"/>
    <x v="2"/>
    <x v="1583"/>
    <x v="1"/>
    <x v="6"/>
    <x v="1565"/>
    <n v="21.864000000000001"/>
    <n v="3"/>
    <n v="0.2"/>
    <n v="3.5528999999999984"/>
  </r>
  <r>
    <n v="5266"/>
    <s v="CA-2014-147452"/>
    <x v="3"/>
    <x v="1033"/>
    <d v="2014-10-04T00:00:00"/>
    <s v="First Class"/>
    <s v="CS-11845"/>
    <s v="Cari Sayre"/>
    <x v="1"/>
    <x v="0"/>
    <s v="Seattle"/>
    <x v="4"/>
    <n v="98103"/>
    <x v="1"/>
    <x v="1017"/>
    <x v="1"/>
    <x v="10"/>
    <x v="999"/>
    <n v="11.76"/>
    <n v="2"/>
    <n v="0"/>
    <n v="5.7623999999999995"/>
  </r>
  <r>
    <n v="5267"/>
    <s v="CA-2014-147452"/>
    <x v="3"/>
    <x v="1033"/>
    <d v="2014-10-04T00:00:00"/>
    <s v="First Class"/>
    <s v="CS-11845"/>
    <s v="Cari Sayre"/>
    <x v="1"/>
    <x v="0"/>
    <s v="Seattle"/>
    <x v="4"/>
    <n v="98103"/>
    <x v="1"/>
    <x v="1558"/>
    <x v="1"/>
    <x v="10"/>
    <x v="1538"/>
    <n v="167.94"/>
    <n v="3"/>
    <n v="0"/>
    <n v="82.290599999999998"/>
  </r>
  <r>
    <n v="5268"/>
    <s v="CA-2014-147452"/>
    <x v="3"/>
    <x v="1033"/>
    <d v="2014-10-04T00:00:00"/>
    <s v="First Class"/>
    <s v="CS-11845"/>
    <s v="Cari Sayre"/>
    <x v="1"/>
    <x v="0"/>
    <s v="Seattle"/>
    <x v="4"/>
    <n v="98103"/>
    <x v="1"/>
    <x v="1034"/>
    <x v="1"/>
    <x v="9"/>
    <x v="1016"/>
    <n v="3.89"/>
    <n v="1"/>
    <n v="0"/>
    <n v="1.0114000000000001"/>
  </r>
  <r>
    <n v="5269"/>
    <s v="US-2014-114657"/>
    <x v="3"/>
    <x v="673"/>
    <d v="2014-11-22T00:00:00"/>
    <s v="Standard Class"/>
    <s v="MH-18115"/>
    <s v="Mick Hernandez"/>
    <x v="2"/>
    <x v="0"/>
    <s v="Yonkers"/>
    <x v="15"/>
    <n v="10701"/>
    <x v="3"/>
    <x v="1728"/>
    <x v="2"/>
    <x v="15"/>
    <x v="1706"/>
    <n v="52.44"/>
    <n v="4"/>
    <n v="0"/>
    <n v="24.122399999999995"/>
  </r>
  <r>
    <n v="5270"/>
    <s v="CA-2014-144484"/>
    <x v="3"/>
    <x v="220"/>
    <d v="2014-09-12T00:00:00"/>
    <s v="Same Day"/>
    <s v="CB-12025"/>
    <s v="Cassandra Brandow"/>
    <x v="0"/>
    <x v="0"/>
    <s v="San Francisco"/>
    <x v="1"/>
    <n v="94110"/>
    <x v="1"/>
    <x v="74"/>
    <x v="0"/>
    <x v="5"/>
    <x v="74"/>
    <n v="32.36"/>
    <n v="4"/>
    <n v="0"/>
    <n v="11.6496"/>
  </r>
  <r>
    <n v="5271"/>
    <s v="CA-2014-144484"/>
    <x v="3"/>
    <x v="220"/>
    <d v="2014-09-12T00:00:00"/>
    <s v="Same Day"/>
    <s v="CB-12025"/>
    <s v="Cassandra Brandow"/>
    <x v="0"/>
    <x v="0"/>
    <s v="San Francisco"/>
    <x v="1"/>
    <n v="94110"/>
    <x v="1"/>
    <x v="723"/>
    <x v="1"/>
    <x v="9"/>
    <x v="715"/>
    <n v="406.59999999999997"/>
    <n v="5"/>
    <n v="0"/>
    <n v="113.84799999999998"/>
  </r>
  <r>
    <n v="5272"/>
    <s v="CA-2014-125913"/>
    <x v="3"/>
    <x v="1034"/>
    <d v="2014-01-17T00:00:00"/>
    <s v="Same Day"/>
    <s v="JO-15145"/>
    <s v="Jack O'Briant"/>
    <x v="1"/>
    <x v="0"/>
    <s v="Los Angeles"/>
    <x v="1"/>
    <n v="90008"/>
    <x v="1"/>
    <x v="5"/>
    <x v="0"/>
    <x v="5"/>
    <x v="5"/>
    <n v="27.92"/>
    <n v="4"/>
    <n v="0"/>
    <n v="8.0967999999999982"/>
  </r>
  <r>
    <n v="5273"/>
    <s v="CA-2014-125913"/>
    <x v="3"/>
    <x v="1034"/>
    <d v="2014-01-17T00:00:00"/>
    <s v="Same Day"/>
    <s v="JO-15145"/>
    <s v="Jack O'Briant"/>
    <x v="1"/>
    <x v="0"/>
    <s v="Los Angeles"/>
    <x v="1"/>
    <n v="90008"/>
    <x v="1"/>
    <x v="719"/>
    <x v="0"/>
    <x v="3"/>
    <x v="711"/>
    <n v="399.67200000000003"/>
    <n v="7"/>
    <n v="0.2"/>
    <n v="-14.987700000000061"/>
  </r>
  <r>
    <n v="5274"/>
    <s v="US-2013-158309"/>
    <x v="0"/>
    <x v="491"/>
    <d v="2013-11-30T00:00:00"/>
    <s v="First Class"/>
    <s v="PA-19060"/>
    <s v="Pete Armstrong"/>
    <x v="2"/>
    <x v="0"/>
    <s v="Miami"/>
    <x v="2"/>
    <n v="33142"/>
    <x v="0"/>
    <x v="744"/>
    <x v="1"/>
    <x v="8"/>
    <x v="735"/>
    <n v="3.7440000000000007"/>
    <n v="4"/>
    <n v="0.7"/>
    <n v="-2.6207999999999991"/>
  </r>
  <r>
    <n v="5275"/>
    <s v="CA-2012-162887"/>
    <x v="1"/>
    <x v="209"/>
    <d v="2012-11-09T00:00:00"/>
    <s v="Second Class"/>
    <s v="SV-20785"/>
    <s v="Stewart Visinsky"/>
    <x v="0"/>
    <x v="0"/>
    <s v="Burlington"/>
    <x v="42"/>
    <s v="05408"/>
    <x v="3"/>
    <x v="467"/>
    <x v="0"/>
    <x v="1"/>
    <x v="463"/>
    <n v="715.2"/>
    <n v="3"/>
    <n v="0"/>
    <n v="178.79999999999998"/>
  </r>
  <r>
    <n v="5276"/>
    <s v="CA-2014-147333"/>
    <x v="3"/>
    <x v="817"/>
    <d v="2014-12-21T00:00:00"/>
    <s v="Standard Class"/>
    <s v="KL-16555"/>
    <s v="Kelly Lampkin"/>
    <x v="1"/>
    <x v="0"/>
    <s v="Fayetteville"/>
    <x v="36"/>
    <n v="72701"/>
    <x v="0"/>
    <x v="240"/>
    <x v="2"/>
    <x v="11"/>
    <x v="238"/>
    <n v="159.80000000000001"/>
    <n v="4"/>
    <n v="0"/>
    <n v="70.312000000000012"/>
  </r>
  <r>
    <n v="5277"/>
    <s v="CA-2014-147333"/>
    <x v="3"/>
    <x v="817"/>
    <d v="2014-12-21T00:00:00"/>
    <s v="Standard Class"/>
    <s v="KL-16555"/>
    <s v="Kelly Lampkin"/>
    <x v="1"/>
    <x v="0"/>
    <s v="Fayetteville"/>
    <x v="36"/>
    <n v="72701"/>
    <x v="0"/>
    <x v="1044"/>
    <x v="2"/>
    <x v="11"/>
    <x v="1024"/>
    <n v="44.75"/>
    <n v="5"/>
    <n v="0"/>
    <n v="8.5024999999999942"/>
  </r>
  <r>
    <n v="5278"/>
    <s v="CA-2011-113859"/>
    <x v="2"/>
    <x v="103"/>
    <d v="2011-09-17T00:00:00"/>
    <s v="Standard Class"/>
    <s v="BC-11125"/>
    <s v="Becky Castell"/>
    <x v="2"/>
    <x v="0"/>
    <s v="Odessa"/>
    <x v="5"/>
    <n v="79762"/>
    <x v="2"/>
    <x v="167"/>
    <x v="0"/>
    <x v="1"/>
    <x v="166"/>
    <n v="340.11599999999999"/>
    <n v="6"/>
    <n v="0.3"/>
    <n v="-9.717599999999976"/>
  </r>
  <r>
    <n v="5279"/>
    <s v="CA-2011-159681"/>
    <x v="2"/>
    <x v="1035"/>
    <d v="2011-12-13T00:00:00"/>
    <s v="Standard Class"/>
    <s v="PO-18850"/>
    <s v="Patrick O'Brill"/>
    <x v="0"/>
    <x v="0"/>
    <s v="Virginia Beach"/>
    <x v="17"/>
    <n v="23464"/>
    <x v="0"/>
    <x v="954"/>
    <x v="1"/>
    <x v="10"/>
    <x v="938"/>
    <n v="105.52"/>
    <n v="4"/>
    <n v="0"/>
    <n v="48.539199999999994"/>
  </r>
  <r>
    <n v="5280"/>
    <s v="US-2014-104094"/>
    <x v="3"/>
    <x v="210"/>
    <d v="2014-09-12T00:00:00"/>
    <s v="Standard Class"/>
    <s v="AG-10675"/>
    <s v="Anna Gayman"/>
    <x v="0"/>
    <x v="0"/>
    <s v="Milwaukee"/>
    <x v="6"/>
    <n v="53209"/>
    <x v="2"/>
    <x v="1556"/>
    <x v="2"/>
    <x v="11"/>
    <x v="1536"/>
    <n v="13.48"/>
    <n v="1"/>
    <n v="0"/>
    <n v="1.8872"/>
  </r>
  <r>
    <n v="5281"/>
    <s v="CA-2014-152709"/>
    <x v="3"/>
    <x v="566"/>
    <d v="2014-10-13T00:00:00"/>
    <s v="Standard Class"/>
    <s v="DB-13210"/>
    <s v="Dean Braden"/>
    <x v="0"/>
    <x v="0"/>
    <s v="Detroit"/>
    <x v="12"/>
    <n v="48234"/>
    <x v="2"/>
    <x v="1354"/>
    <x v="1"/>
    <x v="4"/>
    <x v="1331"/>
    <n v="85.52"/>
    <n v="2"/>
    <n v="0"/>
    <n v="22.235199999999999"/>
  </r>
  <r>
    <n v="5282"/>
    <s v="CA-2012-105158"/>
    <x v="1"/>
    <x v="577"/>
    <d v="2012-09-10T00:00:00"/>
    <s v="Standard Class"/>
    <s v="SP-20860"/>
    <s v="Sung Pak"/>
    <x v="1"/>
    <x v="0"/>
    <s v="Rochester"/>
    <x v="11"/>
    <n v="55901"/>
    <x v="2"/>
    <x v="50"/>
    <x v="0"/>
    <x v="5"/>
    <x v="50"/>
    <n v="6.16"/>
    <n v="2"/>
    <n v="0"/>
    <n v="2.9567999999999999"/>
  </r>
  <r>
    <n v="5283"/>
    <s v="CA-2012-105158"/>
    <x v="1"/>
    <x v="577"/>
    <d v="2012-09-10T00:00:00"/>
    <s v="Standard Class"/>
    <s v="SP-20860"/>
    <s v="Sung Pak"/>
    <x v="1"/>
    <x v="0"/>
    <s v="Rochester"/>
    <x v="11"/>
    <n v="55901"/>
    <x v="2"/>
    <x v="314"/>
    <x v="1"/>
    <x v="10"/>
    <x v="311"/>
    <n v="36.839999999999996"/>
    <n v="3"/>
    <n v="0"/>
    <n v="17.314799999999998"/>
  </r>
  <r>
    <n v="5284"/>
    <s v="CA-2011-133424"/>
    <x v="2"/>
    <x v="809"/>
    <d v="2011-04-04T00:00:00"/>
    <s v="Standard Class"/>
    <s v="Dl-13600"/>
    <s v="Dorris liebe"/>
    <x v="1"/>
    <x v="0"/>
    <s v="Seattle"/>
    <x v="4"/>
    <n v="98105"/>
    <x v="1"/>
    <x v="1505"/>
    <x v="1"/>
    <x v="4"/>
    <x v="1483"/>
    <n v="15.84"/>
    <n v="3"/>
    <n v="0"/>
    <n v="0"/>
  </r>
  <r>
    <n v="5285"/>
    <s v="CA-2011-133424"/>
    <x v="2"/>
    <x v="809"/>
    <d v="2011-04-04T00:00:00"/>
    <s v="Standard Class"/>
    <s v="Dl-13600"/>
    <s v="Dorris liebe"/>
    <x v="1"/>
    <x v="0"/>
    <s v="Seattle"/>
    <x v="4"/>
    <n v="98105"/>
    <x v="1"/>
    <x v="579"/>
    <x v="1"/>
    <x v="2"/>
    <x v="574"/>
    <n v="44.400000000000006"/>
    <n v="3"/>
    <n v="0"/>
    <n v="22.200000000000003"/>
  </r>
  <r>
    <n v="5286"/>
    <s v="CA-2014-105991"/>
    <x v="3"/>
    <x v="1024"/>
    <d v="2014-05-07T00:00:00"/>
    <s v="First Class"/>
    <s v="LH-17020"/>
    <s v="Lisa Hazard"/>
    <x v="0"/>
    <x v="0"/>
    <s v="Louisville"/>
    <x v="22"/>
    <n v="80027"/>
    <x v="1"/>
    <x v="111"/>
    <x v="1"/>
    <x v="12"/>
    <x v="111"/>
    <n v="21.240000000000002"/>
    <n v="9"/>
    <n v="0.2"/>
    <n v="7.4339999999999993"/>
  </r>
  <r>
    <n v="5287"/>
    <s v="CA-2014-105991"/>
    <x v="3"/>
    <x v="1024"/>
    <d v="2014-05-07T00:00:00"/>
    <s v="First Class"/>
    <s v="LH-17020"/>
    <s v="Lisa Hazard"/>
    <x v="0"/>
    <x v="0"/>
    <s v="Louisville"/>
    <x v="22"/>
    <n v="80027"/>
    <x v="1"/>
    <x v="122"/>
    <x v="1"/>
    <x v="8"/>
    <x v="122"/>
    <n v="9.5520000000000014"/>
    <n v="8"/>
    <n v="0.7"/>
    <n v="-7.3231999999999999"/>
  </r>
  <r>
    <n v="5288"/>
    <s v="CA-2014-105991"/>
    <x v="3"/>
    <x v="1024"/>
    <d v="2014-05-07T00:00:00"/>
    <s v="First Class"/>
    <s v="LH-17020"/>
    <s v="Lisa Hazard"/>
    <x v="0"/>
    <x v="0"/>
    <s v="Louisville"/>
    <x v="22"/>
    <n v="80027"/>
    <x v="1"/>
    <x v="899"/>
    <x v="0"/>
    <x v="0"/>
    <x v="883"/>
    <n v="89.991000000000014"/>
    <n v="3"/>
    <n v="0.7"/>
    <n v="-152.9847"/>
  </r>
  <r>
    <n v="5289"/>
    <s v="US-2014-136784"/>
    <x v="3"/>
    <x v="504"/>
    <d v="2014-05-06T00:00:00"/>
    <s v="Standard Class"/>
    <s v="AD-10180"/>
    <s v="Alan Dominguez"/>
    <x v="2"/>
    <x v="0"/>
    <s v="San Francisco"/>
    <x v="1"/>
    <n v="94122"/>
    <x v="1"/>
    <x v="1127"/>
    <x v="1"/>
    <x v="10"/>
    <x v="1106"/>
    <n v="163.96"/>
    <n v="4"/>
    <n v="0"/>
    <n v="80.340400000000002"/>
  </r>
  <r>
    <n v="5290"/>
    <s v="CA-2011-146283"/>
    <x v="2"/>
    <x v="78"/>
    <d v="2011-09-15T00:00:00"/>
    <s v="Standard Class"/>
    <s v="KT-16465"/>
    <s v="Kean Takahito"/>
    <x v="0"/>
    <x v="0"/>
    <s v="Houston"/>
    <x v="5"/>
    <n v="77036"/>
    <x v="2"/>
    <x v="862"/>
    <x v="1"/>
    <x v="10"/>
    <x v="848"/>
    <n v="17.904"/>
    <n v="2"/>
    <n v="0.2"/>
    <n v="6.2664"/>
  </r>
  <r>
    <n v="5291"/>
    <s v="CA-2011-146283"/>
    <x v="2"/>
    <x v="78"/>
    <d v="2011-09-15T00:00:00"/>
    <s v="Standard Class"/>
    <s v="KT-16465"/>
    <s v="Kean Takahito"/>
    <x v="0"/>
    <x v="0"/>
    <s v="Houston"/>
    <x v="5"/>
    <n v="77036"/>
    <x v="2"/>
    <x v="157"/>
    <x v="0"/>
    <x v="1"/>
    <x v="156"/>
    <n v="966.69999999999982"/>
    <n v="5"/>
    <n v="0.3"/>
    <n v="-13.810000000000116"/>
  </r>
  <r>
    <n v="5292"/>
    <s v="CA-2011-146283"/>
    <x v="2"/>
    <x v="78"/>
    <d v="2011-09-15T00:00:00"/>
    <s v="Standard Class"/>
    <s v="KT-16465"/>
    <s v="Kean Takahito"/>
    <x v="0"/>
    <x v="0"/>
    <s v="Houston"/>
    <x v="5"/>
    <n v="77036"/>
    <x v="2"/>
    <x v="67"/>
    <x v="1"/>
    <x v="10"/>
    <x v="67"/>
    <n v="182.11199999999999"/>
    <n v="6"/>
    <n v="0.2"/>
    <n v="61.46279999999998"/>
  </r>
  <r>
    <n v="5293"/>
    <s v="CA-2014-151218"/>
    <x v="3"/>
    <x v="308"/>
    <d v="2014-06-24T00:00:00"/>
    <s v="First Class"/>
    <s v="PJ-19015"/>
    <s v="Pauline Johnson"/>
    <x v="0"/>
    <x v="0"/>
    <s v="Miami"/>
    <x v="2"/>
    <n v="33180"/>
    <x v="0"/>
    <x v="1427"/>
    <x v="1"/>
    <x v="4"/>
    <x v="1406"/>
    <n v="4.4640000000000004"/>
    <n v="1"/>
    <n v="0.2"/>
    <n v="0.33479999999999999"/>
  </r>
  <r>
    <n v="5294"/>
    <s v="CA-2012-111073"/>
    <x v="1"/>
    <x v="207"/>
    <d v="2012-12-30T00:00:00"/>
    <s v="Standard Class"/>
    <s v="MC-18100"/>
    <s v="Mick Crebagga"/>
    <x v="0"/>
    <x v="0"/>
    <s v="Medina"/>
    <x v="24"/>
    <n v="44256"/>
    <x v="3"/>
    <x v="838"/>
    <x v="0"/>
    <x v="3"/>
    <x v="824"/>
    <n v="51.588000000000001"/>
    <n v="1"/>
    <n v="0.4"/>
    <n v="-15.476400000000005"/>
  </r>
  <r>
    <n v="5295"/>
    <s v="CA-2014-144883"/>
    <x v="3"/>
    <x v="733"/>
    <d v="2014-08-20T00:00:00"/>
    <s v="Standard Class"/>
    <s v="BO-11350"/>
    <s v="Bill Overfelt"/>
    <x v="1"/>
    <x v="0"/>
    <s v="Roseville"/>
    <x v="11"/>
    <n v="55113"/>
    <x v="2"/>
    <x v="1729"/>
    <x v="1"/>
    <x v="2"/>
    <x v="1707"/>
    <n v="50.4"/>
    <n v="8"/>
    <n v="0"/>
    <n v="23.183999999999997"/>
  </r>
  <r>
    <n v="5296"/>
    <s v="CA-2014-142174"/>
    <x v="3"/>
    <x v="168"/>
    <d v="2014-03-10T00:00:00"/>
    <s v="Standard Class"/>
    <s v="DP-13000"/>
    <s v="Darren Powers"/>
    <x v="0"/>
    <x v="0"/>
    <s v="Houston"/>
    <x v="5"/>
    <n v="77041"/>
    <x v="2"/>
    <x v="964"/>
    <x v="1"/>
    <x v="10"/>
    <x v="948"/>
    <n v="89.567999999999998"/>
    <n v="2"/>
    <n v="0.2"/>
    <n v="32.468400000000003"/>
  </r>
  <r>
    <n v="5297"/>
    <s v="CA-2014-108791"/>
    <x v="3"/>
    <x v="944"/>
    <d v="2014-08-01T00:00:00"/>
    <s v="Standard Class"/>
    <s v="TM-21490"/>
    <s v="Tony Molinari"/>
    <x v="0"/>
    <x v="0"/>
    <s v="Yonkers"/>
    <x v="15"/>
    <n v="10701"/>
    <x v="3"/>
    <x v="943"/>
    <x v="0"/>
    <x v="5"/>
    <x v="927"/>
    <n v="14.89"/>
    <n v="1"/>
    <n v="0"/>
    <n v="4.0203000000000007"/>
  </r>
  <r>
    <n v="5298"/>
    <s v="CA-2014-108791"/>
    <x v="3"/>
    <x v="944"/>
    <d v="2014-08-01T00:00:00"/>
    <s v="Standard Class"/>
    <s v="TM-21490"/>
    <s v="Tony Molinari"/>
    <x v="0"/>
    <x v="0"/>
    <s v="Yonkers"/>
    <x v="15"/>
    <n v="10701"/>
    <x v="3"/>
    <x v="704"/>
    <x v="2"/>
    <x v="7"/>
    <x v="697"/>
    <n v="543.91999999999996"/>
    <n v="8"/>
    <n v="0"/>
    <n v="135.98000000000002"/>
  </r>
  <r>
    <n v="5299"/>
    <s v="CA-2013-106656"/>
    <x v="0"/>
    <x v="713"/>
    <d v="2013-09-27T00:00:00"/>
    <s v="First Class"/>
    <s v="DV-13045"/>
    <s v="Darrin Van Huff"/>
    <x v="1"/>
    <x v="0"/>
    <s v="San Diego"/>
    <x v="1"/>
    <n v="92037"/>
    <x v="1"/>
    <x v="29"/>
    <x v="1"/>
    <x v="12"/>
    <x v="29"/>
    <n v="4.08"/>
    <n v="2"/>
    <n v="0"/>
    <n v="1.9175999999999997"/>
  </r>
  <r>
    <n v="5300"/>
    <s v="CA-2013-106656"/>
    <x v="0"/>
    <x v="713"/>
    <d v="2013-09-27T00:00:00"/>
    <s v="First Class"/>
    <s v="DV-13045"/>
    <s v="Darrin Van Huff"/>
    <x v="1"/>
    <x v="0"/>
    <s v="San Diego"/>
    <x v="1"/>
    <n v="92037"/>
    <x v="1"/>
    <x v="165"/>
    <x v="1"/>
    <x v="2"/>
    <x v="164"/>
    <n v="18.899999999999999"/>
    <n v="3"/>
    <n v="0"/>
    <n v="8.6939999999999991"/>
  </r>
  <r>
    <n v="5301"/>
    <s v="CA-2013-113831"/>
    <x v="0"/>
    <x v="198"/>
    <d v="2013-06-04T00:00:00"/>
    <s v="Standard Class"/>
    <s v="AH-10690"/>
    <s v="Anna Häberlin"/>
    <x v="1"/>
    <x v="0"/>
    <s v="Springfield"/>
    <x v="17"/>
    <n v="22153"/>
    <x v="0"/>
    <x v="1337"/>
    <x v="0"/>
    <x v="3"/>
    <x v="1313"/>
    <n v="2275.5"/>
    <n v="10"/>
    <n v="0"/>
    <n v="386.83499999999981"/>
  </r>
  <r>
    <n v="5302"/>
    <s v="CA-2013-113831"/>
    <x v="0"/>
    <x v="198"/>
    <d v="2013-06-04T00:00:00"/>
    <s v="Standard Class"/>
    <s v="AH-10690"/>
    <s v="Anna Häberlin"/>
    <x v="1"/>
    <x v="0"/>
    <s v="Springfield"/>
    <x v="17"/>
    <n v="22153"/>
    <x v="0"/>
    <x v="764"/>
    <x v="2"/>
    <x v="11"/>
    <x v="756"/>
    <n v="1979.6999999999998"/>
    <n v="6"/>
    <n v="0"/>
    <n v="653.30099999999982"/>
  </r>
  <r>
    <n v="5303"/>
    <s v="CA-2013-113831"/>
    <x v="0"/>
    <x v="198"/>
    <d v="2013-06-04T00:00:00"/>
    <s v="Standard Class"/>
    <s v="AH-10690"/>
    <s v="Anna Häberlin"/>
    <x v="1"/>
    <x v="0"/>
    <s v="Springfield"/>
    <x v="17"/>
    <n v="22153"/>
    <x v="0"/>
    <x v="488"/>
    <x v="1"/>
    <x v="2"/>
    <x v="483"/>
    <n v="62.099999999999994"/>
    <n v="6"/>
    <n v="0"/>
    <n v="29.808"/>
  </r>
  <r>
    <n v="5304"/>
    <s v="US-2011-139500"/>
    <x v="2"/>
    <x v="912"/>
    <d v="2011-11-20T00:00:00"/>
    <s v="Standard Class"/>
    <s v="AB-10165"/>
    <s v="Alan Barnes"/>
    <x v="0"/>
    <x v="0"/>
    <s v="Decatur"/>
    <x v="10"/>
    <n v="62521"/>
    <x v="2"/>
    <x v="1391"/>
    <x v="0"/>
    <x v="1"/>
    <x v="1368"/>
    <n v="37.295999999999999"/>
    <n v="2"/>
    <n v="0.3"/>
    <n v="-1.0656000000000017"/>
  </r>
  <r>
    <n v="5305"/>
    <s v="US-2011-166310"/>
    <x v="2"/>
    <x v="158"/>
    <d v="2011-09-23T00:00:00"/>
    <s v="First Class"/>
    <s v="JS-15940"/>
    <s v="Joni Sundaresam"/>
    <x v="2"/>
    <x v="0"/>
    <s v="Garland"/>
    <x v="5"/>
    <n v="75043"/>
    <x v="2"/>
    <x v="1445"/>
    <x v="0"/>
    <x v="5"/>
    <x v="1423"/>
    <n v="8.5440000000000005"/>
    <n v="2"/>
    <n v="0.6"/>
    <n v="-7.4759999999999991"/>
  </r>
  <r>
    <n v="5306"/>
    <s v="US-2013-168410"/>
    <x v="0"/>
    <x v="823"/>
    <d v="2013-02-26T00:00:00"/>
    <s v="Standard Class"/>
    <s v="BV-11245"/>
    <s v="Benjamin Venier"/>
    <x v="1"/>
    <x v="0"/>
    <s v="Oceanside"/>
    <x v="15"/>
    <n v="11572"/>
    <x v="3"/>
    <x v="93"/>
    <x v="0"/>
    <x v="5"/>
    <x v="93"/>
    <n v="68.949999999999989"/>
    <n v="5"/>
    <n v="0"/>
    <n v="28.959000000000003"/>
  </r>
  <r>
    <n v="5307"/>
    <s v="US-2013-168410"/>
    <x v="0"/>
    <x v="823"/>
    <d v="2013-02-26T00:00:00"/>
    <s v="Standard Class"/>
    <s v="BV-11245"/>
    <s v="Benjamin Venier"/>
    <x v="1"/>
    <x v="0"/>
    <s v="Oceanside"/>
    <x v="15"/>
    <n v="11572"/>
    <x v="3"/>
    <x v="595"/>
    <x v="1"/>
    <x v="4"/>
    <x v="590"/>
    <n v="296.37"/>
    <n v="3"/>
    <n v="0"/>
    <n v="80.019899999999993"/>
  </r>
  <r>
    <n v="5308"/>
    <s v="US-2013-168410"/>
    <x v="0"/>
    <x v="823"/>
    <d v="2013-02-26T00:00:00"/>
    <s v="Standard Class"/>
    <s v="BV-11245"/>
    <s v="Benjamin Venier"/>
    <x v="1"/>
    <x v="0"/>
    <s v="Oceanside"/>
    <x v="15"/>
    <n v="11572"/>
    <x v="3"/>
    <x v="1730"/>
    <x v="2"/>
    <x v="7"/>
    <x v="1708"/>
    <n v="39.979999999999997"/>
    <n v="2"/>
    <n v="0"/>
    <n v="1.9989999999999952"/>
  </r>
  <r>
    <n v="5309"/>
    <s v="CA-2014-131254"/>
    <x v="3"/>
    <x v="123"/>
    <d v="2014-11-22T00:00:00"/>
    <s v="First Class"/>
    <s v="NC-18415"/>
    <s v="Nathan Cano"/>
    <x v="0"/>
    <x v="0"/>
    <s v="Houston"/>
    <x v="5"/>
    <n v="77095"/>
    <x v="2"/>
    <x v="1209"/>
    <x v="0"/>
    <x v="1"/>
    <x v="1185"/>
    <n v="191.05799999999999"/>
    <n v="3"/>
    <n v="0.3"/>
    <n v="-46.399800000000013"/>
  </r>
  <r>
    <n v="5310"/>
    <s v="CA-2014-131254"/>
    <x v="3"/>
    <x v="123"/>
    <d v="2014-11-22T00:00:00"/>
    <s v="First Class"/>
    <s v="NC-18415"/>
    <s v="Nathan Cano"/>
    <x v="0"/>
    <x v="0"/>
    <s v="Houston"/>
    <x v="5"/>
    <n v="77095"/>
    <x v="2"/>
    <x v="1731"/>
    <x v="1"/>
    <x v="6"/>
    <x v="1709"/>
    <n v="13.040000000000001"/>
    <n v="5"/>
    <n v="0.2"/>
    <n v="3.9120000000000004"/>
  </r>
  <r>
    <n v="5311"/>
    <s v="CA-2014-131254"/>
    <x v="3"/>
    <x v="123"/>
    <d v="2014-11-22T00:00:00"/>
    <s v="First Class"/>
    <s v="NC-18415"/>
    <s v="Nathan Cano"/>
    <x v="0"/>
    <x v="0"/>
    <s v="Houston"/>
    <x v="5"/>
    <n v="77095"/>
    <x v="2"/>
    <x v="450"/>
    <x v="1"/>
    <x v="8"/>
    <x v="446"/>
    <n v="1525.1879999999996"/>
    <n v="6"/>
    <n v="0.8"/>
    <n v="-2287.7820000000002"/>
  </r>
  <r>
    <n v="5312"/>
    <s v="CA-2013-123414"/>
    <x v="0"/>
    <x v="1036"/>
    <d v="2013-08-28T00:00:00"/>
    <s v="Standard Class"/>
    <s v="SU-20665"/>
    <s v="Stephanie Ulpright"/>
    <x v="2"/>
    <x v="0"/>
    <s v="Greenville"/>
    <x v="3"/>
    <n v="27834"/>
    <x v="0"/>
    <x v="1363"/>
    <x v="1"/>
    <x v="2"/>
    <x v="1340"/>
    <n v="9.2159999999999993"/>
    <n v="4"/>
    <n v="0.2"/>
    <n v="3.3408000000000002"/>
  </r>
  <r>
    <n v="5313"/>
    <s v="CA-2013-123414"/>
    <x v="0"/>
    <x v="1036"/>
    <d v="2013-08-28T00:00:00"/>
    <s v="Standard Class"/>
    <s v="SU-20665"/>
    <s v="Stephanie Ulpright"/>
    <x v="2"/>
    <x v="0"/>
    <s v="Greenville"/>
    <x v="3"/>
    <n v="27834"/>
    <x v="0"/>
    <x v="354"/>
    <x v="1"/>
    <x v="14"/>
    <x v="350"/>
    <n v="28.048000000000002"/>
    <n v="2"/>
    <n v="0.2"/>
    <n v="3.5059999999999967"/>
  </r>
  <r>
    <n v="5314"/>
    <s v="CA-2014-137876"/>
    <x v="3"/>
    <x v="504"/>
    <d v="2014-05-06T00:00:00"/>
    <s v="Standard Class"/>
    <s v="DJ-13510"/>
    <s v="Don Jones"/>
    <x v="1"/>
    <x v="0"/>
    <s v="San Francisco"/>
    <x v="1"/>
    <n v="94110"/>
    <x v="1"/>
    <x v="596"/>
    <x v="0"/>
    <x v="5"/>
    <x v="591"/>
    <n v="64.959999999999994"/>
    <n v="2"/>
    <n v="0"/>
    <n v="21.436799999999998"/>
  </r>
  <r>
    <n v="5315"/>
    <s v="CA-2014-137876"/>
    <x v="3"/>
    <x v="504"/>
    <d v="2014-05-06T00:00:00"/>
    <s v="Standard Class"/>
    <s v="DJ-13510"/>
    <s v="Don Jones"/>
    <x v="1"/>
    <x v="0"/>
    <s v="San Francisco"/>
    <x v="1"/>
    <n v="94110"/>
    <x v="1"/>
    <x v="588"/>
    <x v="1"/>
    <x v="12"/>
    <x v="583"/>
    <n v="30.56"/>
    <n v="4"/>
    <n v="0"/>
    <n v="14.974399999999999"/>
  </r>
  <r>
    <n v="5316"/>
    <s v="CA-2013-154060"/>
    <x v="0"/>
    <x v="440"/>
    <d v="2013-05-09T00:00:00"/>
    <s v="Standard Class"/>
    <s v="DL-12865"/>
    <s v="Dan Lawera"/>
    <x v="0"/>
    <x v="0"/>
    <s v="Greensboro"/>
    <x v="3"/>
    <n v="27405"/>
    <x v="0"/>
    <x v="792"/>
    <x v="0"/>
    <x v="1"/>
    <x v="782"/>
    <n v="187.05600000000001"/>
    <n v="9"/>
    <n v="0.2"/>
    <n v="11.69100000000001"/>
  </r>
  <r>
    <n v="5317"/>
    <s v="US-2014-162558"/>
    <x v="3"/>
    <x v="280"/>
    <d v="2014-10-06T00:00:00"/>
    <s v="First Class"/>
    <s v="Dp-13240"/>
    <s v="Dean percer"/>
    <x v="2"/>
    <x v="0"/>
    <s v="Knoxville"/>
    <x v="18"/>
    <n v="37918"/>
    <x v="0"/>
    <x v="1256"/>
    <x v="0"/>
    <x v="5"/>
    <x v="1231"/>
    <n v="11.808"/>
    <n v="2"/>
    <n v="0.2"/>
    <n v="1.3283999999999985"/>
  </r>
  <r>
    <n v="5318"/>
    <s v="US-2014-162558"/>
    <x v="3"/>
    <x v="280"/>
    <d v="2014-10-06T00:00:00"/>
    <s v="First Class"/>
    <s v="Dp-13240"/>
    <s v="Dean percer"/>
    <x v="2"/>
    <x v="0"/>
    <s v="Knoxville"/>
    <x v="18"/>
    <n v="37918"/>
    <x v="0"/>
    <x v="441"/>
    <x v="0"/>
    <x v="5"/>
    <x v="1710"/>
    <n v="9.6560000000000006"/>
    <n v="1"/>
    <n v="0.2"/>
    <n v="1.5691000000000002"/>
  </r>
  <r>
    <n v="5319"/>
    <s v="US-2014-162558"/>
    <x v="3"/>
    <x v="280"/>
    <d v="2014-10-06T00:00:00"/>
    <s v="First Class"/>
    <s v="Dp-13240"/>
    <s v="Dean percer"/>
    <x v="2"/>
    <x v="0"/>
    <s v="Knoxville"/>
    <x v="18"/>
    <n v="37918"/>
    <x v="0"/>
    <x v="860"/>
    <x v="1"/>
    <x v="10"/>
    <x v="846"/>
    <n v="20.736000000000004"/>
    <n v="4"/>
    <n v="0.2"/>
    <n v="7.2576000000000001"/>
  </r>
  <r>
    <n v="5320"/>
    <s v="US-2014-162558"/>
    <x v="3"/>
    <x v="280"/>
    <d v="2014-10-06T00:00:00"/>
    <s v="First Class"/>
    <s v="Dp-13240"/>
    <s v="Dean percer"/>
    <x v="2"/>
    <x v="0"/>
    <s v="Knoxville"/>
    <x v="18"/>
    <n v="37918"/>
    <x v="0"/>
    <x v="999"/>
    <x v="1"/>
    <x v="8"/>
    <x v="982"/>
    <n v="27.360000000000003"/>
    <n v="3"/>
    <n v="0.7"/>
    <n v="-21.887999999999991"/>
  </r>
  <r>
    <n v="5321"/>
    <s v="US-2014-162558"/>
    <x v="3"/>
    <x v="280"/>
    <d v="2014-10-06T00:00:00"/>
    <s v="First Class"/>
    <s v="Dp-13240"/>
    <s v="Dean percer"/>
    <x v="2"/>
    <x v="0"/>
    <s v="Knoxville"/>
    <x v="18"/>
    <n v="37918"/>
    <x v="0"/>
    <x v="594"/>
    <x v="0"/>
    <x v="3"/>
    <x v="589"/>
    <n v="2314.116"/>
    <n v="7"/>
    <n v="0.4"/>
    <n v="-1002.7836000000001"/>
  </r>
  <r>
    <n v="5322"/>
    <s v="US-2014-162558"/>
    <x v="3"/>
    <x v="280"/>
    <d v="2014-10-06T00:00:00"/>
    <s v="First Class"/>
    <s v="Dp-13240"/>
    <s v="Dean percer"/>
    <x v="2"/>
    <x v="0"/>
    <s v="Knoxville"/>
    <x v="18"/>
    <n v="37918"/>
    <x v="0"/>
    <x v="697"/>
    <x v="1"/>
    <x v="8"/>
    <x v="690"/>
    <n v="34.236000000000004"/>
    <n v="4"/>
    <n v="0.7"/>
    <n v="-26.247599999999998"/>
  </r>
  <r>
    <n v="5323"/>
    <s v="US-2014-162558"/>
    <x v="3"/>
    <x v="280"/>
    <d v="2014-10-06T00:00:00"/>
    <s v="First Class"/>
    <s v="Dp-13240"/>
    <s v="Dean percer"/>
    <x v="2"/>
    <x v="0"/>
    <s v="Knoxville"/>
    <x v="18"/>
    <n v="37918"/>
    <x v="0"/>
    <x v="893"/>
    <x v="0"/>
    <x v="5"/>
    <x v="877"/>
    <n v="19.760000000000002"/>
    <n v="2"/>
    <n v="0.2"/>
    <n v="5.9279999999999999"/>
  </r>
  <r>
    <n v="5324"/>
    <s v="CA-2014-134439"/>
    <x v="3"/>
    <x v="65"/>
    <d v="2014-09-24T00:00:00"/>
    <s v="Second Class"/>
    <s v="TM-21010"/>
    <s v="Tamara Manning"/>
    <x v="0"/>
    <x v="0"/>
    <s v="Grand Island"/>
    <x v="8"/>
    <n v="68801"/>
    <x v="2"/>
    <x v="226"/>
    <x v="1"/>
    <x v="10"/>
    <x v="224"/>
    <n v="15.96"/>
    <n v="2"/>
    <n v="0"/>
    <n v="7.98"/>
  </r>
  <r>
    <n v="5325"/>
    <s v="CA-2012-119508"/>
    <x v="1"/>
    <x v="784"/>
    <d v="2012-12-09T00:00:00"/>
    <s v="Standard Class"/>
    <s v="TZ-21580"/>
    <s v="Tracy Zic"/>
    <x v="0"/>
    <x v="0"/>
    <s v="Lakewood"/>
    <x v="1"/>
    <n v="90712"/>
    <x v="1"/>
    <x v="1173"/>
    <x v="1"/>
    <x v="6"/>
    <x v="1150"/>
    <n v="16.899999999999999"/>
    <n v="5"/>
    <n v="0"/>
    <n v="6.2530000000000001"/>
  </r>
  <r>
    <n v="5326"/>
    <s v="CA-2012-119508"/>
    <x v="1"/>
    <x v="784"/>
    <d v="2012-12-09T00:00:00"/>
    <s v="Standard Class"/>
    <s v="TZ-21580"/>
    <s v="Tracy Zic"/>
    <x v="0"/>
    <x v="0"/>
    <s v="Lakewood"/>
    <x v="1"/>
    <n v="90712"/>
    <x v="1"/>
    <x v="1006"/>
    <x v="0"/>
    <x v="5"/>
    <x v="989"/>
    <n v="25.08"/>
    <n v="6"/>
    <n v="0"/>
    <n v="9.0288000000000004"/>
  </r>
  <r>
    <n v="5327"/>
    <s v="CA-2012-152681"/>
    <x v="1"/>
    <x v="184"/>
    <d v="2012-01-22T00:00:00"/>
    <s v="Standard Class"/>
    <s v="SC-20260"/>
    <s v="Scott Cohen"/>
    <x v="1"/>
    <x v="0"/>
    <s v="Lawrence"/>
    <x v="31"/>
    <n v="1841"/>
    <x v="3"/>
    <x v="1412"/>
    <x v="1"/>
    <x v="6"/>
    <x v="1390"/>
    <n v="6.68"/>
    <n v="2"/>
    <n v="0"/>
    <n v="2.0039999999999996"/>
  </r>
  <r>
    <n v="5328"/>
    <s v="CA-2011-130813"/>
    <x v="2"/>
    <x v="1037"/>
    <d v="2011-01-09T00:00:00"/>
    <s v="Second Class"/>
    <s v="LS-17230"/>
    <s v="Lycoris Saunders"/>
    <x v="0"/>
    <x v="0"/>
    <s v="Los Angeles"/>
    <x v="1"/>
    <n v="90049"/>
    <x v="1"/>
    <x v="510"/>
    <x v="1"/>
    <x v="10"/>
    <x v="505"/>
    <n v="19.440000000000001"/>
    <n v="3"/>
    <n v="0"/>
    <n v="9.3312000000000008"/>
  </r>
  <r>
    <n v="5329"/>
    <s v="CA-2012-120320"/>
    <x v="1"/>
    <x v="616"/>
    <d v="2012-03-09T00:00:00"/>
    <s v="Standard Class"/>
    <s v="MV-18190"/>
    <s v="Mike Vittorini"/>
    <x v="0"/>
    <x v="0"/>
    <s v="Houston"/>
    <x v="5"/>
    <n v="77036"/>
    <x v="2"/>
    <x v="424"/>
    <x v="2"/>
    <x v="7"/>
    <x v="419"/>
    <n v="31.92"/>
    <n v="2"/>
    <n v="0.2"/>
    <n v="2.3939999999999984"/>
  </r>
  <r>
    <n v="5330"/>
    <s v="CA-2013-111941"/>
    <x v="0"/>
    <x v="591"/>
    <d v="2013-12-29T00:00:00"/>
    <s v="Second Class"/>
    <s v="BD-11620"/>
    <s v="Brian DeCherney"/>
    <x v="0"/>
    <x v="0"/>
    <s v="New York City"/>
    <x v="15"/>
    <n v="10035"/>
    <x v="3"/>
    <x v="301"/>
    <x v="1"/>
    <x v="8"/>
    <x v="298"/>
    <n v="33.568000000000005"/>
    <n v="2"/>
    <n v="0.2"/>
    <n v="11.748799999999997"/>
  </r>
  <r>
    <n v="5331"/>
    <s v="CA-2013-123120"/>
    <x v="0"/>
    <x v="913"/>
    <d v="2013-09-09T00:00:00"/>
    <s v="Standard Class"/>
    <s v="CV-12295"/>
    <s v="Christina VanderZanden"/>
    <x v="0"/>
    <x v="0"/>
    <s v="New York City"/>
    <x v="15"/>
    <n v="10011"/>
    <x v="3"/>
    <x v="1268"/>
    <x v="0"/>
    <x v="5"/>
    <x v="1243"/>
    <n v="63.94"/>
    <n v="1"/>
    <n v="0"/>
    <n v="24.936599999999999"/>
  </r>
  <r>
    <n v="5332"/>
    <s v="CA-2013-123120"/>
    <x v="0"/>
    <x v="913"/>
    <d v="2013-09-09T00:00:00"/>
    <s v="Standard Class"/>
    <s v="CV-12295"/>
    <s v="Christina VanderZanden"/>
    <x v="0"/>
    <x v="0"/>
    <s v="New York City"/>
    <x v="15"/>
    <n v="10011"/>
    <x v="3"/>
    <x v="58"/>
    <x v="1"/>
    <x v="8"/>
    <x v="58"/>
    <n v="60.600000000000009"/>
    <n v="5"/>
    <n v="0.2"/>
    <n v="20.452499999999997"/>
  </r>
  <r>
    <n v="5333"/>
    <s v="CA-2013-123120"/>
    <x v="0"/>
    <x v="913"/>
    <d v="2013-09-09T00:00:00"/>
    <s v="Standard Class"/>
    <s v="CV-12295"/>
    <s v="Christina VanderZanden"/>
    <x v="0"/>
    <x v="0"/>
    <s v="New York City"/>
    <x v="15"/>
    <n v="10011"/>
    <x v="3"/>
    <x v="675"/>
    <x v="1"/>
    <x v="14"/>
    <x v="669"/>
    <n v="22.72"/>
    <n v="4"/>
    <n v="0"/>
    <n v="6.5887999999999991"/>
  </r>
  <r>
    <n v="5334"/>
    <s v="CA-2011-103331"/>
    <x v="2"/>
    <x v="86"/>
    <d v="2011-09-01T00:00:00"/>
    <s v="Standard Class"/>
    <s v="KB-16315"/>
    <s v="Karl Braun"/>
    <x v="0"/>
    <x v="0"/>
    <s v="Newark"/>
    <x v="13"/>
    <n v="19711"/>
    <x v="3"/>
    <x v="1565"/>
    <x v="0"/>
    <x v="5"/>
    <x v="1547"/>
    <n v="10.68"/>
    <n v="4"/>
    <n v="0"/>
    <n v="4.0583999999999998"/>
  </r>
  <r>
    <n v="5335"/>
    <s v="CA-2011-103331"/>
    <x v="2"/>
    <x v="86"/>
    <d v="2011-09-01T00:00:00"/>
    <s v="Standard Class"/>
    <s v="KB-16315"/>
    <s v="Karl Braun"/>
    <x v="0"/>
    <x v="0"/>
    <s v="Newark"/>
    <x v="13"/>
    <n v="19711"/>
    <x v="3"/>
    <x v="1215"/>
    <x v="1"/>
    <x v="10"/>
    <x v="1190"/>
    <n v="17.34"/>
    <n v="3"/>
    <n v="0"/>
    <n v="8.4966000000000008"/>
  </r>
  <r>
    <n v="5336"/>
    <s v="CA-2011-103331"/>
    <x v="2"/>
    <x v="86"/>
    <d v="2011-09-01T00:00:00"/>
    <s v="Standard Class"/>
    <s v="KB-16315"/>
    <s v="Karl Braun"/>
    <x v="0"/>
    <x v="0"/>
    <s v="Newark"/>
    <x v="13"/>
    <n v="19711"/>
    <x v="3"/>
    <x v="938"/>
    <x v="1"/>
    <x v="10"/>
    <x v="922"/>
    <n v="3.38"/>
    <n v="1"/>
    <n v="0"/>
    <n v="1.5547999999999997"/>
  </r>
  <r>
    <n v="5337"/>
    <s v="CA-2012-169278"/>
    <x v="1"/>
    <x v="1031"/>
    <d v="2012-05-25T00:00:00"/>
    <s v="Standard Class"/>
    <s v="ME-18010"/>
    <s v="Michelle Ellison"/>
    <x v="1"/>
    <x v="0"/>
    <s v="Seattle"/>
    <x v="4"/>
    <n v="98105"/>
    <x v="1"/>
    <x v="674"/>
    <x v="1"/>
    <x v="8"/>
    <x v="668"/>
    <n v="26.975999999999999"/>
    <n v="4"/>
    <n v="0.2"/>
    <n v="8.767199999999999"/>
  </r>
  <r>
    <n v="5338"/>
    <s v="CA-2014-111577"/>
    <x v="3"/>
    <x v="524"/>
    <d v="2014-10-22T00:00:00"/>
    <s v="Standard Class"/>
    <s v="AJ-10780"/>
    <s v="Anthony Jacobs"/>
    <x v="1"/>
    <x v="0"/>
    <s v="Scottsdale"/>
    <x v="16"/>
    <n v="85254"/>
    <x v="1"/>
    <x v="1397"/>
    <x v="1"/>
    <x v="10"/>
    <x v="1375"/>
    <n v="307.77600000000001"/>
    <n v="7"/>
    <n v="0.2"/>
    <n v="111.5688"/>
  </r>
  <r>
    <n v="5339"/>
    <s v="CA-2012-146486"/>
    <x v="1"/>
    <x v="529"/>
    <d v="2012-11-14T00:00:00"/>
    <s v="Second Class"/>
    <s v="DV-13465"/>
    <s v="Dianna Vittorini"/>
    <x v="0"/>
    <x v="0"/>
    <s v="Oceanside"/>
    <x v="15"/>
    <n v="11572"/>
    <x v="3"/>
    <x v="1166"/>
    <x v="1"/>
    <x v="4"/>
    <x v="1144"/>
    <n v="244.54999999999998"/>
    <n v="5"/>
    <n v="0"/>
    <n v="4.8910000000000053"/>
  </r>
  <r>
    <n v="5340"/>
    <s v="CA-2012-146486"/>
    <x v="1"/>
    <x v="529"/>
    <d v="2012-11-14T00:00:00"/>
    <s v="Second Class"/>
    <s v="DV-13465"/>
    <s v="Dianna Vittorini"/>
    <x v="0"/>
    <x v="0"/>
    <s v="Oceanside"/>
    <x v="15"/>
    <n v="11572"/>
    <x v="3"/>
    <x v="29"/>
    <x v="1"/>
    <x v="12"/>
    <x v="29"/>
    <n v="12.24"/>
    <n v="6"/>
    <n v="0"/>
    <n v="5.7527999999999988"/>
  </r>
  <r>
    <n v="5341"/>
    <s v="CA-2012-146486"/>
    <x v="1"/>
    <x v="529"/>
    <d v="2012-11-14T00:00:00"/>
    <s v="Second Class"/>
    <s v="DV-13465"/>
    <s v="Dianna Vittorini"/>
    <x v="0"/>
    <x v="0"/>
    <s v="Oceanside"/>
    <x v="15"/>
    <n v="11572"/>
    <x v="3"/>
    <x v="1695"/>
    <x v="2"/>
    <x v="11"/>
    <x v="1674"/>
    <n v="13.98"/>
    <n v="2"/>
    <n v="0"/>
    <n v="6.011400000000001"/>
  </r>
  <r>
    <n v="5342"/>
    <s v="CA-2012-146486"/>
    <x v="1"/>
    <x v="529"/>
    <d v="2012-11-14T00:00:00"/>
    <s v="Second Class"/>
    <s v="DV-13465"/>
    <s v="Dianna Vittorini"/>
    <x v="0"/>
    <x v="0"/>
    <s v="Oceanside"/>
    <x v="15"/>
    <n v="11572"/>
    <x v="3"/>
    <x v="1332"/>
    <x v="2"/>
    <x v="11"/>
    <x v="1308"/>
    <n v="899.95"/>
    <n v="5"/>
    <n v="0"/>
    <n v="53.996999999999957"/>
  </r>
  <r>
    <n v="5343"/>
    <s v="US-2011-168501"/>
    <x v="2"/>
    <x v="871"/>
    <d v="2011-11-27T00:00:00"/>
    <s v="Standard Class"/>
    <s v="JK-15325"/>
    <s v="Jason Klamczynski"/>
    <x v="1"/>
    <x v="0"/>
    <s v="Dallas"/>
    <x v="5"/>
    <n v="75220"/>
    <x v="2"/>
    <x v="29"/>
    <x v="1"/>
    <x v="12"/>
    <x v="29"/>
    <n v="1.6320000000000001"/>
    <n v="1"/>
    <n v="0.2"/>
    <n v="0.55079999999999985"/>
  </r>
  <r>
    <n v="5344"/>
    <s v="US-2011-168501"/>
    <x v="2"/>
    <x v="871"/>
    <d v="2011-11-27T00:00:00"/>
    <s v="Standard Class"/>
    <s v="JK-15325"/>
    <s v="Jason Klamczynski"/>
    <x v="1"/>
    <x v="0"/>
    <s v="Dallas"/>
    <x v="5"/>
    <n v="75220"/>
    <x v="2"/>
    <x v="1086"/>
    <x v="2"/>
    <x v="7"/>
    <x v="1067"/>
    <n v="267.95999999999998"/>
    <n v="5"/>
    <n v="0.2"/>
    <n v="16.747500000000016"/>
  </r>
  <r>
    <n v="5345"/>
    <s v="CA-2012-112053"/>
    <x v="1"/>
    <x v="2"/>
    <d v="2012-10-13T00:00:00"/>
    <s v="Second Class"/>
    <s v="SH-20395"/>
    <s v="Shahid Hopkins"/>
    <x v="0"/>
    <x v="0"/>
    <s v="Rochester"/>
    <x v="15"/>
    <n v="14609"/>
    <x v="3"/>
    <x v="1365"/>
    <x v="2"/>
    <x v="11"/>
    <x v="1539"/>
    <n v="31.95"/>
    <n v="1"/>
    <n v="0"/>
    <n v="2.2364999999999995"/>
  </r>
  <r>
    <n v="5346"/>
    <s v="CA-2014-108539"/>
    <x v="3"/>
    <x v="708"/>
    <d v="2014-03-24T00:00:00"/>
    <s v="Second Class"/>
    <s v="SC-20725"/>
    <s v="Steven Cartwright"/>
    <x v="0"/>
    <x v="0"/>
    <s v="Los Angeles"/>
    <x v="1"/>
    <n v="90045"/>
    <x v="1"/>
    <x v="245"/>
    <x v="1"/>
    <x v="4"/>
    <x v="243"/>
    <n v="725.84"/>
    <n v="4"/>
    <n v="0"/>
    <n v="210.4935999999999"/>
  </r>
  <r>
    <n v="5347"/>
    <s v="CA-2014-108539"/>
    <x v="3"/>
    <x v="708"/>
    <d v="2014-03-24T00:00:00"/>
    <s v="Second Class"/>
    <s v="SC-20725"/>
    <s v="Steven Cartwright"/>
    <x v="0"/>
    <x v="0"/>
    <s v="Los Angeles"/>
    <x v="1"/>
    <n v="90045"/>
    <x v="1"/>
    <x v="109"/>
    <x v="1"/>
    <x v="8"/>
    <x v="109"/>
    <n v="10.896000000000001"/>
    <n v="3"/>
    <n v="0.2"/>
    <n v="3.9497999999999998"/>
  </r>
  <r>
    <n v="5348"/>
    <s v="CA-2014-108539"/>
    <x v="3"/>
    <x v="708"/>
    <d v="2014-03-24T00:00:00"/>
    <s v="Second Class"/>
    <s v="SC-20725"/>
    <s v="Steven Cartwright"/>
    <x v="0"/>
    <x v="0"/>
    <s v="Los Angeles"/>
    <x v="1"/>
    <n v="90045"/>
    <x v="1"/>
    <x v="880"/>
    <x v="1"/>
    <x v="8"/>
    <x v="865"/>
    <n v="8.5440000000000005"/>
    <n v="2"/>
    <n v="0.2"/>
    <n v="2.8835999999999995"/>
  </r>
  <r>
    <n v="5349"/>
    <s v="CA-2012-149811"/>
    <x v="1"/>
    <x v="1038"/>
    <d v="2012-01-10T00:00:00"/>
    <s v="Standard Class"/>
    <s v="CS-12250"/>
    <s v="Chris Selesnick"/>
    <x v="1"/>
    <x v="0"/>
    <s v="Woodbury"/>
    <x v="11"/>
    <n v="55125"/>
    <x v="2"/>
    <x v="828"/>
    <x v="1"/>
    <x v="8"/>
    <x v="816"/>
    <n v="32.339999999999996"/>
    <n v="3"/>
    <n v="0"/>
    <n v="15.523199999999999"/>
  </r>
  <r>
    <n v="5350"/>
    <s v="CA-2012-149811"/>
    <x v="1"/>
    <x v="1038"/>
    <d v="2012-01-10T00:00:00"/>
    <s v="Standard Class"/>
    <s v="CS-12250"/>
    <s v="Chris Selesnick"/>
    <x v="1"/>
    <x v="0"/>
    <s v="Woodbury"/>
    <x v="11"/>
    <n v="55125"/>
    <x v="2"/>
    <x v="226"/>
    <x v="1"/>
    <x v="10"/>
    <x v="224"/>
    <n v="39.900000000000006"/>
    <n v="5"/>
    <n v="0"/>
    <n v="19.950000000000003"/>
  </r>
  <r>
    <n v="5351"/>
    <s v="US-2014-103814"/>
    <x v="3"/>
    <x v="34"/>
    <d v="2014-12-17T00:00:00"/>
    <s v="Standard Class"/>
    <s v="LH-16900"/>
    <s v="Lena Hernandez"/>
    <x v="0"/>
    <x v="0"/>
    <s v="Park Ridge"/>
    <x v="10"/>
    <n v="60068"/>
    <x v="2"/>
    <x v="681"/>
    <x v="1"/>
    <x v="10"/>
    <x v="675"/>
    <n v="143.85600000000002"/>
    <n v="9"/>
    <n v="0.2"/>
    <n v="48.551399999999994"/>
  </r>
  <r>
    <n v="5352"/>
    <s v="CA-2013-123932"/>
    <x v="0"/>
    <x v="47"/>
    <d v="2013-09-13T00:00:00"/>
    <s v="Standard Class"/>
    <s v="YC-21895"/>
    <s v="Yoseph Carroll"/>
    <x v="1"/>
    <x v="0"/>
    <s v="Dallas"/>
    <x v="5"/>
    <n v="75217"/>
    <x v="2"/>
    <x v="1402"/>
    <x v="1"/>
    <x v="10"/>
    <x v="1380"/>
    <n v="41.92"/>
    <n v="4"/>
    <n v="0.2"/>
    <n v="15.195999999999998"/>
  </r>
  <r>
    <n v="5353"/>
    <s v="CA-2013-123932"/>
    <x v="0"/>
    <x v="47"/>
    <d v="2013-09-13T00:00:00"/>
    <s v="Standard Class"/>
    <s v="YC-21895"/>
    <s v="Yoseph Carroll"/>
    <x v="1"/>
    <x v="0"/>
    <s v="Dallas"/>
    <x v="5"/>
    <n v="75217"/>
    <x v="2"/>
    <x v="53"/>
    <x v="2"/>
    <x v="7"/>
    <x v="53"/>
    <n v="329.58400000000006"/>
    <n v="2"/>
    <n v="0.2"/>
    <n v="37.078199999999981"/>
  </r>
  <r>
    <n v="5354"/>
    <s v="US-2013-101616"/>
    <x v="0"/>
    <x v="323"/>
    <d v="2013-09-07T00:00:00"/>
    <s v="First Class"/>
    <s v="CY-12745"/>
    <s v="Craig Yedwab"/>
    <x v="1"/>
    <x v="0"/>
    <s v="Monroe"/>
    <x v="28"/>
    <n v="71203"/>
    <x v="0"/>
    <x v="634"/>
    <x v="1"/>
    <x v="8"/>
    <x v="628"/>
    <n v="87.28"/>
    <n v="8"/>
    <n v="0"/>
    <n v="41.021599999999999"/>
  </r>
  <r>
    <n v="5355"/>
    <s v="CA-2011-113768"/>
    <x v="2"/>
    <x v="8"/>
    <d v="2011-05-19T00:00:00"/>
    <s v="Standard Class"/>
    <s v="AH-10030"/>
    <s v="Aaron Hawkins"/>
    <x v="1"/>
    <x v="0"/>
    <s v="Los Angeles"/>
    <x v="1"/>
    <n v="90004"/>
    <x v="1"/>
    <x v="1340"/>
    <x v="0"/>
    <x v="1"/>
    <x v="1316"/>
    <n v="279.45600000000002"/>
    <n v="6"/>
    <n v="0.2"/>
    <n v="20.959199999999996"/>
  </r>
  <r>
    <n v="5356"/>
    <s v="CA-2011-113768"/>
    <x v="2"/>
    <x v="8"/>
    <d v="2011-05-19T00:00:00"/>
    <s v="Standard Class"/>
    <s v="AH-10030"/>
    <s v="Aaron Hawkins"/>
    <x v="1"/>
    <x v="0"/>
    <s v="Los Angeles"/>
    <x v="1"/>
    <n v="90004"/>
    <x v="1"/>
    <x v="1732"/>
    <x v="1"/>
    <x v="10"/>
    <x v="1711"/>
    <n v="8"/>
    <n v="2"/>
    <n v="0"/>
    <n v="3.84"/>
  </r>
  <r>
    <n v="5357"/>
    <s v="CA-2013-138037"/>
    <x v="0"/>
    <x v="321"/>
    <d v="2013-10-04T00:00:00"/>
    <s v="Standard Class"/>
    <s v="AR-10540"/>
    <s v="Andy Reiter"/>
    <x v="0"/>
    <x v="0"/>
    <s v="San Francisco"/>
    <x v="1"/>
    <n v="94109"/>
    <x v="1"/>
    <x v="1282"/>
    <x v="1"/>
    <x v="8"/>
    <x v="1258"/>
    <n v="27.240000000000002"/>
    <n v="5"/>
    <n v="0.2"/>
    <n v="9.5339999999999971"/>
  </r>
  <r>
    <n v="5358"/>
    <s v="CA-2011-150490"/>
    <x v="2"/>
    <x v="79"/>
    <d v="2011-08-11T00:00:00"/>
    <s v="Standard Class"/>
    <s v="SS-20590"/>
    <s v="Sonia Sunley"/>
    <x v="0"/>
    <x v="0"/>
    <s v="San Francisco"/>
    <x v="1"/>
    <n v="94122"/>
    <x v="1"/>
    <x v="960"/>
    <x v="2"/>
    <x v="11"/>
    <x v="944"/>
    <n v="16.36"/>
    <n v="1"/>
    <n v="0"/>
    <n v="1.6359999999999992"/>
  </r>
  <r>
    <n v="5359"/>
    <s v="CA-2011-150490"/>
    <x v="2"/>
    <x v="79"/>
    <d v="2011-08-11T00:00:00"/>
    <s v="Standard Class"/>
    <s v="SS-20590"/>
    <s v="Sonia Sunley"/>
    <x v="0"/>
    <x v="0"/>
    <s v="San Francisco"/>
    <x v="1"/>
    <n v="94122"/>
    <x v="1"/>
    <x v="1555"/>
    <x v="1"/>
    <x v="4"/>
    <x v="1534"/>
    <n v="15.78"/>
    <n v="2"/>
    <n v="0"/>
    <n v="0.63119999999999798"/>
  </r>
  <r>
    <n v="5360"/>
    <s v="CA-2011-150490"/>
    <x v="2"/>
    <x v="79"/>
    <d v="2011-08-11T00:00:00"/>
    <s v="Standard Class"/>
    <s v="SS-20590"/>
    <s v="Sonia Sunley"/>
    <x v="0"/>
    <x v="0"/>
    <s v="San Francisco"/>
    <x v="1"/>
    <n v="94122"/>
    <x v="1"/>
    <x v="1243"/>
    <x v="1"/>
    <x v="6"/>
    <x v="1217"/>
    <n v="45.98"/>
    <n v="2"/>
    <n v="0"/>
    <n v="12.874400000000001"/>
  </r>
  <r>
    <n v="5361"/>
    <s v="US-2014-126060"/>
    <x v="3"/>
    <x v="349"/>
    <d v="2014-04-19T00:00:00"/>
    <s v="Standard Class"/>
    <s v="DW-13585"/>
    <s v="Dorothy Wardle"/>
    <x v="1"/>
    <x v="0"/>
    <s v="Fayetteville"/>
    <x v="3"/>
    <n v="28314"/>
    <x v="0"/>
    <x v="927"/>
    <x v="0"/>
    <x v="0"/>
    <x v="911"/>
    <n v="198.27200000000002"/>
    <n v="8"/>
    <n v="0.2"/>
    <n v="-32.219200000000022"/>
  </r>
  <r>
    <n v="5362"/>
    <s v="CA-2014-100951"/>
    <x v="3"/>
    <x v="255"/>
    <d v="2014-06-11T00:00:00"/>
    <s v="First Class"/>
    <s v="NC-18625"/>
    <s v="Noah Childs"/>
    <x v="1"/>
    <x v="0"/>
    <s v="Dallas"/>
    <x v="5"/>
    <n v="75217"/>
    <x v="2"/>
    <x v="734"/>
    <x v="1"/>
    <x v="4"/>
    <x v="726"/>
    <n v="720.7600000000001"/>
    <n v="5"/>
    <n v="0.2"/>
    <n v="54.056999999999988"/>
  </r>
  <r>
    <n v="5363"/>
    <s v="CA-2013-122014"/>
    <x v="0"/>
    <x v="723"/>
    <d v="2014-01-03T00:00:00"/>
    <s v="Standard Class"/>
    <s v="CD-11920"/>
    <s v="Carlos Daly"/>
    <x v="0"/>
    <x v="0"/>
    <s v="Wichita"/>
    <x v="41"/>
    <n v="67212"/>
    <x v="2"/>
    <x v="1530"/>
    <x v="0"/>
    <x v="5"/>
    <x v="1508"/>
    <n v="70.56"/>
    <n v="6"/>
    <n v="0"/>
    <n v="23.990399999999994"/>
  </r>
  <r>
    <n v="5364"/>
    <s v="CA-2013-122014"/>
    <x v="0"/>
    <x v="723"/>
    <d v="2014-01-03T00:00:00"/>
    <s v="Standard Class"/>
    <s v="CD-11920"/>
    <s v="Carlos Daly"/>
    <x v="0"/>
    <x v="0"/>
    <s v="Wichita"/>
    <x v="41"/>
    <n v="67212"/>
    <x v="2"/>
    <x v="1360"/>
    <x v="1"/>
    <x v="9"/>
    <x v="1337"/>
    <n v="81.96"/>
    <n v="2"/>
    <n v="0"/>
    <n v="22.948799999999999"/>
  </r>
  <r>
    <n v="5365"/>
    <s v="CA-2011-123477"/>
    <x v="2"/>
    <x v="1039"/>
    <d v="2011-01-22T00:00:00"/>
    <s v="Second Class"/>
    <s v="DW-13195"/>
    <s v="David Wiener"/>
    <x v="1"/>
    <x v="0"/>
    <s v="Springfield"/>
    <x v="21"/>
    <n v="97477"/>
    <x v="1"/>
    <x v="1266"/>
    <x v="1"/>
    <x v="9"/>
    <x v="1241"/>
    <n v="64.864000000000004"/>
    <n v="4"/>
    <n v="0.2"/>
    <n v="6.4864000000000033"/>
  </r>
  <r>
    <n v="5366"/>
    <s v="CA-2013-107790"/>
    <x v="0"/>
    <x v="73"/>
    <d v="2013-11-25T00:00:00"/>
    <s v="Standard Class"/>
    <s v="EH-13990"/>
    <s v="Erica Hackney"/>
    <x v="0"/>
    <x v="0"/>
    <s v="Houston"/>
    <x v="5"/>
    <n v="77041"/>
    <x v="2"/>
    <x v="867"/>
    <x v="2"/>
    <x v="7"/>
    <x v="852"/>
    <n v="151.19200000000001"/>
    <n v="1"/>
    <n v="0.2"/>
    <n v="13.229299999999995"/>
  </r>
  <r>
    <n v="5367"/>
    <s v="CA-2014-158071"/>
    <x v="3"/>
    <x v="193"/>
    <d v="2014-06-16T00:00:00"/>
    <s v="Standard Class"/>
    <s v="BD-11320"/>
    <s v="Bill Donatelli"/>
    <x v="0"/>
    <x v="0"/>
    <s v="Seattle"/>
    <x v="4"/>
    <n v="98103"/>
    <x v="1"/>
    <x v="687"/>
    <x v="2"/>
    <x v="7"/>
    <x v="680"/>
    <n v="88.77600000000001"/>
    <n v="3"/>
    <n v="0.2"/>
    <n v="7.7679000000000009"/>
  </r>
  <r>
    <n v="5368"/>
    <s v="CA-2014-158071"/>
    <x v="3"/>
    <x v="193"/>
    <d v="2014-06-16T00:00:00"/>
    <s v="Standard Class"/>
    <s v="BD-11320"/>
    <s v="Bill Donatelli"/>
    <x v="0"/>
    <x v="0"/>
    <s v="Seattle"/>
    <x v="4"/>
    <n v="98103"/>
    <x v="1"/>
    <x v="264"/>
    <x v="1"/>
    <x v="2"/>
    <x v="261"/>
    <n v="11.56"/>
    <n v="4"/>
    <n v="0"/>
    <n v="5.4332000000000003"/>
  </r>
  <r>
    <n v="5369"/>
    <s v="CA-2014-158071"/>
    <x v="3"/>
    <x v="193"/>
    <d v="2014-06-16T00:00:00"/>
    <s v="Standard Class"/>
    <s v="BD-11320"/>
    <s v="Bill Donatelli"/>
    <x v="0"/>
    <x v="0"/>
    <s v="Seattle"/>
    <x v="4"/>
    <n v="98103"/>
    <x v="1"/>
    <x v="230"/>
    <x v="1"/>
    <x v="4"/>
    <x v="445"/>
    <n v="15.58"/>
    <n v="1"/>
    <n v="0"/>
    <n v="3.8949999999999996"/>
  </r>
  <r>
    <n v="5370"/>
    <s v="CA-2014-147403"/>
    <x v="3"/>
    <x v="18"/>
    <d v="2014-09-14T00:00:00"/>
    <s v="First Class"/>
    <s v="KH-16630"/>
    <s v="Ken Heidel"/>
    <x v="1"/>
    <x v="0"/>
    <s v="Akron"/>
    <x v="24"/>
    <n v="44312"/>
    <x v="3"/>
    <x v="1733"/>
    <x v="1"/>
    <x v="10"/>
    <x v="1712"/>
    <n v="85.055999999999997"/>
    <n v="3"/>
    <n v="0.2"/>
    <n v="28.706399999999991"/>
  </r>
  <r>
    <n v="5371"/>
    <s v="US-2014-136721"/>
    <x v="3"/>
    <x v="798"/>
    <d v="2014-04-13T00:00:00"/>
    <s v="Standard Class"/>
    <s v="NH-18610"/>
    <s v="Nicole Hansen"/>
    <x v="1"/>
    <x v="0"/>
    <s v="Oak Park"/>
    <x v="12"/>
    <n v="48237"/>
    <x v="2"/>
    <x v="1369"/>
    <x v="0"/>
    <x v="5"/>
    <x v="1345"/>
    <n v="273.95999999999998"/>
    <n v="2"/>
    <n v="0"/>
    <n v="71.229600000000005"/>
  </r>
  <r>
    <n v="5372"/>
    <s v="US-2014-136721"/>
    <x v="3"/>
    <x v="798"/>
    <d v="2014-04-13T00:00:00"/>
    <s v="Standard Class"/>
    <s v="NH-18610"/>
    <s v="Nicole Hansen"/>
    <x v="1"/>
    <x v="0"/>
    <s v="Oak Park"/>
    <x v="12"/>
    <n v="48237"/>
    <x v="2"/>
    <x v="743"/>
    <x v="0"/>
    <x v="5"/>
    <x v="734"/>
    <n v="306.89999999999998"/>
    <n v="3"/>
    <n v="0"/>
    <n v="79.793999999999997"/>
  </r>
  <r>
    <n v="5373"/>
    <s v="CA-2012-118738"/>
    <x v="1"/>
    <x v="1040"/>
    <d v="2012-10-30T00:00:00"/>
    <s v="Standard Class"/>
    <s v="AG-10495"/>
    <s v="Andrew Gjertsen"/>
    <x v="1"/>
    <x v="0"/>
    <s v="Houston"/>
    <x v="5"/>
    <n v="77041"/>
    <x v="2"/>
    <x v="89"/>
    <x v="1"/>
    <x v="10"/>
    <x v="89"/>
    <n v="15.552000000000003"/>
    <n v="3"/>
    <n v="0.2"/>
    <n v="5.4432"/>
  </r>
  <r>
    <n v="5374"/>
    <s v="CA-2012-118738"/>
    <x v="1"/>
    <x v="1040"/>
    <d v="2012-10-30T00:00:00"/>
    <s v="Standard Class"/>
    <s v="AG-10495"/>
    <s v="Andrew Gjertsen"/>
    <x v="1"/>
    <x v="0"/>
    <s v="Houston"/>
    <x v="5"/>
    <n v="77041"/>
    <x v="2"/>
    <x v="223"/>
    <x v="0"/>
    <x v="3"/>
    <x v="221"/>
    <n v="347.36099999999999"/>
    <n v="7"/>
    <n v="0.3"/>
    <n v="-69.472199999999958"/>
  </r>
  <r>
    <n v="5375"/>
    <s v="CA-2012-118738"/>
    <x v="1"/>
    <x v="1040"/>
    <d v="2012-10-30T00:00:00"/>
    <s v="Standard Class"/>
    <s v="AG-10495"/>
    <s v="Andrew Gjertsen"/>
    <x v="1"/>
    <x v="0"/>
    <s v="Houston"/>
    <x v="5"/>
    <n v="77041"/>
    <x v="2"/>
    <x v="778"/>
    <x v="1"/>
    <x v="10"/>
    <x v="769"/>
    <n v="10.368000000000002"/>
    <n v="2"/>
    <n v="0.2"/>
    <n v="3.6288"/>
  </r>
  <r>
    <n v="5376"/>
    <s v="CA-2014-134152"/>
    <x v="3"/>
    <x v="837"/>
    <d v="2014-06-01T00:00:00"/>
    <s v="Standard Class"/>
    <s v="RP-19855"/>
    <s v="Roy Phan"/>
    <x v="1"/>
    <x v="0"/>
    <s v="Seattle"/>
    <x v="4"/>
    <n v="98103"/>
    <x v="1"/>
    <x v="960"/>
    <x v="2"/>
    <x v="11"/>
    <x v="944"/>
    <n v="98.16"/>
    <n v="6"/>
    <n v="0"/>
    <n v="9.8159999999999954"/>
  </r>
  <r>
    <n v="5377"/>
    <s v="CA-2014-134152"/>
    <x v="3"/>
    <x v="837"/>
    <d v="2014-06-01T00:00:00"/>
    <s v="Standard Class"/>
    <s v="RP-19855"/>
    <s v="Roy Phan"/>
    <x v="1"/>
    <x v="0"/>
    <s v="Seattle"/>
    <x v="4"/>
    <n v="98103"/>
    <x v="1"/>
    <x v="1554"/>
    <x v="1"/>
    <x v="6"/>
    <x v="33"/>
    <n v="31.44"/>
    <n v="3"/>
    <n v="0"/>
    <n v="7.86"/>
  </r>
  <r>
    <n v="5378"/>
    <s v="CA-2011-125542"/>
    <x v="2"/>
    <x v="29"/>
    <d v="2011-12-07T00:00:00"/>
    <s v="First Class"/>
    <s v="NB-18655"/>
    <s v="Nona Balk"/>
    <x v="1"/>
    <x v="0"/>
    <s v="Philadelphia"/>
    <x v="9"/>
    <n v="19134"/>
    <x v="3"/>
    <x v="633"/>
    <x v="1"/>
    <x v="12"/>
    <x v="627"/>
    <n v="348.488"/>
    <n v="7"/>
    <n v="0.2"/>
    <n v="117.61469999999996"/>
  </r>
  <r>
    <n v="5379"/>
    <s v="CA-2011-125542"/>
    <x v="2"/>
    <x v="29"/>
    <d v="2011-12-07T00:00:00"/>
    <s v="First Class"/>
    <s v="NB-18655"/>
    <s v="Nona Balk"/>
    <x v="1"/>
    <x v="0"/>
    <s v="Philadelphia"/>
    <x v="9"/>
    <n v="19134"/>
    <x v="3"/>
    <x v="398"/>
    <x v="1"/>
    <x v="4"/>
    <x v="394"/>
    <n v="172.73599999999999"/>
    <n v="4"/>
    <n v="0.2"/>
    <n v="-30.228800000000007"/>
  </r>
  <r>
    <n v="5380"/>
    <s v="CA-2013-136021"/>
    <x v="0"/>
    <x v="1041"/>
    <d v="2013-08-19T00:00:00"/>
    <s v="Standard Class"/>
    <s v="JM-15580"/>
    <s v="Jill Matthias"/>
    <x v="0"/>
    <x v="0"/>
    <s v="Los Angeles"/>
    <x v="1"/>
    <n v="90045"/>
    <x v="1"/>
    <x v="1262"/>
    <x v="1"/>
    <x v="10"/>
    <x v="1237"/>
    <n v="15.54"/>
    <n v="3"/>
    <n v="0"/>
    <n v="7.6145999999999994"/>
  </r>
  <r>
    <n v="5381"/>
    <s v="CA-2013-136021"/>
    <x v="0"/>
    <x v="1041"/>
    <d v="2013-08-19T00:00:00"/>
    <s v="Standard Class"/>
    <s v="JM-15580"/>
    <s v="Jill Matthias"/>
    <x v="0"/>
    <x v="0"/>
    <s v="Los Angeles"/>
    <x v="1"/>
    <n v="90045"/>
    <x v="1"/>
    <x v="1734"/>
    <x v="2"/>
    <x v="15"/>
    <x v="1713"/>
    <n v="105.55199999999999"/>
    <n v="6"/>
    <n v="0.2"/>
    <n v="35.623799999999996"/>
  </r>
  <r>
    <n v="5382"/>
    <s v="CA-2013-149195"/>
    <x v="0"/>
    <x v="64"/>
    <d v="2013-09-08T00:00:00"/>
    <s v="Second Class"/>
    <s v="DM-13525"/>
    <s v="Don Miller"/>
    <x v="1"/>
    <x v="0"/>
    <s v="Houston"/>
    <x v="5"/>
    <n v="77070"/>
    <x v="2"/>
    <x v="680"/>
    <x v="1"/>
    <x v="10"/>
    <x v="674"/>
    <n v="25.920000000000005"/>
    <n v="5"/>
    <n v="0.2"/>
    <n v="9.0719999999999992"/>
  </r>
  <r>
    <n v="5383"/>
    <s v="CA-2013-149195"/>
    <x v="0"/>
    <x v="64"/>
    <d v="2013-09-08T00:00:00"/>
    <s v="Second Class"/>
    <s v="DM-13525"/>
    <s v="Don Miller"/>
    <x v="1"/>
    <x v="0"/>
    <s v="Houston"/>
    <x v="5"/>
    <n v="77070"/>
    <x v="2"/>
    <x v="1099"/>
    <x v="1"/>
    <x v="13"/>
    <x v="33"/>
    <n v="15.808000000000002"/>
    <n v="8"/>
    <n v="0.2"/>
    <n v="5.3352000000000004"/>
  </r>
  <r>
    <n v="5384"/>
    <s v="CA-2013-149195"/>
    <x v="0"/>
    <x v="64"/>
    <d v="2013-09-08T00:00:00"/>
    <s v="Second Class"/>
    <s v="DM-13525"/>
    <s v="Don Miller"/>
    <x v="1"/>
    <x v="0"/>
    <s v="Houston"/>
    <x v="5"/>
    <n v="77070"/>
    <x v="2"/>
    <x v="329"/>
    <x v="1"/>
    <x v="10"/>
    <x v="325"/>
    <n v="10.368000000000002"/>
    <n v="2"/>
    <n v="0.2"/>
    <n v="3.7584"/>
  </r>
  <r>
    <n v="5385"/>
    <s v="CA-2014-161410"/>
    <x v="3"/>
    <x v="335"/>
    <d v="2014-07-04T00:00:00"/>
    <s v="Standard Class"/>
    <s v="CC-12220"/>
    <s v="Chris Cortes"/>
    <x v="0"/>
    <x v="0"/>
    <s v="Philadelphia"/>
    <x v="9"/>
    <n v="19143"/>
    <x v="3"/>
    <x v="256"/>
    <x v="2"/>
    <x v="7"/>
    <x v="254"/>
    <n v="358.2"/>
    <n v="3"/>
    <n v="0.4"/>
    <n v="41.79000000000002"/>
  </r>
  <r>
    <n v="5386"/>
    <s v="CA-2014-161410"/>
    <x v="3"/>
    <x v="335"/>
    <d v="2014-07-04T00:00:00"/>
    <s v="Standard Class"/>
    <s v="CC-12220"/>
    <s v="Chris Cortes"/>
    <x v="0"/>
    <x v="0"/>
    <s v="Philadelphia"/>
    <x v="9"/>
    <n v="19143"/>
    <x v="3"/>
    <x v="1417"/>
    <x v="2"/>
    <x v="7"/>
    <x v="1396"/>
    <n v="545.91599999999994"/>
    <n v="14"/>
    <n v="0.4"/>
    <n v="72.788800000000037"/>
  </r>
  <r>
    <n v="5387"/>
    <s v="CA-2014-152786"/>
    <x v="3"/>
    <x v="846"/>
    <d v="2014-03-18T00:00:00"/>
    <s v="Standard Class"/>
    <s v="GA-14725"/>
    <s v="Guy Armstrong"/>
    <x v="0"/>
    <x v="0"/>
    <s v="Rogers"/>
    <x v="36"/>
    <n v="72756"/>
    <x v="0"/>
    <x v="1366"/>
    <x v="1"/>
    <x v="8"/>
    <x v="304"/>
    <n v="40.410000000000004"/>
    <n v="9"/>
    <n v="0"/>
    <n v="18.5886"/>
  </r>
  <r>
    <n v="5388"/>
    <s v="CA-2014-164707"/>
    <x v="3"/>
    <x v="1042"/>
    <d v="2014-02-22T00:00:00"/>
    <s v="Second Class"/>
    <s v="CV-12805"/>
    <s v="Cynthia Voltz"/>
    <x v="1"/>
    <x v="0"/>
    <s v="Los Angeles"/>
    <x v="1"/>
    <n v="90045"/>
    <x v="1"/>
    <x v="431"/>
    <x v="2"/>
    <x v="7"/>
    <x v="426"/>
    <n v="167.976"/>
    <n v="3"/>
    <n v="0.2"/>
    <n v="10.498500000000007"/>
  </r>
  <r>
    <n v="5389"/>
    <s v="CA-2014-164707"/>
    <x v="3"/>
    <x v="1042"/>
    <d v="2014-02-22T00:00:00"/>
    <s v="Second Class"/>
    <s v="CV-12805"/>
    <s v="Cynthia Voltz"/>
    <x v="1"/>
    <x v="0"/>
    <s v="Los Angeles"/>
    <x v="1"/>
    <n v="90045"/>
    <x v="1"/>
    <x v="1312"/>
    <x v="2"/>
    <x v="11"/>
    <x v="1289"/>
    <n v="109.53"/>
    <n v="3"/>
    <n v="0"/>
    <n v="47.097900000000003"/>
  </r>
  <r>
    <n v="5390"/>
    <s v="CA-2014-164707"/>
    <x v="3"/>
    <x v="1042"/>
    <d v="2014-02-22T00:00:00"/>
    <s v="Second Class"/>
    <s v="CV-12805"/>
    <s v="Cynthia Voltz"/>
    <x v="1"/>
    <x v="0"/>
    <s v="Los Angeles"/>
    <x v="1"/>
    <n v="90045"/>
    <x v="1"/>
    <x v="522"/>
    <x v="1"/>
    <x v="2"/>
    <x v="517"/>
    <n v="9.82"/>
    <n v="2"/>
    <n v="0"/>
    <n v="4.8117999999999999"/>
  </r>
  <r>
    <n v="5391"/>
    <s v="CA-2014-163874"/>
    <x v="3"/>
    <x v="468"/>
    <d v="2014-11-13T00:00:00"/>
    <s v="Second Class"/>
    <s v="NC-18535"/>
    <s v="Nick Crebassa"/>
    <x v="1"/>
    <x v="0"/>
    <s v="Seattle"/>
    <x v="4"/>
    <n v="98105"/>
    <x v="1"/>
    <x v="1045"/>
    <x v="1"/>
    <x v="8"/>
    <x v="1025"/>
    <n v="26.352000000000004"/>
    <n v="3"/>
    <n v="0.2"/>
    <n v="9.5525999999999982"/>
  </r>
  <r>
    <n v="5392"/>
    <s v="US-2011-123183"/>
    <x v="2"/>
    <x v="84"/>
    <d v="2011-11-25T00:00:00"/>
    <s v="Standard Class"/>
    <s v="GR-14560"/>
    <s v="Georgia Rosenberg"/>
    <x v="1"/>
    <x v="0"/>
    <s v="Wilmington"/>
    <x v="13"/>
    <n v="19805"/>
    <x v="3"/>
    <x v="547"/>
    <x v="1"/>
    <x v="2"/>
    <x v="542"/>
    <n v="22.5"/>
    <n v="6"/>
    <n v="0"/>
    <n v="10.799999999999999"/>
  </r>
  <r>
    <n v="5393"/>
    <s v="US-2011-123183"/>
    <x v="2"/>
    <x v="84"/>
    <d v="2011-11-25T00:00:00"/>
    <s v="Standard Class"/>
    <s v="GR-14560"/>
    <s v="Georgia Rosenberg"/>
    <x v="1"/>
    <x v="0"/>
    <s v="Wilmington"/>
    <x v="13"/>
    <n v="19805"/>
    <x v="3"/>
    <x v="639"/>
    <x v="1"/>
    <x v="2"/>
    <x v="633"/>
    <n v="9.9600000000000009"/>
    <n v="2"/>
    <n v="0"/>
    <n v="4.5815999999999999"/>
  </r>
  <r>
    <n v="5394"/>
    <s v="US-2011-123183"/>
    <x v="2"/>
    <x v="84"/>
    <d v="2011-11-25T00:00:00"/>
    <s v="Standard Class"/>
    <s v="GR-14560"/>
    <s v="Georgia Rosenberg"/>
    <x v="1"/>
    <x v="0"/>
    <s v="Wilmington"/>
    <x v="13"/>
    <n v="19805"/>
    <x v="3"/>
    <x v="471"/>
    <x v="1"/>
    <x v="8"/>
    <x v="467"/>
    <n v="213.08"/>
    <n v="7"/>
    <n v="0"/>
    <n v="102.2784"/>
  </r>
  <r>
    <n v="5395"/>
    <s v="US-2011-123183"/>
    <x v="2"/>
    <x v="84"/>
    <d v="2011-11-25T00:00:00"/>
    <s v="Standard Class"/>
    <s v="GR-14560"/>
    <s v="Georgia Rosenberg"/>
    <x v="1"/>
    <x v="0"/>
    <s v="Wilmington"/>
    <x v="13"/>
    <n v="19805"/>
    <x v="3"/>
    <x v="1057"/>
    <x v="0"/>
    <x v="0"/>
    <x v="1037"/>
    <n v="1025.8799999999999"/>
    <n v="6"/>
    <n v="0"/>
    <n v="235.95240000000001"/>
  </r>
  <r>
    <n v="5396"/>
    <s v="CA-2011-104829"/>
    <x v="2"/>
    <x v="728"/>
    <d v="2011-11-21T00:00:00"/>
    <s v="Second Class"/>
    <s v="JG-15805"/>
    <s v="John Grady"/>
    <x v="1"/>
    <x v="0"/>
    <s v="Provo"/>
    <x v="7"/>
    <n v="84604"/>
    <x v="1"/>
    <x v="1407"/>
    <x v="1"/>
    <x v="10"/>
    <x v="1385"/>
    <n v="21.98"/>
    <n v="7"/>
    <n v="0"/>
    <n v="9.8909999999999982"/>
  </r>
  <r>
    <n v="5397"/>
    <s v="US-2013-147340"/>
    <x v="0"/>
    <x v="446"/>
    <d v="2013-09-25T00:00:00"/>
    <s v="Same Day"/>
    <s v="EB-13750"/>
    <s v="Edward Becker"/>
    <x v="1"/>
    <x v="0"/>
    <s v="San Francisco"/>
    <x v="1"/>
    <n v="94110"/>
    <x v="1"/>
    <x v="1308"/>
    <x v="0"/>
    <x v="5"/>
    <x v="1284"/>
    <n v="63.2"/>
    <n v="5"/>
    <n v="0"/>
    <n v="23.384"/>
  </r>
  <r>
    <n v="5398"/>
    <s v="CA-2013-145492"/>
    <x v="0"/>
    <x v="73"/>
    <d v="2013-11-28T00:00:00"/>
    <s v="Standard Class"/>
    <s v="MC-17605"/>
    <s v="Matt Connell"/>
    <x v="1"/>
    <x v="0"/>
    <s v="Los Angeles"/>
    <x v="1"/>
    <n v="90004"/>
    <x v="1"/>
    <x v="189"/>
    <x v="1"/>
    <x v="9"/>
    <x v="188"/>
    <n v="39"/>
    <n v="12"/>
    <n v="0"/>
    <n v="11.309999999999999"/>
  </r>
  <r>
    <n v="5399"/>
    <s v="CA-2013-163202"/>
    <x v="0"/>
    <x v="720"/>
    <d v="2013-10-03T00:00:00"/>
    <s v="Standard Class"/>
    <s v="BM-11650"/>
    <s v="Brian Moss"/>
    <x v="1"/>
    <x v="0"/>
    <s v="Lancaster"/>
    <x v="24"/>
    <n v="43130"/>
    <x v="3"/>
    <x v="507"/>
    <x v="1"/>
    <x v="8"/>
    <x v="502"/>
    <n v="2.907"/>
    <n v="3"/>
    <n v="0.7"/>
    <n v="-2.0348999999999995"/>
  </r>
  <r>
    <n v="5400"/>
    <s v="CA-2013-117681"/>
    <x v="0"/>
    <x v="526"/>
    <d v="2013-04-15T00:00:00"/>
    <s v="Standard Class"/>
    <s v="HF-14995"/>
    <s v="Herbert Flentye"/>
    <x v="0"/>
    <x v="0"/>
    <s v="Los Angeles"/>
    <x v="1"/>
    <n v="90004"/>
    <x v="1"/>
    <x v="0"/>
    <x v="0"/>
    <x v="0"/>
    <x v="0"/>
    <n v="556.66499999999996"/>
    <n v="5"/>
    <n v="0.15"/>
    <n v="6.5490000000000208"/>
  </r>
  <r>
    <n v="5401"/>
    <s v="CA-2014-132262"/>
    <x v="3"/>
    <x v="296"/>
    <d v="2014-09-24T00:00:00"/>
    <s v="First Class"/>
    <s v="ML-18265"/>
    <s v="Muhammed Lee"/>
    <x v="0"/>
    <x v="0"/>
    <s v="Seattle"/>
    <x v="4"/>
    <n v="98103"/>
    <x v="1"/>
    <x v="357"/>
    <x v="2"/>
    <x v="11"/>
    <x v="353"/>
    <n v="71.98"/>
    <n v="2"/>
    <n v="0"/>
    <n v="15.1158"/>
  </r>
  <r>
    <n v="5402"/>
    <s v="CA-2014-132262"/>
    <x v="3"/>
    <x v="296"/>
    <d v="2014-09-24T00:00:00"/>
    <s v="First Class"/>
    <s v="ML-18265"/>
    <s v="Muhammed Lee"/>
    <x v="0"/>
    <x v="0"/>
    <s v="Seattle"/>
    <x v="4"/>
    <n v="98103"/>
    <x v="1"/>
    <x v="434"/>
    <x v="2"/>
    <x v="11"/>
    <x v="429"/>
    <n v="79.98"/>
    <n v="2"/>
    <n v="0"/>
    <n v="26.3934"/>
  </r>
  <r>
    <n v="5403"/>
    <s v="CA-2014-123043"/>
    <x v="3"/>
    <x v="1043"/>
    <d v="2014-08-30T00:00:00"/>
    <s v="Standard Class"/>
    <s v="AH-10195"/>
    <s v="Alan Haines"/>
    <x v="1"/>
    <x v="0"/>
    <s v="New York City"/>
    <x v="15"/>
    <n v="10024"/>
    <x v="3"/>
    <x v="8"/>
    <x v="1"/>
    <x v="8"/>
    <x v="8"/>
    <n v="24.672000000000001"/>
    <n v="4"/>
    <n v="0.2"/>
    <n v="7.71"/>
  </r>
  <r>
    <n v="5404"/>
    <s v="CA-2014-123043"/>
    <x v="3"/>
    <x v="1043"/>
    <d v="2014-08-30T00:00:00"/>
    <s v="Standard Class"/>
    <s v="AH-10195"/>
    <s v="Alan Haines"/>
    <x v="1"/>
    <x v="0"/>
    <s v="New York City"/>
    <x v="15"/>
    <n v="10024"/>
    <x v="3"/>
    <x v="605"/>
    <x v="1"/>
    <x v="8"/>
    <x v="600"/>
    <n v="3.7439999999999998"/>
    <n v="1"/>
    <n v="0.2"/>
    <n v="1.3104"/>
  </r>
  <r>
    <n v="5405"/>
    <s v="US-2013-143280"/>
    <x v="0"/>
    <x v="712"/>
    <d v="2013-02-26T00:00:00"/>
    <s v="Standard Class"/>
    <s v="TZ-21580"/>
    <s v="Tracy Zic"/>
    <x v="0"/>
    <x v="0"/>
    <s v="Los Angeles"/>
    <x v="1"/>
    <n v="90045"/>
    <x v="1"/>
    <x v="288"/>
    <x v="2"/>
    <x v="7"/>
    <x v="285"/>
    <n v="445.96000000000004"/>
    <n v="5"/>
    <n v="0.2"/>
    <n v="55.744999999999948"/>
  </r>
  <r>
    <n v="5406"/>
    <s v="US-2013-143280"/>
    <x v="0"/>
    <x v="712"/>
    <d v="2013-02-26T00:00:00"/>
    <s v="Standard Class"/>
    <s v="TZ-21580"/>
    <s v="Tracy Zic"/>
    <x v="0"/>
    <x v="0"/>
    <s v="Los Angeles"/>
    <x v="1"/>
    <n v="90045"/>
    <x v="1"/>
    <x v="1519"/>
    <x v="2"/>
    <x v="11"/>
    <x v="1497"/>
    <n v="36.24"/>
    <n v="1"/>
    <n v="0"/>
    <n v="15.220800000000001"/>
  </r>
  <r>
    <n v="5407"/>
    <s v="US-2013-143280"/>
    <x v="0"/>
    <x v="712"/>
    <d v="2013-02-26T00:00:00"/>
    <s v="Standard Class"/>
    <s v="TZ-21580"/>
    <s v="Tracy Zic"/>
    <x v="0"/>
    <x v="0"/>
    <s v="Los Angeles"/>
    <x v="1"/>
    <n v="90045"/>
    <x v="1"/>
    <x v="1053"/>
    <x v="1"/>
    <x v="13"/>
    <x v="1033"/>
    <n v="10.649999999999999"/>
    <n v="3"/>
    <n v="0"/>
    <n v="5.0054999999999996"/>
  </r>
  <r>
    <n v="5408"/>
    <s v="CA-2014-108854"/>
    <x v="3"/>
    <x v="166"/>
    <d v="2014-12-15T00:00:00"/>
    <s v="Standard Class"/>
    <s v="DM-13345"/>
    <s v="Denise Monton"/>
    <x v="1"/>
    <x v="0"/>
    <s v="San Francisco"/>
    <x v="1"/>
    <n v="94109"/>
    <x v="1"/>
    <x v="1665"/>
    <x v="1"/>
    <x v="10"/>
    <x v="1714"/>
    <n v="87.92"/>
    <n v="4"/>
    <n v="0"/>
    <n v="40.443199999999997"/>
  </r>
  <r>
    <n v="5409"/>
    <s v="CA-2014-108854"/>
    <x v="3"/>
    <x v="166"/>
    <d v="2014-12-15T00:00:00"/>
    <s v="Standard Class"/>
    <s v="DM-13345"/>
    <s v="Denise Monton"/>
    <x v="1"/>
    <x v="0"/>
    <s v="San Francisco"/>
    <x v="1"/>
    <n v="94109"/>
    <x v="1"/>
    <x v="912"/>
    <x v="1"/>
    <x v="8"/>
    <x v="895"/>
    <n v="22.424000000000003"/>
    <n v="1"/>
    <n v="0.2"/>
    <n v="8.4089999999999989"/>
  </r>
  <r>
    <n v="5410"/>
    <s v="CA-2014-108854"/>
    <x v="3"/>
    <x v="166"/>
    <d v="2014-12-15T00:00:00"/>
    <s v="Standard Class"/>
    <s v="DM-13345"/>
    <s v="Denise Monton"/>
    <x v="1"/>
    <x v="0"/>
    <s v="San Francisco"/>
    <x v="1"/>
    <n v="94109"/>
    <x v="1"/>
    <x v="443"/>
    <x v="1"/>
    <x v="8"/>
    <x v="438"/>
    <n v="90.480000000000018"/>
    <n v="3"/>
    <n v="0.2"/>
    <n v="33.93"/>
  </r>
  <r>
    <n v="5411"/>
    <s v="CA-2014-108854"/>
    <x v="3"/>
    <x v="166"/>
    <d v="2014-12-15T00:00:00"/>
    <s v="Standard Class"/>
    <s v="DM-13345"/>
    <s v="Denise Monton"/>
    <x v="1"/>
    <x v="0"/>
    <s v="San Francisco"/>
    <x v="1"/>
    <n v="94109"/>
    <x v="1"/>
    <x v="1354"/>
    <x v="1"/>
    <x v="4"/>
    <x v="1331"/>
    <n v="42.76"/>
    <n v="1"/>
    <n v="0"/>
    <n v="11.117599999999999"/>
  </r>
  <r>
    <n v="5412"/>
    <s v="CA-2014-166856"/>
    <x v="3"/>
    <x v="65"/>
    <d v="2014-09-23T00:00:00"/>
    <s v="Standard Class"/>
    <s v="TS-21505"/>
    <s v="Tony Sayre"/>
    <x v="0"/>
    <x v="0"/>
    <s v="Clovis"/>
    <x v="27"/>
    <n v="88101"/>
    <x v="1"/>
    <x v="751"/>
    <x v="1"/>
    <x v="8"/>
    <x v="742"/>
    <n v="10.080000000000002"/>
    <n v="7"/>
    <n v="0.2"/>
    <n v="3.5279999999999996"/>
  </r>
  <r>
    <n v="5413"/>
    <s v="CA-2014-166856"/>
    <x v="3"/>
    <x v="65"/>
    <d v="2014-09-23T00:00:00"/>
    <s v="Standard Class"/>
    <s v="TS-21505"/>
    <s v="Tony Sayre"/>
    <x v="0"/>
    <x v="0"/>
    <s v="Clovis"/>
    <x v="27"/>
    <n v="88101"/>
    <x v="1"/>
    <x v="1735"/>
    <x v="2"/>
    <x v="11"/>
    <x v="1715"/>
    <n v="101.34"/>
    <n v="3"/>
    <n v="0"/>
    <n v="8.1071999999999917"/>
  </r>
  <r>
    <n v="5414"/>
    <s v="CA-2013-153157"/>
    <x v="0"/>
    <x v="108"/>
    <d v="2013-09-15T00:00:00"/>
    <s v="First Class"/>
    <s v="TB-21625"/>
    <s v="Trudy Brown"/>
    <x v="0"/>
    <x v="0"/>
    <s v="Wichita"/>
    <x v="41"/>
    <n v="67212"/>
    <x v="2"/>
    <x v="1517"/>
    <x v="2"/>
    <x v="7"/>
    <x v="1495"/>
    <n v="224.75"/>
    <n v="5"/>
    <n v="0"/>
    <n v="62.929999999999993"/>
  </r>
  <r>
    <n v="5415"/>
    <s v="US-2014-125647"/>
    <x v="3"/>
    <x v="397"/>
    <d v="2014-09-29T00:00:00"/>
    <s v="Standard Class"/>
    <s v="LC-16870"/>
    <s v="Lena Cacioppo"/>
    <x v="0"/>
    <x v="0"/>
    <s v="Chicago"/>
    <x v="10"/>
    <n v="60653"/>
    <x v="2"/>
    <x v="1712"/>
    <x v="1"/>
    <x v="9"/>
    <x v="1691"/>
    <n v="73.175999999999974"/>
    <n v="6"/>
    <n v="0.8"/>
    <n v="-197.57520000000002"/>
  </r>
  <r>
    <n v="5416"/>
    <s v="US-2014-125647"/>
    <x v="3"/>
    <x v="397"/>
    <d v="2014-09-29T00:00:00"/>
    <s v="Standard Class"/>
    <s v="LC-16870"/>
    <s v="Lena Cacioppo"/>
    <x v="0"/>
    <x v="0"/>
    <s v="Chicago"/>
    <x v="10"/>
    <n v="60653"/>
    <x v="2"/>
    <x v="974"/>
    <x v="1"/>
    <x v="10"/>
    <x v="959"/>
    <n v="20.736000000000004"/>
    <n v="4"/>
    <n v="0.2"/>
    <n v="7.2576000000000001"/>
  </r>
  <r>
    <n v="5417"/>
    <s v="US-2014-125647"/>
    <x v="3"/>
    <x v="397"/>
    <d v="2014-09-29T00:00:00"/>
    <s v="Standard Class"/>
    <s v="LC-16870"/>
    <s v="Lena Cacioppo"/>
    <x v="0"/>
    <x v="0"/>
    <s v="Chicago"/>
    <x v="10"/>
    <n v="60653"/>
    <x v="2"/>
    <x v="771"/>
    <x v="2"/>
    <x v="7"/>
    <x v="763"/>
    <n v="39.984000000000002"/>
    <n v="2"/>
    <n v="0.2"/>
    <n v="-8.9963999999999995"/>
  </r>
  <r>
    <n v="5418"/>
    <s v="CA-2011-132542"/>
    <x v="2"/>
    <x v="191"/>
    <d v="2011-10-08T00:00:00"/>
    <s v="Second Class"/>
    <s v="AM-10360"/>
    <s v="Alice McCarthy"/>
    <x v="1"/>
    <x v="0"/>
    <s v="Omaha"/>
    <x v="8"/>
    <n v="68104"/>
    <x v="2"/>
    <x v="1736"/>
    <x v="1"/>
    <x v="8"/>
    <x v="1716"/>
    <n v="15.36"/>
    <n v="2"/>
    <n v="0"/>
    <n v="7.68"/>
  </r>
  <r>
    <n v="5419"/>
    <s v="CA-2012-110877"/>
    <x v="1"/>
    <x v="924"/>
    <d v="2012-10-26T00:00:00"/>
    <s v="First Class"/>
    <s v="JE-15715"/>
    <s v="Joe Elijah"/>
    <x v="0"/>
    <x v="0"/>
    <s v="Houston"/>
    <x v="5"/>
    <n v="77041"/>
    <x v="2"/>
    <x v="747"/>
    <x v="1"/>
    <x v="10"/>
    <x v="738"/>
    <n v="36.288000000000011"/>
    <n v="7"/>
    <n v="0.2"/>
    <n v="12.700800000000001"/>
  </r>
  <r>
    <n v="5420"/>
    <s v="CA-2012-110877"/>
    <x v="1"/>
    <x v="924"/>
    <d v="2012-10-26T00:00:00"/>
    <s v="First Class"/>
    <s v="JE-15715"/>
    <s v="Joe Elijah"/>
    <x v="0"/>
    <x v="0"/>
    <s v="Houston"/>
    <x v="5"/>
    <n v="77041"/>
    <x v="2"/>
    <x v="539"/>
    <x v="2"/>
    <x v="7"/>
    <x v="534"/>
    <n v="150.38399999999999"/>
    <n v="2"/>
    <n v="0.2"/>
    <n v="15.038400000000003"/>
  </r>
  <r>
    <n v="5421"/>
    <s v="US-2013-151827"/>
    <x v="0"/>
    <x v="1044"/>
    <d v="2013-04-03T00:00:00"/>
    <s v="Second Class"/>
    <s v="CS-11950"/>
    <s v="Carlos Soltero"/>
    <x v="0"/>
    <x v="0"/>
    <s v="Philadelphia"/>
    <x v="9"/>
    <n v="19134"/>
    <x v="3"/>
    <x v="1594"/>
    <x v="2"/>
    <x v="7"/>
    <x v="1577"/>
    <n v="280.78200000000004"/>
    <n v="3"/>
    <n v="0.4"/>
    <n v="-60.836100000000016"/>
  </r>
  <r>
    <n v="5422"/>
    <s v="US-2013-151827"/>
    <x v="0"/>
    <x v="1044"/>
    <d v="2013-04-03T00:00:00"/>
    <s v="Second Class"/>
    <s v="CS-11950"/>
    <s v="Carlos Soltero"/>
    <x v="0"/>
    <x v="0"/>
    <s v="Philadelphia"/>
    <x v="9"/>
    <n v="19134"/>
    <x v="3"/>
    <x v="1235"/>
    <x v="2"/>
    <x v="11"/>
    <x v="1209"/>
    <n v="31.983999999999998"/>
    <n v="2"/>
    <n v="0.2"/>
    <n v="1.1993999999999998"/>
  </r>
  <r>
    <n v="5423"/>
    <s v="US-2013-163258"/>
    <x v="0"/>
    <x v="723"/>
    <d v="2014-01-03T00:00:00"/>
    <s v="Standard Class"/>
    <s v="PF-19225"/>
    <s v="Phillip Flathmann"/>
    <x v="0"/>
    <x v="0"/>
    <s v="Los Angeles"/>
    <x v="1"/>
    <n v="90045"/>
    <x v="1"/>
    <x v="605"/>
    <x v="1"/>
    <x v="8"/>
    <x v="600"/>
    <n v="11.231999999999999"/>
    <n v="3"/>
    <n v="0.2"/>
    <n v="3.9312000000000005"/>
  </r>
  <r>
    <n v="5424"/>
    <s v="CA-2014-103009"/>
    <x v="3"/>
    <x v="132"/>
    <d v="2014-11-06T00:00:00"/>
    <s v="Second Class"/>
    <s v="PJ-18835"/>
    <s v="Patrick Jones"/>
    <x v="1"/>
    <x v="0"/>
    <s v="Richmond"/>
    <x v="0"/>
    <n v="40475"/>
    <x v="0"/>
    <x v="1737"/>
    <x v="1"/>
    <x v="10"/>
    <x v="1717"/>
    <n v="26.400000000000002"/>
    <n v="5"/>
    <n v="0"/>
    <n v="11.879999999999999"/>
  </r>
  <r>
    <n v="5425"/>
    <s v="US-2014-120649"/>
    <x v="3"/>
    <x v="176"/>
    <d v="2014-01-27T00:00:00"/>
    <s v="Standard Class"/>
    <s v="JF-15490"/>
    <s v="Jeremy Farry"/>
    <x v="0"/>
    <x v="0"/>
    <s v="Waterbury"/>
    <x v="29"/>
    <n v="6708"/>
    <x v="3"/>
    <x v="824"/>
    <x v="1"/>
    <x v="6"/>
    <x v="812"/>
    <n v="3.52"/>
    <n v="2"/>
    <n v="0"/>
    <n v="1.0207999999999999"/>
  </r>
  <r>
    <n v="5426"/>
    <s v="CA-2013-153598"/>
    <x v="0"/>
    <x v="275"/>
    <d v="2013-12-07T00:00:00"/>
    <s v="First Class"/>
    <s v="NM-18520"/>
    <s v="Neoma Murray"/>
    <x v="0"/>
    <x v="0"/>
    <s v="Los Angeles"/>
    <x v="1"/>
    <n v="90045"/>
    <x v="1"/>
    <x v="1738"/>
    <x v="2"/>
    <x v="11"/>
    <x v="1718"/>
    <n v="1649.95"/>
    <n v="5"/>
    <n v="0"/>
    <n v="659.98"/>
  </r>
  <r>
    <n v="5427"/>
    <s v="CA-2013-153598"/>
    <x v="0"/>
    <x v="275"/>
    <d v="2013-12-07T00:00:00"/>
    <s v="First Class"/>
    <s v="NM-18520"/>
    <s v="Neoma Murray"/>
    <x v="0"/>
    <x v="0"/>
    <s v="Los Angeles"/>
    <x v="1"/>
    <n v="90045"/>
    <x v="1"/>
    <x v="1608"/>
    <x v="0"/>
    <x v="5"/>
    <x v="1590"/>
    <n v="111.89999999999999"/>
    <n v="6"/>
    <n v="0"/>
    <n v="51.47399999999999"/>
  </r>
  <r>
    <n v="5428"/>
    <s v="US-2013-108497"/>
    <x v="0"/>
    <x v="403"/>
    <d v="2013-06-15T00:00:00"/>
    <s v="Same Day"/>
    <s v="MH-17290"/>
    <s v="Marc Harrigan"/>
    <x v="2"/>
    <x v="0"/>
    <s v="Los Angeles"/>
    <x v="1"/>
    <n v="90036"/>
    <x v="1"/>
    <x v="1601"/>
    <x v="0"/>
    <x v="0"/>
    <x v="1584"/>
    <n v="599.16499999999996"/>
    <n v="5"/>
    <n v="0.15"/>
    <n v="35.245000000000005"/>
  </r>
  <r>
    <n v="5429"/>
    <s v="CA-2013-113096"/>
    <x v="0"/>
    <x v="476"/>
    <d v="2013-09-05T00:00:00"/>
    <s v="First Class"/>
    <s v="SZ-20035"/>
    <s v="Sam Zeldin"/>
    <x v="2"/>
    <x v="0"/>
    <s v="San Francisco"/>
    <x v="1"/>
    <n v="94122"/>
    <x v="1"/>
    <x v="170"/>
    <x v="1"/>
    <x v="4"/>
    <x v="169"/>
    <n v="46.53"/>
    <n v="3"/>
    <n v="0"/>
    <n v="12.097800000000001"/>
  </r>
  <r>
    <n v="5430"/>
    <s v="CA-2011-136861"/>
    <x v="2"/>
    <x v="742"/>
    <d v="2011-09-07T00:00:00"/>
    <s v="First Class"/>
    <s v="PR-18880"/>
    <s v="Patrick Ryan"/>
    <x v="0"/>
    <x v="0"/>
    <s v="Saint Petersburg"/>
    <x v="2"/>
    <n v="33710"/>
    <x v="0"/>
    <x v="296"/>
    <x v="0"/>
    <x v="5"/>
    <x v="293"/>
    <n v="31.983999999999998"/>
    <n v="2"/>
    <n v="0.2"/>
    <n v="1.9989999999999979"/>
  </r>
  <r>
    <n v="5431"/>
    <s v="CA-2014-117422"/>
    <x v="3"/>
    <x v="208"/>
    <d v="2014-10-26T00:00:00"/>
    <s v="Standard Class"/>
    <s v="FC-14245"/>
    <s v="Frank Carlisle"/>
    <x v="2"/>
    <x v="0"/>
    <s v="Lakewood"/>
    <x v="24"/>
    <n v="44107"/>
    <x v="3"/>
    <x v="1725"/>
    <x v="1"/>
    <x v="9"/>
    <x v="1703"/>
    <n v="161.56800000000001"/>
    <n v="2"/>
    <n v="0.2"/>
    <n v="16.156799999999997"/>
  </r>
  <r>
    <n v="5432"/>
    <s v="CA-2014-117422"/>
    <x v="3"/>
    <x v="208"/>
    <d v="2014-10-26T00:00:00"/>
    <s v="Standard Class"/>
    <s v="FC-14245"/>
    <s v="Frank Carlisle"/>
    <x v="2"/>
    <x v="0"/>
    <s v="Lakewood"/>
    <x v="24"/>
    <n v="44107"/>
    <x v="3"/>
    <x v="727"/>
    <x v="1"/>
    <x v="10"/>
    <x v="719"/>
    <n v="4.0640000000000001"/>
    <n v="1"/>
    <n v="0.2"/>
    <n v="1.3715999999999999"/>
  </r>
  <r>
    <n v="5433"/>
    <s v="CA-2014-117422"/>
    <x v="3"/>
    <x v="208"/>
    <d v="2014-10-26T00:00:00"/>
    <s v="Standard Class"/>
    <s v="FC-14245"/>
    <s v="Frank Carlisle"/>
    <x v="2"/>
    <x v="0"/>
    <s v="Lakewood"/>
    <x v="24"/>
    <n v="44107"/>
    <x v="3"/>
    <x v="1472"/>
    <x v="1"/>
    <x v="8"/>
    <x v="1450"/>
    <n v="6.2160000000000002"/>
    <n v="4"/>
    <n v="0.7"/>
    <n v="-4.9727999999999994"/>
  </r>
  <r>
    <n v="5434"/>
    <s v="CA-2014-129707"/>
    <x v="3"/>
    <x v="1016"/>
    <d v="2014-04-30T00:00:00"/>
    <s v="Standard Class"/>
    <s v="LH-16750"/>
    <s v="Larry Hughes"/>
    <x v="0"/>
    <x v="0"/>
    <s v="Chandler"/>
    <x v="16"/>
    <n v="85224"/>
    <x v="1"/>
    <x v="21"/>
    <x v="1"/>
    <x v="6"/>
    <x v="21"/>
    <n v="8.895999999999999"/>
    <n v="4"/>
    <n v="0.2"/>
    <n v="0.66719999999999979"/>
  </r>
  <r>
    <n v="5435"/>
    <s v="CA-2012-160171"/>
    <x v="1"/>
    <x v="324"/>
    <d v="2012-10-24T00:00:00"/>
    <s v="Standard Class"/>
    <s v="RM-19675"/>
    <s v="Robert Marley"/>
    <x v="2"/>
    <x v="0"/>
    <s v="Los Angeles"/>
    <x v="1"/>
    <n v="90008"/>
    <x v="1"/>
    <x v="1739"/>
    <x v="1"/>
    <x v="9"/>
    <x v="1719"/>
    <n v="1640.6999999999998"/>
    <n v="5"/>
    <n v="0"/>
    <n v="459.39599999999996"/>
  </r>
  <r>
    <n v="5436"/>
    <s v="CA-2012-160171"/>
    <x v="1"/>
    <x v="324"/>
    <d v="2012-10-24T00:00:00"/>
    <s v="Standard Class"/>
    <s v="RM-19675"/>
    <s v="Robert Marley"/>
    <x v="2"/>
    <x v="0"/>
    <s v="Los Angeles"/>
    <x v="1"/>
    <n v="90008"/>
    <x v="1"/>
    <x v="293"/>
    <x v="2"/>
    <x v="11"/>
    <x v="290"/>
    <n v="270"/>
    <n v="3"/>
    <n v="0"/>
    <n v="97.199999999999989"/>
  </r>
  <r>
    <n v="5437"/>
    <s v="CA-2011-103317"/>
    <x v="2"/>
    <x v="260"/>
    <d v="2011-07-08T00:00:00"/>
    <s v="First Class"/>
    <s v="DM-13525"/>
    <s v="Don Miller"/>
    <x v="1"/>
    <x v="0"/>
    <s v="Palm Coast"/>
    <x v="2"/>
    <n v="32137"/>
    <x v="0"/>
    <x v="1122"/>
    <x v="0"/>
    <x v="5"/>
    <x v="1101"/>
    <n v="19.52"/>
    <n v="2"/>
    <n v="0.2"/>
    <n v="5.3680000000000012"/>
  </r>
  <r>
    <n v="5438"/>
    <s v="CA-2011-103317"/>
    <x v="2"/>
    <x v="260"/>
    <d v="2011-07-08T00:00:00"/>
    <s v="First Class"/>
    <s v="DM-13525"/>
    <s v="Don Miller"/>
    <x v="1"/>
    <x v="0"/>
    <s v="Palm Coast"/>
    <x v="2"/>
    <n v="32137"/>
    <x v="0"/>
    <x v="1504"/>
    <x v="1"/>
    <x v="8"/>
    <x v="1482"/>
    <n v="9.8100000000000023"/>
    <n v="5"/>
    <n v="0.7"/>
    <n v="-6.8669999999999973"/>
  </r>
  <r>
    <n v="5439"/>
    <s v="CA-2011-103317"/>
    <x v="2"/>
    <x v="260"/>
    <d v="2011-07-08T00:00:00"/>
    <s v="First Class"/>
    <s v="DM-13525"/>
    <s v="Don Miller"/>
    <x v="1"/>
    <x v="0"/>
    <s v="Palm Coast"/>
    <x v="2"/>
    <n v="32137"/>
    <x v="0"/>
    <x v="1740"/>
    <x v="0"/>
    <x v="5"/>
    <x v="1720"/>
    <n v="213.21600000000001"/>
    <n v="3"/>
    <n v="0.2"/>
    <n v="15.991199999999992"/>
  </r>
  <r>
    <n v="5440"/>
    <s v="CA-2013-167115"/>
    <x v="0"/>
    <x v="958"/>
    <d v="2013-04-10T00:00:00"/>
    <s v="Standard Class"/>
    <s v="EH-14185"/>
    <s v="Evan Henry"/>
    <x v="0"/>
    <x v="0"/>
    <s v="New York City"/>
    <x v="15"/>
    <n v="10035"/>
    <x v="3"/>
    <x v="1498"/>
    <x v="1"/>
    <x v="8"/>
    <x v="1477"/>
    <n v="588.78399999999999"/>
    <n v="2"/>
    <n v="0.2"/>
    <n v="183.99499999999998"/>
  </r>
  <r>
    <n v="5441"/>
    <s v="US-2014-153633"/>
    <x v="3"/>
    <x v="38"/>
    <d v="2014-11-19T00:00:00"/>
    <s v="Second Class"/>
    <s v="TC-21295"/>
    <s v="Toby Carlisle"/>
    <x v="0"/>
    <x v="0"/>
    <s v="Jupiter"/>
    <x v="2"/>
    <n v="33458"/>
    <x v="0"/>
    <x v="679"/>
    <x v="1"/>
    <x v="6"/>
    <x v="673"/>
    <n v="2.0640000000000001"/>
    <n v="1"/>
    <n v="0.2"/>
    <n v="0.15480000000000005"/>
  </r>
  <r>
    <n v="5442"/>
    <s v="CA-2014-155929"/>
    <x v="3"/>
    <x v="428"/>
    <d v="2014-09-14T00:00:00"/>
    <s v="Standard Class"/>
    <s v="AI-10855"/>
    <s v="Arianne Irving"/>
    <x v="0"/>
    <x v="0"/>
    <s v="Glendale"/>
    <x v="16"/>
    <n v="85301"/>
    <x v="1"/>
    <x v="1741"/>
    <x v="1"/>
    <x v="10"/>
    <x v="1721"/>
    <n v="6.3680000000000003"/>
    <n v="2"/>
    <n v="0.2"/>
    <n v="2.3879999999999999"/>
  </r>
  <r>
    <n v="5443"/>
    <s v="CA-2012-148712"/>
    <x v="1"/>
    <x v="786"/>
    <d v="2012-04-23T00:00:00"/>
    <s v="Standard Class"/>
    <s v="JM-15535"/>
    <s v="Jessica Myrick"/>
    <x v="0"/>
    <x v="0"/>
    <s v="New York City"/>
    <x v="15"/>
    <n v="10035"/>
    <x v="3"/>
    <x v="769"/>
    <x v="2"/>
    <x v="11"/>
    <x v="761"/>
    <n v="99.6"/>
    <n v="1"/>
    <n v="0"/>
    <n v="36.851999999999997"/>
  </r>
  <r>
    <n v="5444"/>
    <s v="CA-2012-148712"/>
    <x v="1"/>
    <x v="786"/>
    <d v="2012-04-23T00:00:00"/>
    <s v="Standard Class"/>
    <s v="JM-15535"/>
    <s v="Jessica Myrick"/>
    <x v="0"/>
    <x v="0"/>
    <s v="New York City"/>
    <x v="15"/>
    <n v="10035"/>
    <x v="3"/>
    <x v="1120"/>
    <x v="1"/>
    <x v="8"/>
    <x v="1099"/>
    <n v="62.296000000000006"/>
    <n v="13"/>
    <n v="0.2"/>
    <n v="21.024899999999999"/>
  </r>
  <r>
    <n v="5445"/>
    <s v="CA-2012-148712"/>
    <x v="1"/>
    <x v="786"/>
    <d v="2012-04-23T00:00:00"/>
    <s v="Standard Class"/>
    <s v="JM-15535"/>
    <s v="Jessica Myrick"/>
    <x v="0"/>
    <x v="0"/>
    <s v="New York City"/>
    <x v="15"/>
    <n v="10035"/>
    <x v="3"/>
    <x v="1742"/>
    <x v="1"/>
    <x v="6"/>
    <x v="1722"/>
    <n v="10.709999999999999"/>
    <n v="3"/>
    <n v="0"/>
    <n v="2.7845999999999997"/>
  </r>
  <r>
    <n v="5446"/>
    <s v="CA-2013-128307"/>
    <x v="0"/>
    <x v="197"/>
    <d v="2013-07-30T00:00:00"/>
    <s v="Standard Class"/>
    <s v="BE-11335"/>
    <s v="Bill Eplett"/>
    <x v="2"/>
    <x v="0"/>
    <s v="Houston"/>
    <x v="5"/>
    <n v="77041"/>
    <x v="2"/>
    <x v="1249"/>
    <x v="1"/>
    <x v="12"/>
    <x v="1224"/>
    <n v="20.936000000000003"/>
    <n v="1"/>
    <n v="0.2"/>
    <n v="7.0659000000000001"/>
  </r>
  <r>
    <n v="5447"/>
    <s v="US-2013-127425"/>
    <x v="0"/>
    <x v="370"/>
    <d v="2013-09-01T00:00:00"/>
    <s v="Standard Class"/>
    <s v="DR-12880"/>
    <s v="Dan Reichenbach"/>
    <x v="1"/>
    <x v="0"/>
    <s v="New York City"/>
    <x v="15"/>
    <n v="10035"/>
    <x v="3"/>
    <x v="895"/>
    <x v="2"/>
    <x v="7"/>
    <x v="879"/>
    <n v="33"/>
    <n v="6"/>
    <n v="0"/>
    <n v="8.25"/>
  </r>
  <r>
    <n v="5448"/>
    <s v="US-2013-127425"/>
    <x v="0"/>
    <x v="370"/>
    <d v="2013-09-01T00:00:00"/>
    <s v="Standard Class"/>
    <s v="DR-12880"/>
    <s v="Dan Reichenbach"/>
    <x v="1"/>
    <x v="0"/>
    <s v="New York City"/>
    <x v="15"/>
    <n v="10035"/>
    <x v="3"/>
    <x v="1233"/>
    <x v="2"/>
    <x v="11"/>
    <x v="1207"/>
    <n v="249.95000000000002"/>
    <n v="5"/>
    <n v="0"/>
    <n v="87.482499999999987"/>
  </r>
  <r>
    <n v="5449"/>
    <s v="US-2011-119081"/>
    <x v="2"/>
    <x v="171"/>
    <d v="2011-09-19T00:00:00"/>
    <s v="Standard Class"/>
    <s v="TA-21385"/>
    <s v="Tom Ashbrook"/>
    <x v="2"/>
    <x v="0"/>
    <s v="Olathe"/>
    <x v="41"/>
    <n v="66062"/>
    <x v="2"/>
    <x v="1420"/>
    <x v="1"/>
    <x v="14"/>
    <x v="1399"/>
    <n v="357.93"/>
    <n v="3"/>
    <n v="0"/>
    <n v="7.158600000000007"/>
  </r>
  <r>
    <n v="5450"/>
    <s v="US-2011-119081"/>
    <x v="2"/>
    <x v="171"/>
    <d v="2011-09-19T00:00:00"/>
    <s v="Standard Class"/>
    <s v="TA-21385"/>
    <s v="Tom Ashbrook"/>
    <x v="2"/>
    <x v="0"/>
    <s v="Olathe"/>
    <x v="41"/>
    <n v="66062"/>
    <x v="2"/>
    <x v="1690"/>
    <x v="2"/>
    <x v="11"/>
    <x v="1669"/>
    <n v="57.400000000000006"/>
    <n v="5"/>
    <n v="0"/>
    <n v="10.905999999999993"/>
  </r>
  <r>
    <n v="5451"/>
    <s v="US-2011-119081"/>
    <x v="2"/>
    <x v="171"/>
    <d v="2011-09-19T00:00:00"/>
    <s v="Standard Class"/>
    <s v="TA-21385"/>
    <s v="Tom Ashbrook"/>
    <x v="2"/>
    <x v="0"/>
    <s v="Olathe"/>
    <x v="41"/>
    <n v="66062"/>
    <x v="2"/>
    <x v="896"/>
    <x v="1"/>
    <x v="8"/>
    <x v="880"/>
    <n v="331.96"/>
    <n v="2"/>
    <n v="0"/>
    <n v="149.38199999999998"/>
  </r>
  <r>
    <n v="5452"/>
    <s v="US-2011-119081"/>
    <x v="2"/>
    <x v="171"/>
    <d v="2011-09-19T00:00:00"/>
    <s v="Standard Class"/>
    <s v="TA-21385"/>
    <s v="Tom Ashbrook"/>
    <x v="2"/>
    <x v="0"/>
    <s v="Olathe"/>
    <x v="41"/>
    <n v="66062"/>
    <x v="2"/>
    <x v="1492"/>
    <x v="0"/>
    <x v="5"/>
    <x v="1470"/>
    <n v="40.56"/>
    <n v="2"/>
    <n v="0"/>
    <n v="12.979199999999999"/>
  </r>
  <r>
    <n v="5453"/>
    <s v="CA-2013-140613"/>
    <x v="0"/>
    <x v="405"/>
    <d v="2013-07-30T00:00:00"/>
    <s v="Standard Class"/>
    <s v="KN-16705"/>
    <s v="Kristina Nunn"/>
    <x v="2"/>
    <x v="0"/>
    <s v="Sparks"/>
    <x v="33"/>
    <n v="89431"/>
    <x v="1"/>
    <x v="610"/>
    <x v="1"/>
    <x v="14"/>
    <x v="605"/>
    <n v="86.199999999999989"/>
    <n v="5"/>
    <n v="0"/>
    <n v="24.997999999999987"/>
  </r>
  <r>
    <n v="5454"/>
    <s v="US-2014-108700"/>
    <x v="3"/>
    <x v="240"/>
    <d v="2014-05-24T00:00:00"/>
    <s v="Standard Class"/>
    <s v="PJ-18835"/>
    <s v="Patrick Jones"/>
    <x v="1"/>
    <x v="0"/>
    <s v="Rockford"/>
    <x v="10"/>
    <n v="61107"/>
    <x v="2"/>
    <x v="1588"/>
    <x v="1"/>
    <x v="10"/>
    <x v="1571"/>
    <n v="38.016000000000005"/>
    <n v="6"/>
    <n v="0.2"/>
    <n v="13.780799999999996"/>
  </r>
  <r>
    <n v="5455"/>
    <s v="CA-2014-160962"/>
    <x v="3"/>
    <x v="1045"/>
    <d v="2014-05-03T00:00:00"/>
    <s v="Standard Class"/>
    <s v="MC-17605"/>
    <s v="Matt Connell"/>
    <x v="1"/>
    <x v="0"/>
    <s v="Philadelphia"/>
    <x v="9"/>
    <n v="19143"/>
    <x v="3"/>
    <x v="470"/>
    <x v="1"/>
    <x v="4"/>
    <x v="466"/>
    <n v="8.3840000000000003"/>
    <n v="1"/>
    <n v="0.2"/>
    <n v="0.73360000000000003"/>
  </r>
  <r>
    <n v="5456"/>
    <s v="CA-2014-160962"/>
    <x v="3"/>
    <x v="1045"/>
    <d v="2014-05-03T00:00:00"/>
    <s v="Standard Class"/>
    <s v="MC-17605"/>
    <s v="Matt Connell"/>
    <x v="1"/>
    <x v="0"/>
    <s v="Philadelphia"/>
    <x v="9"/>
    <n v="19143"/>
    <x v="3"/>
    <x v="18"/>
    <x v="1"/>
    <x v="6"/>
    <x v="18"/>
    <n v="6.8480000000000008"/>
    <n v="2"/>
    <n v="0.2"/>
    <n v="0.77039999999999909"/>
  </r>
  <r>
    <n v="5457"/>
    <s v="CA-2014-130631"/>
    <x v="3"/>
    <x v="614"/>
    <d v="2015-01-03T00:00:00"/>
    <s v="Standard Class"/>
    <s v="BS-11755"/>
    <s v="Bruce Stewart"/>
    <x v="0"/>
    <x v="0"/>
    <s v="Edmonds"/>
    <x v="4"/>
    <n v="98026"/>
    <x v="1"/>
    <x v="1743"/>
    <x v="1"/>
    <x v="13"/>
    <x v="1723"/>
    <n v="19.600000000000001"/>
    <n v="5"/>
    <n v="0"/>
    <n v="9.6039999999999992"/>
  </r>
  <r>
    <n v="5458"/>
    <s v="CA-2014-130631"/>
    <x v="3"/>
    <x v="614"/>
    <d v="2015-01-03T00:00:00"/>
    <s v="Standard Class"/>
    <s v="BS-11755"/>
    <s v="Bruce Stewart"/>
    <x v="0"/>
    <x v="0"/>
    <s v="Edmonds"/>
    <x v="4"/>
    <n v="98026"/>
    <x v="1"/>
    <x v="1182"/>
    <x v="0"/>
    <x v="5"/>
    <x v="1159"/>
    <n v="68.459999999999994"/>
    <n v="2"/>
    <n v="0"/>
    <n v="20.537999999999997"/>
  </r>
  <r>
    <n v="5459"/>
    <s v="CA-2014-116680"/>
    <x v="3"/>
    <x v="507"/>
    <d v="2014-09-07T00:00:00"/>
    <s v="Second Class"/>
    <s v="PK-19075"/>
    <s v="Pete Kriz"/>
    <x v="0"/>
    <x v="0"/>
    <s v="San Francisco"/>
    <x v="1"/>
    <n v="94122"/>
    <x v="1"/>
    <x v="757"/>
    <x v="1"/>
    <x v="8"/>
    <x v="748"/>
    <n v="13.343999999999998"/>
    <n v="6"/>
    <n v="0.2"/>
    <n v="4.3367999999999993"/>
  </r>
  <r>
    <n v="5460"/>
    <s v="CA-2014-116680"/>
    <x v="3"/>
    <x v="507"/>
    <d v="2014-09-07T00:00:00"/>
    <s v="Second Class"/>
    <s v="PK-19075"/>
    <s v="Pete Kriz"/>
    <x v="0"/>
    <x v="0"/>
    <s v="San Francisco"/>
    <x v="1"/>
    <n v="94122"/>
    <x v="1"/>
    <x v="1744"/>
    <x v="0"/>
    <x v="3"/>
    <x v="1724"/>
    <n v="1478.2719999999999"/>
    <n v="8"/>
    <n v="0.2"/>
    <n v="92.392000000000053"/>
  </r>
  <r>
    <n v="5461"/>
    <s v="US-2011-107405"/>
    <x v="2"/>
    <x v="90"/>
    <d v="2011-03-25T00:00:00"/>
    <s v="Standard Class"/>
    <s v="TS-21205"/>
    <s v="Thomas Seio"/>
    <x v="1"/>
    <x v="0"/>
    <s v="Asheville"/>
    <x v="3"/>
    <n v="28806"/>
    <x v="0"/>
    <x v="1512"/>
    <x v="1"/>
    <x v="4"/>
    <x v="1490"/>
    <n v="16.272000000000002"/>
    <n v="1"/>
    <n v="0.2"/>
    <n v="-3.864600000000002"/>
  </r>
  <r>
    <n v="5462"/>
    <s v="CA-2014-101574"/>
    <x v="3"/>
    <x v="394"/>
    <d v="2014-10-05T00:00:00"/>
    <s v="Standard Class"/>
    <s v="BD-11725"/>
    <s v="Bruce Degenhardt"/>
    <x v="0"/>
    <x v="0"/>
    <s v="Los Angeles"/>
    <x v="1"/>
    <n v="90032"/>
    <x v="1"/>
    <x v="50"/>
    <x v="0"/>
    <x v="5"/>
    <x v="50"/>
    <n v="9.24"/>
    <n v="3"/>
    <n v="0"/>
    <n v="4.4352"/>
  </r>
  <r>
    <n v="5463"/>
    <s v="CA-2011-146591"/>
    <x v="2"/>
    <x v="1046"/>
    <d v="2011-01-21T00:00:00"/>
    <s v="First Class"/>
    <s v="TS-21340"/>
    <s v="Toby Swindell"/>
    <x v="0"/>
    <x v="0"/>
    <s v="Scottsdale"/>
    <x v="16"/>
    <n v="85254"/>
    <x v="1"/>
    <x v="828"/>
    <x v="1"/>
    <x v="8"/>
    <x v="816"/>
    <n v="32.340000000000003"/>
    <n v="10"/>
    <n v="0.7"/>
    <n v="-23.716000000000001"/>
  </r>
  <r>
    <n v="5464"/>
    <s v="CA-2011-146591"/>
    <x v="2"/>
    <x v="1046"/>
    <d v="2011-01-21T00:00:00"/>
    <s v="First Class"/>
    <s v="TS-21340"/>
    <s v="Toby Swindell"/>
    <x v="0"/>
    <x v="0"/>
    <s v="Scottsdale"/>
    <x v="16"/>
    <n v="85254"/>
    <x v="1"/>
    <x v="161"/>
    <x v="1"/>
    <x v="10"/>
    <x v="1286"/>
    <n v="56.064"/>
    <n v="4"/>
    <n v="0.2"/>
    <n v="19.622399999999999"/>
  </r>
  <r>
    <n v="5465"/>
    <s v="CA-2011-146591"/>
    <x v="2"/>
    <x v="1046"/>
    <d v="2011-01-21T00:00:00"/>
    <s v="First Class"/>
    <s v="TS-21340"/>
    <s v="Toby Swindell"/>
    <x v="0"/>
    <x v="0"/>
    <s v="Scottsdale"/>
    <x v="16"/>
    <n v="85254"/>
    <x v="1"/>
    <x v="113"/>
    <x v="1"/>
    <x v="12"/>
    <x v="113"/>
    <n v="108.72"/>
    <n v="5"/>
    <n v="0.2"/>
    <n v="36.692999999999998"/>
  </r>
  <r>
    <n v="5466"/>
    <s v="CA-2011-146591"/>
    <x v="2"/>
    <x v="1046"/>
    <d v="2011-01-21T00:00:00"/>
    <s v="First Class"/>
    <s v="TS-21340"/>
    <s v="Toby Swindell"/>
    <x v="0"/>
    <x v="0"/>
    <s v="Scottsdale"/>
    <x v="16"/>
    <n v="85254"/>
    <x v="1"/>
    <x v="366"/>
    <x v="0"/>
    <x v="0"/>
    <x v="362"/>
    <n v="181.47000000000003"/>
    <n v="5"/>
    <n v="0.7"/>
    <n v="-320.59699999999998"/>
  </r>
  <r>
    <n v="5467"/>
    <s v="CA-2011-107706"/>
    <x v="2"/>
    <x v="1047"/>
    <d v="2011-02-20T00:00:00"/>
    <s v="Second Class"/>
    <s v="ST-20530"/>
    <s v="Shui Tom"/>
    <x v="0"/>
    <x v="0"/>
    <s v="Houston"/>
    <x v="5"/>
    <n v="77095"/>
    <x v="2"/>
    <x v="949"/>
    <x v="1"/>
    <x v="10"/>
    <x v="933"/>
    <n v="16.176000000000002"/>
    <n v="3"/>
    <n v="0.2"/>
    <n v="6.0659999999999989"/>
  </r>
  <r>
    <n v="5468"/>
    <s v="CA-2013-122448"/>
    <x v="0"/>
    <x v="632"/>
    <d v="2013-06-15T00:00:00"/>
    <s v="Standard Class"/>
    <s v="DB-13210"/>
    <s v="Dean Braden"/>
    <x v="0"/>
    <x v="0"/>
    <s v="San Francisco"/>
    <x v="1"/>
    <n v="94109"/>
    <x v="1"/>
    <x v="23"/>
    <x v="0"/>
    <x v="1"/>
    <x v="23"/>
    <n v="122.352"/>
    <n v="3"/>
    <n v="0.2"/>
    <n v="13.764599999999994"/>
  </r>
  <r>
    <n v="5469"/>
    <s v="CA-2011-132451"/>
    <x v="2"/>
    <x v="467"/>
    <d v="2011-09-27T00:00:00"/>
    <s v="First Class"/>
    <s v="KF-16285"/>
    <s v="Karen Ferguson"/>
    <x v="2"/>
    <x v="0"/>
    <s v="San Diego"/>
    <x v="1"/>
    <n v="92105"/>
    <x v="1"/>
    <x v="1"/>
    <x v="0"/>
    <x v="1"/>
    <x v="1"/>
    <n v="585.55200000000002"/>
    <n v="3"/>
    <n v="0.2"/>
    <n v="73.19399999999996"/>
  </r>
  <r>
    <n v="5470"/>
    <s v="CA-2011-132451"/>
    <x v="2"/>
    <x v="467"/>
    <d v="2011-09-27T00:00:00"/>
    <s v="First Class"/>
    <s v="KF-16285"/>
    <s v="Karen Ferguson"/>
    <x v="2"/>
    <x v="0"/>
    <s v="San Diego"/>
    <x v="1"/>
    <n v="92105"/>
    <x v="1"/>
    <x v="974"/>
    <x v="1"/>
    <x v="10"/>
    <x v="959"/>
    <n v="19.440000000000001"/>
    <n v="3"/>
    <n v="0"/>
    <n v="9.3312000000000008"/>
  </r>
  <r>
    <n v="5471"/>
    <s v="CA-2013-158547"/>
    <x v="0"/>
    <x v="198"/>
    <d v="2013-06-05T00:00:00"/>
    <s v="Standard Class"/>
    <s v="JM-16195"/>
    <s v="Justin MacKendrick"/>
    <x v="0"/>
    <x v="0"/>
    <s v="Hamilton"/>
    <x v="24"/>
    <n v="45011"/>
    <x v="3"/>
    <x v="1271"/>
    <x v="1"/>
    <x v="9"/>
    <x v="1247"/>
    <n v="123.92000000000002"/>
    <n v="5"/>
    <n v="0.2"/>
    <n v="9.2939999999999969"/>
  </r>
  <r>
    <n v="5472"/>
    <s v="CA-2014-116946"/>
    <x v="3"/>
    <x v="484"/>
    <d v="2014-12-24T00:00:00"/>
    <s v="Standard Class"/>
    <s v="TS-21505"/>
    <s v="Tony Sayre"/>
    <x v="0"/>
    <x v="0"/>
    <s v="Parker"/>
    <x v="22"/>
    <n v="80134"/>
    <x v="1"/>
    <x v="1533"/>
    <x v="0"/>
    <x v="5"/>
    <x v="1512"/>
    <n v="13.360000000000001"/>
    <n v="5"/>
    <n v="0.2"/>
    <n v="4.0080000000000009"/>
  </r>
  <r>
    <n v="5473"/>
    <s v="CA-2014-116946"/>
    <x v="3"/>
    <x v="484"/>
    <d v="2014-12-24T00:00:00"/>
    <s v="Standard Class"/>
    <s v="TS-21505"/>
    <s v="Tony Sayre"/>
    <x v="0"/>
    <x v="0"/>
    <s v="Parker"/>
    <x v="22"/>
    <n v="80134"/>
    <x v="1"/>
    <x v="1166"/>
    <x v="1"/>
    <x v="4"/>
    <x v="1144"/>
    <n v="78.256"/>
    <n v="2"/>
    <n v="0.2"/>
    <n v="-17.607599999999998"/>
  </r>
  <r>
    <n v="5474"/>
    <s v="CA-2014-116946"/>
    <x v="3"/>
    <x v="484"/>
    <d v="2014-12-24T00:00:00"/>
    <s v="Standard Class"/>
    <s v="TS-21505"/>
    <s v="Tony Sayre"/>
    <x v="0"/>
    <x v="0"/>
    <s v="Parker"/>
    <x v="22"/>
    <n v="80134"/>
    <x v="1"/>
    <x v="1195"/>
    <x v="0"/>
    <x v="0"/>
    <x v="1171"/>
    <n v="102.01800000000001"/>
    <n v="7"/>
    <n v="0.7"/>
    <n v="-183.6323999999999"/>
  </r>
  <r>
    <n v="5475"/>
    <s v="CA-2014-121741"/>
    <x v="3"/>
    <x v="377"/>
    <d v="2014-12-27T00:00:00"/>
    <s v="Same Day"/>
    <s v="YC-21895"/>
    <s v="Yoseph Carroll"/>
    <x v="1"/>
    <x v="0"/>
    <s v="Fremont"/>
    <x v="8"/>
    <n v="68025"/>
    <x v="2"/>
    <x v="458"/>
    <x v="1"/>
    <x v="4"/>
    <x v="454"/>
    <n v="750.68"/>
    <n v="2"/>
    <n v="0"/>
    <n v="37.533999999999992"/>
  </r>
  <r>
    <n v="5476"/>
    <s v="CA-2014-169691"/>
    <x v="3"/>
    <x v="140"/>
    <d v="2014-06-19T00:00:00"/>
    <s v="First Class"/>
    <s v="Dp-13240"/>
    <s v="Dean percer"/>
    <x v="2"/>
    <x v="0"/>
    <s v="Maple Grove"/>
    <x v="11"/>
    <n v="55369"/>
    <x v="2"/>
    <x v="579"/>
    <x v="1"/>
    <x v="2"/>
    <x v="574"/>
    <n v="44.400000000000006"/>
    <n v="3"/>
    <n v="0"/>
    <n v="22.200000000000003"/>
  </r>
  <r>
    <n v="5477"/>
    <s v="CA-2014-169691"/>
    <x v="3"/>
    <x v="140"/>
    <d v="2014-06-19T00:00:00"/>
    <s v="First Class"/>
    <s v="Dp-13240"/>
    <s v="Dean percer"/>
    <x v="2"/>
    <x v="0"/>
    <s v="Maple Grove"/>
    <x v="11"/>
    <n v="55369"/>
    <x v="2"/>
    <x v="1036"/>
    <x v="1"/>
    <x v="4"/>
    <x v="1017"/>
    <n v="84.55"/>
    <n v="5"/>
    <n v="0"/>
    <n v="22.828499999999998"/>
  </r>
  <r>
    <n v="5478"/>
    <s v="CA-2014-169691"/>
    <x v="3"/>
    <x v="140"/>
    <d v="2014-06-19T00:00:00"/>
    <s v="First Class"/>
    <s v="Dp-13240"/>
    <s v="Dean percer"/>
    <x v="2"/>
    <x v="0"/>
    <s v="Maple Grove"/>
    <x v="11"/>
    <n v="55369"/>
    <x v="2"/>
    <x v="1665"/>
    <x v="1"/>
    <x v="10"/>
    <x v="1644"/>
    <n v="17.940000000000001"/>
    <n v="3"/>
    <n v="0"/>
    <n v="8.7906000000000013"/>
  </r>
  <r>
    <n v="5479"/>
    <s v="CA-2013-121356"/>
    <x v="0"/>
    <x v="73"/>
    <d v="2013-11-25T00:00:00"/>
    <s v="Standard Class"/>
    <s v="SJ-20500"/>
    <s v="Shirley Jackson"/>
    <x v="0"/>
    <x v="0"/>
    <s v="Newark"/>
    <x v="13"/>
    <n v="19711"/>
    <x v="3"/>
    <x v="1160"/>
    <x v="1"/>
    <x v="8"/>
    <x v="1138"/>
    <n v="128.39999999999998"/>
    <n v="3"/>
    <n v="0"/>
    <n v="62.915999999999997"/>
  </r>
  <r>
    <n v="5480"/>
    <s v="CA-2011-101770"/>
    <x v="2"/>
    <x v="691"/>
    <d v="2011-04-04T00:00:00"/>
    <s v="Standard Class"/>
    <s v="KB-16240"/>
    <s v="Karen Bern"/>
    <x v="1"/>
    <x v="0"/>
    <s v="Miami"/>
    <x v="2"/>
    <n v="33180"/>
    <x v="0"/>
    <x v="799"/>
    <x v="1"/>
    <x v="8"/>
    <x v="789"/>
    <n v="1.8690000000000004"/>
    <n v="1"/>
    <n v="0.7"/>
    <n v="-1.3082999999999996"/>
  </r>
  <r>
    <n v="5481"/>
    <s v="CA-2014-105487"/>
    <x v="3"/>
    <x v="1048"/>
    <d v="2014-10-15T00:00:00"/>
    <s v="Standard Class"/>
    <s v="CS-12250"/>
    <s v="Chris Selesnick"/>
    <x v="1"/>
    <x v="0"/>
    <s v="San Diego"/>
    <x v="1"/>
    <n v="92105"/>
    <x v="1"/>
    <x v="957"/>
    <x v="2"/>
    <x v="7"/>
    <x v="941"/>
    <n v="103.19200000000001"/>
    <n v="1"/>
    <n v="0.2"/>
    <n v="11.609099999999998"/>
  </r>
  <r>
    <n v="5482"/>
    <s v="CA-2014-105487"/>
    <x v="3"/>
    <x v="1048"/>
    <d v="2014-10-15T00:00:00"/>
    <s v="Standard Class"/>
    <s v="CS-12250"/>
    <s v="Chris Selesnick"/>
    <x v="1"/>
    <x v="0"/>
    <s v="San Diego"/>
    <x v="1"/>
    <n v="92105"/>
    <x v="1"/>
    <x v="1542"/>
    <x v="2"/>
    <x v="11"/>
    <x v="1521"/>
    <n v="36"/>
    <n v="2"/>
    <n v="0"/>
    <n v="6.4799999999999969"/>
  </r>
  <r>
    <n v="5483"/>
    <s v="CA-2014-105487"/>
    <x v="3"/>
    <x v="1048"/>
    <d v="2014-10-15T00:00:00"/>
    <s v="Standard Class"/>
    <s v="CS-12250"/>
    <s v="Chris Selesnick"/>
    <x v="1"/>
    <x v="0"/>
    <s v="San Diego"/>
    <x v="1"/>
    <n v="92105"/>
    <x v="1"/>
    <x v="603"/>
    <x v="2"/>
    <x v="11"/>
    <x v="598"/>
    <n v="239.96"/>
    <n v="4"/>
    <n v="0"/>
    <n v="115.1808"/>
  </r>
  <r>
    <n v="5484"/>
    <s v="CA-2014-105487"/>
    <x v="3"/>
    <x v="1048"/>
    <d v="2014-10-15T00:00:00"/>
    <s v="Standard Class"/>
    <s v="CS-12250"/>
    <s v="Chris Selesnick"/>
    <x v="1"/>
    <x v="0"/>
    <s v="San Diego"/>
    <x v="1"/>
    <n v="92105"/>
    <x v="1"/>
    <x v="1512"/>
    <x v="1"/>
    <x v="4"/>
    <x v="1490"/>
    <n v="40.68"/>
    <n v="2"/>
    <n v="0"/>
    <n v="0.40679999999999694"/>
  </r>
  <r>
    <n v="5485"/>
    <s v="CA-2014-148999"/>
    <x v="3"/>
    <x v="289"/>
    <d v="2014-02-05T00:00:00"/>
    <s v="Standard Class"/>
    <s v="EB-13870"/>
    <s v="Emily Burns"/>
    <x v="0"/>
    <x v="0"/>
    <s v="Miami"/>
    <x v="2"/>
    <n v="33142"/>
    <x v="0"/>
    <x v="1745"/>
    <x v="0"/>
    <x v="1"/>
    <x v="1725"/>
    <n v="419.13599999999997"/>
    <n v="4"/>
    <n v="0.2"/>
    <n v="-68.1096"/>
  </r>
  <r>
    <n v="5486"/>
    <s v="CA-2011-107573"/>
    <x v="2"/>
    <x v="432"/>
    <d v="2011-12-17T00:00:00"/>
    <s v="Standard Class"/>
    <s v="PB-19150"/>
    <s v="Philip Brown"/>
    <x v="0"/>
    <x v="0"/>
    <s v="Miami"/>
    <x v="2"/>
    <n v="33178"/>
    <x v="0"/>
    <x v="706"/>
    <x v="1"/>
    <x v="12"/>
    <x v="33"/>
    <n v="23.472000000000001"/>
    <n v="3"/>
    <n v="0.2"/>
    <n v="7.6283999999999974"/>
  </r>
  <r>
    <n v="5487"/>
    <s v="CA-2012-156608"/>
    <x v="1"/>
    <x v="1040"/>
    <d v="2012-10-29T00:00:00"/>
    <s v="Standard Class"/>
    <s v="MT-18070"/>
    <s v="Michelle Tran"/>
    <x v="2"/>
    <x v="0"/>
    <s v="San Antonio"/>
    <x v="5"/>
    <n v="78207"/>
    <x v="2"/>
    <x v="307"/>
    <x v="1"/>
    <x v="8"/>
    <x v="304"/>
    <n v="3.5919999999999992"/>
    <n v="4"/>
    <n v="0.8"/>
    <n v="-6.2860000000000031"/>
  </r>
  <r>
    <n v="5488"/>
    <s v="CA-2014-134495"/>
    <x v="3"/>
    <x v="719"/>
    <d v="2014-04-05T00:00:00"/>
    <s v="Second Class"/>
    <s v="BF-11020"/>
    <s v="Barry Französisch"/>
    <x v="1"/>
    <x v="0"/>
    <s v="Jacksonville"/>
    <x v="2"/>
    <n v="32216"/>
    <x v="0"/>
    <x v="1136"/>
    <x v="2"/>
    <x v="7"/>
    <x v="1115"/>
    <n v="23.976000000000003"/>
    <n v="3"/>
    <n v="0.2"/>
    <n v="-5.694300000000001"/>
  </r>
  <r>
    <n v="5489"/>
    <s v="CA-2014-134495"/>
    <x v="3"/>
    <x v="719"/>
    <d v="2014-04-05T00:00:00"/>
    <s v="Second Class"/>
    <s v="BF-11020"/>
    <s v="Barry Französisch"/>
    <x v="1"/>
    <x v="0"/>
    <s v="Jacksonville"/>
    <x v="2"/>
    <n v="32216"/>
    <x v="0"/>
    <x v="948"/>
    <x v="1"/>
    <x v="2"/>
    <x v="932"/>
    <n v="6.2640000000000002"/>
    <n v="3"/>
    <n v="0.2"/>
    <n v="2.0358000000000001"/>
  </r>
  <r>
    <n v="5490"/>
    <s v="CA-2014-134495"/>
    <x v="3"/>
    <x v="719"/>
    <d v="2014-04-05T00:00:00"/>
    <s v="Second Class"/>
    <s v="BF-11020"/>
    <s v="Barry Französisch"/>
    <x v="1"/>
    <x v="0"/>
    <s v="Jacksonville"/>
    <x v="2"/>
    <n v="32216"/>
    <x v="0"/>
    <x v="1295"/>
    <x v="1"/>
    <x v="9"/>
    <x v="33"/>
    <n v="20.808"/>
    <n v="3"/>
    <n v="0.2"/>
    <n v="1.8207000000000013"/>
  </r>
  <r>
    <n v="5491"/>
    <s v="CA-2014-134495"/>
    <x v="3"/>
    <x v="719"/>
    <d v="2014-04-05T00:00:00"/>
    <s v="Second Class"/>
    <s v="BF-11020"/>
    <s v="Barry Französisch"/>
    <x v="1"/>
    <x v="0"/>
    <s v="Jacksonville"/>
    <x v="2"/>
    <n v="32216"/>
    <x v="0"/>
    <x v="1209"/>
    <x v="0"/>
    <x v="1"/>
    <x v="1185"/>
    <n v="218.35200000000003"/>
    <n v="3"/>
    <n v="0.2"/>
    <n v="-19.105800000000016"/>
  </r>
  <r>
    <n v="5492"/>
    <s v="CA-2014-164098"/>
    <x v="3"/>
    <x v="795"/>
    <d v="2014-01-28T00:00:00"/>
    <s v="First Class"/>
    <s v="CG-12520"/>
    <s v="Claire Gute"/>
    <x v="0"/>
    <x v="0"/>
    <s v="Houston"/>
    <x v="5"/>
    <n v="77070"/>
    <x v="2"/>
    <x v="75"/>
    <x v="1"/>
    <x v="4"/>
    <x v="75"/>
    <n v="18.16"/>
    <n v="2"/>
    <n v="0.2"/>
    <n v="1.8160000000000016"/>
  </r>
  <r>
    <n v="5493"/>
    <s v="CA-2011-105249"/>
    <x v="2"/>
    <x v="683"/>
    <d v="2011-11-28T00:00:00"/>
    <s v="Same Day"/>
    <s v="DH-13675"/>
    <s v="Duane Huffman"/>
    <x v="2"/>
    <x v="0"/>
    <s v="San Francisco"/>
    <x v="1"/>
    <n v="94122"/>
    <x v="1"/>
    <x v="327"/>
    <x v="1"/>
    <x v="14"/>
    <x v="33"/>
    <n v="7.36"/>
    <n v="2"/>
    <n v="0"/>
    <n v="0.14719999999999978"/>
  </r>
  <r>
    <n v="5494"/>
    <s v="CA-2011-105249"/>
    <x v="2"/>
    <x v="683"/>
    <d v="2011-11-28T00:00:00"/>
    <s v="Same Day"/>
    <s v="DH-13675"/>
    <s v="Duane Huffman"/>
    <x v="2"/>
    <x v="0"/>
    <s v="San Francisco"/>
    <x v="1"/>
    <n v="94122"/>
    <x v="1"/>
    <x v="254"/>
    <x v="1"/>
    <x v="2"/>
    <x v="252"/>
    <n v="41.4"/>
    <n v="4"/>
    <n v="0"/>
    <n v="19.872"/>
  </r>
  <r>
    <n v="5495"/>
    <s v="CA-2011-105249"/>
    <x v="2"/>
    <x v="683"/>
    <d v="2011-11-28T00:00:00"/>
    <s v="Same Day"/>
    <s v="DH-13675"/>
    <s v="Duane Huffman"/>
    <x v="2"/>
    <x v="0"/>
    <s v="San Francisco"/>
    <x v="1"/>
    <n v="94122"/>
    <x v="1"/>
    <x v="1119"/>
    <x v="0"/>
    <x v="0"/>
    <x v="1098"/>
    <n v="411.33199999999999"/>
    <n v="4"/>
    <n v="0.15"/>
    <n v="-4.8391999999999769"/>
  </r>
  <r>
    <n v="5496"/>
    <s v="CA-2012-113523"/>
    <x v="1"/>
    <x v="406"/>
    <d v="2012-09-08T00:00:00"/>
    <s v="Standard Class"/>
    <s v="SC-20440"/>
    <s v="Shaun Chance"/>
    <x v="1"/>
    <x v="0"/>
    <s v="Philadelphia"/>
    <x v="9"/>
    <n v="19140"/>
    <x v="3"/>
    <x v="1206"/>
    <x v="1"/>
    <x v="8"/>
    <x v="1182"/>
    <n v="7.6560000000000006"/>
    <n v="4"/>
    <n v="0.7"/>
    <n v="-6.1247999999999987"/>
  </r>
  <r>
    <n v="5497"/>
    <s v="CA-2014-117821"/>
    <x v="3"/>
    <x v="492"/>
    <d v="2014-06-17T00:00:00"/>
    <s v="Standard Class"/>
    <s v="HG-15025"/>
    <s v="Hunter Glantz"/>
    <x v="0"/>
    <x v="0"/>
    <s v="Marion"/>
    <x v="24"/>
    <n v="43302"/>
    <x v="3"/>
    <x v="240"/>
    <x v="2"/>
    <x v="11"/>
    <x v="238"/>
    <n v="63.920000000000009"/>
    <n v="2"/>
    <n v="0.2"/>
    <n v="19.176000000000002"/>
  </r>
  <r>
    <n v="5498"/>
    <s v="CA-2014-164378"/>
    <x v="3"/>
    <x v="663"/>
    <d v="2014-07-19T00:00:00"/>
    <s v="Second Class"/>
    <s v="MM-18055"/>
    <s v="Michelle Moray"/>
    <x v="0"/>
    <x v="0"/>
    <s v="New York City"/>
    <x v="15"/>
    <n v="10024"/>
    <x v="3"/>
    <x v="1241"/>
    <x v="1"/>
    <x v="6"/>
    <x v="1215"/>
    <n v="6.56"/>
    <n v="2"/>
    <n v="0"/>
    <n v="1.9023999999999992"/>
  </r>
  <r>
    <n v="5499"/>
    <s v="CA-2014-164378"/>
    <x v="3"/>
    <x v="663"/>
    <d v="2014-07-19T00:00:00"/>
    <s v="Second Class"/>
    <s v="MM-18055"/>
    <s v="Michelle Moray"/>
    <x v="0"/>
    <x v="0"/>
    <s v="New York City"/>
    <x v="15"/>
    <n v="10024"/>
    <x v="3"/>
    <x v="286"/>
    <x v="1"/>
    <x v="2"/>
    <x v="283"/>
    <n v="7.83"/>
    <n v="3"/>
    <n v="0"/>
    <n v="3.6017999999999999"/>
  </r>
  <r>
    <n v="5500"/>
    <s v="CA-2014-164378"/>
    <x v="3"/>
    <x v="663"/>
    <d v="2014-07-19T00:00:00"/>
    <s v="Second Class"/>
    <s v="MM-18055"/>
    <s v="Michelle Moray"/>
    <x v="0"/>
    <x v="0"/>
    <s v="New York City"/>
    <x v="15"/>
    <n v="10024"/>
    <x v="3"/>
    <x v="341"/>
    <x v="2"/>
    <x v="11"/>
    <x v="337"/>
    <n v="41.9"/>
    <n v="2"/>
    <n v="0"/>
    <n v="8.7989999999999995"/>
  </r>
  <r>
    <n v="5501"/>
    <s v="CA-2014-164378"/>
    <x v="3"/>
    <x v="663"/>
    <d v="2014-07-19T00:00:00"/>
    <s v="Second Class"/>
    <s v="MM-18055"/>
    <s v="Michelle Moray"/>
    <x v="0"/>
    <x v="0"/>
    <s v="New York City"/>
    <x v="15"/>
    <n v="10024"/>
    <x v="3"/>
    <x v="1265"/>
    <x v="0"/>
    <x v="1"/>
    <x v="1240"/>
    <n v="664.14599999999996"/>
    <n v="6"/>
    <n v="0.1"/>
    <n v="88.552800000000005"/>
  </r>
  <r>
    <n v="5502"/>
    <s v="CA-2014-164378"/>
    <x v="3"/>
    <x v="663"/>
    <d v="2014-07-19T00:00:00"/>
    <s v="Second Class"/>
    <s v="MM-18055"/>
    <s v="Michelle Moray"/>
    <x v="0"/>
    <x v="0"/>
    <s v="New York City"/>
    <x v="15"/>
    <n v="10024"/>
    <x v="3"/>
    <x v="1056"/>
    <x v="1"/>
    <x v="10"/>
    <x v="1036"/>
    <n v="8.9600000000000009"/>
    <n v="2"/>
    <n v="0"/>
    <n v="4.3904000000000005"/>
  </r>
  <r>
    <n v="5503"/>
    <s v="CA-2014-127782"/>
    <x v="3"/>
    <x v="808"/>
    <d v="2014-11-07T00:00:00"/>
    <s v="Standard Class"/>
    <s v="TH-21115"/>
    <s v="Thea Hudgings"/>
    <x v="1"/>
    <x v="0"/>
    <s v="Philadelphia"/>
    <x v="9"/>
    <n v="19140"/>
    <x v="3"/>
    <x v="1379"/>
    <x v="0"/>
    <x v="5"/>
    <x v="1355"/>
    <n v="3.3119999999999998"/>
    <n v="1"/>
    <n v="0.2"/>
    <n v="0.66239999999999977"/>
  </r>
  <r>
    <n v="5504"/>
    <s v="CA-2014-127782"/>
    <x v="3"/>
    <x v="808"/>
    <d v="2014-11-07T00:00:00"/>
    <s v="Standard Class"/>
    <s v="TH-21115"/>
    <s v="Thea Hudgings"/>
    <x v="1"/>
    <x v="0"/>
    <s v="Philadelphia"/>
    <x v="9"/>
    <n v="19140"/>
    <x v="3"/>
    <x v="1612"/>
    <x v="1"/>
    <x v="9"/>
    <x v="1594"/>
    <n v="20.136000000000003"/>
    <n v="3"/>
    <n v="0.2"/>
    <n v="1.2584999999999997"/>
  </r>
  <r>
    <n v="5505"/>
    <s v="CA-2014-127782"/>
    <x v="3"/>
    <x v="808"/>
    <d v="2014-11-07T00:00:00"/>
    <s v="Standard Class"/>
    <s v="TH-21115"/>
    <s v="Thea Hudgings"/>
    <x v="1"/>
    <x v="0"/>
    <s v="Philadelphia"/>
    <x v="9"/>
    <n v="19140"/>
    <x v="3"/>
    <x v="436"/>
    <x v="1"/>
    <x v="12"/>
    <x v="431"/>
    <n v="8.8559999999999999"/>
    <n v="3"/>
    <n v="0.2"/>
    <n v="2.8781999999999992"/>
  </r>
  <r>
    <n v="5506"/>
    <s v="CA-2014-127782"/>
    <x v="3"/>
    <x v="808"/>
    <d v="2014-11-07T00:00:00"/>
    <s v="Standard Class"/>
    <s v="TH-21115"/>
    <s v="Thea Hudgings"/>
    <x v="1"/>
    <x v="0"/>
    <s v="Philadelphia"/>
    <x v="9"/>
    <n v="19140"/>
    <x v="3"/>
    <x v="1118"/>
    <x v="2"/>
    <x v="7"/>
    <x v="1097"/>
    <n v="859.19999999999993"/>
    <n v="4"/>
    <n v="0.4"/>
    <n v="-186.15999999999997"/>
  </r>
  <r>
    <n v="5507"/>
    <s v="US-2013-162026"/>
    <x v="0"/>
    <x v="750"/>
    <d v="2013-10-09T00:00:00"/>
    <s v="Same Day"/>
    <s v="JE-15745"/>
    <s v="Joel Eaton"/>
    <x v="0"/>
    <x v="0"/>
    <s v="Los Angeles"/>
    <x v="1"/>
    <n v="90036"/>
    <x v="1"/>
    <x v="1090"/>
    <x v="1"/>
    <x v="10"/>
    <x v="1071"/>
    <n v="61.96"/>
    <n v="2"/>
    <n v="0"/>
    <n v="27.881999999999998"/>
  </r>
  <r>
    <n v="5508"/>
    <s v="CA-2013-150000"/>
    <x v="0"/>
    <x v="143"/>
    <d v="2013-04-15T00:00:00"/>
    <s v="Standard Class"/>
    <s v="PG-18820"/>
    <s v="Patrick Gardner"/>
    <x v="0"/>
    <x v="0"/>
    <s v="Smyrna"/>
    <x v="32"/>
    <n v="30080"/>
    <x v="0"/>
    <x v="1343"/>
    <x v="1"/>
    <x v="12"/>
    <x v="1319"/>
    <n v="17.920000000000002"/>
    <n v="4"/>
    <n v="0"/>
    <n v="8.6016000000000012"/>
  </r>
  <r>
    <n v="5509"/>
    <s v="CA-2012-168529"/>
    <x v="1"/>
    <x v="1049"/>
    <d v="2012-10-12T00:00:00"/>
    <s v="Standard Class"/>
    <s v="MB-17305"/>
    <s v="Maria Bertelson"/>
    <x v="0"/>
    <x v="0"/>
    <s v="San Francisco"/>
    <x v="1"/>
    <n v="94122"/>
    <x v="1"/>
    <x v="287"/>
    <x v="0"/>
    <x v="5"/>
    <x v="284"/>
    <n v="145.9"/>
    <n v="5"/>
    <n v="0"/>
    <n v="62.736999999999995"/>
  </r>
  <r>
    <n v="5510"/>
    <s v="US-2014-152569"/>
    <x v="3"/>
    <x v="356"/>
    <d v="2014-05-21T00:00:00"/>
    <s v="Standard Class"/>
    <s v="JD-16015"/>
    <s v="Joy Daniels"/>
    <x v="0"/>
    <x v="0"/>
    <s v="Chicago"/>
    <x v="10"/>
    <n v="60653"/>
    <x v="2"/>
    <x v="129"/>
    <x v="1"/>
    <x v="10"/>
    <x v="129"/>
    <n v="56.704000000000001"/>
    <n v="2"/>
    <n v="0.2"/>
    <n v="19.137599999999992"/>
  </r>
  <r>
    <n v="5511"/>
    <s v="US-2014-152569"/>
    <x v="3"/>
    <x v="356"/>
    <d v="2014-05-21T00:00:00"/>
    <s v="Standard Class"/>
    <s v="JD-16015"/>
    <s v="Joy Daniels"/>
    <x v="0"/>
    <x v="0"/>
    <s v="Chicago"/>
    <x v="10"/>
    <n v="60653"/>
    <x v="2"/>
    <x v="1091"/>
    <x v="2"/>
    <x v="7"/>
    <x v="1072"/>
    <n v="11.120000000000001"/>
    <n v="2"/>
    <n v="0.2"/>
    <n v="3.4749999999999996"/>
  </r>
  <r>
    <n v="5512"/>
    <s v="US-2011-137680"/>
    <x v="2"/>
    <x v="1050"/>
    <d v="2011-03-02T00:00:00"/>
    <s v="Standard Class"/>
    <s v="JH-15430"/>
    <s v="Jennifer Halladay"/>
    <x v="0"/>
    <x v="0"/>
    <s v="Medford"/>
    <x v="21"/>
    <n v="97504"/>
    <x v="1"/>
    <x v="1536"/>
    <x v="1"/>
    <x v="10"/>
    <x v="1515"/>
    <n v="32.896000000000001"/>
    <n v="4"/>
    <n v="0.2"/>
    <n v="11.102399999999996"/>
  </r>
  <r>
    <n v="5513"/>
    <s v="US-2011-137680"/>
    <x v="2"/>
    <x v="1050"/>
    <d v="2011-03-02T00:00:00"/>
    <s v="Standard Class"/>
    <s v="JH-15430"/>
    <s v="Jennifer Halladay"/>
    <x v="0"/>
    <x v="0"/>
    <s v="Medford"/>
    <x v="21"/>
    <n v="97504"/>
    <x v="1"/>
    <x v="1587"/>
    <x v="1"/>
    <x v="10"/>
    <x v="1569"/>
    <n v="22.776000000000003"/>
    <n v="3"/>
    <n v="0.2"/>
    <n v="7.6868999999999996"/>
  </r>
  <r>
    <n v="5514"/>
    <s v="CA-2012-103177"/>
    <x v="1"/>
    <x v="1051"/>
    <d v="2012-06-01T00:00:00"/>
    <s v="First Class"/>
    <s v="EN-13780"/>
    <s v="Edward Nazzal"/>
    <x v="0"/>
    <x v="0"/>
    <s v="New York City"/>
    <x v="15"/>
    <n v="10009"/>
    <x v="3"/>
    <x v="647"/>
    <x v="2"/>
    <x v="7"/>
    <x v="1726"/>
    <n v="239.96999999999997"/>
    <n v="3"/>
    <n v="0"/>
    <n v="2.3996999999999815"/>
  </r>
  <r>
    <n v="5515"/>
    <s v="CA-2012-103177"/>
    <x v="1"/>
    <x v="1051"/>
    <d v="2012-06-01T00:00:00"/>
    <s v="First Class"/>
    <s v="EN-13780"/>
    <s v="Edward Nazzal"/>
    <x v="0"/>
    <x v="0"/>
    <s v="New York City"/>
    <x v="15"/>
    <n v="10009"/>
    <x v="3"/>
    <x v="1317"/>
    <x v="1"/>
    <x v="9"/>
    <x v="1294"/>
    <n v="160.32"/>
    <n v="2"/>
    <n v="0"/>
    <n v="44.889600000000002"/>
  </r>
  <r>
    <n v="5516"/>
    <s v="CA-2012-103177"/>
    <x v="1"/>
    <x v="1051"/>
    <d v="2012-06-01T00:00:00"/>
    <s v="First Class"/>
    <s v="EN-13780"/>
    <s v="Edward Nazzal"/>
    <x v="0"/>
    <x v="0"/>
    <s v="New York City"/>
    <x v="15"/>
    <n v="10009"/>
    <x v="3"/>
    <x v="1300"/>
    <x v="2"/>
    <x v="7"/>
    <x v="1276"/>
    <n v="128.85000000000002"/>
    <n v="3"/>
    <n v="0"/>
    <n v="3.8654999999999973"/>
  </r>
  <r>
    <n v="5517"/>
    <s v="US-2013-138408"/>
    <x v="0"/>
    <x v="741"/>
    <d v="2013-11-22T00:00:00"/>
    <s v="Second Class"/>
    <s v="KC-16255"/>
    <s v="Karen Carlisle"/>
    <x v="1"/>
    <x v="0"/>
    <s v="Huntsville"/>
    <x v="19"/>
    <n v="35810"/>
    <x v="0"/>
    <x v="1738"/>
    <x v="2"/>
    <x v="11"/>
    <x v="1718"/>
    <n v="1319.96"/>
    <n v="4"/>
    <n v="0"/>
    <n v="527.98400000000004"/>
  </r>
  <r>
    <n v="5518"/>
    <s v="CA-2014-117667"/>
    <x v="3"/>
    <x v="769"/>
    <d v="2014-12-10T00:00:00"/>
    <s v="Standard Class"/>
    <s v="MS-17980"/>
    <s v="Michael Stewart"/>
    <x v="1"/>
    <x v="0"/>
    <s v="Philadelphia"/>
    <x v="9"/>
    <n v="19134"/>
    <x v="3"/>
    <x v="877"/>
    <x v="0"/>
    <x v="1"/>
    <x v="862"/>
    <n v="239.95999999999998"/>
    <n v="10"/>
    <n v="0.3"/>
    <n v="-10.283999999999992"/>
  </r>
  <r>
    <n v="5519"/>
    <s v="CA-2014-117667"/>
    <x v="3"/>
    <x v="769"/>
    <d v="2014-12-10T00:00:00"/>
    <s v="Standard Class"/>
    <s v="MS-17980"/>
    <s v="Michael Stewart"/>
    <x v="1"/>
    <x v="0"/>
    <s v="Philadelphia"/>
    <x v="9"/>
    <n v="19134"/>
    <x v="3"/>
    <x v="1182"/>
    <x v="0"/>
    <x v="5"/>
    <x v="1159"/>
    <n v="54.768000000000001"/>
    <n v="2"/>
    <n v="0.2"/>
    <n v="6.8459999999999965"/>
  </r>
  <r>
    <n v="5520"/>
    <s v="CA-2014-117667"/>
    <x v="3"/>
    <x v="769"/>
    <d v="2014-12-10T00:00:00"/>
    <s v="Standard Class"/>
    <s v="MS-17980"/>
    <s v="Michael Stewart"/>
    <x v="1"/>
    <x v="0"/>
    <s v="Philadelphia"/>
    <x v="9"/>
    <n v="19134"/>
    <x v="3"/>
    <x v="796"/>
    <x v="1"/>
    <x v="6"/>
    <x v="786"/>
    <n v="13.392000000000001"/>
    <n v="3"/>
    <n v="0.2"/>
    <n v="3.1806000000000005"/>
  </r>
  <r>
    <n v="5521"/>
    <s v="CA-2014-117667"/>
    <x v="3"/>
    <x v="769"/>
    <d v="2014-12-10T00:00:00"/>
    <s v="Standard Class"/>
    <s v="MS-17980"/>
    <s v="Michael Stewart"/>
    <x v="1"/>
    <x v="0"/>
    <s v="Philadelphia"/>
    <x v="9"/>
    <n v="19134"/>
    <x v="3"/>
    <x v="1679"/>
    <x v="1"/>
    <x v="10"/>
    <x v="1658"/>
    <n v="23.92"/>
    <n v="5"/>
    <n v="0.2"/>
    <n v="8.6709999999999994"/>
  </r>
  <r>
    <n v="5522"/>
    <s v="CA-2014-117667"/>
    <x v="3"/>
    <x v="769"/>
    <d v="2014-12-10T00:00:00"/>
    <s v="Standard Class"/>
    <s v="MS-17980"/>
    <s v="Michael Stewart"/>
    <x v="1"/>
    <x v="0"/>
    <s v="Philadelphia"/>
    <x v="9"/>
    <n v="19134"/>
    <x v="3"/>
    <x v="914"/>
    <x v="2"/>
    <x v="11"/>
    <x v="897"/>
    <n v="255.96799999999999"/>
    <n v="4"/>
    <n v="0.2"/>
    <n v="-28.796399999999984"/>
  </r>
  <r>
    <n v="5523"/>
    <s v="CA-2013-110982"/>
    <x v="0"/>
    <x v="410"/>
    <d v="2013-06-08T00:00:00"/>
    <s v="First Class"/>
    <s v="CK-12205"/>
    <s v="Chloris Kastensmidt"/>
    <x v="0"/>
    <x v="0"/>
    <s v="Santa Clara"/>
    <x v="1"/>
    <n v="95051"/>
    <x v="1"/>
    <x v="1366"/>
    <x v="1"/>
    <x v="8"/>
    <x v="304"/>
    <n v="21.552000000000003"/>
    <n v="6"/>
    <n v="0.2"/>
    <n v="7.0043999999999977"/>
  </r>
  <r>
    <n v="5524"/>
    <s v="CA-2013-110982"/>
    <x v="0"/>
    <x v="410"/>
    <d v="2013-06-08T00:00:00"/>
    <s v="First Class"/>
    <s v="CK-12205"/>
    <s v="Chloris Kastensmidt"/>
    <x v="0"/>
    <x v="0"/>
    <s v="Santa Clara"/>
    <x v="1"/>
    <n v="95051"/>
    <x v="1"/>
    <x v="937"/>
    <x v="1"/>
    <x v="9"/>
    <x v="921"/>
    <n v="58.24"/>
    <n v="4"/>
    <n v="0"/>
    <n v="15.724800000000002"/>
  </r>
  <r>
    <n v="5525"/>
    <s v="CA-2013-147123"/>
    <x v="0"/>
    <x v="107"/>
    <d v="2013-12-13T00:00:00"/>
    <s v="First Class"/>
    <s v="SJ-20125"/>
    <s v="Sanjit Jacobs"/>
    <x v="2"/>
    <x v="0"/>
    <s v="Long Beach"/>
    <x v="1"/>
    <n v="90805"/>
    <x v="1"/>
    <x v="1070"/>
    <x v="1"/>
    <x v="10"/>
    <x v="1050"/>
    <n v="80.28"/>
    <n v="12"/>
    <n v="0"/>
    <n v="36.928799999999995"/>
  </r>
  <r>
    <n v="5526"/>
    <s v="CA-2014-154501"/>
    <x v="3"/>
    <x v="504"/>
    <d v="2014-05-06T00:00:00"/>
    <s v="Standard Class"/>
    <s v="EA-14035"/>
    <s v="Erin Ashbrook"/>
    <x v="1"/>
    <x v="0"/>
    <s v="Los Angeles"/>
    <x v="1"/>
    <n v="90008"/>
    <x v="1"/>
    <x v="282"/>
    <x v="1"/>
    <x v="6"/>
    <x v="279"/>
    <n v="9.7799999999999994"/>
    <n v="2"/>
    <n v="0"/>
    <n v="4.0098000000000003"/>
  </r>
  <r>
    <n v="5527"/>
    <s v="CA-2014-166933"/>
    <x v="3"/>
    <x v="558"/>
    <d v="2014-04-29T00:00:00"/>
    <s v="Standard Class"/>
    <s v="MG-17890"/>
    <s v="Michael Granlund"/>
    <x v="2"/>
    <x v="0"/>
    <s v="Santa Barbara"/>
    <x v="1"/>
    <n v="93101"/>
    <x v="1"/>
    <x v="1088"/>
    <x v="1"/>
    <x v="13"/>
    <x v="1069"/>
    <n v="1.81"/>
    <n v="1"/>
    <n v="0"/>
    <n v="0.65159999999999996"/>
  </r>
  <r>
    <n v="5528"/>
    <s v="CA-2012-142055"/>
    <x v="1"/>
    <x v="412"/>
    <d v="2012-05-10T00:00:00"/>
    <s v="First Class"/>
    <s v="AB-10255"/>
    <s v="Alejandro Ballentine"/>
    <x v="2"/>
    <x v="0"/>
    <s v="New York City"/>
    <x v="15"/>
    <n v="10009"/>
    <x v="3"/>
    <x v="423"/>
    <x v="1"/>
    <x v="10"/>
    <x v="418"/>
    <n v="37.94"/>
    <n v="2"/>
    <n v="0"/>
    <n v="18.211199999999998"/>
  </r>
  <r>
    <n v="5529"/>
    <s v="CA-2012-137106"/>
    <x v="1"/>
    <x v="1052"/>
    <d v="2012-04-04T00:00:00"/>
    <s v="Standard Class"/>
    <s v="SC-20260"/>
    <s v="Scott Cohen"/>
    <x v="1"/>
    <x v="0"/>
    <s v="Jacksonville"/>
    <x v="2"/>
    <n v="32216"/>
    <x v="0"/>
    <x v="222"/>
    <x v="2"/>
    <x v="7"/>
    <x v="220"/>
    <n v="79.959999999999994"/>
    <n v="5"/>
    <n v="0.2"/>
    <n v="27.985999999999994"/>
  </r>
  <r>
    <n v="5530"/>
    <s v="CA-2014-136609"/>
    <x v="3"/>
    <x v="634"/>
    <d v="2014-08-12T00:00:00"/>
    <s v="Standard Class"/>
    <s v="TB-21355"/>
    <s v="Todd Boyes"/>
    <x v="1"/>
    <x v="0"/>
    <s v="Cedar Hill"/>
    <x v="5"/>
    <n v="75104"/>
    <x v="2"/>
    <x v="1696"/>
    <x v="1"/>
    <x v="10"/>
    <x v="1675"/>
    <n v="115.29600000000001"/>
    <n v="3"/>
    <n v="0.2"/>
    <n v="40.353599999999986"/>
  </r>
  <r>
    <n v="5531"/>
    <s v="CA-2014-160885"/>
    <x v="3"/>
    <x v="574"/>
    <d v="2014-12-07T00:00:00"/>
    <s v="Standard Class"/>
    <s v="JK-16090"/>
    <s v="Juliana Krohn"/>
    <x v="0"/>
    <x v="0"/>
    <s v="Omaha"/>
    <x v="8"/>
    <n v="68104"/>
    <x v="2"/>
    <x v="647"/>
    <x v="2"/>
    <x v="7"/>
    <x v="641"/>
    <n v="2479.96"/>
    <n v="4"/>
    <n v="0"/>
    <n v="743.98799999999983"/>
  </r>
  <r>
    <n v="5532"/>
    <s v="US-2013-167472"/>
    <x v="0"/>
    <x v="112"/>
    <d v="2013-06-08T00:00:00"/>
    <s v="First Class"/>
    <s v="CK-12595"/>
    <s v="Clytie Kelty"/>
    <x v="0"/>
    <x v="0"/>
    <s v="Little Rock"/>
    <x v="36"/>
    <n v="72209"/>
    <x v="0"/>
    <x v="1016"/>
    <x v="2"/>
    <x v="11"/>
    <x v="998"/>
    <n v="179.94"/>
    <n v="6"/>
    <n v="0"/>
    <n v="75.57480000000001"/>
  </r>
  <r>
    <n v="5533"/>
    <s v="US-2013-167472"/>
    <x v="0"/>
    <x v="112"/>
    <d v="2013-06-08T00:00:00"/>
    <s v="First Class"/>
    <s v="CK-12595"/>
    <s v="Clytie Kelty"/>
    <x v="0"/>
    <x v="0"/>
    <s v="Little Rock"/>
    <x v="36"/>
    <n v="72209"/>
    <x v="0"/>
    <x v="1044"/>
    <x v="2"/>
    <x v="11"/>
    <x v="1024"/>
    <n v="26.849999999999998"/>
    <n v="3"/>
    <n v="0"/>
    <n v="5.101499999999997"/>
  </r>
  <r>
    <n v="5534"/>
    <s v="US-2013-167472"/>
    <x v="0"/>
    <x v="112"/>
    <d v="2013-06-08T00:00:00"/>
    <s v="First Class"/>
    <s v="CK-12595"/>
    <s v="Clytie Kelty"/>
    <x v="0"/>
    <x v="0"/>
    <s v="Little Rock"/>
    <x v="36"/>
    <n v="72209"/>
    <x v="0"/>
    <x v="619"/>
    <x v="2"/>
    <x v="11"/>
    <x v="614"/>
    <n v="323.37"/>
    <n v="3"/>
    <n v="0"/>
    <n v="129.34800000000001"/>
  </r>
  <r>
    <n v="5535"/>
    <s v="US-2013-167472"/>
    <x v="0"/>
    <x v="112"/>
    <d v="2013-06-08T00:00:00"/>
    <s v="First Class"/>
    <s v="CK-12595"/>
    <s v="Clytie Kelty"/>
    <x v="0"/>
    <x v="0"/>
    <s v="Little Rock"/>
    <x v="36"/>
    <n v="72209"/>
    <x v="0"/>
    <x v="368"/>
    <x v="1"/>
    <x v="10"/>
    <x v="364"/>
    <n v="59.94"/>
    <n v="3"/>
    <n v="0"/>
    <n v="28.171799999999998"/>
  </r>
  <r>
    <n v="5536"/>
    <s v="US-2013-167472"/>
    <x v="0"/>
    <x v="112"/>
    <d v="2013-06-08T00:00:00"/>
    <s v="First Class"/>
    <s v="CK-12595"/>
    <s v="Clytie Kelty"/>
    <x v="0"/>
    <x v="0"/>
    <s v="Little Rock"/>
    <x v="36"/>
    <n v="72209"/>
    <x v="0"/>
    <x v="94"/>
    <x v="1"/>
    <x v="8"/>
    <x v="94"/>
    <n v="64.14"/>
    <n v="3"/>
    <n v="0"/>
    <n v="30.787199999999999"/>
  </r>
  <r>
    <n v="5537"/>
    <s v="US-2013-167472"/>
    <x v="0"/>
    <x v="112"/>
    <d v="2013-06-08T00:00:00"/>
    <s v="First Class"/>
    <s v="CK-12595"/>
    <s v="Clytie Kelty"/>
    <x v="0"/>
    <x v="0"/>
    <s v="Little Rock"/>
    <x v="36"/>
    <n v="72209"/>
    <x v="0"/>
    <x v="1065"/>
    <x v="1"/>
    <x v="8"/>
    <x v="1045"/>
    <n v="11.67"/>
    <n v="3"/>
    <n v="0"/>
    <n v="5.6015999999999995"/>
  </r>
  <r>
    <n v="5538"/>
    <s v="US-2013-167472"/>
    <x v="0"/>
    <x v="112"/>
    <d v="2013-06-08T00:00:00"/>
    <s v="First Class"/>
    <s v="CK-12595"/>
    <s v="Clytie Kelty"/>
    <x v="0"/>
    <x v="0"/>
    <s v="Little Rock"/>
    <x v="36"/>
    <n v="72209"/>
    <x v="0"/>
    <x v="1483"/>
    <x v="1"/>
    <x v="10"/>
    <x v="1461"/>
    <n v="12.96"/>
    <n v="2"/>
    <n v="0"/>
    <n v="6.2208000000000006"/>
  </r>
  <r>
    <n v="5539"/>
    <s v="CA-2012-120551"/>
    <x v="1"/>
    <x v="657"/>
    <d v="2012-04-20T00:00:00"/>
    <s v="Standard Class"/>
    <s v="SS-20590"/>
    <s v="Sonia Sunley"/>
    <x v="0"/>
    <x v="0"/>
    <s v="Norfolk"/>
    <x v="8"/>
    <n v="68701"/>
    <x v="2"/>
    <x v="699"/>
    <x v="1"/>
    <x v="8"/>
    <x v="692"/>
    <n v="17.43"/>
    <n v="3"/>
    <n v="0"/>
    <n v="8.0177999999999994"/>
  </r>
  <r>
    <n v="5540"/>
    <s v="US-2014-150595"/>
    <x v="3"/>
    <x v="1053"/>
    <d v="2014-05-27T00:00:00"/>
    <s v="Standard Class"/>
    <s v="LE-16810"/>
    <s v="Laurel Elliston"/>
    <x v="0"/>
    <x v="0"/>
    <s v="Chicago"/>
    <x v="10"/>
    <n v="60653"/>
    <x v="2"/>
    <x v="70"/>
    <x v="0"/>
    <x v="1"/>
    <x v="70"/>
    <n v="181.98599999999999"/>
    <n v="2"/>
    <n v="0.3"/>
    <n v="-54.595799999999997"/>
  </r>
  <r>
    <n v="5541"/>
    <s v="US-2014-150595"/>
    <x v="3"/>
    <x v="1053"/>
    <d v="2014-05-27T00:00:00"/>
    <s v="Standard Class"/>
    <s v="LE-16810"/>
    <s v="Laurel Elliston"/>
    <x v="0"/>
    <x v="0"/>
    <s v="Chicago"/>
    <x v="10"/>
    <n v="60653"/>
    <x v="2"/>
    <x v="122"/>
    <x v="1"/>
    <x v="8"/>
    <x v="122"/>
    <n v="1.5919999999999996"/>
    <n v="2"/>
    <n v="0.8"/>
    <n v="-2.6268000000000002"/>
  </r>
  <r>
    <n v="5542"/>
    <s v="US-2014-150595"/>
    <x v="3"/>
    <x v="1053"/>
    <d v="2014-05-27T00:00:00"/>
    <s v="Standard Class"/>
    <s v="LE-16810"/>
    <s v="Laurel Elliston"/>
    <x v="0"/>
    <x v="0"/>
    <s v="Chicago"/>
    <x v="10"/>
    <n v="60653"/>
    <x v="2"/>
    <x v="660"/>
    <x v="1"/>
    <x v="14"/>
    <x v="654"/>
    <n v="22.344000000000001"/>
    <n v="3"/>
    <n v="0.2"/>
    <n v="2.5136999999999983"/>
  </r>
  <r>
    <n v="5543"/>
    <s v="CA-2013-134936"/>
    <x v="0"/>
    <x v="1054"/>
    <d v="2013-12-26T00:00:00"/>
    <s v="Standard Class"/>
    <s v="ES-14080"/>
    <s v="Erin Smith"/>
    <x v="1"/>
    <x v="0"/>
    <s v="Tucson"/>
    <x v="16"/>
    <n v="85705"/>
    <x v="1"/>
    <x v="1746"/>
    <x v="0"/>
    <x v="3"/>
    <x v="1727"/>
    <n v="455.97"/>
    <n v="6"/>
    <n v="0.5"/>
    <n v="-218.86559999999997"/>
  </r>
  <r>
    <n v="5544"/>
    <s v="CA-2013-134936"/>
    <x v="0"/>
    <x v="1054"/>
    <d v="2013-12-26T00:00:00"/>
    <s v="Standard Class"/>
    <s v="ES-14080"/>
    <s v="Erin Smith"/>
    <x v="1"/>
    <x v="0"/>
    <s v="Tucson"/>
    <x v="16"/>
    <n v="85705"/>
    <x v="1"/>
    <x v="1458"/>
    <x v="1"/>
    <x v="8"/>
    <x v="1435"/>
    <n v="10.440000000000001"/>
    <n v="6"/>
    <n v="0.7"/>
    <n v="-7.6559999999999988"/>
  </r>
  <r>
    <n v="5545"/>
    <s v="CA-2013-134936"/>
    <x v="0"/>
    <x v="1054"/>
    <d v="2013-12-26T00:00:00"/>
    <s v="Standard Class"/>
    <s v="ES-14080"/>
    <s v="Erin Smith"/>
    <x v="1"/>
    <x v="0"/>
    <s v="Tucson"/>
    <x v="16"/>
    <n v="85705"/>
    <x v="1"/>
    <x v="530"/>
    <x v="1"/>
    <x v="8"/>
    <x v="525"/>
    <n v="5.2140000000000004"/>
    <n v="2"/>
    <n v="0.7"/>
    <n v="-4.1711999999999989"/>
  </r>
  <r>
    <n v="5546"/>
    <s v="CA-2014-102967"/>
    <x v="3"/>
    <x v="585"/>
    <d v="2014-09-27T00:00:00"/>
    <s v="Standard Class"/>
    <s v="MG-17890"/>
    <s v="Michael Granlund"/>
    <x v="2"/>
    <x v="0"/>
    <s v="Concord"/>
    <x v="38"/>
    <n v="3301"/>
    <x v="3"/>
    <x v="146"/>
    <x v="1"/>
    <x v="4"/>
    <x v="146"/>
    <n v="67.400000000000006"/>
    <n v="5"/>
    <n v="0"/>
    <n v="17.523999999999997"/>
  </r>
  <r>
    <n v="5547"/>
    <s v="CA-2014-151008"/>
    <x v="3"/>
    <x v="210"/>
    <d v="2014-09-09T00:00:00"/>
    <s v="First Class"/>
    <s v="JM-16195"/>
    <s v="Justin MacKendrick"/>
    <x v="0"/>
    <x v="0"/>
    <s v="Draper"/>
    <x v="7"/>
    <n v="84020"/>
    <x v="1"/>
    <x v="1598"/>
    <x v="0"/>
    <x v="5"/>
    <x v="1581"/>
    <n v="25.16"/>
    <n v="2"/>
    <n v="0"/>
    <n v="10.567200000000001"/>
  </r>
  <r>
    <n v="5548"/>
    <s v="CA-2014-151008"/>
    <x v="3"/>
    <x v="210"/>
    <d v="2014-09-09T00:00:00"/>
    <s v="First Class"/>
    <s v="JM-16195"/>
    <s v="Justin MacKendrick"/>
    <x v="0"/>
    <x v="0"/>
    <s v="Draper"/>
    <x v="7"/>
    <n v="84020"/>
    <x v="1"/>
    <x v="1255"/>
    <x v="2"/>
    <x v="7"/>
    <x v="1230"/>
    <n v="126.56"/>
    <n v="4"/>
    <n v="0.2"/>
    <n v="47.459999999999994"/>
  </r>
  <r>
    <n v="5549"/>
    <s v="CA-2011-159800"/>
    <x v="2"/>
    <x v="683"/>
    <d v="2011-12-01T00:00:00"/>
    <s v="First Class"/>
    <s v="SG-20470"/>
    <s v="Sheri Gordon"/>
    <x v="0"/>
    <x v="0"/>
    <s v="San Francisco"/>
    <x v="1"/>
    <n v="94109"/>
    <x v="1"/>
    <x v="937"/>
    <x v="1"/>
    <x v="9"/>
    <x v="921"/>
    <n v="43.68"/>
    <n v="3"/>
    <n v="0"/>
    <n v="11.793600000000001"/>
  </r>
  <r>
    <n v="5550"/>
    <s v="CA-2011-159800"/>
    <x v="2"/>
    <x v="683"/>
    <d v="2011-12-01T00:00:00"/>
    <s v="First Class"/>
    <s v="SG-20470"/>
    <s v="Sheri Gordon"/>
    <x v="0"/>
    <x v="0"/>
    <s v="San Francisco"/>
    <x v="1"/>
    <n v="94109"/>
    <x v="1"/>
    <x v="808"/>
    <x v="2"/>
    <x v="11"/>
    <x v="798"/>
    <n v="139.92999999999998"/>
    <n v="7"/>
    <n v="0"/>
    <n v="34.982499999999987"/>
  </r>
  <r>
    <n v="5551"/>
    <s v="US-2011-159618"/>
    <x v="2"/>
    <x v="607"/>
    <d v="2011-11-16T00:00:00"/>
    <s v="Standard Class"/>
    <s v="DB-12970"/>
    <s v="Darren Budd"/>
    <x v="1"/>
    <x v="0"/>
    <s v="Houston"/>
    <x v="5"/>
    <n v="77036"/>
    <x v="2"/>
    <x v="1412"/>
    <x v="1"/>
    <x v="6"/>
    <x v="1390"/>
    <n v="2.6720000000000002"/>
    <n v="1"/>
    <n v="0.2"/>
    <n v="0.33399999999999974"/>
  </r>
  <r>
    <n v="5552"/>
    <s v="US-2011-159618"/>
    <x v="2"/>
    <x v="607"/>
    <d v="2011-11-16T00:00:00"/>
    <s v="Standard Class"/>
    <s v="DB-12970"/>
    <s v="Darren Budd"/>
    <x v="1"/>
    <x v="0"/>
    <s v="Houston"/>
    <x v="5"/>
    <n v="77036"/>
    <x v="2"/>
    <x v="1567"/>
    <x v="1"/>
    <x v="14"/>
    <x v="1549"/>
    <n v="16.656000000000002"/>
    <n v="6"/>
    <n v="0.2"/>
    <n v="-3.123000000000002"/>
  </r>
  <r>
    <n v="5553"/>
    <s v="US-2011-159618"/>
    <x v="2"/>
    <x v="607"/>
    <d v="2011-11-16T00:00:00"/>
    <s v="Standard Class"/>
    <s v="DB-12970"/>
    <s v="Darren Budd"/>
    <x v="1"/>
    <x v="0"/>
    <s v="Houston"/>
    <x v="5"/>
    <n v="77036"/>
    <x v="2"/>
    <x v="217"/>
    <x v="2"/>
    <x v="11"/>
    <x v="458"/>
    <n v="79.512000000000015"/>
    <n v="3"/>
    <n v="0.2"/>
    <n v="20.8719"/>
  </r>
  <r>
    <n v="5554"/>
    <s v="US-2011-159618"/>
    <x v="2"/>
    <x v="607"/>
    <d v="2011-11-16T00:00:00"/>
    <s v="Standard Class"/>
    <s v="DB-12970"/>
    <s v="Darren Budd"/>
    <x v="1"/>
    <x v="0"/>
    <s v="Houston"/>
    <x v="5"/>
    <n v="77036"/>
    <x v="2"/>
    <x v="260"/>
    <x v="1"/>
    <x v="10"/>
    <x v="257"/>
    <n v="36.288000000000011"/>
    <n v="7"/>
    <n v="0.2"/>
    <n v="12.700800000000001"/>
  </r>
  <r>
    <n v="5555"/>
    <s v="US-2011-159618"/>
    <x v="2"/>
    <x v="607"/>
    <d v="2011-11-16T00:00:00"/>
    <s v="Standard Class"/>
    <s v="DB-12970"/>
    <s v="Darren Budd"/>
    <x v="1"/>
    <x v="0"/>
    <s v="Houston"/>
    <x v="5"/>
    <n v="77036"/>
    <x v="2"/>
    <x v="899"/>
    <x v="0"/>
    <x v="0"/>
    <x v="883"/>
    <n v="67.993199999999987"/>
    <n v="1"/>
    <n v="0.32"/>
    <n v="-12.998700000000007"/>
  </r>
  <r>
    <n v="5556"/>
    <s v="CA-2014-116113"/>
    <x v="3"/>
    <x v="280"/>
    <d v="2014-10-07T00:00:00"/>
    <s v="Second Class"/>
    <s v="JW-15220"/>
    <s v="Jane Waco"/>
    <x v="1"/>
    <x v="0"/>
    <s v="Montgomery"/>
    <x v="19"/>
    <n v="36116"/>
    <x v="0"/>
    <x v="1524"/>
    <x v="0"/>
    <x v="5"/>
    <x v="1502"/>
    <n v="10.16"/>
    <n v="2"/>
    <n v="0"/>
    <n v="3.4543999999999997"/>
  </r>
  <r>
    <n v="5557"/>
    <s v="CA-2012-125066"/>
    <x v="1"/>
    <x v="639"/>
    <d v="2012-12-18T00:00:00"/>
    <s v="Standard Class"/>
    <s v="KD-16495"/>
    <s v="Keith Dawkins"/>
    <x v="1"/>
    <x v="0"/>
    <s v="Jackson"/>
    <x v="35"/>
    <n v="39212"/>
    <x v="0"/>
    <x v="1392"/>
    <x v="0"/>
    <x v="5"/>
    <x v="1369"/>
    <n v="6.16"/>
    <n v="2"/>
    <n v="0"/>
    <n v="1.9711999999999996"/>
  </r>
  <r>
    <n v="5558"/>
    <s v="CA-2012-125066"/>
    <x v="1"/>
    <x v="639"/>
    <d v="2012-12-18T00:00:00"/>
    <s v="Standard Class"/>
    <s v="KD-16495"/>
    <s v="Keith Dawkins"/>
    <x v="1"/>
    <x v="0"/>
    <s v="Jackson"/>
    <x v="35"/>
    <n v="39212"/>
    <x v="0"/>
    <x v="1473"/>
    <x v="1"/>
    <x v="6"/>
    <x v="1451"/>
    <n v="56.3"/>
    <n v="2"/>
    <n v="0"/>
    <n v="15.764000000000003"/>
  </r>
  <r>
    <n v="5559"/>
    <s v="US-2012-114741"/>
    <x v="1"/>
    <x v="401"/>
    <d v="2012-12-10T00:00:00"/>
    <s v="Standard Class"/>
    <s v="IL-15100"/>
    <s v="Ivan Liston"/>
    <x v="0"/>
    <x v="0"/>
    <s v="North Las Vegas"/>
    <x v="33"/>
    <n v="89031"/>
    <x v="1"/>
    <x v="1747"/>
    <x v="1"/>
    <x v="10"/>
    <x v="1728"/>
    <n v="6.48"/>
    <n v="1"/>
    <n v="0"/>
    <n v="3.1104000000000003"/>
  </r>
  <r>
    <n v="5560"/>
    <s v="US-2012-114741"/>
    <x v="1"/>
    <x v="401"/>
    <d v="2012-12-10T00:00:00"/>
    <s v="Standard Class"/>
    <s v="IL-15100"/>
    <s v="Ivan Liston"/>
    <x v="0"/>
    <x v="0"/>
    <s v="North Las Vegas"/>
    <x v="33"/>
    <n v="89031"/>
    <x v="1"/>
    <x v="1244"/>
    <x v="1"/>
    <x v="4"/>
    <x v="1218"/>
    <n v="1325.8500000000001"/>
    <n v="5"/>
    <n v="0"/>
    <n v="238.65299999999991"/>
  </r>
  <r>
    <n v="5561"/>
    <s v="US-2012-114741"/>
    <x v="1"/>
    <x v="401"/>
    <d v="2012-12-10T00:00:00"/>
    <s v="Standard Class"/>
    <s v="IL-15100"/>
    <s v="Ivan Liston"/>
    <x v="0"/>
    <x v="0"/>
    <s v="North Las Vegas"/>
    <x v="33"/>
    <n v="89031"/>
    <x v="1"/>
    <x v="690"/>
    <x v="1"/>
    <x v="2"/>
    <x v="683"/>
    <n v="14.940000000000001"/>
    <n v="3"/>
    <n v="0"/>
    <n v="6.8723999999999998"/>
  </r>
  <r>
    <n v="5562"/>
    <s v="CA-2014-133263"/>
    <x v="3"/>
    <x v="185"/>
    <d v="2014-04-03T00:00:00"/>
    <s v="Second Class"/>
    <s v="JE-15610"/>
    <s v="Jim Epp"/>
    <x v="1"/>
    <x v="0"/>
    <s v="Atlanta"/>
    <x v="32"/>
    <n v="30318"/>
    <x v="0"/>
    <x v="303"/>
    <x v="1"/>
    <x v="8"/>
    <x v="300"/>
    <n v="34.54"/>
    <n v="1"/>
    <n v="0"/>
    <n v="17.27"/>
  </r>
  <r>
    <n v="5563"/>
    <s v="CA-2014-133263"/>
    <x v="3"/>
    <x v="185"/>
    <d v="2014-04-03T00:00:00"/>
    <s v="Second Class"/>
    <s v="JE-15610"/>
    <s v="Jim Epp"/>
    <x v="1"/>
    <x v="0"/>
    <s v="Atlanta"/>
    <x v="32"/>
    <n v="30318"/>
    <x v="0"/>
    <x v="306"/>
    <x v="2"/>
    <x v="16"/>
    <x v="303"/>
    <n v="2999.95"/>
    <n v="5"/>
    <n v="0"/>
    <n v="1439.9760000000001"/>
  </r>
  <r>
    <n v="5564"/>
    <s v="CA-2014-133263"/>
    <x v="3"/>
    <x v="185"/>
    <d v="2014-04-03T00:00:00"/>
    <s v="Second Class"/>
    <s v="JE-15610"/>
    <s v="Jim Epp"/>
    <x v="1"/>
    <x v="0"/>
    <s v="Atlanta"/>
    <x v="32"/>
    <n v="30318"/>
    <x v="0"/>
    <x v="27"/>
    <x v="1"/>
    <x v="8"/>
    <x v="27"/>
    <n v="64.12"/>
    <n v="4"/>
    <n v="0"/>
    <n v="30.7776"/>
  </r>
  <r>
    <n v="5565"/>
    <s v="CA-2014-157966"/>
    <x v="3"/>
    <x v="677"/>
    <d v="2014-03-14T00:00:00"/>
    <s v="Same Day"/>
    <s v="SU-20665"/>
    <s v="Stephanie Ulpright"/>
    <x v="2"/>
    <x v="0"/>
    <s v="Chicago"/>
    <x v="10"/>
    <n v="60610"/>
    <x v="2"/>
    <x v="1515"/>
    <x v="1"/>
    <x v="6"/>
    <x v="1493"/>
    <n v="19.456000000000003"/>
    <n v="4"/>
    <n v="0.2"/>
    <n v="2.188799999999997"/>
  </r>
  <r>
    <n v="5566"/>
    <s v="CA-2014-157966"/>
    <x v="3"/>
    <x v="677"/>
    <d v="2014-03-14T00:00:00"/>
    <s v="Same Day"/>
    <s v="SU-20665"/>
    <s v="Stephanie Ulpright"/>
    <x v="2"/>
    <x v="0"/>
    <s v="Chicago"/>
    <x v="10"/>
    <n v="60610"/>
    <x v="2"/>
    <x v="1748"/>
    <x v="2"/>
    <x v="15"/>
    <x v="1729"/>
    <n v="209.98599999999999"/>
    <n v="2"/>
    <n v="0.3"/>
    <n v="8.9993999999999801"/>
  </r>
  <r>
    <n v="5567"/>
    <s v="CA-2014-157966"/>
    <x v="3"/>
    <x v="677"/>
    <d v="2014-03-14T00:00:00"/>
    <s v="Same Day"/>
    <s v="SU-20665"/>
    <s v="Stephanie Ulpright"/>
    <x v="2"/>
    <x v="0"/>
    <s v="Chicago"/>
    <x v="10"/>
    <n v="60610"/>
    <x v="2"/>
    <x v="1453"/>
    <x v="1"/>
    <x v="6"/>
    <x v="1430"/>
    <n v="29.760000000000005"/>
    <n v="5"/>
    <n v="0.2"/>
    <n v="1.8599999999999994"/>
  </r>
  <r>
    <n v="5568"/>
    <s v="CA-2014-157966"/>
    <x v="3"/>
    <x v="677"/>
    <d v="2014-03-14T00:00:00"/>
    <s v="Same Day"/>
    <s v="SU-20665"/>
    <s v="Stephanie Ulpright"/>
    <x v="2"/>
    <x v="0"/>
    <s v="Chicago"/>
    <x v="10"/>
    <n v="60610"/>
    <x v="2"/>
    <x v="1584"/>
    <x v="0"/>
    <x v="1"/>
    <x v="1566"/>
    <n v="89.768000000000001"/>
    <n v="1"/>
    <n v="0.3"/>
    <n v="-2.5647999999999982"/>
  </r>
  <r>
    <n v="5569"/>
    <s v="CA-2014-157966"/>
    <x v="3"/>
    <x v="677"/>
    <d v="2014-03-14T00:00:00"/>
    <s v="Same Day"/>
    <s v="SU-20665"/>
    <s v="Stephanie Ulpright"/>
    <x v="2"/>
    <x v="0"/>
    <s v="Chicago"/>
    <x v="10"/>
    <n v="60610"/>
    <x v="2"/>
    <x v="306"/>
    <x v="2"/>
    <x v="16"/>
    <x v="303"/>
    <n v="959.98400000000004"/>
    <n v="2"/>
    <n v="0.2"/>
    <n v="335.99440000000004"/>
  </r>
  <r>
    <n v="5570"/>
    <s v="CA-2014-157966"/>
    <x v="3"/>
    <x v="677"/>
    <d v="2014-03-14T00:00:00"/>
    <s v="Same Day"/>
    <s v="SU-20665"/>
    <s v="Stephanie Ulpright"/>
    <x v="2"/>
    <x v="0"/>
    <s v="Chicago"/>
    <x v="10"/>
    <n v="60610"/>
    <x v="2"/>
    <x v="548"/>
    <x v="1"/>
    <x v="10"/>
    <x v="543"/>
    <n v="15.552000000000003"/>
    <n v="3"/>
    <n v="0.2"/>
    <n v="5.6375999999999999"/>
  </r>
  <r>
    <n v="5571"/>
    <s v="CA-2014-157966"/>
    <x v="3"/>
    <x v="677"/>
    <d v="2014-03-14T00:00:00"/>
    <s v="Same Day"/>
    <s v="SU-20665"/>
    <s v="Stephanie Ulpright"/>
    <x v="2"/>
    <x v="0"/>
    <s v="Chicago"/>
    <x v="10"/>
    <n v="60610"/>
    <x v="2"/>
    <x v="1300"/>
    <x v="2"/>
    <x v="7"/>
    <x v="1276"/>
    <n v="34.360000000000007"/>
    <n v="1"/>
    <n v="0.2"/>
    <n v="-7.3015000000000025"/>
  </r>
  <r>
    <n v="5572"/>
    <s v="CA-2011-151162"/>
    <x v="2"/>
    <x v="29"/>
    <d v="2011-12-09T00:00:00"/>
    <s v="Standard Class"/>
    <s v="EA-14035"/>
    <s v="Erin Ashbrook"/>
    <x v="1"/>
    <x v="0"/>
    <s v="Columbus"/>
    <x v="24"/>
    <n v="43229"/>
    <x v="3"/>
    <x v="1522"/>
    <x v="1"/>
    <x v="10"/>
    <x v="1500"/>
    <n v="98.376000000000005"/>
    <n v="3"/>
    <n v="0.2"/>
    <n v="35.661300000000004"/>
  </r>
  <r>
    <n v="5573"/>
    <s v="CA-2011-151162"/>
    <x v="2"/>
    <x v="29"/>
    <d v="2011-12-09T00:00:00"/>
    <s v="Standard Class"/>
    <s v="EA-14035"/>
    <s v="Erin Ashbrook"/>
    <x v="1"/>
    <x v="0"/>
    <s v="Columbus"/>
    <x v="24"/>
    <n v="43229"/>
    <x v="3"/>
    <x v="691"/>
    <x v="1"/>
    <x v="8"/>
    <x v="684"/>
    <n v="29.940000000000005"/>
    <n v="4"/>
    <n v="0.7"/>
    <n v="-23.952000000000005"/>
  </r>
  <r>
    <n v="5574"/>
    <s v="CA-2011-151162"/>
    <x v="2"/>
    <x v="29"/>
    <d v="2011-12-09T00:00:00"/>
    <s v="Standard Class"/>
    <s v="EA-14035"/>
    <s v="Erin Ashbrook"/>
    <x v="1"/>
    <x v="0"/>
    <s v="Columbus"/>
    <x v="24"/>
    <n v="43229"/>
    <x v="3"/>
    <x v="1749"/>
    <x v="1"/>
    <x v="10"/>
    <x v="1730"/>
    <n v="17.472000000000001"/>
    <n v="3"/>
    <n v="0.2"/>
    <n v="5.6783999999999981"/>
  </r>
  <r>
    <n v="5575"/>
    <s v="CA-2011-151162"/>
    <x v="2"/>
    <x v="29"/>
    <d v="2011-12-09T00:00:00"/>
    <s v="Standard Class"/>
    <s v="EA-14035"/>
    <s v="Erin Ashbrook"/>
    <x v="1"/>
    <x v="0"/>
    <s v="Columbus"/>
    <x v="24"/>
    <n v="43229"/>
    <x v="3"/>
    <x v="1750"/>
    <x v="2"/>
    <x v="7"/>
    <x v="1731"/>
    <n v="36.738"/>
    <n v="1"/>
    <n v="0.4"/>
    <n v="-9.1845000000000034"/>
  </r>
  <r>
    <n v="5576"/>
    <s v="CA-2011-151162"/>
    <x v="2"/>
    <x v="29"/>
    <d v="2011-12-09T00:00:00"/>
    <s v="Standard Class"/>
    <s v="EA-14035"/>
    <s v="Erin Ashbrook"/>
    <x v="1"/>
    <x v="0"/>
    <s v="Columbus"/>
    <x v="24"/>
    <n v="43229"/>
    <x v="3"/>
    <x v="1187"/>
    <x v="2"/>
    <x v="7"/>
    <x v="1164"/>
    <n v="179.93999999999997"/>
    <n v="2"/>
    <n v="0.4"/>
    <n v="-44.984999999999999"/>
  </r>
  <r>
    <n v="5577"/>
    <s v="CA-2013-136686"/>
    <x v="0"/>
    <x v="939"/>
    <d v="2013-12-17T00:00:00"/>
    <s v="Standard Class"/>
    <s v="RF-19840"/>
    <s v="Roy Französisch"/>
    <x v="0"/>
    <x v="0"/>
    <s v="Pasadena"/>
    <x v="1"/>
    <n v="91104"/>
    <x v="1"/>
    <x v="441"/>
    <x v="0"/>
    <x v="5"/>
    <x v="436"/>
    <n v="383.64"/>
    <n v="6"/>
    <n v="0"/>
    <n v="122.76479999999999"/>
  </r>
  <r>
    <n v="5578"/>
    <s v="CA-2013-136686"/>
    <x v="0"/>
    <x v="939"/>
    <d v="2013-12-17T00:00:00"/>
    <s v="Standard Class"/>
    <s v="RF-19840"/>
    <s v="Roy Französisch"/>
    <x v="0"/>
    <x v="0"/>
    <s v="Pasadena"/>
    <x v="1"/>
    <n v="91104"/>
    <x v="1"/>
    <x v="551"/>
    <x v="1"/>
    <x v="9"/>
    <x v="545"/>
    <n v="56.519999999999996"/>
    <n v="3"/>
    <n v="0"/>
    <n v="15.8256"/>
  </r>
  <r>
    <n v="5579"/>
    <s v="CA-2014-137498"/>
    <x v="3"/>
    <x v="428"/>
    <d v="2014-09-15T00:00:00"/>
    <s v="Second Class"/>
    <s v="LC-17050"/>
    <s v="Liz Carlisle"/>
    <x v="0"/>
    <x v="0"/>
    <s v="Los Angeles"/>
    <x v="1"/>
    <n v="90004"/>
    <x v="1"/>
    <x v="950"/>
    <x v="1"/>
    <x v="6"/>
    <x v="934"/>
    <n v="6.56"/>
    <n v="2"/>
    <n v="0"/>
    <n v="1.9023999999999992"/>
  </r>
  <r>
    <n v="5580"/>
    <s v="CA-2014-137498"/>
    <x v="3"/>
    <x v="428"/>
    <d v="2014-09-15T00:00:00"/>
    <s v="Second Class"/>
    <s v="LC-17050"/>
    <s v="Liz Carlisle"/>
    <x v="0"/>
    <x v="0"/>
    <s v="Los Angeles"/>
    <x v="1"/>
    <n v="90004"/>
    <x v="1"/>
    <x v="1225"/>
    <x v="0"/>
    <x v="1"/>
    <x v="1200"/>
    <n v="243.92"/>
    <n v="5"/>
    <n v="0.2"/>
    <n v="-15.245000000000005"/>
  </r>
  <r>
    <n v="5581"/>
    <s v="CA-2014-137498"/>
    <x v="3"/>
    <x v="428"/>
    <d v="2014-09-15T00:00:00"/>
    <s v="Second Class"/>
    <s v="LC-17050"/>
    <s v="Liz Carlisle"/>
    <x v="0"/>
    <x v="0"/>
    <s v="Los Angeles"/>
    <x v="1"/>
    <n v="90004"/>
    <x v="1"/>
    <x v="1714"/>
    <x v="1"/>
    <x v="10"/>
    <x v="1692"/>
    <n v="47.52"/>
    <n v="9"/>
    <n v="0"/>
    <n v="22.809600000000003"/>
  </r>
  <r>
    <n v="5582"/>
    <s v="CA-2014-163818"/>
    <x v="3"/>
    <x v="1055"/>
    <d v="2014-10-09T00:00:00"/>
    <s v="Standard Class"/>
    <s v="PS-18970"/>
    <s v="Paul Stevenson"/>
    <x v="2"/>
    <x v="0"/>
    <s v="Clinton"/>
    <x v="39"/>
    <n v="20735"/>
    <x v="3"/>
    <x v="891"/>
    <x v="0"/>
    <x v="5"/>
    <x v="875"/>
    <n v="19.98"/>
    <n v="1"/>
    <n v="0"/>
    <n v="8.5914000000000019"/>
  </r>
  <r>
    <n v="5583"/>
    <s v="CA-2013-161158"/>
    <x v="0"/>
    <x v="195"/>
    <d v="2013-05-14T00:00:00"/>
    <s v="Standard Class"/>
    <s v="PS-18970"/>
    <s v="Paul Stevenson"/>
    <x v="2"/>
    <x v="0"/>
    <s v="New York City"/>
    <x v="15"/>
    <n v="10024"/>
    <x v="3"/>
    <x v="902"/>
    <x v="1"/>
    <x v="6"/>
    <x v="885"/>
    <n v="8"/>
    <n v="5"/>
    <n v="0"/>
    <n v="3.4400000000000008"/>
  </r>
  <r>
    <n v="5584"/>
    <s v="CA-2011-116673"/>
    <x v="2"/>
    <x v="534"/>
    <d v="2011-12-19T00:00:00"/>
    <s v="Second Class"/>
    <s v="JO-15280"/>
    <s v="Jas O'Carroll"/>
    <x v="0"/>
    <x v="0"/>
    <s v="San Diego"/>
    <x v="1"/>
    <n v="92037"/>
    <x v="1"/>
    <x v="1392"/>
    <x v="0"/>
    <x v="5"/>
    <x v="1369"/>
    <n v="6.16"/>
    <n v="2"/>
    <n v="0"/>
    <n v="1.9711999999999996"/>
  </r>
  <r>
    <n v="5585"/>
    <s v="CA-2014-105333"/>
    <x v="3"/>
    <x v="329"/>
    <d v="2014-12-05T00:00:00"/>
    <s v="Standard Class"/>
    <s v="VP-21730"/>
    <s v="Victor Preis"/>
    <x v="2"/>
    <x v="0"/>
    <s v="New York City"/>
    <x v="15"/>
    <n v="10011"/>
    <x v="3"/>
    <x v="1751"/>
    <x v="1"/>
    <x v="4"/>
    <x v="1732"/>
    <n v="83.56"/>
    <n v="4"/>
    <n v="0"/>
    <n v="1.6711999999999989"/>
  </r>
  <r>
    <n v="5586"/>
    <s v="CA-2014-105333"/>
    <x v="3"/>
    <x v="329"/>
    <d v="2014-12-05T00:00:00"/>
    <s v="Standard Class"/>
    <s v="VP-21730"/>
    <s v="Victor Preis"/>
    <x v="2"/>
    <x v="0"/>
    <s v="New York City"/>
    <x v="15"/>
    <n v="10011"/>
    <x v="3"/>
    <x v="1752"/>
    <x v="2"/>
    <x v="7"/>
    <x v="1733"/>
    <n v="546.06000000000006"/>
    <n v="3"/>
    <n v="0"/>
    <n v="163.81799999999998"/>
  </r>
  <r>
    <n v="5587"/>
    <s v="CA-2014-105333"/>
    <x v="3"/>
    <x v="329"/>
    <d v="2014-12-05T00:00:00"/>
    <s v="Standard Class"/>
    <s v="VP-21730"/>
    <s v="Victor Preis"/>
    <x v="2"/>
    <x v="0"/>
    <s v="New York City"/>
    <x v="15"/>
    <n v="10011"/>
    <x v="3"/>
    <x v="435"/>
    <x v="1"/>
    <x v="4"/>
    <x v="430"/>
    <n v="269.49"/>
    <n v="3"/>
    <n v="0"/>
    <n v="5.3897999999999939"/>
  </r>
  <r>
    <n v="5588"/>
    <s v="CA-2012-149993"/>
    <x v="1"/>
    <x v="531"/>
    <d v="2012-03-20T00:00:00"/>
    <s v="First Class"/>
    <s v="GA-14725"/>
    <s v="Guy Armstrong"/>
    <x v="0"/>
    <x v="0"/>
    <s v="Lancaster"/>
    <x v="1"/>
    <n v="93534"/>
    <x v="1"/>
    <x v="845"/>
    <x v="1"/>
    <x v="13"/>
    <x v="831"/>
    <n v="10.9"/>
    <n v="5"/>
    <n v="0"/>
    <n v="3.5970000000000004"/>
  </r>
  <r>
    <n v="5589"/>
    <s v="CA-2011-168158"/>
    <x v="2"/>
    <x v="866"/>
    <d v="2011-07-24T00:00:00"/>
    <s v="Standard Class"/>
    <s v="EM-14140"/>
    <s v="Eugene Moren"/>
    <x v="2"/>
    <x v="0"/>
    <s v="Great Falls"/>
    <x v="37"/>
    <n v="59405"/>
    <x v="1"/>
    <x v="733"/>
    <x v="1"/>
    <x v="8"/>
    <x v="725"/>
    <n v="6.0960000000000001"/>
    <n v="2"/>
    <n v="0.2"/>
    <n v="2.2098"/>
  </r>
  <r>
    <n v="5590"/>
    <s v="CA-2013-115224"/>
    <x v="0"/>
    <x v="16"/>
    <d v="2013-12-12T00:00:00"/>
    <s v="Second Class"/>
    <s v="DB-13615"/>
    <s v="Doug Bickford"/>
    <x v="0"/>
    <x v="0"/>
    <s v="San Francisco"/>
    <x v="1"/>
    <n v="94110"/>
    <x v="1"/>
    <x v="75"/>
    <x v="1"/>
    <x v="4"/>
    <x v="75"/>
    <n v="34.049999999999997"/>
    <n v="3"/>
    <n v="0"/>
    <n v="9.5340000000000025"/>
  </r>
  <r>
    <n v="5591"/>
    <s v="CA-2013-115224"/>
    <x v="0"/>
    <x v="16"/>
    <d v="2013-12-12T00:00:00"/>
    <s v="Second Class"/>
    <s v="DB-13615"/>
    <s v="Doug Bickford"/>
    <x v="0"/>
    <x v="0"/>
    <s v="San Francisco"/>
    <x v="1"/>
    <n v="94110"/>
    <x v="1"/>
    <x v="718"/>
    <x v="1"/>
    <x v="4"/>
    <x v="710"/>
    <n v="352.38"/>
    <n v="2"/>
    <n v="0"/>
    <n v="81.047399999999982"/>
  </r>
  <r>
    <n v="5592"/>
    <s v="CA-2011-164742"/>
    <x v="2"/>
    <x v="303"/>
    <d v="2011-10-18T00:00:00"/>
    <s v="Second Class"/>
    <s v="ML-17395"/>
    <s v="Marina Lichtenstein"/>
    <x v="1"/>
    <x v="0"/>
    <s v="Lakewood"/>
    <x v="30"/>
    <n v="8701"/>
    <x v="3"/>
    <x v="812"/>
    <x v="0"/>
    <x v="1"/>
    <x v="801"/>
    <n v="245.98"/>
    <n v="2"/>
    <n v="0"/>
    <n v="27.057799999999986"/>
  </r>
  <r>
    <n v="5593"/>
    <s v="CA-2011-164742"/>
    <x v="2"/>
    <x v="303"/>
    <d v="2011-10-18T00:00:00"/>
    <s v="Second Class"/>
    <s v="ML-17395"/>
    <s v="Marina Lichtenstein"/>
    <x v="1"/>
    <x v="0"/>
    <s v="Lakewood"/>
    <x v="30"/>
    <n v="8701"/>
    <x v="3"/>
    <x v="92"/>
    <x v="1"/>
    <x v="8"/>
    <x v="92"/>
    <n v="18.940000000000001"/>
    <n v="1"/>
    <n v="0"/>
    <n v="9.4700000000000006"/>
  </r>
  <r>
    <n v="5594"/>
    <s v="US-2014-108014"/>
    <x v="3"/>
    <x v="123"/>
    <d v="2014-11-26T00:00:00"/>
    <s v="Standard Class"/>
    <s v="JH-15430"/>
    <s v="Jennifer Halladay"/>
    <x v="0"/>
    <x v="0"/>
    <s v="Cleveland"/>
    <x v="24"/>
    <n v="44105"/>
    <x v="3"/>
    <x v="697"/>
    <x v="1"/>
    <x v="8"/>
    <x v="690"/>
    <n v="59.913000000000011"/>
    <n v="7"/>
    <n v="0.7"/>
    <n v="-45.933299999999988"/>
  </r>
  <r>
    <n v="5595"/>
    <s v="CA-2014-160325"/>
    <x v="3"/>
    <x v="241"/>
    <d v="2014-09-25T00:00:00"/>
    <s v="Same Day"/>
    <s v="BP-11095"/>
    <s v="Bart Pistole"/>
    <x v="1"/>
    <x v="0"/>
    <s v="Lawrence"/>
    <x v="31"/>
    <n v="1841"/>
    <x v="3"/>
    <x v="469"/>
    <x v="2"/>
    <x v="7"/>
    <x v="465"/>
    <n v="391.98"/>
    <n v="2"/>
    <n v="0"/>
    <n v="109.75440000000003"/>
  </r>
  <r>
    <n v="5596"/>
    <s v="CA-2014-160325"/>
    <x v="3"/>
    <x v="241"/>
    <d v="2014-09-25T00:00:00"/>
    <s v="Same Day"/>
    <s v="BP-11095"/>
    <s v="Bart Pistole"/>
    <x v="1"/>
    <x v="0"/>
    <s v="Lawrence"/>
    <x v="31"/>
    <n v="1841"/>
    <x v="3"/>
    <x v="1285"/>
    <x v="2"/>
    <x v="7"/>
    <x v="1262"/>
    <n v="437.84999999999997"/>
    <n v="3"/>
    <n v="0"/>
    <n v="131.35499999999996"/>
  </r>
  <r>
    <n v="5597"/>
    <s v="CA-2012-159779"/>
    <x v="1"/>
    <x v="12"/>
    <d v="2012-09-29T00:00:00"/>
    <s v="Standard Class"/>
    <s v="SB-20185"/>
    <s v="Sarah Brown"/>
    <x v="0"/>
    <x v="0"/>
    <s v="Concord"/>
    <x v="38"/>
    <n v="3301"/>
    <x v="3"/>
    <x v="141"/>
    <x v="1"/>
    <x v="8"/>
    <x v="141"/>
    <n v="68.62"/>
    <n v="2"/>
    <n v="0"/>
    <n v="32.251400000000004"/>
  </r>
  <r>
    <n v="5598"/>
    <s v="CA-2014-151176"/>
    <x v="3"/>
    <x v="778"/>
    <d v="2014-02-21T00:00:00"/>
    <s v="Standard Class"/>
    <s v="SV-20785"/>
    <s v="Stewart Visinsky"/>
    <x v="0"/>
    <x v="0"/>
    <s v="Baltimore"/>
    <x v="39"/>
    <n v="21215"/>
    <x v="3"/>
    <x v="1059"/>
    <x v="1"/>
    <x v="14"/>
    <x v="1039"/>
    <n v="25.02"/>
    <n v="3"/>
    <n v="0"/>
    <n v="6.5052000000000003"/>
  </r>
  <r>
    <n v="5599"/>
    <s v="CA-2014-151176"/>
    <x v="3"/>
    <x v="778"/>
    <d v="2014-02-21T00:00:00"/>
    <s v="Standard Class"/>
    <s v="SV-20785"/>
    <s v="Stewart Visinsky"/>
    <x v="0"/>
    <x v="0"/>
    <s v="Baltimore"/>
    <x v="39"/>
    <n v="21215"/>
    <x v="3"/>
    <x v="1742"/>
    <x v="1"/>
    <x v="6"/>
    <x v="1722"/>
    <n v="10.709999999999999"/>
    <n v="3"/>
    <n v="0"/>
    <n v="2.7845999999999997"/>
  </r>
  <r>
    <n v="5600"/>
    <s v="CA-2011-108903"/>
    <x v="2"/>
    <x v="462"/>
    <d v="2011-10-03T00:00:00"/>
    <s v="Same Day"/>
    <s v="DO-13435"/>
    <s v="Denny Ordway"/>
    <x v="0"/>
    <x v="0"/>
    <s v="Columbus"/>
    <x v="24"/>
    <n v="43229"/>
    <x v="3"/>
    <x v="1753"/>
    <x v="1"/>
    <x v="6"/>
    <x v="1734"/>
    <n v="55.984000000000009"/>
    <n v="2"/>
    <n v="0.2"/>
    <n v="4.1987999999999985"/>
  </r>
  <r>
    <n v="5601"/>
    <s v="CA-2011-108903"/>
    <x v="2"/>
    <x v="462"/>
    <d v="2011-10-03T00:00:00"/>
    <s v="Same Day"/>
    <s v="DO-13435"/>
    <s v="Denny Ordway"/>
    <x v="0"/>
    <x v="0"/>
    <s v="Columbus"/>
    <x v="24"/>
    <n v="43229"/>
    <x v="3"/>
    <x v="135"/>
    <x v="1"/>
    <x v="12"/>
    <x v="135"/>
    <n v="14.480000000000002"/>
    <n v="5"/>
    <n v="0.2"/>
    <n v="4.8869999999999987"/>
  </r>
  <r>
    <n v="5602"/>
    <s v="CA-2011-108903"/>
    <x v="2"/>
    <x v="462"/>
    <d v="2011-10-03T00:00:00"/>
    <s v="Same Day"/>
    <s v="DO-13435"/>
    <s v="Denny Ordway"/>
    <x v="0"/>
    <x v="0"/>
    <s v="Columbus"/>
    <x v="24"/>
    <n v="43229"/>
    <x v="3"/>
    <x v="1089"/>
    <x v="2"/>
    <x v="11"/>
    <x v="1070"/>
    <n v="142.488"/>
    <n v="3"/>
    <n v="0.2"/>
    <n v="-3.5622000000000043"/>
  </r>
  <r>
    <n v="5603"/>
    <s v="CA-2013-117919"/>
    <x v="0"/>
    <x v="278"/>
    <d v="2013-08-30T00:00:00"/>
    <s v="Second Class"/>
    <s v="TB-21355"/>
    <s v="Todd Boyes"/>
    <x v="1"/>
    <x v="0"/>
    <s v="Houston"/>
    <x v="5"/>
    <n v="77041"/>
    <x v="2"/>
    <x v="1754"/>
    <x v="1"/>
    <x v="4"/>
    <x v="1735"/>
    <n v="14.16"/>
    <n v="1"/>
    <n v="0.2"/>
    <n v="1.0620000000000003"/>
  </r>
  <r>
    <n v="5604"/>
    <s v="CA-2013-117919"/>
    <x v="0"/>
    <x v="278"/>
    <d v="2013-08-30T00:00:00"/>
    <s v="Second Class"/>
    <s v="TB-21355"/>
    <s v="Todd Boyes"/>
    <x v="1"/>
    <x v="0"/>
    <s v="Houston"/>
    <x v="5"/>
    <n v="77041"/>
    <x v="2"/>
    <x v="1673"/>
    <x v="1"/>
    <x v="10"/>
    <x v="1652"/>
    <n v="79.920000000000016"/>
    <n v="5"/>
    <n v="0.2"/>
    <n v="27.972000000000001"/>
  </r>
  <r>
    <n v="5605"/>
    <s v="CA-2012-142475"/>
    <x v="1"/>
    <x v="155"/>
    <d v="2012-12-07T00:00:00"/>
    <s v="Standard Class"/>
    <s v="BS-11380"/>
    <s v="Bill Stewart"/>
    <x v="1"/>
    <x v="0"/>
    <s v="New York City"/>
    <x v="15"/>
    <n v="10011"/>
    <x v="3"/>
    <x v="1681"/>
    <x v="1"/>
    <x v="8"/>
    <x v="1660"/>
    <n v="590.35199999999998"/>
    <n v="6"/>
    <n v="0.2"/>
    <n v="206.62319999999997"/>
  </r>
  <r>
    <n v="5606"/>
    <s v="CA-2013-134516"/>
    <x v="0"/>
    <x v="873"/>
    <d v="2013-09-26T00:00:00"/>
    <s v="Standard Class"/>
    <s v="FM-14215"/>
    <s v="Filia McAdams"/>
    <x v="1"/>
    <x v="0"/>
    <s v="Greensboro"/>
    <x v="3"/>
    <n v="27405"/>
    <x v="0"/>
    <x v="1445"/>
    <x v="0"/>
    <x v="5"/>
    <x v="1423"/>
    <n v="17.088000000000001"/>
    <n v="2"/>
    <n v="0.2"/>
    <n v="1.0679999999999996"/>
  </r>
  <r>
    <n v="5607"/>
    <s v="CA-2013-134516"/>
    <x v="0"/>
    <x v="873"/>
    <d v="2013-09-26T00:00:00"/>
    <s v="Standard Class"/>
    <s v="FM-14215"/>
    <s v="Filia McAdams"/>
    <x v="1"/>
    <x v="0"/>
    <s v="Greensboro"/>
    <x v="3"/>
    <n v="27405"/>
    <x v="0"/>
    <x v="812"/>
    <x v="0"/>
    <x v="1"/>
    <x v="801"/>
    <n v="98.391999999999996"/>
    <n v="1"/>
    <n v="0.2"/>
    <n v="-11.069100000000006"/>
  </r>
  <r>
    <n v="5608"/>
    <s v="CA-2014-105193"/>
    <x v="3"/>
    <x v="613"/>
    <d v="2014-04-01T00:00:00"/>
    <s v="Standard Class"/>
    <s v="JL-15835"/>
    <s v="John Lee"/>
    <x v="0"/>
    <x v="0"/>
    <s v="New York City"/>
    <x v="15"/>
    <n v="10024"/>
    <x v="3"/>
    <x v="147"/>
    <x v="1"/>
    <x v="6"/>
    <x v="147"/>
    <n v="11.05"/>
    <n v="5"/>
    <n v="0"/>
    <n v="2.9835000000000003"/>
  </r>
  <r>
    <n v="5609"/>
    <s v="CA-2012-168634"/>
    <x v="1"/>
    <x v="401"/>
    <d v="2012-12-11T00:00:00"/>
    <s v="Standard Class"/>
    <s v="AF-10870"/>
    <s v="Art Ferguson"/>
    <x v="0"/>
    <x v="0"/>
    <s v="San Francisco"/>
    <x v="1"/>
    <n v="94109"/>
    <x v="1"/>
    <x v="1034"/>
    <x v="1"/>
    <x v="9"/>
    <x v="1016"/>
    <n v="7.78"/>
    <n v="2"/>
    <n v="0"/>
    <n v="2.0228000000000002"/>
  </r>
  <r>
    <n v="5610"/>
    <s v="CA-2014-117198"/>
    <x v="3"/>
    <x v="515"/>
    <d v="2014-09-06T00:00:00"/>
    <s v="Standard Class"/>
    <s v="BG-11035"/>
    <s v="Barry Gonzalez"/>
    <x v="0"/>
    <x v="0"/>
    <s v="Monroe"/>
    <x v="28"/>
    <n v="71203"/>
    <x v="0"/>
    <x v="764"/>
    <x v="2"/>
    <x v="11"/>
    <x v="756"/>
    <n v="659.9"/>
    <n v="2"/>
    <n v="0"/>
    <n v="217.76699999999994"/>
  </r>
  <r>
    <n v="5611"/>
    <s v="CA-2012-145828"/>
    <x v="1"/>
    <x v="348"/>
    <d v="2012-10-07T00:00:00"/>
    <s v="First Class"/>
    <s v="MB-17305"/>
    <s v="Maria Bertelson"/>
    <x v="0"/>
    <x v="0"/>
    <s v="Cincinnati"/>
    <x v="24"/>
    <n v="45231"/>
    <x v="3"/>
    <x v="176"/>
    <x v="2"/>
    <x v="11"/>
    <x v="175"/>
    <n v="53.040000000000006"/>
    <n v="3"/>
    <n v="0.2"/>
    <n v="-4.6409999999999982"/>
  </r>
  <r>
    <n v="5612"/>
    <s v="CA-2014-121027"/>
    <x v="3"/>
    <x v="238"/>
    <d v="2014-08-23T00:00:00"/>
    <s v="Standard Class"/>
    <s v="HW-14935"/>
    <s v="Helen Wasserman"/>
    <x v="1"/>
    <x v="0"/>
    <s v="Seattle"/>
    <x v="4"/>
    <n v="98105"/>
    <x v="1"/>
    <x v="695"/>
    <x v="2"/>
    <x v="11"/>
    <x v="1053"/>
    <n v="843.9"/>
    <n v="2"/>
    <n v="0"/>
    <n v="371.31600000000003"/>
  </r>
  <r>
    <n v="5613"/>
    <s v="CA-2014-121027"/>
    <x v="3"/>
    <x v="238"/>
    <d v="2014-08-23T00:00:00"/>
    <s v="Standard Class"/>
    <s v="HW-14935"/>
    <s v="Helen Wasserman"/>
    <x v="1"/>
    <x v="0"/>
    <s v="Seattle"/>
    <x v="4"/>
    <n v="98105"/>
    <x v="1"/>
    <x v="577"/>
    <x v="2"/>
    <x v="11"/>
    <x v="572"/>
    <n v="1496.16"/>
    <n v="9"/>
    <n v="0"/>
    <n v="224.42400000000006"/>
  </r>
  <r>
    <n v="5614"/>
    <s v="CA-2013-147431"/>
    <x v="0"/>
    <x v="1056"/>
    <d v="2013-02-07T00:00:00"/>
    <s v="Standard Class"/>
    <s v="AB-10105"/>
    <s v="Adrian Barton"/>
    <x v="0"/>
    <x v="0"/>
    <s v="New York City"/>
    <x v="15"/>
    <n v="10011"/>
    <x v="3"/>
    <x v="1755"/>
    <x v="1"/>
    <x v="4"/>
    <x v="1736"/>
    <n v="117.96"/>
    <n v="2"/>
    <n v="0"/>
    <n v="5.8979999999999961"/>
  </r>
  <r>
    <n v="5615"/>
    <s v="CA-2013-158001"/>
    <x v="0"/>
    <x v="828"/>
    <d v="2013-08-28T00:00:00"/>
    <s v="Standard Class"/>
    <s v="JP-15460"/>
    <s v="Jennifer Patt"/>
    <x v="1"/>
    <x v="0"/>
    <s v="New York City"/>
    <x v="15"/>
    <n v="10035"/>
    <x v="3"/>
    <x v="319"/>
    <x v="1"/>
    <x v="6"/>
    <x v="316"/>
    <n v="21.299999999999997"/>
    <n v="5"/>
    <n v="0"/>
    <n v="8.7330000000000005"/>
  </r>
  <r>
    <n v="5616"/>
    <s v="CA-2013-158001"/>
    <x v="0"/>
    <x v="828"/>
    <d v="2013-08-28T00:00:00"/>
    <s v="Standard Class"/>
    <s v="JP-15460"/>
    <s v="Jennifer Patt"/>
    <x v="1"/>
    <x v="0"/>
    <s v="New York City"/>
    <x v="15"/>
    <n v="10035"/>
    <x v="3"/>
    <x v="77"/>
    <x v="1"/>
    <x v="9"/>
    <x v="77"/>
    <n v="1040.8"/>
    <n v="5"/>
    <n v="0"/>
    <n v="281.01600000000008"/>
  </r>
  <r>
    <n v="5617"/>
    <s v="CA-2013-158001"/>
    <x v="0"/>
    <x v="828"/>
    <d v="2013-08-28T00:00:00"/>
    <s v="Standard Class"/>
    <s v="JP-15460"/>
    <s v="Jennifer Patt"/>
    <x v="1"/>
    <x v="0"/>
    <s v="New York City"/>
    <x v="15"/>
    <n v="10035"/>
    <x v="3"/>
    <x v="563"/>
    <x v="1"/>
    <x v="6"/>
    <x v="558"/>
    <n v="29.339999999999996"/>
    <n v="6"/>
    <n v="0"/>
    <n v="7.9218000000000002"/>
  </r>
  <r>
    <n v="5618"/>
    <s v="CA-2014-125745"/>
    <x v="3"/>
    <x v="160"/>
    <d v="2014-07-05T00:00:00"/>
    <s v="Standard Class"/>
    <s v="DV-13045"/>
    <s v="Darrin Van Huff"/>
    <x v="1"/>
    <x v="0"/>
    <s v="Memphis"/>
    <x v="18"/>
    <n v="38109"/>
    <x v="0"/>
    <x v="1122"/>
    <x v="0"/>
    <x v="5"/>
    <x v="1101"/>
    <n v="19.52"/>
    <n v="2"/>
    <n v="0.2"/>
    <n v="5.3680000000000012"/>
  </r>
  <r>
    <n v="5619"/>
    <s v="CA-2012-101154"/>
    <x v="1"/>
    <x v="227"/>
    <d v="2012-09-21T00:00:00"/>
    <s v="First Class"/>
    <s v="CM-12190"/>
    <s v="Charlotte Melton"/>
    <x v="0"/>
    <x v="0"/>
    <s v="San Diego"/>
    <x v="1"/>
    <n v="92105"/>
    <x v="1"/>
    <x v="16"/>
    <x v="1"/>
    <x v="4"/>
    <x v="16"/>
    <n v="443.92"/>
    <n v="4"/>
    <n v="0"/>
    <n v="8.8783999999999992"/>
  </r>
  <r>
    <n v="5620"/>
    <s v="US-2013-124163"/>
    <x v="0"/>
    <x v="477"/>
    <d v="2013-10-01T00:00:00"/>
    <s v="Standard Class"/>
    <s v="SC-20695"/>
    <s v="Steve Chapman"/>
    <x v="1"/>
    <x v="0"/>
    <s v="La Crosse"/>
    <x v="6"/>
    <n v="54601"/>
    <x v="2"/>
    <x v="295"/>
    <x v="2"/>
    <x v="11"/>
    <x v="292"/>
    <n v="499.95"/>
    <n v="5"/>
    <n v="0"/>
    <n v="174.98249999999999"/>
  </r>
  <r>
    <n v="5621"/>
    <s v="US-2013-124163"/>
    <x v="0"/>
    <x v="477"/>
    <d v="2013-10-01T00:00:00"/>
    <s v="Standard Class"/>
    <s v="SC-20695"/>
    <s v="Steve Chapman"/>
    <x v="1"/>
    <x v="0"/>
    <s v="La Crosse"/>
    <x v="6"/>
    <n v="54601"/>
    <x v="2"/>
    <x v="1279"/>
    <x v="1"/>
    <x v="6"/>
    <x v="1255"/>
    <n v="3.04"/>
    <n v="1"/>
    <n v="0"/>
    <n v="1.0335999999999999"/>
  </r>
  <r>
    <n v="5622"/>
    <s v="US-2013-124163"/>
    <x v="0"/>
    <x v="477"/>
    <d v="2013-10-01T00:00:00"/>
    <s v="Standard Class"/>
    <s v="SC-20695"/>
    <s v="Steve Chapman"/>
    <x v="1"/>
    <x v="0"/>
    <s v="La Crosse"/>
    <x v="6"/>
    <n v="54601"/>
    <x v="2"/>
    <x v="38"/>
    <x v="0"/>
    <x v="1"/>
    <x v="38"/>
    <n v="201.96"/>
    <n v="2"/>
    <n v="0"/>
    <n v="50.490000000000009"/>
  </r>
  <r>
    <n v="5623"/>
    <s v="US-2013-124163"/>
    <x v="0"/>
    <x v="477"/>
    <d v="2013-10-01T00:00:00"/>
    <s v="Standard Class"/>
    <s v="SC-20695"/>
    <s v="Steve Chapman"/>
    <x v="1"/>
    <x v="0"/>
    <s v="La Crosse"/>
    <x v="6"/>
    <n v="54601"/>
    <x v="2"/>
    <x v="1466"/>
    <x v="0"/>
    <x v="5"/>
    <x v="1443"/>
    <n v="68.64"/>
    <n v="11"/>
    <n v="0"/>
    <n v="17.160000000000004"/>
  </r>
  <r>
    <n v="5624"/>
    <s v="CA-2013-121748"/>
    <x v="0"/>
    <x v="1057"/>
    <d v="2013-10-29T00:00:00"/>
    <s v="Second Class"/>
    <s v="VW-21775"/>
    <s v="Victoria Wilson"/>
    <x v="1"/>
    <x v="0"/>
    <s v="Los Angeles"/>
    <x v="1"/>
    <n v="90032"/>
    <x v="1"/>
    <x v="1072"/>
    <x v="2"/>
    <x v="11"/>
    <x v="1052"/>
    <n v="100"/>
    <n v="4"/>
    <n v="0"/>
    <n v="21"/>
  </r>
  <r>
    <n v="5625"/>
    <s v="CA-2013-121748"/>
    <x v="0"/>
    <x v="1057"/>
    <d v="2013-10-29T00:00:00"/>
    <s v="Second Class"/>
    <s v="VW-21775"/>
    <s v="Victoria Wilson"/>
    <x v="1"/>
    <x v="0"/>
    <s v="Los Angeles"/>
    <x v="1"/>
    <n v="90032"/>
    <x v="1"/>
    <x v="1332"/>
    <x v="2"/>
    <x v="11"/>
    <x v="1308"/>
    <n v="359.98"/>
    <n v="2"/>
    <n v="0"/>
    <n v="21.598799999999983"/>
  </r>
  <r>
    <n v="5626"/>
    <s v="CA-2011-126683"/>
    <x v="2"/>
    <x v="411"/>
    <d v="2011-10-01T00:00:00"/>
    <s v="Second Class"/>
    <s v="PP-18955"/>
    <s v="Paul Prost"/>
    <x v="2"/>
    <x v="0"/>
    <s v="Seattle"/>
    <x v="4"/>
    <n v="98115"/>
    <x v="1"/>
    <x v="50"/>
    <x v="0"/>
    <x v="5"/>
    <x v="50"/>
    <n v="6.16"/>
    <n v="2"/>
    <n v="0"/>
    <n v="2.9567999999999999"/>
  </r>
  <r>
    <n v="5627"/>
    <s v="CA-2011-126683"/>
    <x v="2"/>
    <x v="411"/>
    <d v="2011-10-01T00:00:00"/>
    <s v="Second Class"/>
    <s v="PP-18955"/>
    <s v="Paul Prost"/>
    <x v="2"/>
    <x v="0"/>
    <s v="Seattle"/>
    <x v="4"/>
    <n v="98115"/>
    <x v="1"/>
    <x v="971"/>
    <x v="0"/>
    <x v="3"/>
    <x v="956"/>
    <n v="2348.8200000000002"/>
    <n v="9"/>
    <n v="0"/>
    <n v="399.29939999999976"/>
  </r>
  <r>
    <n v="5628"/>
    <s v="CA-2014-148810"/>
    <x v="3"/>
    <x v="335"/>
    <d v="2014-07-02T00:00:00"/>
    <s v="Standard Class"/>
    <s v="DR-12880"/>
    <s v="Dan Reichenbach"/>
    <x v="1"/>
    <x v="0"/>
    <s v="Miami"/>
    <x v="2"/>
    <n v="33180"/>
    <x v="0"/>
    <x v="264"/>
    <x v="1"/>
    <x v="2"/>
    <x v="261"/>
    <n v="13.872000000000002"/>
    <n v="6"/>
    <n v="0.2"/>
    <n v="4.6818000000000008"/>
  </r>
  <r>
    <n v="5629"/>
    <s v="CA-2014-148810"/>
    <x v="3"/>
    <x v="335"/>
    <d v="2014-07-02T00:00:00"/>
    <s v="Standard Class"/>
    <s v="DR-12880"/>
    <s v="Dan Reichenbach"/>
    <x v="1"/>
    <x v="0"/>
    <s v="Miami"/>
    <x v="2"/>
    <n v="33180"/>
    <x v="0"/>
    <x v="1756"/>
    <x v="0"/>
    <x v="1"/>
    <x v="1737"/>
    <n v="273.55200000000002"/>
    <n v="3"/>
    <n v="0.2"/>
    <n v="-13.677599999999998"/>
  </r>
  <r>
    <n v="5630"/>
    <s v="US-2013-146066"/>
    <x v="0"/>
    <x v="1036"/>
    <d v="2013-08-24T00:00:00"/>
    <s v="Second Class"/>
    <s v="RB-19465"/>
    <s v="Rick Bensley"/>
    <x v="2"/>
    <x v="0"/>
    <s v="Philadelphia"/>
    <x v="9"/>
    <n v="19143"/>
    <x v="3"/>
    <x v="1000"/>
    <x v="0"/>
    <x v="3"/>
    <x v="983"/>
    <n v="815.29199999999992"/>
    <n v="9"/>
    <n v="0.4"/>
    <n v="-339.7050000000001"/>
  </r>
  <r>
    <n v="5631"/>
    <s v="CA-2011-127614"/>
    <x v="2"/>
    <x v="1058"/>
    <d v="2011-02-16T00:00:00"/>
    <s v="Standard Class"/>
    <s v="NF-18385"/>
    <s v="Natalie Fritzler"/>
    <x v="0"/>
    <x v="0"/>
    <s v="Chesapeake"/>
    <x v="17"/>
    <n v="23320"/>
    <x v="0"/>
    <x v="475"/>
    <x v="2"/>
    <x v="11"/>
    <x v="471"/>
    <n v="234.45000000000002"/>
    <n v="3"/>
    <n v="0"/>
    <n v="103.15800000000003"/>
  </r>
  <r>
    <n v="5632"/>
    <s v="CA-2011-127614"/>
    <x v="2"/>
    <x v="1058"/>
    <d v="2011-02-16T00:00:00"/>
    <s v="Standard Class"/>
    <s v="NF-18385"/>
    <s v="Natalie Fritzler"/>
    <x v="0"/>
    <x v="0"/>
    <s v="Chesapeake"/>
    <x v="17"/>
    <n v="23320"/>
    <x v="0"/>
    <x v="1021"/>
    <x v="0"/>
    <x v="3"/>
    <x v="1003"/>
    <n v="1256.22"/>
    <n v="6"/>
    <n v="0"/>
    <n v="75.37319999999994"/>
  </r>
  <r>
    <n v="5633"/>
    <s v="CA-2011-127614"/>
    <x v="2"/>
    <x v="1058"/>
    <d v="2011-02-16T00:00:00"/>
    <s v="Standard Class"/>
    <s v="NF-18385"/>
    <s v="Natalie Fritzler"/>
    <x v="0"/>
    <x v="0"/>
    <s v="Chesapeake"/>
    <x v="17"/>
    <n v="23320"/>
    <x v="0"/>
    <x v="44"/>
    <x v="1"/>
    <x v="8"/>
    <x v="44"/>
    <n v="17.46"/>
    <n v="2"/>
    <n v="0"/>
    <n v="8.2061999999999991"/>
  </r>
  <r>
    <n v="5634"/>
    <s v="CA-2013-101742"/>
    <x v="0"/>
    <x v="713"/>
    <d v="2013-09-29T00:00:00"/>
    <s v="Second Class"/>
    <s v="CR-12580"/>
    <s v="Clay Rozendal"/>
    <x v="2"/>
    <x v="0"/>
    <s v="New York City"/>
    <x v="15"/>
    <n v="10009"/>
    <x v="3"/>
    <x v="620"/>
    <x v="1"/>
    <x v="8"/>
    <x v="33"/>
    <n v="10.528"/>
    <n v="7"/>
    <n v="0.2"/>
    <n v="3.6847999999999987"/>
  </r>
  <r>
    <n v="5635"/>
    <s v="CA-2012-134943"/>
    <x v="1"/>
    <x v="901"/>
    <d v="2012-12-06T00:00:00"/>
    <s v="First Class"/>
    <s v="SU-20665"/>
    <s v="Stephanie Ulpright"/>
    <x v="2"/>
    <x v="0"/>
    <s v="Ann Arbor"/>
    <x v="12"/>
    <n v="48104"/>
    <x v="2"/>
    <x v="997"/>
    <x v="1"/>
    <x v="8"/>
    <x v="980"/>
    <n v="152.79999999999998"/>
    <n v="5"/>
    <n v="0"/>
    <n v="76.399999999999991"/>
  </r>
  <r>
    <n v="5636"/>
    <s v="CA-2014-123022"/>
    <x v="3"/>
    <x v="213"/>
    <d v="2014-09-09T00:00:00"/>
    <s v="Standard Class"/>
    <s v="SC-20050"/>
    <s v="Sample Company A"/>
    <x v="2"/>
    <x v="0"/>
    <s v="La Mesa"/>
    <x v="1"/>
    <n v="91941"/>
    <x v="1"/>
    <x v="340"/>
    <x v="1"/>
    <x v="8"/>
    <x v="336"/>
    <n v="82.56"/>
    <n v="5"/>
    <n v="0.2"/>
    <n v="28.896000000000001"/>
  </r>
  <r>
    <n v="5637"/>
    <s v="CA-2014-123022"/>
    <x v="3"/>
    <x v="213"/>
    <d v="2014-09-09T00:00:00"/>
    <s v="Standard Class"/>
    <s v="SC-20050"/>
    <s v="Sample Company A"/>
    <x v="2"/>
    <x v="0"/>
    <s v="La Mesa"/>
    <x v="1"/>
    <n v="91941"/>
    <x v="1"/>
    <x v="1523"/>
    <x v="2"/>
    <x v="11"/>
    <x v="1501"/>
    <n v="284.96999999999997"/>
    <n v="3"/>
    <n v="0"/>
    <n v="85.490999999999957"/>
  </r>
  <r>
    <n v="5638"/>
    <s v="CA-2014-113208"/>
    <x v="3"/>
    <x v="606"/>
    <d v="2014-04-03T00:00:00"/>
    <s v="Standard Class"/>
    <s v="ML-18040"/>
    <s v="Michelle Lonsdale"/>
    <x v="1"/>
    <x v="0"/>
    <s v="Dearborn"/>
    <x v="12"/>
    <n v="48126"/>
    <x v="2"/>
    <x v="1757"/>
    <x v="0"/>
    <x v="5"/>
    <x v="1738"/>
    <n v="60.84"/>
    <n v="3"/>
    <n v="0"/>
    <n v="23.119199999999999"/>
  </r>
  <r>
    <n v="5639"/>
    <s v="CA-2011-154893"/>
    <x v="2"/>
    <x v="1059"/>
    <d v="2011-12-27T00:00:00"/>
    <s v="Standard Class"/>
    <s v="GM-14440"/>
    <s v="Gary McGarr"/>
    <x v="0"/>
    <x v="0"/>
    <s v="San Diego"/>
    <x v="1"/>
    <n v="92024"/>
    <x v="1"/>
    <x v="157"/>
    <x v="0"/>
    <x v="1"/>
    <x v="156"/>
    <n v="1325.76"/>
    <n v="6"/>
    <n v="0.2"/>
    <n v="149.14799999999991"/>
  </r>
  <r>
    <n v="5640"/>
    <s v="CA-2011-154893"/>
    <x v="2"/>
    <x v="1059"/>
    <d v="2011-12-27T00:00:00"/>
    <s v="Standard Class"/>
    <s v="GM-14440"/>
    <s v="Gary McGarr"/>
    <x v="0"/>
    <x v="0"/>
    <s v="San Diego"/>
    <x v="1"/>
    <n v="92024"/>
    <x v="1"/>
    <x v="467"/>
    <x v="0"/>
    <x v="1"/>
    <x v="463"/>
    <n v="572.16000000000008"/>
    <n v="3"/>
    <n v="0.2"/>
    <n v="35.759999999999962"/>
  </r>
  <r>
    <n v="5641"/>
    <s v="CA-2011-147900"/>
    <x v="2"/>
    <x v="865"/>
    <d v="2011-09-28T00:00:00"/>
    <s v="Standard Class"/>
    <s v="JK-15640"/>
    <s v="Jim Kriz"/>
    <x v="2"/>
    <x v="0"/>
    <s v="Lakewood"/>
    <x v="24"/>
    <n v="44107"/>
    <x v="3"/>
    <x v="1732"/>
    <x v="1"/>
    <x v="10"/>
    <x v="1711"/>
    <n v="28.8"/>
    <n v="9"/>
    <n v="0.2"/>
    <n v="10.080000000000002"/>
  </r>
  <r>
    <n v="5642"/>
    <s v="CA-2014-106355"/>
    <x v="3"/>
    <x v="459"/>
    <d v="2014-04-06T00:00:00"/>
    <s v="First Class"/>
    <s v="AT-10435"/>
    <s v="Alyssa Tate"/>
    <x v="2"/>
    <x v="0"/>
    <s v="Meriden"/>
    <x v="29"/>
    <n v="6450"/>
    <x v="3"/>
    <x v="21"/>
    <x v="1"/>
    <x v="6"/>
    <x v="21"/>
    <n v="11.12"/>
    <n v="4"/>
    <n v="0"/>
    <n v="2.8911999999999995"/>
  </r>
  <r>
    <n v="5643"/>
    <s v="CA-2013-127985"/>
    <x v="0"/>
    <x v="178"/>
    <d v="2013-04-06T00:00:00"/>
    <s v="Second Class"/>
    <s v="DB-12910"/>
    <s v="Daniel Byrd"/>
    <x v="2"/>
    <x v="0"/>
    <s v="Columbus"/>
    <x v="32"/>
    <n v="31907"/>
    <x v="0"/>
    <x v="247"/>
    <x v="0"/>
    <x v="5"/>
    <x v="245"/>
    <n v="7.04"/>
    <n v="4"/>
    <n v="0"/>
    <n v="3.0976000000000004"/>
  </r>
  <r>
    <n v="5644"/>
    <s v="CA-2012-166604"/>
    <x v="1"/>
    <x v="1060"/>
    <d v="2012-05-20T00:00:00"/>
    <s v="Second Class"/>
    <s v="AH-10690"/>
    <s v="Anna Häberlin"/>
    <x v="1"/>
    <x v="0"/>
    <s v="Roswell"/>
    <x v="32"/>
    <n v="30076"/>
    <x v="0"/>
    <x v="1303"/>
    <x v="1"/>
    <x v="12"/>
    <x v="1279"/>
    <n v="17.940000000000001"/>
    <n v="3"/>
    <n v="0"/>
    <n v="8.7906000000000013"/>
  </r>
  <r>
    <n v="5645"/>
    <s v="CA-2014-120719"/>
    <x v="3"/>
    <x v="721"/>
    <d v="2014-03-27T00:00:00"/>
    <s v="First Class"/>
    <s v="SJ-20125"/>
    <s v="Sanjit Jacobs"/>
    <x v="2"/>
    <x v="0"/>
    <s v="Seattle"/>
    <x v="4"/>
    <n v="98105"/>
    <x v="1"/>
    <x v="530"/>
    <x v="1"/>
    <x v="8"/>
    <x v="525"/>
    <n v="34.76"/>
    <n v="5"/>
    <n v="0.2"/>
    <n v="11.296999999999999"/>
  </r>
  <r>
    <n v="5646"/>
    <s v="CA-2014-127117"/>
    <x v="3"/>
    <x v="349"/>
    <d v="2014-04-20T00:00:00"/>
    <s v="Standard Class"/>
    <s v="HM-14860"/>
    <s v="Harry Marie"/>
    <x v="1"/>
    <x v="0"/>
    <s v="Morristown"/>
    <x v="30"/>
    <n v="7960"/>
    <x v="3"/>
    <x v="943"/>
    <x v="0"/>
    <x v="5"/>
    <x v="927"/>
    <n v="74.45"/>
    <n v="5"/>
    <n v="0"/>
    <n v="20.101500000000001"/>
  </r>
  <r>
    <n v="5647"/>
    <s v="CA-2012-104241"/>
    <x v="1"/>
    <x v="1038"/>
    <d v="2012-01-09T00:00:00"/>
    <s v="Standard Class"/>
    <s v="AG-10495"/>
    <s v="Andrew Gjertsen"/>
    <x v="1"/>
    <x v="0"/>
    <s v="Alexandria"/>
    <x v="17"/>
    <n v="22304"/>
    <x v="0"/>
    <x v="1001"/>
    <x v="0"/>
    <x v="5"/>
    <x v="984"/>
    <n v="192.22"/>
    <n v="14"/>
    <n v="0"/>
    <n v="69.199200000000005"/>
  </r>
  <r>
    <n v="5648"/>
    <s v="CA-2014-168179"/>
    <x v="3"/>
    <x v="808"/>
    <d v="2014-11-08T00:00:00"/>
    <s v="Standard Class"/>
    <s v="JB-16000"/>
    <s v="Joy Bell-"/>
    <x v="0"/>
    <x v="0"/>
    <s v="Salt Lake City"/>
    <x v="7"/>
    <n v="84106"/>
    <x v="1"/>
    <x v="585"/>
    <x v="1"/>
    <x v="10"/>
    <x v="580"/>
    <n v="19.440000000000001"/>
    <n v="3"/>
    <n v="0"/>
    <n v="9.3312000000000008"/>
  </r>
  <r>
    <n v="5649"/>
    <s v="CA-2014-142342"/>
    <x v="3"/>
    <x v="729"/>
    <d v="2014-07-20T00:00:00"/>
    <s v="Second Class"/>
    <s v="AJ-10795"/>
    <s v="Anthony Johnson"/>
    <x v="1"/>
    <x v="0"/>
    <s v="Apple Valley"/>
    <x v="1"/>
    <n v="92307"/>
    <x v="1"/>
    <x v="1516"/>
    <x v="1"/>
    <x v="10"/>
    <x v="1494"/>
    <n v="32.400000000000006"/>
    <n v="5"/>
    <n v="0"/>
    <n v="15.552000000000001"/>
  </r>
  <r>
    <n v="5650"/>
    <s v="CA-2014-142342"/>
    <x v="3"/>
    <x v="729"/>
    <d v="2014-07-20T00:00:00"/>
    <s v="Second Class"/>
    <s v="AJ-10795"/>
    <s v="Anthony Johnson"/>
    <x v="1"/>
    <x v="0"/>
    <s v="Apple Valley"/>
    <x v="1"/>
    <n v="92307"/>
    <x v="1"/>
    <x v="1758"/>
    <x v="1"/>
    <x v="12"/>
    <x v="1702"/>
    <n v="57.9"/>
    <n v="5"/>
    <n v="0"/>
    <n v="28.95"/>
  </r>
  <r>
    <n v="5651"/>
    <s v="CA-2014-142342"/>
    <x v="3"/>
    <x v="729"/>
    <d v="2014-07-20T00:00:00"/>
    <s v="Second Class"/>
    <s v="AJ-10795"/>
    <s v="Anthony Johnson"/>
    <x v="1"/>
    <x v="0"/>
    <s v="Apple Valley"/>
    <x v="1"/>
    <n v="92307"/>
    <x v="1"/>
    <x v="1505"/>
    <x v="1"/>
    <x v="4"/>
    <x v="1483"/>
    <n v="10.56"/>
    <n v="2"/>
    <n v="0"/>
    <n v="0"/>
  </r>
  <r>
    <n v="5652"/>
    <s v="CA-2014-142342"/>
    <x v="3"/>
    <x v="729"/>
    <d v="2014-07-20T00:00:00"/>
    <s v="Second Class"/>
    <s v="AJ-10795"/>
    <s v="Anthony Johnson"/>
    <x v="1"/>
    <x v="0"/>
    <s v="Apple Valley"/>
    <x v="1"/>
    <n v="92307"/>
    <x v="1"/>
    <x v="178"/>
    <x v="0"/>
    <x v="0"/>
    <x v="177"/>
    <n v="1194.165"/>
    <n v="5"/>
    <n v="0.15"/>
    <n v="210.73499999999993"/>
  </r>
  <r>
    <n v="5653"/>
    <s v="CA-2014-109099"/>
    <x v="3"/>
    <x v="833"/>
    <d v="2014-10-12T00:00:00"/>
    <s v="Standard Class"/>
    <s v="MM-18280"/>
    <s v="Muhammed MacIntyre"/>
    <x v="1"/>
    <x v="0"/>
    <s v="New York City"/>
    <x v="15"/>
    <n v="10009"/>
    <x v="3"/>
    <x v="1522"/>
    <x v="1"/>
    <x v="10"/>
    <x v="1500"/>
    <n v="40.99"/>
    <n v="1"/>
    <n v="0"/>
    <n v="20.085100000000001"/>
  </r>
  <r>
    <n v="5654"/>
    <s v="US-2011-134187"/>
    <x v="2"/>
    <x v="130"/>
    <d v="2011-11-11T00:00:00"/>
    <s v="Standard Class"/>
    <s v="TH-21235"/>
    <s v="Tiffany House"/>
    <x v="1"/>
    <x v="0"/>
    <s v="Long Beach"/>
    <x v="1"/>
    <n v="90805"/>
    <x v="1"/>
    <x v="134"/>
    <x v="1"/>
    <x v="6"/>
    <x v="134"/>
    <n v="2.94"/>
    <n v="1"/>
    <n v="0"/>
    <n v="0.79380000000000006"/>
  </r>
  <r>
    <n v="5655"/>
    <s v="CA-2013-145261"/>
    <x v="0"/>
    <x v="122"/>
    <d v="2013-12-22T00:00:00"/>
    <s v="First Class"/>
    <s v="AH-10120"/>
    <s v="Adrian Hane"/>
    <x v="2"/>
    <x v="0"/>
    <s v="Salem"/>
    <x v="21"/>
    <n v="97301"/>
    <x v="1"/>
    <x v="443"/>
    <x v="1"/>
    <x v="8"/>
    <x v="438"/>
    <n v="45.240000000000009"/>
    <n v="4"/>
    <n v="0.7"/>
    <n v="-30.159999999999997"/>
  </r>
  <r>
    <n v="5656"/>
    <s v="CA-2013-145261"/>
    <x v="0"/>
    <x v="122"/>
    <d v="2013-12-22T00:00:00"/>
    <s v="First Class"/>
    <s v="AH-10120"/>
    <s v="Adrian Hane"/>
    <x v="2"/>
    <x v="0"/>
    <s v="Salem"/>
    <x v="21"/>
    <n v="97301"/>
    <x v="1"/>
    <x v="512"/>
    <x v="1"/>
    <x v="6"/>
    <x v="507"/>
    <n v="18.687999999999999"/>
    <n v="4"/>
    <n v="0.2"/>
    <n v="2.3359999999999994"/>
  </r>
  <r>
    <n v="5657"/>
    <s v="CA-2013-145261"/>
    <x v="0"/>
    <x v="122"/>
    <d v="2013-12-22T00:00:00"/>
    <s v="First Class"/>
    <s v="AH-10120"/>
    <s v="Adrian Hane"/>
    <x v="2"/>
    <x v="0"/>
    <s v="Salem"/>
    <x v="21"/>
    <n v="97301"/>
    <x v="1"/>
    <x v="1749"/>
    <x v="1"/>
    <x v="10"/>
    <x v="1730"/>
    <n v="11.648000000000001"/>
    <n v="2"/>
    <n v="0.2"/>
    <n v="3.7855999999999992"/>
  </r>
  <r>
    <n v="5658"/>
    <s v="CA-2013-145261"/>
    <x v="0"/>
    <x v="122"/>
    <d v="2013-12-22T00:00:00"/>
    <s v="First Class"/>
    <s v="AH-10120"/>
    <s v="Adrian Hane"/>
    <x v="2"/>
    <x v="0"/>
    <s v="Salem"/>
    <x v="21"/>
    <n v="97301"/>
    <x v="1"/>
    <x v="437"/>
    <x v="2"/>
    <x v="11"/>
    <x v="432"/>
    <n v="112.77600000000001"/>
    <n v="3"/>
    <n v="0.2"/>
    <n v="-8.4581999999999979"/>
  </r>
  <r>
    <n v="5659"/>
    <s v="CA-2013-145261"/>
    <x v="0"/>
    <x v="122"/>
    <d v="2013-12-22T00:00:00"/>
    <s v="First Class"/>
    <s v="AH-10120"/>
    <s v="Adrian Hane"/>
    <x v="2"/>
    <x v="0"/>
    <s v="Salem"/>
    <x v="21"/>
    <n v="97301"/>
    <x v="1"/>
    <x v="1000"/>
    <x v="0"/>
    <x v="3"/>
    <x v="983"/>
    <n v="377.45"/>
    <n v="5"/>
    <n v="0.5"/>
    <n v="-264.21500000000003"/>
  </r>
  <r>
    <n v="5660"/>
    <s v="CA-2013-145261"/>
    <x v="0"/>
    <x v="122"/>
    <d v="2013-12-22T00:00:00"/>
    <s v="First Class"/>
    <s v="AH-10120"/>
    <s v="Adrian Hane"/>
    <x v="2"/>
    <x v="0"/>
    <s v="Salem"/>
    <x v="21"/>
    <n v="97301"/>
    <x v="1"/>
    <x v="1508"/>
    <x v="1"/>
    <x v="2"/>
    <x v="1486"/>
    <n v="15.936000000000002"/>
    <n v="4"/>
    <n v="0.2"/>
    <n v="5.1791999999999998"/>
  </r>
  <r>
    <n v="5661"/>
    <s v="CA-2013-145261"/>
    <x v="0"/>
    <x v="122"/>
    <d v="2013-12-22T00:00:00"/>
    <s v="First Class"/>
    <s v="AH-10120"/>
    <s v="Adrian Hane"/>
    <x v="2"/>
    <x v="0"/>
    <s v="Salem"/>
    <x v="21"/>
    <n v="97301"/>
    <x v="1"/>
    <x v="1378"/>
    <x v="2"/>
    <x v="7"/>
    <x v="1354"/>
    <n v="28.68"/>
    <n v="3"/>
    <n v="0.2"/>
    <n v="-7.17"/>
  </r>
  <r>
    <n v="5662"/>
    <s v="CA-2013-108875"/>
    <x v="0"/>
    <x v="446"/>
    <d v="2013-10-02T00:00:00"/>
    <s v="Standard Class"/>
    <s v="CL-12700"/>
    <s v="Craig Leslie"/>
    <x v="2"/>
    <x v="0"/>
    <s v="Aurora"/>
    <x v="22"/>
    <n v="80013"/>
    <x v="1"/>
    <x v="278"/>
    <x v="0"/>
    <x v="5"/>
    <x v="275"/>
    <n v="21.44"/>
    <n v="2"/>
    <n v="0.2"/>
    <n v="7.5039999999999987"/>
  </r>
  <r>
    <n v="5663"/>
    <s v="CA-2013-108875"/>
    <x v="0"/>
    <x v="446"/>
    <d v="2013-10-02T00:00:00"/>
    <s v="Standard Class"/>
    <s v="CL-12700"/>
    <s v="Craig Leslie"/>
    <x v="2"/>
    <x v="0"/>
    <s v="Aurora"/>
    <x v="22"/>
    <n v="80013"/>
    <x v="1"/>
    <x v="1043"/>
    <x v="1"/>
    <x v="4"/>
    <x v="1023"/>
    <n v="511.05600000000004"/>
    <n v="9"/>
    <n v="0.2"/>
    <n v="-95.823000000000079"/>
  </r>
  <r>
    <n v="5664"/>
    <s v="CA-2013-141957"/>
    <x v="0"/>
    <x v="658"/>
    <d v="2013-07-22T00:00:00"/>
    <s v="Same Day"/>
    <s v="JG-15310"/>
    <s v="Jason Gross"/>
    <x v="1"/>
    <x v="0"/>
    <s v="Newark"/>
    <x v="24"/>
    <n v="43055"/>
    <x v="3"/>
    <x v="1759"/>
    <x v="1"/>
    <x v="6"/>
    <x v="1739"/>
    <n v="18.656000000000002"/>
    <n v="2"/>
    <n v="0.2"/>
    <n v="1.3992000000000013"/>
  </r>
  <r>
    <n v="5665"/>
    <s v="CA-2013-141957"/>
    <x v="0"/>
    <x v="658"/>
    <d v="2013-07-22T00:00:00"/>
    <s v="Same Day"/>
    <s v="JG-15310"/>
    <s v="Jason Gross"/>
    <x v="1"/>
    <x v="0"/>
    <s v="Newark"/>
    <x v="24"/>
    <n v="43055"/>
    <x v="3"/>
    <x v="1085"/>
    <x v="1"/>
    <x v="8"/>
    <x v="1066"/>
    <n v="11.088000000000003"/>
    <n v="7"/>
    <n v="0.7"/>
    <n v="-8.1311999999999998"/>
  </r>
  <r>
    <n v="5666"/>
    <s v="CA-2013-141957"/>
    <x v="0"/>
    <x v="658"/>
    <d v="2013-07-22T00:00:00"/>
    <s v="Same Day"/>
    <s v="JG-15310"/>
    <s v="Jason Gross"/>
    <x v="1"/>
    <x v="0"/>
    <s v="Newark"/>
    <x v="24"/>
    <n v="43055"/>
    <x v="3"/>
    <x v="225"/>
    <x v="1"/>
    <x v="4"/>
    <x v="223"/>
    <n v="66.688000000000002"/>
    <n v="1"/>
    <n v="0.2"/>
    <n v="4.1680000000000028"/>
  </r>
  <r>
    <n v="5667"/>
    <s v="CA-2013-141957"/>
    <x v="0"/>
    <x v="658"/>
    <d v="2013-07-22T00:00:00"/>
    <s v="Same Day"/>
    <s v="JG-15310"/>
    <s v="Jason Gross"/>
    <x v="1"/>
    <x v="0"/>
    <s v="Newark"/>
    <x v="24"/>
    <n v="43055"/>
    <x v="3"/>
    <x v="821"/>
    <x v="1"/>
    <x v="4"/>
    <x v="809"/>
    <n v="99.488"/>
    <n v="2"/>
    <n v="0.2"/>
    <n v="8.7052000000000049"/>
  </r>
  <r>
    <n v="5668"/>
    <s v="CA-2013-142405"/>
    <x v="0"/>
    <x v="725"/>
    <d v="2013-06-16T00:00:00"/>
    <s v="Standard Class"/>
    <s v="SE-20110"/>
    <s v="Sanjit Engle"/>
    <x v="0"/>
    <x v="0"/>
    <s v="Seattle"/>
    <x v="4"/>
    <n v="98103"/>
    <x v="1"/>
    <x v="676"/>
    <x v="1"/>
    <x v="2"/>
    <x v="670"/>
    <n v="14.62"/>
    <n v="2"/>
    <n v="0"/>
    <n v="6.8713999999999995"/>
  </r>
  <r>
    <n v="5669"/>
    <s v="CA-2013-142405"/>
    <x v="0"/>
    <x v="725"/>
    <d v="2013-06-16T00:00:00"/>
    <s v="Standard Class"/>
    <s v="SE-20110"/>
    <s v="Sanjit Engle"/>
    <x v="0"/>
    <x v="0"/>
    <s v="Seattle"/>
    <x v="4"/>
    <n v="98103"/>
    <x v="1"/>
    <x v="544"/>
    <x v="1"/>
    <x v="8"/>
    <x v="539"/>
    <n v="53.984000000000002"/>
    <n v="14"/>
    <n v="0.2"/>
    <n v="17.544800000000002"/>
  </r>
  <r>
    <n v="5670"/>
    <s v="CA-2013-142405"/>
    <x v="0"/>
    <x v="725"/>
    <d v="2013-06-16T00:00:00"/>
    <s v="Standard Class"/>
    <s v="SE-20110"/>
    <s v="Sanjit Engle"/>
    <x v="0"/>
    <x v="0"/>
    <s v="Seattle"/>
    <x v="4"/>
    <n v="98103"/>
    <x v="1"/>
    <x v="1301"/>
    <x v="2"/>
    <x v="11"/>
    <x v="1277"/>
    <n v="389.97"/>
    <n v="3"/>
    <n v="0"/>
    <n v="132.58980000000003"/>
  </r>
  <r>
    <n v="5671"/>
    <s v="CA-2012-141012"/>
    <x v="1"/>
    <x v="988"/>
    <d v="2012-06-11T00:00:00"/>
    <s v="Second Class"/>
    <s v="TG-21640"/>
    <s v="Trudy Glocke"/>
    <x v="0"/>
    <x v="0"/>
    <s v="Pocatello"/>
    <x v="45"/>
    <n v="83201"/>
    <x v="1"/>
    <x v="1740"/>
    <x v="0"/>
    <x v="5"/>
    <x v="1720"/>
    <n v="355.36"/>
    <n v="4"/>
    <n v="0"/>
    <n v="92.393599999999992"/>
  </r>
  <r>
    <n v="5672"/>
    <s v="CA-2012-141012"/>
    <x v="1"/>
    <x v="988"/>
    <d v="2012-06-11T00:00:00"/>
    <s v="Second Class"/>
    <s v="TG-21640"/>
    <s v="Trudy Glocke"/>
    <x v="0"/>
    <x v="0"/>
    <s v="Pocatello"/>
    <x v="45"/>
    <n v="83201"/>
    <x v="1"/>
    <x v="1717"/>
    <x v="2"/>
    <x v="7"/>
    <x v="1695"/>
    <n v="140.376"/>
    <n v="3"/>
    <n v="0.2"/>
    <n v="8.7735000000000056"/>
  </r>
  <r>
    <n v="5673"/>
    <s v="CA-2014-127922"/>
    <x v="3"/>
    <x v="855"/>
    <d v="2014-11-04T00:00:00"/>
    <s v="Standard Class"/>
    <s v="SH-19975"/>
    <s v="Sally Hughsby"/>
    <x v="1"/>
    <x v="0"/>
    <s v="Dallas"/>
    <x v="5"/>
    <n v="75081"/>
    <x v="2"/>
    <x v="1652"/>
    <x v="1"/>
    <x v="12"/>
    <x v="1632"/>
    <n v="15.840000000000002"/>
    <n v="2"/>
    <n v="0.2"/>
    <n v="5.5439999999999987"/>
  </r>
  <r>
    <n v="5674"/>
    <s v="CA-2014-127922"/>
    <x v="3"/>
    <x v="855"/>
    <d v="2014-11-04T00:00:00"/>
    <s v="Standard Class"/>
    <s v="SH-19975"/>
    <s v="Sally Hughsby"/>
    <x v="1"/>
    <x v="0"/>
    <s v="Dallas"/>
    <x v="5"/>
    <n v="75081"/>
    <x v="2"/>
    <x v="523"/>
    <x v="1"/>
    <x v="10"/>
    <x v="518"/>
    <n v="8.4480000000000004"/>
    <n v="2"/>
    <n v="0.2"/>
    <n v="2.6399999999999997"/>
  </r>
  <r>
    <n v="5675"/>
    <s v="CA-2013-146318"/>
    <x v="0"/>
    <x v="115"/>
    <d v="2013-01-27T00:00:00"/>
    <s v="Standard Class"/>
    <s v="MC-17275"/>
    <s v="Marc Crier"/>
    <x v="0"/>
    <x v="0"/>
    <s v="Seattle"/>
    <x v="4"/>
    <n v="98105"/>
    <x v="1"/>
    <x v="644"/>
    <x v="1"/>
    <x v="10"/>
    <x v="638"/>
    <n v="12.96"/>
    <n v="2"/>
    <n v="0"/>
    <n v="6.2208000000000006"/>
  </r>
  <r>
    <n v="5676"/>
    <s v="CA-2011-135993"/>
    <x v="2"/>
    <x v="1061"/>
    <d v="2011-06-02T00:00:00"/>
    <s v="Standard Class"/>
    <s v="PJ-18835"/>
    <s v="Patrick Jones"/>
    <x v="1"/>
    <x v="0"/>
    <s v="Seattle"/>
    <x v="4"/>
    <n v="98115"/>
    <x v="1"/>
    <x v="179"/>
    <x v="2"/>
    <x v="7"/>
    <x v="178"/>
    <n v="57.408000000000008"/>
    <n v="6"/>
    <n v="0.2"/>
    <n v="5.7408000000000019"/>
  </r>
  <r>
    <n v="5677"/>
    <s v="CA-2011-135993"/>
    <x v="2"/>
    <x v="1061"/>
    <d v="2011-06-02T00:00:00"/>
    <s v="Standard Class"/>
    <s v="PJ-18835"/>
    <s v="Patrick Jones"/>
    <x v="1"/>
    <x v="0"/>
    <s v="Seattle"/>
    <x v="4"/>
    <n v="98115"/>
    <x v="1"/>
    <x v="1691"/>
    <x v="2"/>
    <x v="11"/>
    <x v="1670"/>
    <n v="27.6"/>
    <n v="4"/>
    <n v="0"/>
    <n v="2.2079999999999984"/>
  </r>
  <r>
    <n v="5678"/>
    <s v="CA-2011-126802"/>
    <x v="2"/>
    <x v="282"/>
    <d v="2012-01-05T00:00:00"/>
    <s v="Standard Class"/>
    <s v="ZC-21910"/>
    <s v="Zuschuss Carroll"/>
    <x v="0"/>
    <x v="0"/>
    <s v="Chicago"/>
    <x v="10"/>
    <n v="60610"/>
    <x v="2"/>
    <x v="1525"/>
    <x v="0"/>
    <x v="5"/>
    <x v="1503"/>
    <n v="38.975999999999999"/>
    <n v="3"/>
    <n v="0.6"/>
    <n v="-50.66879999999999"/>
  </r>
  <r>
    <n v="5679"/>
    <s v="CA-2013-143924"/>
    <x v="0"/>
    <x v="1062"/>
    <d v="2013-08-04T00:00:00"/>
    <s v="Standard Class"/>
    <s v="SC-20680"/>
    <s v="Steve Carroll"/>
    <x v="2"/>
    <x v="0"/>
    <s v="Holland"/>
    <x v="12"/>
    <n v="49423"/>
    <x v="2"/>
    <x v="848"/>
    <x v="1"/>
    <x v="13"/>
    <x v="33"/>
    <n v="20.439999999999998"/>
    <n v="7"/>
    <n v="0"/>
    <n v="9.1979999999999986"/>
  </r>
  <r>
    <n v="5680"/>
    <s v="CA-2013-143924"/>
    <x v="0"/>
    <x v="1062"/>
    <d v="2013-08-04T00:00:00"/>
    <s v="Standard Class"/>
    <s v="SC-20680"/>
    <s v="Steve Carroll"/>
    <x v="2"/>
    <x v="0"/>
    <s v="Holland"/>
    <x v="12"/>
    <n v="49423"/>
    <x v="2"/>
    <x v="519"/>
    <x v="1"/>
    <x v="10"/>
    <x v="514"/>
    <n v="109.92"/>
    <n v="2"/>
    <n v="0"/>
    <n v="53.860799999999998"/>
  </r>
  <r>
    <n v="5681"/>
    <s v="CA-2013-141551"/>
    <x v="0"/>
    <x v="446"/>
    <d v="2013-10-01T00:00:00"/>
    <s v="Standard Class"/>
    <s v="BP-11230"/>
    <s v="Benjamin Patterson"/>
    <x v="0"/>
    <x v="0"/>
    <s v="Broken Arrow"/>
    <x v="26"/>
    <n v="74012"/>
    <x v="2"/>
    <x v="1206"/>
    <x v="1"/>
    <x v="8"/>
    <x v="1182"/>
    <n v="6.38"/>
    <n v="1"/>
    <n v="0"/>
    <n v="2.9347999999999996"/>
  </r>
  <r>
    <n v="5682"/>
    <s v="CA-2013-141551"/>
    <x v="0"/>
    <x v="446"/>
    <d v="2013-10-01T00:00:00"/>
    <s v="Standard Class"/>
    <s v="BP-11230"/>
    <s v="Benjamin Patterson"/>
    <x v="0"/>
    <x v="0"/>
    <s v="Broken Arrow"/>
    <x v="26"/>
    <n v="74012"/>
    <x v="2"/>
    <x v="55"/>
    <x v="1"/>
    <x v="10"/>
    <x v="55"/>
    <n v="6.48"/>
    <n v="1"/>
    <n v="0"/>
    <n v="3.1104000000000003"/>
  </r>
  <r>
    <n v="5683"/>
    <s v="CA-2011-164315"/>
    <x v="2"/>
    <x v="1063"/>
    <d v="2011-04-08T00:00:00"/>
    <s v="Standard Class"/>
    <s v="RD-19585"/>
    <s v="Rob Dowd"/>
    <x v="0"/>
    <x v="0"/>
    <s v="Athens"/>
    <x v="32"/>
    <n v="30605"/>
    <x v="0"/>
    <x v="1634"/>
    <x v="1"/>
    <x v="10"/>
    <x v="1615"/>
    <n v="15.84"/>
    <n v="3"/>
    <n v="0"/>
    <n v="7.1280000000000001"/>
  </r>
  <r>
    <n v="5684"/>
    <s v="CA-2011-164315"/>
    <x v="2"/>
    <x v="1063"/>
    <d v="2011-04-08T00:00:00"/>
    <s v="Standard Class"/>
    <s v="RD-19585"/>
    <s v="Rob Dowd"/>
    <x v="0"/>
    <x v="0"/>
    <s v="Athens"/>
    <x v="32"/>
    <n v="30605"/>
    <x v="0"/>
    <x v="1521"/>
    <x v="2"/>
    <x v="7"/>
    <x v="1499"/>
    <n v="1049.93"/>
    <n v="7"/>
    <n v="0"/>
    <n v="293.98040000000003"/>
  </r>
  <r>
    <n v="5685"/>
    <s v="CA-2011-164315"/>
    <x v="2"/>
    <x v="1063"/>
    <d v="2011-04-08T00:00:00"/>
    <s v="Standard Class"/>
    <s v="RD-19585"/>
    <s v="Rob Dowd"/>
    <x v="0"/>
    <x v="0"/>
    <s v="Athens"/>
    <x v="32"/>
    <n v="30605"/>
    <x v="0"/>
    <x v="1271"/>
    <x v="1"/>
    <x v="9"/>
    <x v="1247"/>
    <n v="154.9"/>
    <n v="5"/>
    <n v="0"/>
    <n v="40.274000000000001"/>
  </r>
  <r>
    <n v="5686"/>
    <s v="CA-2012-131072"/>
    <x v="1"/>
    <x v="599"/>
    <d v="2012-11-05T00:00:00"/>
    <s v="Same Day"/>
    <s v="KL-16645"/>
    <s v="Ken Lonsdale"/>
    <x v="0"/>
    <x v="0"/>
    <s v="Seattle"/>
    <x v="4"/>
    <n v="98105"/>
    <x v="1"/>
    <x v="102"/>
    <x v="1"/>
    <x v="8"/>
    <x v="102"/>
    <n v="98.352000000000004"/>
    <n v="3"/>
    <n v="0.2"/>
    <n v="35.652599999999993"/>
  </r>
  <r>
    <n v="5687"/>
    <s v="CA-2011-131541"/>
    <x v="2"/>
    <x v="1064"/>
    <d v="2011-07-28T00:00:00"/>
    <s v="Same Day"/>
    <s v="CK-12205"/>
    <s v="Chloris Kastensmidt"/>
    <x v="0"/>
    <x v="0"/>
    <s v="Apopka"/>
    <x v="2"/>
    <n v="32712"/>
    <x v="0"/>
    <x v="110"/>
    <x v="1"/>
    <x v="13"/>
    <x v="110"/>
    <n v="14.320000000000002"/>
    <n v="5"/>
    <n v="0.2"/>
    <n v="5.1910000000000007"/>
  </r>
  <r>
    <n v="5688"/>
    <s v="CA-2011-131541"/>
    <x v="2"/>
    <x v="1064"/>
    <d v="2011-07-28T00:00:00"/>
    <s v="Same Day"/>
    <s v="CK-12205"/>
    <s v="Chloris Kastensmidt"/>
    <x v="0"/>
    <x v="0"/>
    <s v="Apopka"/>
    <x v="2"/>
    <n v="32712"/>
    <x v="0"/>
    <x v="1251"/>
    <x v="0"/>
    <x v="5"/>
    <x v="1226"/>
    <n v="129.88800000000001"/>
    <n v="6"/>
    <n v="0.2"/>
    <n v="12.988799999999991"/>
  </r>
  <r>
    <n v="5689"/>
    <s v="CA-2011-131541"/>
    <x v="2"/>
    <x v="1064"/>
    <d v="2011-07-28T00:00:00"/>
    <s v="Same Day"/>
    <s v="CK-12205"/>
    <s v="Chloris Kastensmidt"/>
    <x v="0"/>
    <x v="0"/>
    <s v="Apopka"/>
    <x v="2"/>
    <n v="32712"/>
    <x v="0"/>
    <x v="1214"/>
    <x v="1"/>
    <x v="12"/>
    <x v="746"/>
    <n v="48.944000000000003"/>
    <n v="7"/>
    <n v="0.2"/>
    <n v="16.518599999999999"/>
  </r>
  <r>
    <n v="5690"/>
    <s v="CA-2012-119550"/>
    <x v="1"/>
    <x v="207"/>
    <d v="2012-12-31T00:00:00"/>
    <s v="Standard Class"/>
    <s v="RB-19705"/>
    <s v="Roger Barcio"/>
    <x v="2"/>
    <x v="0"/>
    <s v="Houston"/>
    <x v="5"/>
    <n v="77070"/>
    <x v="2"/>
    <x v="1745"/>
    <x v="0"/>
    <x v="1"/>
    <x v="1725"/>
    <n v="275.05799999999999"/>
    <n v="3"/>
    <n v="0.3"/>
    <n v="-90.376199999999997"/>
  </r>
  <r>
    <n v="5691"/>
    <s v="US-2012-138093"/>
    <x v="1"/>
    <x v="895"/>
    <d v="2012-12-16T00:00:00"/>
    <s v="Standard Class"/>
    <s v="KM-16225"/>
    <s v="Kalyca Meade"/>
    <x v="1"/>
    <x v="0"/>
    <s v="Baltimore"/>
    <x v="39"/>
    <n v="21215"/>
    <x v="3"/>
    <x v="1279"/>
    <x v="1"/>
    <x v="6"/>
    <x v="1255"/>
    <n v="27.36"/>
    <n v="9"/>
    <n v="0"/>
    <n v="9.3023999999999987"/>
  </r>
  <r>
    <n v="5692"/>
    <s v="US-2012-138093"/>
    <x v="1"/>
    <x v="895"/>
    <d v="2012-12-16T00:00:00"/>
    <s v="Standard Class"/>
    <s v="KM-16225"/>
    <s v="Kalyca Meade"/>
    <x v="1"/>
    <x v="0"/>
    <s v="Baltimore"/>
    <x v="39"/>
    <n v="21215"/>
    <x v="3"/>
    <x v="422"/>
    <x v="1"/>
    <x v="10"/>
    <x v="417"/>
    <n v="44.75"/>
    <n v="5"/>
    <n v="0"/>
    <n v="20.584999999999994"/>
  </r>
  <r>
    <n v="5693"/>
    <s v="US-2012-138093"/>
    <x v="1"/>
    <x v="895"/>
    <d v="2012-12-16T00:00:00"/>
    <s v="Standard Class"/>
    <s v="KM-16225"/>
    <s v="Kalyca Meade"/>
    <x v="1"/>
    <x v="0"/>
    <s v="Baltimore"/>
    <x v="39"/>
    <n v="21215"/>
    <x v="3"/>
    <x v="524"/>
    <x v="2"/>
    <x v="7"/>
    <x v="519"/>
    <n v="134.99"/>
    <n v="1"/>
    <n v="0"/>
    <n v="36.447299999999998"/>
  </r>
  <r>
    <n v="5694"/>
    <s v="US-2012-138093"/>
    <x v="1"/>
    <x v="895"/>
    <d v="2012-12-16T00:00:00"/>
    <s v="Standard Class"/>
    <s v="KM-16225"/>
    <s v="Kalyca Meade"/>
    <x v="1"/>
    <x v="0"/>
    <s v="Baltimore"/>
    <x v="39"/>
    <n v="21215"/>
    <x v="3"/>
    <x v="1714"/>
    <x v="1"/>
    <x v="10"/>
    <x v="1692"/>
    <n v="26.400000000000002"/>
    <n v="5"/>
    <n v="0"/>
    <n v="12.672000000000001"/>
  </r>
  <r>
    <n v="5695"/>
    <s v="US-2012-138093"/>
    <x v="1"/>
    <x v="895"/>
    <d v="2012-12-16T00:00:00"/>
    <s v="Standard Class"/>
    <s v="KM-16225"/>
    <s v="Kalyca Meade"/>
    <x v="1"/>
    <x v="0"/>
    <s v="Baltimore"/>
    <x v="39"/>
    <n v="21215"/>
    <x v="3"/>
    <x v="323"/>
    <x v="0"/>
    <x v="1"/>
    <x v="320"/>
    <n v="542.93999999999994"/>
    <n v="3"/>
    <n v="0"/>
    <n v="141.1644"/>
  </r>
  <r>
    <n v="5696"/>
    <s v="CA-2013-126165"/>
    <x v="0"/>
    <x v="465"/>
    <d v="2013-05-08T00:00:00"/>
    <s v="Second Class"/>
    <s v="AH-10465"/>
    <s v="Amy Hunt"/>
    <x v="0"/>
    <x v="0"/>
    <s v="San Francisco"/>
    <x v="1"/>
    <n v="94109"/>
    <x v="1"/>
    <x v="972"/>
    <x v="0"/>
    <x v="3"/>
    <x v="957"/>
    <n v="71.088000000000008"/>
    <n v="2"/>
    <n v="0.2"/>
    <n v="-1.7772000000000041"/>
  </r>
  <r>
    <n v="5697"/>
    <s v="CA-2014-126123"/>
    <x v="3"/>
    <x v="336"/>
    <d v="2014-10-19T00:00:00"/>
    <s v="Standard Class"/>
    <s v="AG-10765"/>
    <s v="Anthony Garverick"/>
    <x v="2"/>
    <x v="0"/>
    <s v="Chicago"/>
    <x v="10"/>
    <n v="60623"/>
    <x v="2"/>
    <x v="338"/>
    <x v="1"/>
    <x v="8"/>
    <x v="334"/>
    <n v="27.395999999999997"/>
    <n v="9"/>
    <n v="0.8"/>
    <n v="-42.46380000000002"/>
  </r>
  <r>
    <n v="5698"/>
    <s v="CA-2014-126123"/>
    <x v="3"/>
    <x v="336"/>
    <d v="2014-10-19T00:00:00"/>
    <s v="Standard Class"/>
    <s v="AG-10765"/>
    <s v="Anthony Garverick"/>
    <x v="2"/>
    <x v="0"/>
    <s v="Chicago"/>
    <x v="10"/>
    <n v="60623"/>
    <x v="2"/>
    <x v="1080"/>
    <x v="1"/>
    <x v="8"/>
    <x v="1061"/>
    <n v="13.455999999999998"/>
    <n v="1"/>
    <n v="0.8"/>
    <n v="-23.548000000000009"/>
  </r>
  <r>
    <n v="5699"/>
    <s v="CA-2013-143441"/>
    <x v="0"/>
    <x v="732"/>
    <d v="2013-11-06T00:00:00"/>
    <s v="Same Day"/>
    <s v="EB-14170"/>
    <s v="Evan Bailliet"/>
    <x v="0"/>
    <x v="0"/>
    <s v="Laredo"/>
    <x v="5"/>
    <n v="78041"/>
    <x v="2"/>
    <x v="579"/>
    <x v="1"/>
    <x v="2"/>
    <x v="574"/>
    <n v="11.840000000000002"/>
    <n v="1"/>
    <n v="0.2"/>
    <n v="4.4399999999999995"/>
  </r>
  <r>
    <n v="5700"/>
    <s v="CA-2014-148320"/>
    <x v="3"/>
    <x v="132"/>
    <d v="2014-11-09T00:00:00"/>
    <s v="Standard Class"/>
    <s v="PG-18895"/>
    <s v="Paul Gonzalez"/>
    <x v="0"/>
    <x v="0"/>
    <s v="San Francisco"/>
    <x v="1"/>
    <n v="94109"/>
    <x v="1"/>
    <x v="1665"/>
    <x v="1"/>
    <x v="10"/>
    <x v="1644"/>
    <n v="35.880000000000003"/>
    <n v="6"/>
    <n v="0"/>
    <n v="17.581200000000003"/>
  </r>
  <r>
    <n v="5701"/>
    <s v="CA-2013-125661"/>
    <x v="0"/>
    <x v="390"/>
    <d v="2013-11-27T00:00:00"/>
    <s v="First Class"/>
    <s v="CA-12055"/>
    <s v="Cathy Armstrong"/>
    <x v="2"/>
    <x v="0"/>
    <s v="Cleveland"/>
    <x v="24"/>
    <n v="44105"/>
    <x v="3"/>
    <x v="618"/>
    <x v="1"/>
    <x v="12"/>
    <x v="613"/>
    <n v="40.752000000000002"/>
    <n v="3"/>
    <n v="0.2"/>
    <n v="15.281999999999998"/>
  </r>
  <r>
    <n v="5702"/>
    <s v="CA-2013-125661"/>
    <x v="0"/>
    <x v="390"/>
    <d v="2013-11-27T00:00:00"/>
    <s v="First Class"/>
    <s v="CA-12055"/>
    <s v="Cathy Armstrong"/>
    <x v="2"/>
    <x v="0"/>
    <s v="Cleveland"/>
    <x v="24"/>
    <n v="44105"/>
    <x v="3"/>
    <x v="1067"/>
    <x v="2"/>
    <x v="11"/>
    <x v="1047"/>
    <n v="139.96000000000004"/>
    <n v="5"/>
    <n v="0.2"/>
    <n v="-22.743500000000004"/>
  </r>
  <r>
    <n v="5703"/>
    <s v="US-2011-123519"/>
    <x v="2"/>
    <x v="637"/>
    <d v="2011-12-21T00:00:00"/>
    <s v="Standard Class"/>
    <s v="SS-20875"/>
    <s v="Sung Shariari"/>
    <x v="0"/>
    <x v="0"/>
    <s v="Marion"/>
    <x v="24"/>
    <n v="43302"/>
    <x v="3"/>
    <x v="950"/>
    <x v="1"/>
    <x v="6"/>
    <x v="934"/>
    <n v="2.6240000000000001"/>
    <n v="1"/>
    <n v="0.2"/>
    <n v="0.29519999999999957"/>
  </r>
  <r>
    <n v="5704"/>
    <s v="US-2011-123519"/>
    <x v="2"/>
    <x v="637"/>
    <d v="2011-12-21T00:00:00"/>
    <s v="Standard Class"/>
    <s v="SS-20875"/>
    <s v="Sung Shariari"/>
    <x v="0"/>
    <x v="0"/>
    <s v="Marion"/>
    <x v="24"/>
    <n v="43302"/>
    <x v="3"/>
    <x v="1337"/>
    <x v="0"/>
    <x v="3"/>
    <x v="1313"/>
    <n v="136.53"/>
    <n v="1"/>
    <n v="0.4"/>
    <n v="-52.336500000000029"/>
  </r>
  <r>
    <n v="5705"/>
    <s v="US-2011-123519"/>
    <x v="2"/>
    <x v="637"/>
    <d v="2011-12-21T00:00:00"/>
    <s v="Standard Class"/>
    <s v="SS-20875"/>
    <s v="Sung Shariari"/>
    <x v="0"/>
    <x v="0"/>
    <s v="Marion"/>
    <x v="24"/>
    <n v="43302"/>
    <x v="3"/>
    <x v="764"/>
    <x v="2"/>
    <x v="11"/>
    <x v="756"/>
    <n v="263.95999999999998"/>
    <n v="1"/>
    <n v="0.2"/>
    <n v="42.893499999999975"/>
  </r>
  <r>
    <n v="5706"/>
    <s v="CA-2011-155593"/>
    <x v="2"/>
    <x v="935"/>
    <d v="2011-11-08T00:00:00"/>
    <s v="Standard Class"/>
    <s v="RP-19390"/>
    <s v="Resi Pölking"/>
    <x v="0"/>
    <x v="0"/>
    <s v="Fairfield"/>
    <x v="29"/>
    <n v="6824"/>
    <x v="3"/>
    <x v="1562"/>
    <x v="1"/>
    <x v="14"/>
    <x v="1544"/>
    <n v="11.64"/>
    <n v="3"/>
    <n v="0"/>
    <n v="3.3755999999999986"/>
  </r>
  <r>
    <n v="5707"/>
    <s v="CA-2014-136000"/>
    <x v="3"/>
    <x v="585"/>
    <d v="2014-09-26T00:00:00"/>
    <s v="Second Class"/>
    <s v="SC-20440"/>
    <s v="Shaun Chance"/>
    <x v="1"/>
    <x v="0"/>
    <s v="New York City"/>
    <x v="15"/>
    <n v="10009"/>
    <x v="3"/>
    <x v="1595"/>
    <x v="1"/>
    <x v="8"/>
    <x v="1578"/>
    <n v="40.176000000000002"/>
    <n v="3"/>
    <n v="0.2"/>
    <n v="14.563799999999997"/>
  </r>
  <r>
    <n v="5708"/>
    <s v="US-2012-160857"/>
    <x v="1"/>
    <x v="412"/>
    <d v="2012-05-15T00:00:00"/>
    <s v="Standard Class"/>
    <s v="NW-18400"/>
    <s v="Natalie Webber"/>
    <x v="0"/>
    <x v="0"/>
    <s v="New York City"/>
    <x v="15"/>
    <n v="10024"/>
    <x v="3"/>
    <x v="750"/>
    <x v="0"/>
    <x v="5"/>
    <x v="741"/>
    <n v="79.44"/>
    <n v="3"/>
    <n v="0"/>
    <n v="30.187200000000001"/>
  </r>
  <r>
    <n v="5709"/>
    <s v="US-2012-160857"/>
    <x v="1"/>
    <x v="412"/>
    <d v="2012-05-15T00:00:00"/>
    <s v="Standard Class"/>
    <s v="NW-18400"/>
    <s v="Natalie Webber"/>
    <x v="0"/>
    <x v="0"/>
    <s v="New York City"/>
    <x v="15"/>
    <n v="10024"/>
    <x v="3"/>
    <x v="1420"/>
    <x v="1"/>
    <x v="14"/>
    <x v="1399"/>
    <n v="357.93"/>
    <n v="3"/>
    <n v="0"/>
    <n v="7.158600000000007"/>
  </r>
  <r>
    <n v="5710"/>
    <s v="US-2012-160857"/>
    <x v="1"/>
    <x v="412"/>
    <d v="2012-05-15T00:00:00"/>
    <s v="Standard Class"/>
    <s v="NW-18400"/>
    <s v="Natalie Webber"/>
    <x v="0"/>
    <x v="0"/>
    <s v="New York City"/>
    <x v="15"/>
    <n v="10024"/>
    <x v="3"/>
    <x v="474"/>
    <x v="0"/>
    <x v="1"/>
    <x v="470"/>
    <n v="127.76400000000001"/>
    <n v="2"/>
    <n v="0.1"/>
    <n v="21.294000000000008"/>
  </r>
  <r>
    <n v="5711"/>
    <s v="US-2012-160857"/>
    <x v="1"/>
    <x v="412"/>
    <d v="2012-05-15T00:00:00"/>
    <s v="Standard Class"/>
    <s v="NW-18400"/>
    <s v="Natalie Webber"/>
    <x v="0"/>
    <x v="0"/>
    <s v="New York City"/>
    <x v="15"/>
    <n v="10024"/>
    <x v="3"/>
    <x v="361"/>
    <x v="2"/>
    <x v="16"/>
    <x v="356"/>
    <n v="2799.944"/>
    <n v="7"/>
    <n v="0.2"/>
    <n v="1014.9797"/>
  </r>
  <r>
    <n v="5712"/>
    <s v="US-2012-160857"/>
    <x v="1"/>
    <x v="412"/>
    <d v="2012-05-15T00:00:00"/>
    <s v="Standard Class"/>
    <s v="NW-18400"/>
    <s v="Natalie Webber"/>
    <x v="0"/>
    <x v="0"/>
    <s v="New York City"/>
    <x v="15"/>
    <n v="10024"/>
    <x v="3"/>
    <x v="1541"/>
    <x v="1"/>
    <x v="10"/>
    <x v="1520"/>
    <n v="19.440000000000001"/>
    <n v="3"/>
    <n v="0"/>
    <n v="9.3312000000000008"/>
  </r>
  <r>
    <n v="5713"/>
    <s v="CA-2014-115805"/>
    <x v="3"/>
    <x v="689"/>
    <d v="2014-08-01T00:00:00"/>
    <s v="Same Day"/>
    <s v="KW-16435"/>
    <s v="Katrina Willman"/>
    <x v="0"/>
    <x v="0"/>
    <s v="Chicago"/>
    <x v="10"/>
    <n v="60653"/>
    <x v="2"/>
    <x v="521"/>
    <x v="2"/>
    <x v="7"/>
    <x v="516"/>
    <n v="36.792000000000002"/>
    <n v="1"/>
    <n v="0.2"/>
    <n v="4.1390999999999991"/>
  </r>
  <r>
    <n v="5714"/>
    <s v="US-2011-143707"/>
    <x v="2"/>
    <x v="72"/>
    <d v="2011-03-05T00:00:00"/>
    <s v="Standard Class"/>
    <s v="HR-14770"/>
    <s v="Hallie Redmond"/>
    <x v="2"/>
    <x v="0"/>
    <s v="New York City"/>
    <x v="15"/>
    <n v="10035"/>
    <x v="3"/>
    <x v="869"/>
    <x v="2"/>
    <x v="7"/>
    <x v="854"/>
    <n v="5.9399999999999995"/>
    <n v="3"/>
    <n v="0"/>
    <n v="1.6037999999999999"/>
  </r>
  <r>
    <n v="5715"/>
    <s v="CA-2014-116939"/>
    <x v="3"/>
    <x v="145"/>
    <d v="2014-09-30T00:00:00"/>
    <s v="Standard Class"/>
    <s v="AG-10900"/>
    <s v="Arthur Gainer"/>
    <x v="0"/>
    <x v="0"/>
    <s v="Richmond"/>
    <x v="17"/>
    <n v="23223"/>
    <x v="0"/>
    <x v="841"/>
    <x v="1"/>
    <x v="4"/>
    <x v="827"/>
    <n v="177.54999999999998"/>
    <n v="5"/>
    <n v="0"/>
    <n v="47.938500000000005"/>
  </r>
  <r>
    <n v="5716"/>
    <s v="CA-2012-124107"/>
    <x v="1"/>
    <x v="330"/>
    <d v="2012-10-12T00:00:00"/>
    <s v="Second Class"/>
    <s v="BM-11650"/>
    <s v="Brian Moss"/>
    <x v="1"/>
    <x v="0"/>
    <s v="Ann Arbor"/>
    <x v="12"/>
    <n v="48104"/>
    <x v="2"/>
    <x v="695"/>
    <x v="2"/>
    <x v="11"/>
    <x v="688"/>
    <n v="619.94999999999993"/>
    <n v="5"/>
    <n v="0"/>
    <n v="111.59099999999995"/>
  </r>
  <r>
    <n v="5717"/>
    <s v="CA-2012-124107"/>
    <x v="1"/>
    <x v="330"/>
    <d v="2012-10-12T00:00:00"/>
    <s v="Second Class"/>
    <s v="BM-11650"/>
    <s v="Brian Moss"/>
    <x v="1"/>
    <x v="0"/>
    <s v="Ann Arbor"/>
    <x v="12"/>
    <n v="48104"/>
    <x v="2"/>
    <x v="119"/>
    <x v="2"/>
    <x v="7"/>
    <x v="119"/>
    <n v="29.160000000000004"/>
    <n v="3"/>
    <n v="0"/>
    <n v="8.4563999999999986"/>
  </r>
  <r>
    <n v="5718"/>
    <s v="CA-2012-124107"/>
    <x v="1"/>
    <x v="330"/>
    <d v="2012-10-12T00:00:00"/>
    <s v="Second Class"/>
    <s v="BM-11650"/>
    <s v="Brian Moss"/>
    <x v="1"/>
    <x v="0"/>
    <s v="Ann Arbor"/>
    <x v="12"/>
    <n v="48104"/>
    <x v="2"/>
    <x v="1451"/>
    <x v="1"/>
    <x v="12"/>
    <x v="33"/>
    <n v="57.959999999999994"/>
    <n v="7"/>
    <n v="0"/>
    <n v="27.241199999999996"/>
  </r>
  <r>
    <n v="5719"/>
    <s v="CA-2012-124107"/>
    <x v="1"/>
    <x v="330"/>
    <d v="2012-10-12T00:00:00"/>
    <s v="Second Class"/>
    <s v="BM-11650"/>
    <s v="Brian Moss"/>
    <x v="1"/>
    <x v="0"/>
    <s v="Ann Arbor"/>
    <x v="12"/>
    <n v="48104"/>
    <x v="2"/>
    <x v="930"/>
    <x v="1"/>
    <x v="9"/>
    <x v="914"/>
    <n v="29.402999999999999"/>
    <n v="3"/>
    <n v="0.1"/>
    <n v="5.2272000000000007"/>
  </r>
  <r>
    <n v="5720"/>
    <s v="CA-2014-126550"/>
    <x v="3"/>
    <x v="1065"/>
    <d v="2014-04-03T00:00:00"/>
    <s v="Second Class"/>
    <s v="RD-19720"/>
    <s v="Roger Demir"/>
    <x v="0"/>
    <x v="0"/>
    <s v="Lafayette"/>
    <x v="14"/>
    <n v="47905"/>
    <x v="2"/>
    <x v="1569"/>
    <x v="1"/>
    <x v="4"/>
    <x v="1551"/>
    <n v="81.400000000000006"/>
    <n v="5"/>
    <n v="0"/>
    <n v="21.164000000000005"/>
  </r>
  <r>
    <n v="5721"/>
    <s v="CA-2012-138674"/>
    <x v="1"/>
    <x v="717"/>
    <d v="2012-11-17T00:00:00"/>
    <s v="First Class"/>
    <s v="KB-16585"/>
    <s v="Ken Black"/>
    <x v="1"/>
    <x v="0"/>
    <s v="Springfield"/>
    <x v="21"/>
    <n v="97477"/>
    <x v="1"/>
    <x v="52"/>
    <x v="1"/>
    <x v="13"/>
    <x v="52"/>
    <n v="8.7200000000000006"/>
    <n v="5"/>
    <n v="0.2"/>
    <n v="2.289000000000001"/>
  </r>
  <r>
    <n v="5722"/>
    <s v="CA-2012-138674"/>
    <x v="1"/>
    <x v="717"/>
    <d v="2012-11-17T00:00:00"/>
    <s v="First Class"/>
    <s v="KB-16585"/>
    <s v="Ken Black"/>
    <x v="1"/>
    <x v="0"/>
    <s v="Springfield"/>
    <x v="21"/>
    <n v="97477"/>
    <x v="1"/>
    <x v="1302"/>
    <x v="2"/>
    <x v="11"/>
    <x v="1278"/>
    <n v="91.176000000000016"/>
    <n v="3"/>
    <n v="0.2"/>
    <n v="4.5587999999999944"/>
  </r>
  <r>
    <n v="5723"/>
    <s v="CA-2012-138674"/>
    <x v="1"/>
    <x v="717"/>
    <d v="2012-11-17T00:00:00"/>
    <s v="First Class"/>
    <s v="KB-16585"/>
    <s v="Ken Black"/>
    <x v="1"/>
    <x v="0"/>
    <s v="Springfield"/>
    <x v="21"/>
    <n v="97477"/>
    <x v="1"/>
    <x v="1233"/>
    <x v="2"/>
    <x v="11"/>
    <x v="1207"/>
    <n v="159.96800000000002"/>
    <n v="4"/>
    <n v="0.2"/>
    <n v="29.993999999999986"/>
  </r>
  <r>
    <n v="5724"/>
    <s v="CA-2013-165820"/>
    <x v="0"/>
    <x v="182"/>
    <d v="2013-10-01T00:00:00"/>
    <s v="Standard Class"/>
    <s v="DW-13585"/>
    <s v="Dorothy Wardle"/>
    <x v="1"/>
    <x v="0"/>
    <s v="San Francisco"/>
    <x v="1"/>
    <n v="94109"/>
    <x v="1"/>
    <x v="832"/>
    <x v="1"/>
    <x v="10"/>
    <x v="819"/>
    <n v="12.96"/>
    <n v="2"/>
    <n v="0"/>
    <n v="6.2208000000000006"/>
  </r>
  <r>
    <n v="5725"/>
    <s v="CA-2011-103191"/>
    <x v="2"/>
    <x v="358"/>
    <d v="2011-09-27T00:00:00"/>
    <s v="Standard Class"/>
    <s v="VG-21805"/>
    <s v="Vivek Grady"/>
    <x v="1"/>
    <x v="0"/>
    <s v="Chicago"/>
    <x v="10"/>
    <n v="60653"/>
    <x v="2"/>
    <x v="942"/>
    <x v="1"/>
    <x v="4"/>
    <x v="926"/>
    <n v="331.536"/>
    <n v="3"/>
    <n v="0.2"/>
    <n v="-82.884"/>
  </r>
  <r>
    <n v="5726"/>
    <s v="CA-2012-103933"/>
    <x v="1"/>
    <x v="12"/>
    <d v="2012-09-27T00:00:00"/>
    <s v="First Class"/>
    <s v="DR-12880"/>
    <s v="Dan Reichenbach"/>
    <x v="1"/>
    <x v="0"/>
    <s v="New York City"/>
    <x v="15"/>
    <n v="10011"/>
    <x v="3"/>
    <x v="1336"/>
    <x v="2"/>
    <x v="11"/>
    <x v="1312"/>
    <n v="899.91"/>
    <n v="9"/>
    <n v="0"/>
    <n v="395.96040000000005"/>
  </r>
  <r>
    <n v="5727"/>
    <s v="CA-2012-110548"/>
    <x v="1"/>
    <x v="124"/>
    <d v="2012-05-08T00:00:00"/>
    <s v="Standard Class"/>
    <s v="AH-10690"/>
    <s v="Anna Häberlin"/>
    <x v="1"/>
    <x v="0"/>
    <s v="Houston"/>
    <x v="5"/>
    <n v="77095"/>
    <x v="2"/>
    <x v="981"/>
    <x v="2"/>
    <x v="7"/>
    <x v="965"/>
    <n v="946.34400000000005"/>
    <n v="7"/>
    <n v="0.2"/>
    <n v="118.29299999999989"/>
  </r>
  <r>
    <n v="5728"/>
    <s v="CA-2014-117324"/>
    <x v="3"/>
    <x v="166"/>
    <d v="2014-12-14T00:00:00"/>
    <s v="Standard Class"/>
    <s v="JP-15520"/>
    <s v="Jeremy Pistek"/>
    <x v="0"/>
    <x v="0"/>
    <s v="Madison"/>
    <x v="6"/>
    <n v="53711"/>
    <x v="2"/>
    <x v="1089"/>
    <x v="2"/>
    <x v="11"/>
    <x v="1070"/>
    <n v="178.10999999999999"/>
    <n v="3"/>
    <n v="0"/>
    <n v="32.059799999999996"/>
  </r>
  <r>
    <n v="5729"/>
    <s v="CA-2014-117324"/>
    <x v="3"/>
    <x v="166"/>
    <d v="2014-12-14T00:00:00"/>
    <s v="Standard Class"/>
    <s v="JP-15520"/>
    <s v="Jeremy Pistek"/>
    <x v="0"/>
    <x v="0"/>
    <s v="Madison"/>
    <x v="6"/>
    <n v="53711"/>
    <x v="2"/>
    <x v="963"/>
    <x v="1"/>
    <x v="9"/>
    <x v="947"/>
    <n v="1089.75"/>
    <n v="3"/>
    <n v="0"/>
    <n v="305.13000000000011"/>
  </r>
  <r>
    <n v="5730"/>
    <s v="CA-2014-117324"/>
    <x v="3"/>
    <x v="166"/>
    <d v="2014-12-14T00:00:00"/>
    <s v="Standard Class"/>
    <s v="JP-15520"/>
    <s v="Jeremy Pistek"/>
    <x v="0"/>
    <x v="0"/>
    <s v="Madison"/>
    <x v="6"/>
    <n v="53711"/>
    <x v="2"/>
    <x v="580"/>
    <x v="1"/>
    <x v="2"/>
    <x v="575"/>
    <n v="61.06"/>
    <n v="2"/>
    <n v="0"/>
    <n v="28.087600000000002"/>
  </r>
  <r>
    <n v="5731"/>
    <s v="CA-2014-117324"/>
    <x v="3"/>
    <x v="166"/>
    <d v="2014-12-14T00:00:00"/>
    <s v="Standard Class"/>
    <s v="JP-15520"/>
    <s v="Jeremy Pistek"/>
    <x v="0"/>
    <x v="0"/>
    <s v="Madison"/>
    <x v="6"/>
    <n v="53711"/>
    <x v="2"/>
    <x v="1121"/>
    <x v="0"/>
    <x v="0"/>
    <x v="1100"/>
    <n v="459.92"/>
    <n v="4"/>
    <n v="0"/>
    <n v="41.392799999999966"/>
  </r>
  <r>
    <n v="5732"/>
    <s v="CA-2014-117324"/>
    <x v="3"/>
    <x v="166"/>
    <d v="2014-12-14T00:00:00"/>
    <s v="Standard Class"/>
    <s v="JP-15520"/>
    <s v="Jeremy Pistek"/>
    <x v="0"/>
    <x v="0"/>
    <s v="Madison"/>
    <x v="6"/>
    <n v="53711"/>
    <x v="2"/>
    <x v="320"/>
    <x v="1"/>
    <x v="10"/>
    <x v="317"/>
    <n v="27.52"/>
    <n v="4"/>
    <n v="0"/>
    <n v="12.659199999999998"/>
  </r>
  <r>
    <n v="5733"/>
    <s v="CA-2014-143574"/>
    <x v="3"/>
    <x v="222"/>
    <d v="2014-07-03T00:00:00"/>
    <s v="First Class"/>
    <s v="DR-12880"/>
    <s v="Dan Reichenbach"/>
    <x v="1"/>
    <x v="0"/>
    <s v="Milford"/>
    <x v="29"/>
    <n v="6460"/>
    <x v="3"/>
    <x v="1531"/>
    <x v="0"/>
    <x v="0"/>
    <x v="1509"/>
    <n v="638.82000000000005"/>
    <n v="9"/>
    <n v="0"/>
    <n v="185.25779999999997"/>
  </r>
  <r>
    <n v="5734"/>
    <s v="CA-2014-143574"/>
    <x v="3"/>
    <x v="222"/>
    <d v="2014-07-03T00:00:00"/>
    <s v="First Class"/>
    <s v="DR-12880"/>
    <s v="Dan Reichenbach"/>
    <x v="1"/>
    <x v="0"/>
    <s v="Milford"/>
    <x v="29"/>
    <n v="6460"/>
    <x v="3"/>
    <x v="682"/>
    <x v="1"/>
    <x v="14"/>
    <x v="676"/>
    <n v="30.69"/>
    <n v="3"/>
    <n v="0"/>
    <n v="7.9794000000000018"/>
  </r>
  <r>
    <n v="5735"/>
    <s v="CA-2014-143574"/>
    <x v="3"/>
    <x v="222"/>
    <d v="2014-07-03T00:00:00"/>
    <s v="First Class"/>
    <s v="DR-12880"/>
    <s v="Dan Reichenbach"/>
    <x v="1"/>
    <x v="0"/>
    <s v="Milford"/>
    <x v="29"/>
    <n v="6460"/>
    <x v="3"/>
    <x v="980"/>
    <x v="0"/>
    <x v="5"/>
    <x v="964"/>
    <n v="25.16"/>
    <n v="2"/>
    <n v="0"/>
    <n v="8.5543999999999976"/>
  </r>
  <r>
    <n v="5736"/>
    <s v="CA-2011-111773"/>
    <x v="2"/>
    <x v="290"/>
    <d v="2011-07-03T00:00:00"/>
    <s v="Standard Class"/>
    <s v="JK-15625"/>
    <s v="Jim Karlsson"/>
    <x v="0"/>
    <x v="0"/>
    <s v="New York City"/>
    <x v="15"/>
    <n v="10024"/>
    <x v="3"/>
    <x v="1458"/>
    <x v="1"/>
    <x v="8"/>
    <x v="1435"/>
    <n v="13.919999999999998"/>
    <n v="3"/>
    <n v="0.2"/>
    <n v="4.8720000000000008"/>
  </r>
  <r>
    <n v="5737"/>
    <s v="CA-2011-148614"/>
    <x v="2"/>
    <x v="407"/>
    <d v="2011-01-26T00:00:00"/>
    <s v="Standard Class"/>
    <s v="MV-17485"/>
    <s v="Mark Van Huff"/>
    <x v="0"/>
    <x v="0"/>
    <s v="Los Angeles"/>
    <x v="1"/>
    <n v="90049"/>
    <x v="1"/>
    <x v="364"/>
    <x v="1"/>
    <x v="10"/>
    <x v="359"/>
    <n v="19.36"/>
    <n v="2"/>
    <n v="0"/>
    <n v="9.2927999999999997"/>
  </r>
  <r>
    <n v="5738"/>
    <s v="CA-2011-148614"/>
    <x v="2"/>
    <x v="407"/>
    <d v="2011-01-26T00:00:00"/>
    <s v="Standard Class"/>
    <s v="MV-17485"/>
    <s v="Mark Van Huff"/>
    <x v="0"/>
    <x v="0"/>
    <s v="Los Angeles"/>
    <x v="1"/>
    <n v="90049"/>
    <x v="1"/>
    <x v="76"/>
    <x v="0"/>
    <x v="5"/>
    <x v="76"/>
    <n v="19.3"/>
    <n v="2"/>
    <n v="0"/>
    <n v="5.7899999999999991"/>
  </r>
  <r>
    <n v="5739"/>
    <s v="CA-2014-156139"/>
    <x v="3"/>
    <x v="413"/>
    <d v="2014-01-07T00:00:00"/>
    <s v="Standard Class"/>
    <s v="BP-11155"/>
    <s v="Becky Pak"/>
    <x v="0"/>
    <x v="0"/>
    <s v="San Francisco"/>
    <x v="1"/>
    <n v="94109"/>
    <x v="1"/>
    <x v="1399"/>
    <x v="1"/>
    <x v="8"/>
    <x v="1377"/>
    <n v="38.376000000000005"/>
    <n v="3"/>
    <n v="0.2"/>
    <n v="13.4316"/>
  </r>
  <r>
    <n v="5740"/>
    <s v="US-2014-147886"/>
    <x v="3"/>
    <x v="615"/>
    <d v="2014-04-01T00:00:00"/>
    <s v="First Class"/>
    <s v="DH-13075"/>
    <s v="Dave Hallsten"/>
    <x v="1"/>
    <x v="0"/>
    <s v="Fairfield"/>
    <x v="1"/>
    <n v="94533"/>
    <x v="1"/>
    <x v="1641"/>
    <x v="1"/>
    <x v="10"/>
    <x v="1622"/>
    <n v="12.96"/>
    <n v="2"/>
    <n v="0"/>
    <n v="6.3504000000000005"/>
  </r>
  <r>
    <n v="5741"/>
    <s v="US-2014-147886"/>
    <x v="3"/>
    <x v="615"/>
    <d v="2014-04-01T00:00:00"/>
    <s v="First Class"/>
    <s v="DH-13075"/>
    <s v="Dave Hallsten"/>
    <x v="1"/>
    <x v="0"/>
    <s v="Fairfield"/>
    <x v="1"/>
    <n v="94533"/>
    <x v="1"/>
    <x v="750"/>
    <x v="0"/>
    <x v="5"/>
    <x v="741"/>
    <n v="26.48"/>
    <n v="1"/>
    <n v="0"/>
    <n v="10.0624"/>
  </r>
  <r>
    <n v="5742"/>
    <s v="US-2014-147886"/>
    <x v="3"/>
    <x v="615"/>
    <d v="2014-04-01T00:00:00"/>
    <s v="First Class"/>
    <s v="DH-13075"/>
    <s v="Dave Hallsten"/>
    <x v="1"/>
    <x v="0"/>
    <s v="Fairfield"/>
    <x v="1"/>
    <n v="94533"/>
    <x v="1"/>
    <x v="1093"/>
    <x v="2"/>
    <x v="15"/>
    <x v="1074"/>
    <n v="532.72"/>
    <n v="2"/>
    <n v="0.2"/>
    <n v="53.271999999999991"/>
  </r>
  <r>
    <n v="5743"/>
    <s v="US-2014-147886"/>
    <x v="3"/>
    <x v="615"/>
    <d v="2014-04-01T00:00:00"/>
    <s v="First Class"/>
    <s v="DH-13075"/>
    <s v="Dave Hallsten"/>
    <x v="1"/>
    <x v="0"/>
    <s v="Fairfield"/>
    <x v="1"/>
    <n v="94533"/>
    <x v="1"/>
    <x v="652"/>
    <x v="1"/>
    <x v="10"/>
    <x v="646"/>
    <n v="26.72"/>
    <n v="4"/>
    <n v="0"/>
    <n v="12.8256"/>
  </r>
  <r>
    <n v="5744"/>
    <s v="US-2014-147886"/>
    <x v="3"/>
    <x v="615"/>
    <d v="2014-04-01T00:00:00"/>
    <s v="First Class"/>
    <s v="DH-13075"/>
    <s v="Dave Hallsten"/>
    <x v="1"/>
    <x v="0"/>
    <s v="Fairfield"/>
    <x v="1"/>
    <n v="94533"/>
    <x v="1"/>
    <x v="578"/>
    <x v="1"/>
    <x v="10"/>
    <x v="573"/>
    <n v="20.04"/>
    <n v="3"/>
    <n v="0"/>
    <n v="9.6191999999999993"/>
  </r>
  <r>
    <n v="5745"/>
    <s v="US-2014-147886"/>
    <x v="3"/>
    <x v="615"/>
    <d v="2014-04-01T00:00:00"/>
    <s v="First Class"/>
    <s v="DH-13075"/>
    <s v="Dave Hallsten"/>
    <x v="1"/>
    <x v="0"/>
    <s v="Fairfield"/>
    <x v="1"/>
    <n v="94533"/>
    <x v="1"/>
    <x v="418"/>
    <x v="1"/>
    <x v="4"/>
    <x v="413"/>
    <n v="795.48"/>
    <n v="7"/>
    <n v="0"/>
    <n v="7.9547999999999632"/>
  </r>
  <r>
    <n v="5746"/>
    <s v="US-2014-147886"/>
    <x v="3"/>
    <x v="615"/>
    <d v="2014-04-01T00:00:00"/>
    <s v="First Class"/>
    <s v="DH-13075"/>
    <s v="Dave Hallsten"/>
    <x v="1"/>
    <x v="0"/>
    <s v="Fairfield"/>
    <x v="1"/>
    <n v="94533"/>
    <x v="1"/>
    <x v="1392"/>
    <x v="0"/>
    <x v="5"/>
    <x v="1369"/>
    <n v="21.560000000000002"/>
    <n v="7"/>
    <n v="0"/>
    <n v="6.8991999999999987"/>
  </r>
  <r>
    <n v="5747"/>
    <s v="CA-2013-113733"/>
    <x v="0"/>
    <x v="16"/>
    <d v="2013-12-13T00:00:00"/>
    <s v="Standard Class"/>
    <s v="LH-16900"/>
    <s v="Lena Hernandez"/>
    <x v="0"/>
    <x v="0"/>
    <s v="Greenville"/>
    <x v="3"/>
    <n v="27834"/>
    <x v="0"/>
    <x v="495"/>
    <x v="2"/>
    <x v="7"/>
    <x v="490"/>
    <n v="249.58400000000003"/>
    <n v="2"/>
    <n v="0.2"/>
    <n v="31.197999999999986"/>
  </r>
  <r>
    <n v="5748"/>
    <s v="CA-2013-113733"/>
    <x v="0"/>
    <x v="16"/>
    <d v="2013-12-13T00:00:00"/>
    <s v="Standard Class"/>
    <s v="LH-16900"/>
    <s v="Lena Hernandez"/>
    <x v="0"/>
    <x v="0"/>
    <s v="Greenville"/>
    <x v="3"/>
    <n v="27834"/>
    <x v="0"/>
    <x v="721"/>
    <x v="2"/>
    <x v="11"/>
    <x v="713"/>
    <n v="68.111999999999995"/>
    <n v="3"/>
    <n v="0.2"/>
    <n v="17.879399999999997"/>
  </r>
  <r>
    <n v="5749"/>
    <s v="CA-2013-113733"/>
    <x v="0"/>
    <x v="16"/>
    <d v="2013-12-13T00:00:00"/>
    <s v="Standard Class"/>
    <s v="LH-16900"/>
    <s v="Lena Hernandez"/>
    <x v="0"/>
    <x v="0"/>
    <s v="Greenville"/>
    <x v="3"/>
    <n v="27834"/>
    <x v="0"/>
    <x v="1691"/>
    <x v="2"/>
    <x v="11"/>
    <x v="1670"/>
    <n v="16.560000000000002"/>
    <n v="3"/>
    <n v="0.2"/>
    <n v="-2.4840000000000018"/>
  </r>
  <r>
    <n v="5750"/>
    <s v="CA-2014-104913"/>
    <x v="3"/>
    <x v="551"/>
    <d v="2014-11-23T00:00:00"/>
    <s v="Standard Class"/>
    <s v="DK-13090"/>
    <s v="Dave Kipp"/>
    <x v="0"/>
    <x v="0"/>
    <s v="Long Beach"/>
    <x v="15"/>
    <n v="11561"/>
    <x v="3"/>
    <x v="1250"/>
    <x v="2"/>
    <x v="7"/>
    <x v="1225"/>
    <n v="74.95"/>
    <n v="5"/>
    <n v="0"/>
    <n v="36.725500000000004"/>
  </r>
  <r>
    <n v="5751"/>
    <s v="CA-2011-145800"/>
    <x v="2"/>
    <x v="992"/>
    <d v="2011-06-05T00:00:00"/>
    <s v="Standard Class"/>
    <s v="SS-20410"/>
    <s v="Shahid Shariari"/>
    <x v="0"/>
    <x v="0"/>
    <s v="Buffalo Grove"/>
    <x v="10"/>
    <n v="60089"/>
    <x v="2"/>
    <x v="10"/>
    <x v="0"/>
    <x v="3"/>
    <x v="10"/>
    <n v="355.45499999999998"/>
    <n v="3"/>
    <n v="0.5"/>
    <n v="-184.83660000000003"/>
  </r>
  <r>
    <n v="5752"/>
    <s v="CA-2013-125850"/>
    <x v="0"/>
    <x v="115"/>
    <d v="2013-01-28T00:00:00"/>
    <s v="Standard Class"/>
    <s v="FP-14320"/>
    <s v="Frank Preis"/>
    <x v="0"/>
    <x v="0"/>
    <s v="San Diego"/>
    <x v="1"/>
    <n v="92037"/>
    <x v="1"/>
    <x v="1760"/>
    <x v="1"/>
    <x v="2"/>
    <x v="1740"/>
    <n v="44.400000000000006"/>
    <n v="3"/>
    <n v="0"/>
    <n v="22.200000000000003"/>
  </r>
  <r>
    <n v="5753"/>
    <s v="CA-2013-125850"/>
    <x v="0"/>
    <x v="115"/>
    <d v="2013-01-28T00:00:00"/>
    <s v="Standard Class"/>
    <s v="FP-14320"/>
    <s v="Frank Preis"/>
    <x v="0"/>
    <x v="0"/>
    <s v="San Diego"/>
    <x v="1"/>
    <n v="92037"/>
    <x v="1"/>
    <x v="617"/>
    <x v="1"/>
    <x v="2"/>
    <x v="612"/>
    <n v="20.65"/>
    <n v="5"/>
    <n v="0"/>
    <n v="9.4989999999999988"/>
  </r>
  <r>
    <n v="5754"/>
    <s v="CA-2013-118514"/>
    <x v="0"/>
    <x v="1066"/>
    <d v="2013-02-10T00:00:00"/>
    <s v="Standard Class"/>
    <s v="LC-17050"/>
    <s v="Liz Carlisle"/>
    <x v="0"/>
    <x v="0"/>
    <s v="Richmond"/>
    <x v="0"/>
    <n v="40475"/>
    <x v="0"/>
    <x v="377"/>
    <x v="0"/>
    <x v="1"/>
    <x v="373"/>
    <n v="866.4"/>
    <n v="4"/>
    <n v="0"/>
    <n v="225.26400000000001"/>
  </r>
  <r>
    <n v="5755"/>
    <s v="CA-2012-150749"/>
    <x v="1"/>
    <x v="368"/>
    <d v="2012-04-03T00:00:00"/>
    <s v="Second Class"/>
    <s v="AS-10240"/>
    <s v="Alan Shonely"/>
    <x v="0"/>
    <x v="0"/>
    <s v="Springfield"/>
    <x v="17"/>
    <n v="22153"/>
    <x v="0"/>
    <x v="324"/>
    <x v="1"/>
    <x v="6"/>
    <x v="321"/>
    <n v="5.56"/>
    <n v="2"/>
    <n v="0"/>
    <n v="1.4455999999999998"/>
  </r>
  <r>
    <n v="5756"/>
    <s v="CA-2011-163748"/>
    <x v="2"/>
    <x v="1005"/>
    <d v="2011-10-18T00:00:00"/>
    <s v="Standard Class"/>
    <s v="HG-15025"/>
    <s v="Hunter Glantz"/>
    <x v="0"/>
    <x v="0"/>
    <s v="Fort Worth"/>
    <x v="5"/>
    <n v="76106"/>
    <x v="2"/>
    <x v="1683"/>
    <x v="1"/>
    <x v="9"/>
    <x v="1662"/>
    <n v="3.1599999999999993"/>
    <n v="4"/>
    <n v="0.8"/>
    <n v="-8.532"/>
  </r>
  <r>
    <n v="5757"/>
    <s v="CA-2011-163748"/>
    <x v="2"/>
    <x v="1005"/>
    <d v="2011-10-18T00:00:00"/>
    <s v="Standard Class"/>
    <s v="HG-15025"/>
    <s v="Hunter Glantz"/>
    <x v="0"/>
    <x v="0"/>
    <s v="Fort Worth"/>
    <x v="5"/>
    <n v="76106"/>
    <x v="2"/>
    <x v="615"/>
    <x v="2"/>
    <x v="16"/>
    <x v="610"/>
    <n v="1999.96"/>
    <n v="5"/>
    <n v="0.2"/>
    <n v="624.98749999999995"/>
  </r>
  <r>
    <n v="5758"/>
    <s v="CA-2012-119634"/>
    <x v="1"/>
    <x v="1067"/>
    <d v="2012-08-16T00:00:00"/>
    <s v="Standard Class"/>
    <s v="BW-11065"/>
    <s v="Barry Weirich"/>
    <x v="0"/>
    <x v="0"/>
    <s v="Raleigh"/>
    <x v="3"/>
    <n v="27604"/>
    <x v="0"/>
    <x v="1006"/>
    <x v="0"/>
    <x v="5"/>
    <x v="1372"/>
    <n v="46.152000000000001"/>
    <n v="3"/>
    <n v="0.2"/>
    <n v="12.114900000000002"/>
  </r>
  <r>
    <n v="5759"/>
    <s v="CA-2012-149300"/>
    <x v="1"/>
    <x v="6"/>
    <d v="2012-11-23T00:00:00"/>
    <s v="First Class"/>
    <s v="BH-11710"/>
    <s v="Brosina Hoffman"/>
    <x v="0"/>
    <x v="0"/>
    <s v="Hialeah"/>
    <x v="2"/>
    <n v="33012"/>
    <x v="0"/>
    <x v="1734"/>
    <x v="2"/>
    <x v="15"/>
    <x v="1713"/>
    <n v="32.984999999999999"/>
    <n v="3"/>
    <n v="0.5"/>
    <n v="-1.9791000000000025"/>
  </r>
  <r>
    <n v="5760"/>
    <s v="US-2013-111528"/>
    <x v="0"/>
    <x v="945"/>
    <d v="2013-12-31T00:00:00"/>
    <s v="Same Day"/>
    <s v="JP-16135"/>
    <s v="Julie Prescott"/>
    <x v="2"/>
    <x v="0"/>
    <s v="Los Angeles"/>
    <x v="1"/>
    <n v="90032"/>
    <x v="1"/>
    <x v="772"/>
    <x v="1"/>
    <x v="4"/>
    <x v="764"/>
    <n v="481.32"/>
    <n v="4"/>
    <n v="0"/>
    <n v="125.14319999999998"/>
  </r>
  <r>
    <n v="5761"/>
    <s v="US-2013-111528"/>
    <x v="0"/>
    <x v="945"/>
    <d v="2013-12-31T00:00:00"/>
    <s v="Same Day"/>
    <s v="JP-16135"/>
    <s v="Julie Prescott"/>
    <x v="2"/>
    <x v="0"/>
    <s v="Los Angeles"/>
    <x v="1"/>
    <n v="90032"/>
    <x v="1"/>
    <x v="416"/>
    <x v="1"/>
    <x v="8"/>
    <x v="411"/>
    <n v="6.3840000000000003"/>
    <n v="1"/>
    <n v="0.2"/>
    <n v="2.1546000000000003"/>
  </r>
  <r>
    <n v="5762"/>
    <s v="CA-2014-158169"/>
    <x v="3"/>
    <x v="801"/>
    <d v="2014-08-16T00:00:00"/>
    <s v="First Class"/>
    <s v="JM-16195"/>
    <s v="Justin MacKendrick"/>
    <x v="0"/>
    <x v="0"/>
    <s v="Lake Forest"/>
    <x v="1"/>
    <n v="92630"/>
    <x v="1"/>
    <x v="1107"/>
    <x v="1"/>
    <x v="9"/>
    <x v="1087"/>
    <n v="542.93999999999994"/>
    <n v="3"/>
    <n v="0"/>
    <n v="152.02319999999997"/>
  </r>
  <r>
    <n v="5763"/>
    <s v="CA-2014-158169"/>
    <x v="3"/>
    <x v="801"/>
    <d v="2014-08-16T00:00:00"/>
    <s v="First Class"/>
    <s v="JM-16195"/>
    <s v="Justin MacKendrick"/>
    <x v="0"/>
    <x v="0"/>
    <s v="Lake Forest"/>
    <x v="1"/>
    <n v="92630"/>
    <x v="1"/>
    <x v="1001"/>
    <x v="0"/>
    <x v="5"/>
    <x v="984"/>
    <n v="54.92"/>
    <n v="4"/>
    <n v="0"/>
    <n v="19.7712"/>
  </r>
  <r>
    <n v="5764"/>
    <s v="CA-2012-162047"/>
    <x v="1"/>
    <x v="502"/>
    <d v="2012-11-05T00:00:00"/>
    <s v="First Class"/>
    <s v="FH-14365"/>
    <s v="Fred Hopkins"/>
    <x v="1"/>
    <x v="0"/>
    <s v="Long Beach"/>
    <x v="15"/>
    <n v="11561"/>
    <x v="3"/>
    <x v="1578"/>
    <x v="0"/>
    <x v="1"/>
    <x v="1560"/>
    <n v="1448.8200000000002"/>
    <n v="10"/>
    <n v="0.1"/>
    <n v="209.27399999999992"/>
  </r>
  <r>
    <n v="5765"/>
    <s v="CA-2012-117772"/>
    <x v="1"/>
    <x v="229"/>
    <d v="2012-09-12T00:00:00"/>
    <s v="Second Class"/>
    <s v="MC-17575"/>
    <s v="Matt Collins"/>
    <x v="0"/>
    <x v="0"/>
    <s v="Seattle"/>
    <x v="4"/>
    <n v="98103"/>
    <x v="1"/>
    <x v="1755"/>
    <x v="1"/>
    <x v="4"/>
    <x v="1736"/>
    <n v="353.88"/>
    <n v="6"/>
    <n v="0"/>
    <n v="17.693999999999988"/>
  </r>
  <r>
    <n v="5766"/>
    <s v="US-2011-126340"/>
    <x v="2"/>
    <x v="1068"/>
    <d v="2011-11-14T00:00:00"/>
    <s v="Standard Class"/>
    <s v="EB-13870"/>
    <s v="Emily Burns"/>
    <x v="0"/>
    <x v="0"/>
    <s v="Redding"/>
    <x v="1"/>
    <n v="96003"/>
    <x v="1"/>
    <x v="872"/>
    <x v="2"/>
    <x v="7"/>
    <x v="857"/>
    <n v="333.57600000000002"/>
    <n v="3"/>
    <n v="0.2"/>
    <n v="25.018199999999993"/>
  </r>
  <r>
    <n v="5767"/>
    <s v="CA-2013-149685"/>
    <x v="0"/>
    <x v="750"/>
    <d v="2013-10-16T00:00:00"/>
    <s v="Standard Class"/>
    <s v="PM-19135"/>
    <s v="Peter McVee"/>
    <x v="2"/>
    <x v="0"/>
    <s v="San Antonio"/>
    <x v="5"/>
    <n v="78207"/>
    <x v="2"/>
    <x v="1351"/>
    <x v="1"/>
    <x v="2"/>
    <x v="1328"/>
    <n v="60.144000000000005"/>
    <n v="6"/>
    <n v="0.2"/>
    <n v="20.298599999999993"/>
  </r>
  <r>
    <n v="5768"/>
    <s v="CA-2014-126396"/>
    <x v="3"/>
    <x v="565"/>
    <d v="2014-09-13T00:00:00"/>
    <s v="Second Class"/>
    <s v="AR-10345"/>
    <s v="Alex Russell"/>
    <x v="1"/>
    <x v="0"/>
    <s v="Houston"/>
    <x v="5"/>
    <n v="77070"/>
    <x v="2"/>
    <x v="936"/>
    <x v="2"/>
    <x v="11"/>
    <x v="920"/>
    <n v="85.2"/>
    <n v="6"/>
    <n v="0.2"/>
    <n v="20.234999999999996"/>
  </r>
  <r>
    <n v="5769"/>
    <s v="CA-2012-154900"/>
    <x v="1"/>
    <x v="1069"/>
    <d v="2012-03-01T00:00:00"/>
    <s v="Standard Class"/>
    <s v="SS-20875"/>
    <s v="Sung Shariari"/>
    <x v="0"/>
    <x v="0"/>
    <s v="Leominster"/>
    <x v="31"/>
    <n v="1453"/>
    <x v="3"/>
    <x v="1042"/>
    <x v="1"/>
    <x v="2"/>
    <x v="1022"/>
    <n v="3.15"/>
    <n v="1"/>
    <n v="0"/>
    <n v="1.512"/>
  </r>
  <r>
    <n v="5770"/>
    <s v="CA-2012-154900"/>
    <x v="1"/>
    <x v="1069"/>
    <d v="2012-03-01T00:00:00"/>
    <s v="Standard Class"/>
    <s v="SS-20875"/>
    <s v="Sung Shariari"/>
    <x v="0"/>
    <x v="0"/>
    <s v="Leominster"/>
    <x v="31"/>
    <n v="1453"/>
    <x v="3"/>
    <x v="126"/>
    <x v="1"/>
    <x v="10"/>
    <x v="557"/>
    <n v="22.72"/>
    <n v="4"/>
    <n v="0"/>
    <n v="10.223999999999998"/>
  </r>
  <r>
    <n v="5771"/>
    <s v="CA-2012-103835"/>
    <x v="1"/>
    <x v="496"/>
    <d v="2012-09-28T00:00:00"/>
    <s v="Standard Class"/>
    <s v="SC-20440"/>
    <s v="Shaun Chance"/>
    <x v="1"/>
    <x v="0"/>
    <s v="Los Angeles"/>
    <x v="1"/>
    <n v="90032"/>
    <x v="1"/>
    <x v="527"/>
    <x v="0"/>
    <x v="5"/>
    <x v="522"/>
    <n v="14.91"/>
    <n v="3"/>
    <n v="0"/>
    <n v="4.6220999999999997"/>
  </r>
  <r>
    <n v="5772"/>
    <s v="CA-2012-103835"/>
    <x v="1"/>
    <x v="496"/>
    <d v="2012-09-28T00:00:00"/>
    <s v="Standard Class"/>
    <s v="SC-20440"/>
    <s v="Shaun Chance"/>
    <x v="1"/>
    <x v="0"/>
    <s v="Los Angeles"/>
    <x v="1"/>
    <n v="90032"/>
    <x v="1"/>
    <x v="1364"/>
    <x v="1"/>
    <x v="9"/>
    <x v="1341"/>
    <n v="1158.1199999999999"/>
    <n v="4"/>
    <n v="0"/>
    <n v="335.85479999999984"/>
  </r>
  <r>
    <n v="5773"/>
    <s v="CA-2012-158939"/>
    <x v="1"/>
    <x v="650"/>
    <d v="2012-12-01T00:00:00"/>
    <s v="Standard Class"/>
    <s v="EA-14035"/>
    <s v="Erin Ashbrook"/>
    <x v="1"/>
    <x v="0"/>
    <s v="Springfield"/>
    <x v="25"/>
    <n v="65807"/>
    <x v="2"/>
    <x v="349"/>
    <x v="2"/>
    <x v="16"/>
    <x v="345"/>
    <n v="599.99"/>
    <n v="1"/>
    <n v="0"/>
    <n v="233.99610000000001"/>
  </r>
  <r>
    <n v="5774"/>
    <s v="CA-2013-117408"/>
    <x v="0"/>
    <x v="1070"/>
    <d v="2013-09-07T00:00:00"/>
    <s v="Standard Class"/>
    <s v="TP-21130"/>
    <s v="Theone Pippenger"/>
    <x v="0"/>
    <x v="0"/>
    <s v="Waco"/>
    <x v="5"/>
    <n v="76706"/>
    <x v="2"/>
    <x v="355"/>
    <x v="1"/>
    <x v="4"/>
    <x v="351"/>
    <n v="23.968000000000004"/>
    <n v="2"/>
    <n v="0.2"/>
    <n v="2.3967999999999989"/>
  </r>
  <r>
    <n v="5775"/>
    <s v="CA-2013-142398"/>
    <x v="0"/>
    <x v="408"/>
    <d v="2013-04-17T00:00:00"/>
    <s v="Standard Class"/>
    <s v="BP-11290"/>
    <s v="Beth Paige"/>
    <x v="0"/>
    <x v="0"/>
    <s v="Los Angeles"/>
    <x v="1"/>
    <n v="90036"/>
    <x v="1"/>
    <x v="1756"/>
    <x v="0"/>
    <x v="1"/>
    <x v="1737"/>
    <n v="638.28800000000012"/>
    <n v="7"/>
    <n v="0.2"/>
    <n v="-31.914400000000015"/>
  </r>
  <r>
    <n v="5776"/>
    <s v="CA-2013-142398"/>
    <x v="0"/>
    <x v="408"/>
    <d v="2013-04-17T00:00:00"/>
    <s v="Standard Class"/>
    <s v="BP-11290"/>
    <s v="Beth Paige"/>
    <x v="0"/>
    <x v="0"/>
    <s v="Los Angeles"/>
    <x v="1"/>
    <n v="90036"/>
    <x v="1"/>
    <x v="729"/>
    <x v="1"/>
    <x v="8"/>
    <x v="721"/>
    <n v="13.208000000000002"/>
    <n v="1"/>
    <n v="0.2"/>
    <n v="4.6228000000000007"/>
  </r>
  <r>
    <n v="5777"/>
    <s v="CA-2013-105277"/>
    <x v="0"/>
    <x v="429"/>
    <d v="2013-12-09T00:00:00"/>
    <s v="Standard Class"/>
    <s v="LM-17065"/>
    <s v="Liz MacKendrick"/>
    <x v="0"/>
    <x v="0"/>
    <s v="Auburn"/>
    <x v="15"/>
    <n v="13021"/>
    <x v="3"/>
    <x v="625"/>
    <x v="1"/>
    <x v="8"/>
    <x v="619"/>
    <n v="15.528"/>
    <n v="3"/>
    <n v="0.2"/>
    <n v="5.8230000000000004"/>
  </r>
  <r>
    <n v="5778"/>
    <s v="CA-2013-112060"/>
    <x v="0"/>
    <x v="429"/>
    <d v="2013-12-10T00:00:00"/>
    <s v="Standard Class"/>
    <s v="KT-16465"/>
    <s v="Kean Takahito"/>
    <x v="0"/>
    <x v="0"/>
    <s v="San Francisco"/>
    <x v="1"/>
    <n v="94109"/>
    <x v="1"/>
    <x v="921"/>
    <x v="1"/>
    <x v="10"/>
    <x v="904"/>
    <n v="104.85"/>
    <n v="1"/>
    <n v="0"/>
    <n v="50.327999999999996"/>
  </r>
  <r>
    <n v="5779"/>
    <s v="CA-2011-105270"/>
    <x v="2"/>
    <x v="7"/>
    <d v="2011-11-18T00:00:00"/>
    <s v="Standard Class"/>
    <s v="AP-10915"/>
    <s v="Arthur Prichep"/>
    <x v="0"/>
    <x v="0"/>
    <s v="Los Angeles"/>
    <x v="1"/>
    <n v="90008"/>
    <x v="1"/>
    <x v="400"/>
    <x v="1"/>
    <x v="6"/>
    <x v="396"/>
    <n v="30.48"/>
    <n v="3"/>
    <n v="0"/>
    <n v="7.9248000000000012"/>
  </r>
  <r>
    <n v="5780"/>
    <s v="CA-2011-105270"/>
    <x v="2"/>
    <x v="7"/>
    <d v="2011-11-18T00:00:00"/>
    <s v="Standard Class"/>
    <s v="AP-10915"/>
    <s v="Arthur Prichep"/>
    <x v="0"/>
    <x v="0"/>
    <s v="Los Angeles"/>
    <x v="1"/>
    <n v="90008"/>
    <x v="1"/>
    <x v="1153"/>
    <x v="0"/>
    <x v="1"/>
    <x v="1132"/>
    <n v="112.64800000000001"/>
    <n v="1"/>
    <n v="0.2"/>
    <n v="11.264799999999997"/>
  </r>
  <r>
    <n v="5781"/>
    <s v="US-2012-159513"/>
    <x v="1"/>
    <x v="788"/>
    <d v="2012-04-09T00:00:00"/>
    <s v="Standard Class"/>
    <s v="JD-15790"/>
    <s v="John Dryer"/>
    <x v="0"/>
    <x v="0"/>
    <s v="Los Angeles"/>
    <x v="1"/>
    <n v="90049"/>
    <x v="1"/>
    <x v="1761"/>
    <x v="2"/>
    <x v="15"/>
    <x v="1741"/>
    <n v="71.975999999999999"/>
    <n v="3"/>
    <n v="0.2"/>
    <n v="24.291899999999998"/>
  </r>
  <r>
    <n v="5782"/>
    <s v="CA-2012-155586"/>
    <x v="1"/>
    <x v="295"/>
    <d v="2012-12-16T00:00:00"/>
    <s v="Second Class"/>
    <s v="XP-21865"/>
    <s v="Xylona Preis"/>
    <x v="0"/>
    <x v="0"/>
    <s v="Chico"/>
    <x v="1"/>
    <n v="95928"/>
    <x v="1"/>
    <x v="147"/>
    <x v="1"/>
    <x v="6"/>
    <x v="147"/>
    <n v="2.21"/>
    <n v="1"/>
    <n v="0"/>
    <n v="0.59670000000000001"/>
  </r>
  <r>
    <n v="5783"/>
    <s v="CA-2012-155586"/>
    <x v="1"/>
    <x v="295"/>
    <d v="2012-12-16T00:00:00"/>
    <s v="Second Class"/>
    <s v="XP-21865"/>
    <s v="Xylona Preis"/>
    <x v="0"/>
    <x v="0"/>
    <s v="Chico"/>
    <x v="1"/>
    <n v="95928"/>
    <x v="1"/>
    <x v="776"/>
    <x v="1"/>
    <x v="12"/>
    <x v="767"/>
    <n v="15.52"/>
    <n v="4"/>
    <n v="0"/>
    <n v="7.4496000000000002"/>
  </r>
  <r>
    <n v="5784"/>
    <s v="CA-2012-155586"/>
    <x v="1"/>
    <x v="295"/>
    <d v="2012-12-16T00:00:00"/>
    <s v="Second Class"/>
    <s v="XP-21865"/>
    <s v="Xylona Preis"/>
    <x v="0"/>
    <x v="0"/>
    <s v="Chico"/>
    <x v="1"/>
    <n v="95928"/>
    <x v="1"/>
    <x v="1346"/>
    <x v="1"/>
    <x v="10"/>
    <x v="1322"/>
    <n v="36.44"/>
    <n v="4"/>
    <n v="0"/>
    <n v="16.397999999999996"/>
  </r>
  <r>
    <n v="5785"/>
    <s v="CA-2014-141117"/>
    <x v="3"/>
    <x v="280"/>
    <d v="2014-10-09T00:00:00"/>
    <s v="Standard Class"/>
    <s v="JK-16090"/>
    <s v="Juliana Krohn"/>
    <x v="0"/>
    <x v="0"/>
    <s v="Springfield"/>
    <x v="21"/>
    <n v="97477"/>
    <x v="1"/>
    <x v="366"/>
    <x v="0"/>
    <x v="0"/>
    <x v="362"/>
    <n v="217.76400000000001"/>
    <n v="6"/>
    <n v="0.7"/>
    <n v="-384.71640000000002"/>
  </r>
  <r>
    <n v="5786"/>
    <s v="CA-2014-141117"/>
    <x v="3"/>
    <x v="280"/>
    <d v="2014-10-09T00:00:00"/>
    <s v="Standard Class"/>
    <s v="JK-16090"/>
    <s v="Juliana Krohn"/>
    <x v="0"/>
    <x v="0"/>
    <s v="Springfield"/>
    <x v="21"/>
    <n v="97477"/>
    <x v="1"/>
    <x v="597"/>
    <x v="1"/>
    <x v="14"/>
    <x v="592"/>
    <n v="39.072000000000003"/>
    <n v="6"/>
    <n v="0.2"/>
    <n v="4.3955999999999982"/>
  </r>
  <r>
    <n v="5787"/>
    <s v="CA-2014-141117"/>
    <x v="3"/>
    <x v="280"/>
    <d v="2014-10-09T00:00:00"/>
    <s v="Standard Class"/>
    <s v="JK-16090"/>
    <s v="Juliana Krohn"/>
    <x v="0"/>
    <x v="0"/>
    <s v="Springfield"/>
    <x v="21"/>
    <n v="97477"/>
    <x v="1"/>
    <x v="828"/>
    <x v="1"/>
    <x v="8"/>
    <x v="816"/>
    <n v="22.638000000000002"/>
    <n v="7"/>
    <n v="0.7"/>
    <n v="-16.601199999999999"/>
  </r>
  <r>
    <n v="5788"/>
    <s v="CA-2014-141117"/>
    <x v="3"/>
    <x v="280"/>
    <d v="2014-10-09T00:00:00"/>
    <s v="Standard Class"/>
    <s v="JK-16090"/>
    <s v="Juliana Krohn"/>
    <x v="0"/>
    <x v="0"/>
    <s v="Springfield"/>
    <x v="21"/>
    <n v="97477"/>
    <x v="1"/>
    <x v="1385"/>
    <x v="1"/>
    <x v="6"/>
    <x v="1362"/>
    <n v="95.143999999999991"/>
    <n v="7"/>
    <n v="0.2"/>
    <n v="10.703699999999987"/>
  </r>
  <r>
    <n v="5789"/>
    <s v="CA-2014-115070"/>
    <x v="3"/>
    <x v="318"/>
    <d v="2014-04-15T00:00:00"/>
    <s v="Second Class"/>
    <s v="MG-18205"/>
    <s v="Mitch Gastineau"/>
    <x v="1"/>
    <x v="0"/>
    <s v="Jacksonville"/>
    <x v="2"/>
    <n v="32216"/>
    <x v="0"/>
    <x v="1392"/>
    <x v="0"/>
    <x v="5"/>
    <x v="1369"/>
    <n v="12.320000000000002"/>
    <n v="5"/>
    <n v="0.2"/>
    <n v="1.8479999999999985"/>
  </r>
  <r>
    <n v="5790"/>
    <s v="CA-2014-115070"/>
    <x v="3"/>
    <x v="318"/>
    <d v="2014-04-15T00:00:00"/>
    <s v="Second Class"/>
    <s v="MG-18205"/>
    <s v="Mitch Gastineau"/>
    <x v="1"/>
    <x v="0"/>
    <s v="Jacksonville"/>
    <x v="2"/>
    <n v="32216"/>
    <x v="0"/>
    <x v="696"/>
    <x v="1"/>
    <x v="8"/>
    <x v="689"/>
    <n v="4.4190000000000005"/>
    <n v="3"/>
    <n v="0.7"/>
    <n v="-3.0933000000000002"/>
  </r>
  <r>
    <n v="5791"/>
    <s v="CA-2014-140186"/>
    <x v="3"/>
    <x v="365"/>
    <d v="2014-10-03T00:00:00"/>
    <s v="First Class"/>
    <s v="PG-18820"/>
    <s v="Patrick Gardner"/>
    <x v="0"/>
    <x v="0"/>
    <s v="Bakersfield"/>
    <x v="1"/>
    <n v="93309"/>
    <x v="1"/>
    <x v="659"/>
    <x v="1"/>
    <x v="13"/>
    <x v="653"/>
    <n v="35"/>
    <n v="7"/>
    <n v="0"/>
    <n v="16.8"/>
  </r>
  <r>
    <n v="5792"/>
    <s v="CA-2014-140186"/>
    <x v="3"/>
    <x v="365"/>
    <d v="2014-10-03T00:00:00"/>
    <s v="First Class"/>
    <s v="PG-18820"/>
    <s v="Patrick Gardner"/>
    <x v="0"/>
    <x v="0"/>
    <s v="Bakersfield"/>
    <x v="1"/>
    <n v="93309"/>
    <x v="1"/>
    <x v="955"/>
    <x v="0"/>
    <x v="1"/>
    <x v="939"/>
    <n v="72.784000000000006"/>
    <n v="1"/>
    <n v="0.2"/>
    <n v="0"/>
  </r>
  <r>
    <n v="5793"/>
    <s v="CA-2014-140186"/>
    <x v="3"/>
    <x v="365"/>
    <d v="2014-10-03T00:00:00"/>
    <s v="First Class"/>
    <s v="PG-18820"/>
    <s v="Patrick Gardner"/>
    <x v="0"/>
    <x v="0"/>
    <s v="Bakersfield"/>
    <x v="1"/>
    <n v="93309"/>
    <x v="1"/>
    <x v="414"/>
    <x v="1"/>
    <x v="9"/>
    <x v="409"/>
    <n v="97.84"/>
    <n v="2"/>
    <n v="0"/>
    <n v="25.438400000000001"/>
  </r>
  <r>
    <n v="5794"/>
    <s v="CA-2014-140186"/>
    <x v="3"/>
    <x v="365"/>
    <d v="2014-10-03T00:00:00"/>
    <s v="First Class"/>
    <s v="PG-18820"/>
    <s v="Patrick Gardner"/>
    <x v="0"/>
    <x v="0"/>
    <s v="Bakersfield"/>
    <x v="1"/>
    <n v="93309"/>
    <x v="1"/>
    <x v="28"/>
    <x v="0"/>
    <x v="5"/>
    <x v="28"/>
    <n v="51.75"/>
    <n v="1"/>
    <n v="0"/>
    <n v="15.524999999999999"/>
  </r>
  <r>
    <n v="5795"/>
    <s v="CA-2014-140186"/>
    <x v="3"/>
    <x v="365"/>
    <d v="2014-10-03T00:00:00"/>
    <s v="First Class"/>
    <s v="PG-18820"/>
    <s v="Patrick Gardner"/>
    <x v="0"/>
    <x v="0"/>
    <s v="Bakersfield"/>
    <x v="1"/>
    <n v="93309"/>
    <x v="1"/>
    <x v="705"/>
    <x v="1"/>
    <x v="8"/>
    <x v="698"/>
    <n v="46.672000000000004"/>
    <n v="2"/>
    <n v="0.2"/>
    <n v="16.3352"/>
  </r>
  <r>
    <n v="5796"/>
    <s v="CA-2011-124856"/>
    <x v="2"/>
    <x v="411"/>
    <d v="2011-10-03T00:00:00"/>
    <s v="Second Class"/>
    <s v="LD-17005"/>
    <s v="Lisa DeCherney"/>
    <x v="0"/>
    <x v="0"/>
    <s v="New York City"/>
    <x v="15"/>
    <n v="10011"/>
    <x v="3"/>
    <x v="1449"/>
    <x v="1"/>
    <x v="4"/>
    <x v="1427"/>
    <n v="1395.54"/>
    <n v="9"/>
    <n v="0"/>
    <n v="362.84040000000005"/>
  </r>
  <r>
    <n v="5797"/>
    <s v="CA-2011-124856"/>
    <x v="2"/>
    <x v="411"/>
    <d v="2011-10-03T00:00:00"/>
    <s v="Second Class"/>
    <s v="LD-17005"/>
    <s v="Lisa DeCherney"/>
    <x v="0"/>
    <x v="0"/>
    <s v="New York City"/>
    <x v="15"/>
    <n v="10011"/>
    <x v="3"/>
    <x v="138"/>
    <x v="0"/>
    <x v="5"/>
    <x v="138"/>
    <n v="117.36"/>
    <n v="4"/>
    <n v="0"/>
    <n v="36.381599999999992"/>
  </r>
  <r>
    <n v="5798"/>
    <s v="CA-2011-124856"/>
    <x v="2"/>
    <x v="411"/>
    <d v="2011-10-03T00:00:00"/>
    <s v="Second Class"/>
    <s v="LD-17005"/>
    <s v="Lisa DeCherney"/>
    <x v="0"/>
    <x v="0"/>
    <s v="New York City"/>
    <x v="15"/>
    <n v="10011"/>
    <x v="3"/>
    <x v="919"/>
    <x v="1"/>
    <x v="2"/>
    <x v="902"/>
    <n v="18.899999999999999"/>
    <n v="3"/>
    <n v="0"/>
    <n v="8.6939999999999991"/>
  </r>
  <r>
    <n v="5799"/>
    <s v="CA-2011-124856"/>
    <x v="2"/>
    <x v="411"/>
    <d v="2011-10-03T00:00:00"/>
    <s v="Second Class"/>
    <s v="LD-17005"/>
    <s v="Lisa DeCherney"/>
    <x v="0"/>
    <x v="0"/>
    <s v="New York City"/>
    <x v="15"/>
    <n v="10011"/>
    <x v="3"/>
    <x v="968"/>
    <x v="1"/>
    <x v="10"/>
    <x v="952"/>
    <n v="77.52"/>
    <n v="2"/>
    <n v="0"/>
    <n v="37.9848"/>
  </r>
  <r>
    <n v="5800"/>
    <s v="CA-2011-166716"/>
    <x v="2"/>
    <x v="1071"/>
    <d v="2011-08-25T00:00:00"/>
    <s v="Second Class"/>
    <s v="CR-12730"/>
    <s v="Craig Reiter"/>
    <x v="0"/>
    <x v="0"/>
    <s v="Chicago"/>
    <x v="10"/>
    <n v="60610"/>
    <x v="2"/>
    <x v="1496"/>
    <x v="0"/>
    <x v="1"/>
    <x v="1475"/>
    <n v="421.37200000000001"/>
    <n v="2"/>
    <n v="0.3"/>
    <n v="-6.0196000000000538"/>
  </r>
  <r>
    <n v="5801"/>
    <s v="CA-2011-123225"/>
    <x v="2"/>
    <x v="384"/>
    <d v="2011-07-14T00:00:00"/>
    <s v="First Class"/>
    <s v="MN-17935"/>
    <s v="Michael Nguyen"/>
    <x v="0"/>
    <x v="0"/>
    <s v="El Paso"/>
    <x v="5"/>
    <n v="79907"/>
    <x v="2"/>
    <x v="1149"/>
    <x v="2"/>
    <x v="7"/>
    <x v="1128"/>
    <n v="575.96800000000007"/>
    <n v="4"/>
    <n v="0.2"/>
    <n v="43.197600000000023"/>
  </r>
  <r>
    <n v="5802"/>
    <s v="CA-2011-123225"/>
    <x v="2"/>
    <x v="384"/>
    <d v="2011-07-14T00:00:00"/>
    <s v="First Class"/>
    <s v="MN-17935"/>
    <s v="Michael Nguyen"/>
    <x v="0"/>
    <x v="0"/>
    <s v="El Paso"/>
    <x v="5"/>
    <n v="79907"/>
    <x v="2"/>
    <x v="1553"/>
    <x v="1"/>
    <x v="10"/>
    <x v="1532"/>
    <n v="10.368000000000002"/>
    <n v="2"/>
    <n v="0.2"/>
    <n v="3.6288"/>
  </r>
  <r>
    <n v="5803"/>
    <s v="CA-2012-163440"/>
    <x v="1"/>
    <x v="204"/>
    <d v="2012-03-24T00:00:00"/>
    <s v="First Class"/>
    <s v="RD-19900"/>
    <s v="Ruben Dartt"/>
    <x v="0"/>
    <x v="0"/>
    <s v="Thousand Oaks"/>
    <x v="1"/>
    <n v="91360"/>
    <x v="1"/>
    <x v="433"/>
    <x v="2"/>
    <x v="7"/>
    <x v="428"/>
    <n v="15.984000000000002"/>
    <n v="2"/>
    <n v="0.2"/>
    <n v="1.1988000000000003"/>
  </r>
  <r>
    <n v="5804"/>
    <s v="US-2014-106796"/>
    <x v="3"/>
    <x v="605"/>
    <d v="2014-05-20T00:00:00"/>
    <s v="Standard Class"/>
    <s v="JP-16135"/>
    <s v="Julie Prescott"/>
    <x v="2"/>
    <x v="0"/>
    <s v="Springfield"/>
    <x v="24"/>
    <n v="45503"/>
    <x v="3"/>
    <x v="1046"/>
    <x v="1"/>
    <x v="6"/>
    <x v="1026"/>
    <n v="10.272000000000002"/>
    <n v="3"/>
    <n v="0.2"/>
    <n v="1.1555999999999984"/>
  </r>
  <r>
    <n v="5805"/>
    <s v="CA-2014-113873"/>
    <x v="3"/>
    <x v="38"/>
    <d v="2014-11-20T00:00:00"/>
    <s v="Standard Class"/>
    <s v="KE-16420"/>
    <s v="Katrina Edelman"/>
    <x v="1"/>
    <x v="0"/>
    <s v="Dallas"/>
    <x v="5"/>
    <n v="75220"/>
    <x v="2"/>
    <x v="1220"/>
    <x v="1"/>
    <x v="4"/>
    <x v="1195"/>
    <n v="61.792000000000002"/>
    <n v="4"/>
    <n v="0.2"/>
    <n v="6.1792000000000016"/>
  </r>
  <r>
    <n v="5806"/>
    <s v="CA-2014-113873"/>
    <x v="3"/>
    <x v="38"/>
    <d v="2014-11-20T00:00:00"/>
    <s v="Standard Class"/>
    <s v="KE-16420"/>
    <s v="Katrina Edelman"/>
    <x v="1"/>
    <x v="0"/>
    <s v="Dallas"/>
    <x v="5"/>
    <n v="75220"/>
    <x v="2"/>
    <x v="713"/>
    <x v="0"/>
    <x v="0"/>
    <x v="705"/>
    <n v="205.99919999999997"/>
    <n v="3"/>
    <n v="0.32"/>
    <n v="-27.264600000000016"/>
  </r>
  <r>
    <n v="5807"/>
    <s v="CA-2013-149783"/>
    <x v="0"/>
    <x v="913"/>
    <d v="2013-09-08T00:00:00"/>
    <s v="Second Class"/>
    <s v="DL-13315"/>
    <s v="Delfina Latchford"/>
    <x v="0"/>
    <x v="0"/>
    <s v="Knoxville"/>
    <x v="18"/>
    <n v="37918"/>
    <x v="0"/>
    <x v="727"/>
    <x v="1"/>
    <x v="10"/>
    <x v="719"/>
    <n v="12.192"/>
    <n v="3"/>
    <n v="0.2"/>
    <n v="4.1147999999999998"/>
  </r>
  <r>
    <n v="5808"/>
    <s v="CA-2013-149783"/>
    <x v="0"/>
    <x v="913"/>
    <d v="2013-09-08T00:00:00"/>
    <s v="Second Class"/>
    <s v="DL-13315"/>
    <s v="Delfina Latchford"/>
    <x v="0"/>
    <x v="0"/>
    <s v="Knoxville"/>
    <x v="18"/>
    <n v="37918"/>
    <x v="0"/>
    <x v="1309"/>
    <x v="1"/>
    <x v="9"/>
    <x v="1285"/>
    <n v="87.168000000000006"/>
    <n v="2"/>
    <n v="0.2"/>
    <n v="8.7168000000000063"/>
  </r>
  <r>
    <n v="5809"/>
    <s v="CA-2013-149783"/>
    <x v="0"/>
    <x v="913"/>
    <d v="2013-09-08T00:00:00"/>
    <s v="Second Class"/>
    <s v="DL-13315"/>
    <s v="Delfina Latchford"/>
    <x v="0"/>
    <x v="0"/>
    <s v="Knoxville"/>
    <x v="18"/>
    <n v="37918"/>
    <x v="0"/>
    <x v="1571"/>
    <x v="1"/>
    <x v="6"/>
    <x v="1553"/>
    <n v="31.744"/>
    <n v="2"/>
    <n v="0.2"/>
    <n v="8.3328000000000024"/>
  </r>
  <r>
    <n v="5810"/>
    <s v="CA-2013-125017"/>
    <x v="0"/>
    <x v="1072"/>
    <d v="2013-02-11T00:00:00"/>
    <s v="Standard Class"/>
    <s v="KB-16240"/>
    <s v="Karen Bern"/>
    <x v="1"/>
    <x v="0"/>
    <s v="Chattanooga"/>
    <x v="18"/>
    <n v="37421"/>
    <x v="0"/>
    <x v="479"/>
    <x v="0"/>
    <x v="5"/>
    <x v="475"/>
    <n v="132.22400000000002"/>
    <n v="4"/>
    <n v="0.2"/>
    <n v="-18.180799999999998"/>
  </r>
  <r>
    <n v="5811"/>
    <s v="US-2012-163279"/>
    <x v="1"/>
    <x v="204"/>
    <d v="2012-03-26T00:00:00"/>
    <s v="Standard Class"/>
    <s v="JD-16150"/>
    <s v="Justin Deggeller"/>
    <x v="1"/>
    <x v="0"/>
    <s v="San Diego"/>
    <x v="1"/>
    <n v="92037"/>
    <x v="1"/>
    <x v="813"/>
    <x v="1"/>
    <x v="10"/>
    <x v="33"/>
    <n v="105.52"/>
    <n v="4"/>
    <n v="0"/>
    <n v="48.539199999999994"/>
  </r>
  <r>
    <n v="5812"/>
    <s v="US-2012-163279"/>
    <x v="1"/>
    <x v="204"/>
    <d v="2012-03-26T00:00:00"/>
    <s v="Standard Class"/>
    <s v="JD-16150"/>
    <s v="Justin Deggeller"/>
    <x v="1"/>
    <x v="0"/>
    <s v="San Diego"/>
    <x v="1"/>
    <n v="92037"/>
    <x v="1"/>
    <x v="1762"/>
    <x v="0"/>
    <x v="5"/>
    <x v="1742"/>
    <n v="91.96"/>
    <n v="2"/>
    <n v="0"/>
    <n v="15.633199999999988"/>
  </r>
  <r>
    <n v="5813"/>
    <s v="US-2012-163279"/>
    <x v="1"/>
    <x v="204"/>
    <d v="2012-03-26T00:00:00"/>
    <s v="Standard Class"/>
    <s v="JD-16150"/>
    <s v="Justin Deggeller"/>
    <x v="1"/>
    <x v="0"/>
    <s v="San Diego"/>
    <x v="1"/>
    <n v="92037"/>
    <x v="1"/>
    <x v="647"/>
    <x v="2"/>
    <x v="7"/>
    <x v="641"/>
    <n v="1487.9760000000001"/>
    <n v="3"/>
    <n v="0.2"/>
    <n v="185.99699999999984"/>
  </r>
  <r>
    <n v="5814"/>
    <s v="CA-2012-150196"/>
    <x v="1"/>
    <x v="740"/>
    <d v="2012-07-03T00:00:00"/>
    <s v="First Class"/>
    <s v="SR-20740"/>
    <s v="Steven Roelle"/>
    <x v="2"/>
    <x v="0"/>
    <s v="New York City"/>
    <x v="15"/>
    <n v="10024"/>
    <x v="3"/>
    <x v="1723"/>
    <x v="1"/>
    <x v="10"/>
    <x v="1701"/>
    <n v="19.440000000000001"/>
    <n v="3"/>
    <n v="0"/>
    <n v="9.3312000000000008"/>
  </r>
  <r>
    <n v="5815"/>
    <s v="US-2012-106495"/>
    <x v="1"/>
    <x v="925"/>
    <d v="2012-06-17T00:00:00"/>
    <s v="First Class"/>
    <s v="AC-10450"/>
    <s v="Amy Cox"/>
    <x v="0"/>
    <x v="0"/>
    <s v="Tampa"/>
    <x v="2"/>
    <n v="33614"/>
    <x v="0"/>
    <x v="1207"/>
    <x v="2"/>
    <x v="11"/>
    <x v="1183"/>
    <n v="11.672000000000001"/>
    <n v="1"/>
    <n v="0.2"/>
    <n v="-0.7295000000000007"/>
  </r>
  <r>
    <n v="5816"/>
    <s v="CA-2011-124730"/>
    <x v="2"/>
    <x v="35"/>
    <d v="2011-11-26T00:00:00"/>
    <s v="Same Day"/>
    <s v="LS-17245"/>
    <s v="Lynn Smith"/>
    <x v="0"/>
    <x v="0"/>
    <s v="Utica"/>
    <x v="15"/>
    <n v="13501"/>
    <x v="3"/>
    <x v="599"/>
    <x v="2"/>
    <x v="7"/>
    <x v="594"/>
    <n v="279.95999999999998"/>
    <n v="4"/>
    <n v="0"/>
    <n v="78.388800000000003"/>
  </r>
  <r>
    <n v="5817"/>
    <s v="CA-2011-124730"/>
    <x v="2"/>
    <x v="35"/>
    <d v="2011-11-26T00:00:00"/>
    <s v="Same Day"/>
    <s v="LS-17245"/>
    <s v="Lynn Smith"/>
    <x v="0"/>
    <x v="0"/>
    <s v="Utica"/>
    <x v="15"/>
    <n v="13501"/>
    <x v="3"/>
    <x v="61"/>
    <x v="1"/>
    <x v="8"/>
    <x v="61"/>
    <n v="12.912000000000001"/>
    <n v="3"/>
    <n v="0.2"/>
    <n v="4.6806000000000001"/>
  </r>
  <r>
    <n v="5818"/>
    <s v="CA-2011-124730"/>
    <x v="2"/>
    <x v="35"/>
    <d v="2011-11-26T00:00:00"/>
    <s v="Same Day"/>
    <s v="LS-17245"/>
    <s v="Lynn Smith"/>
    <x v="0"/>
    <x v="0"/>
    <s v="Utica"/>
    <x v="15"/>
    <n v="13501"/>
    <x v="3"/>
    <x v="880"/>
    <x v="1"/>
    <x v="8"/>
    <x v="865"/>
    <n v="17.088000000000001"/>
    <n v="4"/>
    <n v="0.2"/>
    <n v="5.767199999999999"/>
  </r>
  <r>
    <n v="5819"/>
    <s v="CA-2011-124730"/>
    <x v="2"/>
    <x v="35"/>
    <d v="2011-11-26T00:00:00"/>
    <s v="Same Day"/>
    <s v="LS-17245"/>
    <s v="Lynn Smith"/>
    <x v="0"/>
    <x v="0"/>
    <s v="Utica"/>
    <x v="15"/>
    <n v="13501"/>
    <x v="3"/>
    <x v="322"/>
    <x v="1"/>
    <x v="2"/>
    <x v="319"/>
    <n v="93.149999999999991"/>
    <n v="9"/>
    <n v="0"/>
    <n v="44.712000000000003"/>
  </r>
  <r>
    <n v="5820"/>
    <s v="CA-2011-124730"/>
    <x v="2"/>
    <x v="35"/>
    <d v="2011-11-26T00:00:00"/>
    <s v="Same Day"/>
    <s v="LS-17245"/>
    <s v="Lynn Smith"/>
    <x v="0"/>
    <x v="0"/>
    <s v="Utica"/>
    <x v="15"/>
    <n v="13501"/>
    <x v="3"/>
    <x v="745"/>
    <x v="1"/>
    <x v="2"/>
    <x v="736"/>
    <n v="11.52"/>
    <n v="4"/>
    <n v="0"/>
    <n v="5.6448"/>
  </r>
  <r>
    <n v="5821"/>
    <s v="CA-2014-117632"/>
    <x v="3"/>
    <x v="605"/>
    <d v="2014-05-19T00:00:00"/>
    <s v="Standard Class"/>
    <s v="CS-12175"/>
    <s v="Charles Sheldon"/>
    <x v="1"/>
    <x v="0"/>
    <s v="San Francisco"/>
    <x v="1"/>
    <n v="94122"/>
    <x v="1"/>
    <x v="1420"/>
    <x v="1"/>
    <x v="14"/>
    <x v="1399"/>
    <n v="238.62"/>
    <n v="2"/>
    <n v="0"/>
    <n v="4.7724000000000046"/>
  </r>
  <r>
    <n v="5822"/>
    <s v="CA-2014-117632"/>
    <x v="3"/>
    <x v="605"/>
    <d v="2014-05-19T00:00:00"/>
    <s v="Standard Class"/>
    <s v="CS-12175"/>
    <s v="Charles Sheldon"/>
    <x v="1"/>
    <x v="0"/>
    <s v="San Francisco"/>
    <x v="1"/>
    <n v="94122"/>
    <x v="1"/>
    <x v="1037"/>
    <x v="1"/>
    <x v="9"/>
    <x v="1018"/>
    <n v="7.77"/>
    <n v="1"/>
    <n v="0"/>
    <n v="2.0979000000000001"/>
  </r>
  <r>
    <n v="5823"/>
    <s v="CA-2014-117632"/>
    <x v="3"/>
    <x v="605"/>
    <d v="2014-05-19T00:00:00"/>
    <s v="Standard Class"/>
    <s v="CS-12175"/>
    <s v="Charles Sheldon"/>
    <x v="1"/>
    <x v="0"/>
    <s v="San Francisco"/>
    <x v="1"/>
    <n v="94122"/>
    <x v="1"/>
    <x v="719"/>
    <x v="0"/>
    <x v="3"/>
    <x v="711"/>
    <n v="285.48"/>
    <n v="5"/>
    <n v="0.2"/>
    <n v="-10.705500000000043"/>
  </r>
  <r>
    <n v="5824"/>
    <s v="CA-2014-117632"/>
    <x v="3"/>
    <x v="605"/>
    <d v="2014-05-19T00:00:00"/>
    <s v="Standard Class"/>
    <s v="CS-12175"/>
    <s v="Charles Sheldon"/>
    <x v="1"/>
    <x v="0"/>
    <s v="San Francisco"/>
    <x v="1"/>
    <n v="94122"/>
    <x v="1"/>
    <x v="1120"/>
    <x v="1"/>
    <x v="8"/>
    <x v="1099"/>
    <n v="19.168000000000003"/>
    <n v="4"/>
    <n v="0.2"/>
    <n v="6.4691999999999998"/>
  </r>
  <r>
    <n v="5825"/>
    <s v="CA-2011-115056"/>
    <x v="2"/>
    <x v="1073"/>
    <d v="2011-05-02T00:00:00"/>
    <s v="Same Day"/>
    <s v="AR-10510"/>
    <s v="Andrew Roberts"/>
    <x v="0"/>
    <x v="0"/>
    <s v="Columbus"/>
    <x v="24"/>
    <n v="43229"/>
    <x v="3"/>
    <x v="930"/>
    <x v="1"/>
    <x v="9"/>
    <x v="914"/>
    <n v="26.136000000000003"/>
    <n v="3"/>
    <n v="0.2"/>
    <n v="1.9602000000000004"/>
  </r>
  <r>
    <n v="5826"/>
    <s v="CA-2014-161067"/>
    <x v="3"/>
    <x v="213"/>
    <d v="2014-09-07T00:00:00"/>
    <s v="Second Class"/>
    <s v="KB-16405"/>
    <s v="Katrina Bavinger"/>
    <x v="2"/>
    <x v="0"/>
    <s v="New York City"/>
    <x v="15"/>
    <n v="10035"/>
    <x v="3"/>
    <x v="976"/>
    <x v="1"/>
    <x v="10"/>
    <x v="961"/>
    <n v="419.4"/>
    <n v="4"/>
    <n v="0"/>
    <n v="201.31199999999998"/>
  </r>
  <r>
    <n v="5827"/>
    <s v="CA-2014-161067"/>
    <x v="3"/>
    <x v="213"/>
    <d v="2014-09-07T00:00:00"/>
    <s v="Second Class"/>
    <s v="KB-16405"/>
    <s v="Katrina Bavinger"/>
    <x v="2"/>
    <x v="0"/>
    <s v="New York City"/>
    <x v="15"/>
    <n v="10035"/>
    <x v="3"/>
    <x v="1719"/>
    <x v="0"/>
    <x v="1"/>
    <x v="1697"/>
    <n v="90.801000000000002"/>
    <n v="1"/>
    <n v="0.1"/>
    <n v="14.124599999999999"/>
  </r>
  <r>
    <n v="5828"/>
    <s v="CA-2014-161067"/>
    <x v="3"/>
    <x v="213"/>
    <d v="2014-09-07T00:00:00"/>
    <s v="Second Class"/>
    <s v="KB-16405"/>
    <s v="Katrina Bavinger"/>
    <x v="2"/>
    <x v="0"/>
    <s v="New York City"/>
    <x v="15"/>
    <n v="10035"/>
    <x v="3"/>
    <x v="211"/>
    <x v="0"/>
    <x v="1"/>
    <x v="210"/>
    <n v="181.76400000000001"/>
    <n v="2"/>
    <n v="0.1"/>
    <n v="-8.0784000000000198"/>
  </r>
  <r>
    <n v="5829"/>
    <s v="CA-2014-161067"/>
    <x v="3"/>
    <x v="213"/>
    <d v="2014-09-07T00:00:00"/>
    <s v="Second Class"/>
    <s v="KB-16405"/>
    <s v="Katrina Bavinger"/>
    <x v="2"/>
    <x v="0"/>
    <s v="New York City"/>
    <x v="15"/>
    <n v="10035"/>
    <x v="3"/>
    <x v="1061"/>
    <x v="1"/>
    <x v="6"/>
    <x v="1041"/>
    <n v="5.56"/>
    <n v="2"/>
    <n v="0"/>
    <n v="2.2239999999999998"/>
  </r>
  <r>
    <n v="5830"/>
    <s v="CA-2013-122063"/>
    <x v="0"/>
    <x v="275"/>
    <d v="2013-12-08T00:00:00"/>
    <s v="Standard Class"/>
    <s v="MM-17920"/>
    <s v="Michael Moore"/>
    <x v="0"/>
    <x v="0"/>
    <s v="Richmond"/>
    <x v="14"/>
    <n v="47374"/>
    <x v="2"/>
    <x v="309"/>
    <x v="0"/>
    <x v="3"/>
    <x v="306"/>
    <n v="581.96"/>
    <n v="2"/>
    <n v="0"/>
    <n v="104.75279999999998"/>
  </r>
  <r>
    <n v="5831"/>
    <s v="CA-2013-122063"/>
    <x v="0"/>
    <x v="275"/>
    <d v="2013-12-08T00:00:00"/>
    <s v="Standard Class"/>
    <s v="MM-17920"/>
    <s v="Michael Moore"/>
    <x v="0"/>
    <x v="0"/>
    <s v="Richmond"/>
    <x v="14"/>
    <n v="47374"/>
    <x v="2"/>
    <x v="1144"/>
    <x v="0"/>
    <x v="1"/>
    <x v="1123"/>
    <n v="29.98"/>
    <n v="1"/>
    <n v="0"/>
    <n v="8.0945999999999998"/>
  </r>
  <r>
    <n v="5832"/>
    <s v="CA-2012-111206"/>
    <x v="1"/>
    <x v="1074"/>
    <d v="2012-07-22T00:00:00"/>
    <s v="Standard Class"/>
    <s v="RF-19735"/>
    <s v="Roland Fjeld"/>
    <x v="0"/>
    <x v="0"/>
    <s v="San Diego"/>
    <x v="1"/>
    <n v="92105"/>
    <x v="1"/>
    <x v="1301"/>
    <x v="2"/>
    <x v="11"/>
    <x v="1277"/>
    <n v="519.96"/>
    <n v="4"/>
    <n v="0"/>
    <n v="176.78640000000001"/>
  </r>
  <r>
    <n v="5833"/>
    <s v="CA-2013-142895"/>
    <x v="0"/>
    <x v="658"/>
    <d v="2013-07-27T00:00:00"/>
    <s v="Standard Class"/>
    <s v="BP-11290"/>
    <s v="Beth Paige"/>
    <x v="0"/>
    <x v="0"/>
    <s v="Concord"/>
    <x v="3"/>
    <n v="28027"/>
    <x v="0"/>
    <x v="948"/>
    <x v="1"/>
    <x v="2"/>
    <x v="932"/>
    <n v="6.2640000000000002"/>
    <n v="3"/>
    <n v="0.2"/>
    <n v="2.0358000000000001"/>
  </r>
  <r>
    <n v="5834"/>
    <s v="CA-2013-142895"/>
    <x v="0"/>
    <x v="658"/>
    <d v="2013-07-27T00:00:00"/>
    <s v="Standard Class"/>
    <s v="BP-11290"/>
    <s v="Beth Paige"/>
    <x v="0"/>
    <x v="0"/>
    <s v="Concord"/>
    <x v="3"/>
    <n v="28027"/>
    <x v="0"/>
    <x v="955"/>
    <x v="0"/>
    <x v="1"/>
    <x v="939"/>
    <n v="363.92"/>
    <n v="5"/>
    <n v="0.2"/>
    <n v="0"/>
  </r>
  <r>
    <n v="5835"/>
    <s v="CA-2012-101868"/>
    <x v="1"/>
    <x v="988"/>
    <d v="2012-06-16T00:00:00"/>
    <s v="Standard Class"/>
    <s v="MJ-17740"/>
    <s v="Max Jones"/>
    <x v="0"/>
    <x v="0"/>
    <s v="Miami"/>
    <x v="2"/>
    <n v="33178"/>
    <x v="0"/>
    <x v="1636"/>
    <x v="1"/>
    <x v="8"/>
    <x v="1617"/>
    <n v="64.2"/>
    <n v="5"/>
    <n v="0.7"/>
    <n v="-42.799999999999983"/>
  </r>
  <r>
    <n v="5836"/>
    <s v="CA-2012-101868"/>
    <x v="1"/>
    <x v="988"/>
    <d v="2012-06-16T00:00:00"/>
    <s v="Standard Class"/>
    <s v="MJ-17740"/>
    <s v="Max Jones"/>
    <x v="0"/>
    <x v="0"/>
    <s v="Miami"/>
    <x v="2"/>
    <n v="33178"/>
    <x v="0"/>
    <x v="1160"/>
    <x v="1"/>
    <x v="8"/>
    <x v="1138"/>
    <n v="38.520000000000003"/>
    <n v="3"/>
    <n v="0.7"/>
    <n v="-26.963999999999999"/>
  </r>
  <r>
    <n v="5837"/>
    <s v="CA-2012-101868"/>
    <x v="1"/>
    <x v="988"/>
    <d v="2012-06-16T00:00:00"/>
    <s v="Standard Class"/>
    <s v="MJ-17740"/>
    <s v="Max Jones"/>
    <x v="0"/>
    <x v="0"/>
    <s v="Miami"/>
    <x v="2"/>
    <n v="33178"/>
    <x v="0"/>
    <x v="1700"/>
    <x v="2"/>
    <x v="11"/>
    <x v="1679"/>
    <n v="72.599999999999994"/>
    <n v="5"/>
    <n v="0.2"/>
    <n v="-8.1674999999999933"/>
  </r>
  <r>
    <n v="5838"/>
    <s v="CA-2014-133207"/>
    <x v="3"/>
    <x v="344"/>
    <d v="2014-12-04T00:00:00"/>
    <s v="Standard Class"/>
    <s v="DO-13645"/>
    <s v="Doug O'Connell"/>
    <x v="0"/>
    <x v="0"/>
    <s v="Los Angeles"/>
    <x v="1"/>
    <n v="90036"/>
    <x v="1"/>
    <x v="1763"/>
    <x v="2"/>
    <x v="7"/>
    <x v="1743"/>
    <n v="57.567999999999998"/>
    <n v="4"/>
    <n v="0.2"/>
    <n v="5.7568000000000019"/>
  </r>
  <r>
    <n v="5839"/>
    <s v="CA-2012-132948"/>
    <x v="1"/>
    <x v="1075"/>
    <d v="2012-04-03T00:00:00"/>
    <s v="Standard Class"/>
    <s v="MV-17485"/>
    <s v="Mark Van Huff"/>
    <x v="0"/>
    <x v="0"/>
    <s v="Seattle"/>
    <x v="4"/>
    <n v="98115"/>
    <x v="1"/>
    <x v="1764"/>
    <x v="1"/>
    <x v="4"/>
    <x v="1744"/>
    <n v="83.699999999999989"/>
    <n v="5"/>
    <n v="0"/>
    <n v="3.3479999999999954"/>
  </r>
  <r>
    <n v="5840"/>
    <s v="CA-2012-134992"/>
    <x v="1"/>
    <x v="357"/>
    <d v="2012-09-26T00:00:00"/>
    <s v="Second Class"/>
    <s v="MG-17875"/>
    <s v="Michael Grace"/>
    <x v="2"/>
    <x v="0"/>
    <s v="Arlington"/>
    <x v="17"/>
    <n v="22204"/>
    <x v="0"/>
    <x v="1193"/>
    <x v="1"/>
    <x v="10"/>
    <x v="1169"/>
    <n v="32.400000000000006"/>
    <n v="5"/>
    <n v="0"/>
    <n v="15.552000000000001"/>
  </r>
  <r>
    <n v="5841"/>
    <s v="CA-2012-134992"/>
    <x v="1"/>
    <x v="357"/>
    <d v="2012-09-26T00:00:00"/>
    <s v="Second Class"/>
    <s v="MG-17875"/>
    <s v="Michael Grace"/>
    <x v="2"/>
    <x v="0"/>
    <s v="Arlington"/>
    <x v="17"/>
    <n v="22204"/>
    <x v="0"/>
    <x v="928"/>
    <x v="0"/>
    <x v="5"/>
    <x v="912"/>
    <n v="47.98"/>
    <n v="2"/>
    <n v="0"/>
    <n v="11.035399999999996"/>
  </r>
  <r>
    <n v="5842"/>
    <s v="CA-2012-126725"/>
    <x v="1"/>
    <x v="972"/>
    <d v="2012-11-21T00:00:00"/>
    <s v="Standard Class"/>
    <s v="BS-11665"/>
    <s v="Brian Stugart"/>
    <x v="0"/>
    <x v="0"/>
    <s v="San Diego"/>
    <x v="1"/>
    <n v="92105"/>
    <x v="1"/>
    <x v="1765"/>
    <x v="2"/>
    <x v="7"/>
    <x v="1745"/>
    <n v="415.96800000000007"/>
    <n v="4"/>
    <n v="0.2"/>
    <n v="51.995999999999981"/>
  </r>
  <r>
    <n v="5843"/>
    <s v="CA-2012-126725"/>
    <x v="1"/>
    <x v="972"/>
    <d v="2012-11-21T00:00:00"/>
    <s v="Standard Class"/>
    <s v="BS-11665"/>
    <s v="Brian Stugart"/>
    <x v="0"/>
    <x v="0"/>
    <s v="San Diego"/>
    <x v="1"/>
    <n v="92105"/>
    <x v="1"/>
    <x v="886"/>
    <x v="1"/>
    <x v="4"/>
    <x v="870"/>
    <n v="304.89999999999998"/>
    <n v="5"/>
    <n v="0"/>
    <n v="6.097999999999999"/>
  </r>
  <r>
    <n v="5844"/>
    <s v="CA-2012-126725"/>
    <x v="1"/>
    <x v="972"/>
    <d v="2012-11-21T00:00:00"/>
    <s v="Standard Class"/>
    <s v="BS-11665"/>
    <s v="Brian Stugart"/>
    <x v="0"/>
    <x v="0"/>
    <s v="San Diego"/>
    <x v="1"/>
    <n v="92105"/>
    <x v="1"/>
    <x v="1702"/>
    <x v="0"/>
    <x v="5"/>
    <x v="1682"/>
    <n v="80.959999999999994"/>
    <n v="4"/>
    <n v="0"/>
    <n v="29.145599999999995"/>
  </r>
  <r>
    <n v="5845"/>
    <s v="CA-2012-126725"/>
    <x v="1"/>
    <x v="972"/>
    <d v="2012-11-21T00:00:00"/>
    <s v="Standard Class"/>
    <s v="BS-11665"/>
    <s v="Brian Stugart"/>
    <x v="0"/>
    <x v="0"/>
    <s v="San Diego"/>
    <x v="1"/>
    <n v="92105"/>
    <x v="1"/>
    <x v="1667"/>
    <x v="1"/>
    <x v="4"/>
    <x v="1646"/>
    <n v="777.21"/>
    <n v="7"/>
    <n v="0"/>
    <n v="54.404699999999963"/>
  </r>
  <r>
    <n v="5846"/>
    <s v="CA-2012-126725"/>
    <x v="1"/>
    <x v="972"/>
    <d v="2012-11-21T00:00:00"/>
    <s v="Standard Class"/>
    <s v="BS-11665"/>
    <s v="Brian Stugart"/>
    <x v="0"/>
    <x v="0"/>
    <s v="San Diego"/>
    <x v="1"/>
    <n v="92105"/>
    <x v="1"/>
    <x v="988"/>
    <x v="1"/>
    <x v="10"/>
    <x v="972"/>
    <n v="32.400000000000006"/>
    <n v="5"/>
    <n v="0"/>
    <n v="15.552000000000001"/>
  </r>
  <r>
    <n v="5847"/>
    <s v="CA-2012-126725"/>
    <x v="1"/>
    <x v="972"/>
    <d v="2012-11-21T00:00:00"/>
    <s v="Standard Class"/>
    <s v="BS-11665"/>
    <s v="Brian Stugart"/>
    <x v="0"/>
    <x v="0"/>
    <s v="San Diego"/>
    <x v="1"/>
    <n v="92105"/>
    <x v="1"/>
    <x v="901"/>
    <x v="0"/>
    <x v="1"/>
    <x v="884"/>
    <n v="225.56799999999998"/>
    <n v="2"/>
    <n v="0.2"/>
    <n v="2.8195999999999799"/>
  </r>
  <r>
    <n v="5848"/>
    <s v="CA-2012-126725"/>
    <x v="1"/>
    <x v="972"/>
    <d v="2012-11-21T00:00:00"/>
    <s v="Standard Class"/>
    <s v="BS-11665"/>
    <s v="Brian Stugart"/>
    <x v="0"/>
    <x v="0"/>
    <s v="San Diego"/>
    <x v="1"/>
    <n v="92105"/>
    <x v="1"/>
    <x v="1122"/>
    <x v="0"/>
    <x v="5"/>
    <x v="1101"/>
    <n v="36.599999999999994"/>
    <n v="3"/>
    <n v="0"/>
    <n v="15.372000000000002"/>
  </r>
  <r>
    <n v="5849"/>
    <s v="CA-2012-121783"/>
    <x v="1"/>
    <x v="113"/>
    <d v="2012-11-14T00:00:00"/>
    <s v="Standard Class"/>
    <s v="PO-19180"/>
    <s v="Philisse Overcash"/>
    <x v="2"/>
    <x v="0"/>
    <s v="Roseville"/>
    <x v="11"/>
    <n v="55113"/>
    <x v="2"/>
    <x v="847"/>
    <x v="1"/>
    <x v="9"/>
    <x v="833"/>
    <n v="715.64"/>
    <n v="2"/>
    <n v="0"/>
    <n v="178.90999999999997"/>
  </r>
  <r>
    <n v="5850"/>
    <s v="CA-2012-121783"/>
    <x v="1"/>
    <x v="113"/>
    <d v="2012-11-14T00:00:00"/>
    <s v="Standard Class"/>
    <s v="PO-19180"/>
    <s v="Philisse Overcash"/>
    <x v="2"/>
    <x v="0"/>
    <s v="Roseville"/>
    <x v="11"/>
    <n v="55113"/>
    <x v="2"/>
    <x v="1244"/>
    <x v="1"/>
    <x v="4"/>
    <x v="1218"/>
    <n v="795.51"/>
    <n v="3"/>
    <n v="0"/>
    <n v="143.19179999999994"/>
  </r>
  <r>
    <n v="5851"/>
    <s v="CA-2012-121783"/>
    <x v="1"/>
    <x v="113"/>
    <d v="2012-11-14T00:00:00"/>
    <s v="Standard Class"/>
    <s v="PO-19180"/>
    <s v="Philisse Overcash"/>
    <x v="2"/>
    <x v="0"/>
    <s v="Roseville"/>
    <x v="11"/>
    <n v="55113"/>
    <x v="2"/>
    <x v="1572"/>
    <x v="2"/>
    <x v="16"/>
    <x v="1554"/>
    <n v="549.99"/>
    <n v="1"/>
    <n v="0"/>
    <n v="274.995"/>
  </r>
  <r>
    <n v="5852"/>
    <s v="CA-2012-121783"/>
    <x v="1"/>
    <x v="113"/>
    <d v="2012-11-14T00:00:00"/>
    <s v="Standard Class"/>
    <s v="PO-19180"/>
    <s v="Philisse Overcash"/>
    <x v="2"/>
    <x v="0"/>
    <s v="Roseville"/>
    <x v="11"/>
    <n v="55113"/>
    <x v="2"/>
    <x v="444"/>
    <x v="1"/>
    <x v="8"/>
    <x v="439"/>
    <n v="74.760000000000005"/>
    <n v="3"/>
    <n v="0"/>
    <n v="34.389600000000002"/>
  </r>
  <r>
    <n v="5853"/>
    <s v="CA-2012-121783"/>
    <x v="1"/>
    <x v="113"/>
    <d v="2012-11-14T00:00:00"/>
    <s v="Standard Class"/>
    <s v="PO-19180"/>
    <s v="Philisse Overcash"/>
    <x v="2"/>
    <x v="0"/>
    <s v="Roseville"/>
    <x v="11"/>
    <n v="55113"/>
    <x v="2"/>
    <x v="221"/>
    <x v="0"/>
    <x v="5"/>
    <x v="33"/>
    <n v="29.22"/>
    <n v="3"/>
    <n v="0"/>
    <n v="12.856800000000002"/>
  </r>
  <r>
    <n v="5854"/>
    <s v="US-2011-138835"/>
    <x v="2"/>
    <x v="1076"/>
    <d v="2011-09-14T00:00:00"/>
    <s v="Standard Class"/>
    <s v="DA-13450"/>
    <s v="Dianna Arnett"/>
    <x v="2"/>
    <x v="0"/>
    <s v="Virginia Beach"/>
    <x v="17"/>
    <n v="23464"/>
    <x v="0"/>
    <x v="308"/>
    <x v="1"/>
    <x v="8"/>
    <x v="305"/>
    <n v="9.64"/>
    <n v="2"/>
    <n v="0"/>
    <n v="4.7236000000000002"/>
  </r>
  <r>
    <n v="5855"/>
    <s v="CA-2012-112214"/>
    <x v="1"/>
    <x v="1077"/>
    <d v="2012-08-11T00:00:00"/>
    <s v="Standard Class"/>
    <s v="AH-10690"/>
    <s v="Anna Häberlin"/>
    <x v="1"/>
    <x v="0"/>
    <s v="Dallas"/>
    <x v="5"/>
    <n v="75220"/>
    <x v="2"/>
    <x v="1198"/>
    <x v="1"/>
    <x v="4"/>
    <x v="1174"/>
    <n v="33.488000000000007"/>
    <n v="7"/>
    <n v="0.2"/>
    <n v="-1.2558000000000051"/>
  </r>
  <r>
    <n v="5856"/>
    <s v="CA-2012-112214"/>
    <x v="1"/>
    <x v="1077"/>
    <d v="2012-08-11T00:00:00"/>
    <s v="Standard Class"/>
    <s v="AH-10690"/>
    <s v="Anna Häberlin"/>
    <x v="1"/>
    <x v="0"/>
    <s v="Dallas"/>
    <x v="5"/>
    <n v="75220"/>
    <x v="2"/>
    <x v="1511"/>
    <x v="1"/>
    <x v="14"/>
    <x v="1489"/>
    <n v="23.04"/>
    <n v="3"/>
    <n v="0.2"/>
    <n v="-4.895999999999999"/>
  </r>
  <r>
    <n v="5857"/>
    <s v="CA-2012-112214"/>
    <x v="1"/>
    <x v="1077"/>
    <d v="2012-08-11T00:00:00"/>
    <s v="Standard Class"/>
    <s v="AH-10690"/>
    <s v="Anna Häberlin"/>
    <x v="1"/>
    <x v="0"/>
    <s v="Dallas"/>
    <x v="5"/>
    <n v="75220"/>
    <x v="2"/>
    <x v="1282"/>
    <x v="1"/>
    <x v="8"/>
    <x v="1258"/>
    <n v="1.3619999999999997"/>
    <n v="1"/>
    <n v="0.8"/>
    <n v="-2.1792000000000007"/>
  </r>
  <r>
    <n v="5858"/>
    <s v="CA-2012-112214"/>
    <x v="1"/>
    <x v="1077"/>
    <d v="2012-08-11T00:00:00"/>
    <s v="Standard Class"/>
    <s v="AH-10690"/>
    <s v="Anna Häberlin"/>
    <x v="1"/>
    <x v="0"/>
    <s v="Dallas"/>
    <x v="5"/>
    <n v="75220"/>
    <x v="2"/>
    <x v="1256"/>
    <x v="0"/>
    <x v="5"/>
    <x v="1231"/>
    <n v="14.76"/>
    <n v="5"/>
    <n v="0.6"/>
    <n v="-11.439000000000004"/>
  </r>
  <r>
    <n v="5859"/>
    <s v="US-2014-153255"/>
    <x v="3"/>
    <x v="213"/>
    <d v="2014-09-08T00:00:00"/>
    <s v="Second Class"/>
    <s v="JK-15730"/>
    <s v="Joe Kamberova"/>
    <x v="0"/>
    <x v="0"/>
    <s v="Concord"/>
    <x v="1"/>
    <n v="94521"/>
    <x v="1"/>
    <x v="1601"/>
    <x v="0"/>
    <x v="0"/>
    <x v="1584"/>
    <n v="239.66599999999997"/>
    <n v="2"/>
    <n v="0.15"/>
    <n v="14.097999999999999"/>
  </r>
  <r>
    <n v="5860"/>
    <s v="CA-2012-108119"/>
    <x v="1"/>
    <x v="549"/>
    <d v="2012-11-08T00:00:00"/>
    <s v="Standard Class"/>
    <s v="MS-17530"/>
    <s v="MaryBeth Skach"/>
    <x v="0"/>
    <x v="0"/>
    <s v="Conway"/>
    <x v="36"/>
    <n v="72032"/>
    <x v="0"/>
    <x v="1000"/>
    <x v="0"/>
    <x v="3"/>
    <x v="983"/>
    <n v="301.95999999999998"/>
    <n v="2"/>
    <n v="0"/>
    <n v="45.293999999999983"/>
  </r>
  <r>
    <n v="5861"/>
    <s v="CA-2012-157434"/>
    <x v="1"/>
    <x v="1078"/>
    <d v="2012-05-04T00:00:00"/>
    <s v="Second Class"/>
    <s v="JK-15640"/>
    <s v="Jim Kriz"/>
    <x v="2"/>
    <x v="0"/>
    <s v="Philadelphia"/>
    <x v="9"/>
    <n v="19120"/>
    <x v="3"/>
    <x v="1050"/>
    <x v="1"/>
    <x v="10"/>
    <x v="1030"/>
    <n v="7.9680000000000009"/>
    <n v="2"/>
    <n v="0.2"/>
    <n v="2.8884000000000007"/>
  </r>
  <r>
    <n v="5862"/>
    <s v="CA-2013-101525"/>
    <x v="0"/>
    <x v="766"/>
    <d v="2013-05-05T00:00:00"/>
    <s v="Second Class"/>
    <s v="CM-12235"/>
    <s v="Chris McAfee"/>
    <x v="0"/>
    <x v="0"/>
    <s v="Little Rock"/>
    <x v="36"/>
    <n v="72209"/>
    <x v="0"/>
    <x v="1766"/>
    <x v="1"/>
    <x v="10"/>
    <x v="1746"/>
    <n v="109.92"/>
    <n v="2"/>
    <n v="0"/>
    <n v="53.860799999999998"/>
  </r>
  <r>
    <n v="5863"/>
    <s v="CA-2013-101525"/>
    <x v="0"/>
    <x v="766"/>
    <d v="2013-05-05T00:00:00"/>
    <s v="Second Class"/>
    <s v="CM-12235"/>
    <s v="Chris McAfee"/>
    <x v="0"/>
    <x v="0"/>
    <s v="Little Rock"/>
    <x v="36"/>
    <n v="72209"/>
    <x v="0"/>
    <x v="1307"/>
    <x v="1"/>
    <x v="10"/>
    <x v="1283"/>
    <n v="19.440000000000001"/>
    <n v="3"/>
    <n v="0"/>
    <n v="9.3312000000000008"/>
  </r>
  <r>
    <n v="5864"/>
    <s v="CA-2013-101525"/>
    <x v="0"/>
    <x v="766"/>
    <d v="2013-05-05T00:00:00"/>
    <s v="Second Class"/>
    <s v="CM-12235"/>
    <s v="Chris McAfee"/>
    <x v="0"/>
    <x v="0"/>
    <s v="Little Rock"/>
    <x v="36"/>
    <n v="72209"/>
    <x v="0"/>
    <x v="796"/>
    <x v="1"/>
    <x v="6"/>
    <x v="786"/>
    <n v="11.16"/>
    <n v="2"/>
    <n v="0"/>
    <n v="4.3524000000000003"/>
  </r>
  <r>
    <n v="5865"/>
    <s v="US-2011-117968"/>
    <x v="2"/>
    <x v="79"/>
    <d v="2011-08-07T00:00:00"/>
    <s v="Second Class"/>
    <s v="RS-19420"/>
    <s v="Ricardo Sperren"/>
    <x v="1"/>
    <x v="0"/>
    <s v="Meriden"/>
    <x v="29"/>
    <n v="6450"/>
    <x v="3"/>
    <x v="1276"/>
    <x v="1"/>
    <x v="9"/>
    <x v="1252"/>
    <n v="79.47"/>
    <n v="3"/>
    <n v="0"/>
    <n v="22.251600000000003"/>
  </r>
  <r>
    <n v="5866"/>
    <s v="US-2011-117968"/>
    <x v="2"/>
    <x v="79"/>
    <d v="2011-08-07T00:00:00"/>
    <s v="Second Class"/>
    <s v="RS-19420"/>
    <s v="Ricardo Sperren"/>
    <x v="1"/>
    <x v="0"/>
    <s v="Meriden"/>
    <x v="29"/>
    <n v="6450"/>
    <x v="3"/>
    <x v="1605"/>
    <x v="1"/>
    <x v="6"/>
    <x v="1588"/>
    <n v="4.5599999999999996"/>
    <n v="2"/>
    <n v="0"/>
    <n v="2.0064000000000002"/>
  </r>
  <r>
    <n v="5867"/>
    <s v="US-2011-117968"/>
    <x v="2"/>
    <x v="79"/>
    <d v="2011-08-07T00:00:00"/>
    <s v="Second Class"/>
    <s v="RS-19420"/>
    <s v="Ricardo Sperren"/>
    <x v="1"/>
    <x v="0"/>
    <s v="Meriden"/>
    <x v="29"/>
    <n v="6450"/>
    <x v="3"/>
    <x v="629"/>
    <x v="0"/>
    <x v="1"/>
    <x v="623"/>
    <n v="1133.3499999999999"/>
    <n v="5"/>
    <n v="0"/>
    <n v="294.67100000000005"/>
  </r>
  <r>
    <n v="5868"/>
    <s v="CA-2013-158211"/>
    <x v="0"/>
    <x v="810"/>
    <d v="2013-01-08T00:00:00"/>
    <s v="Standard Class"/>
    <s v="BP-11185"/>
    <s v="Ben Peterman"/>
    <x v="1"/>
    <x v="0"/>
    <s v="Philadelphia"/>
    <x v="9"/>
    <n v="19143"/>
    <x v="3"/>
    <x v="512"/>
    <x v="1"/>
    <x v="6"/>
    <x v="507"/>
    <n v="4.6719999999999997"/>
    <n v="1"/>
    <n v="0.2"/>
    <n v="0.58399999999999985"/>
  </r>
  <r>
    <n v="5869"/>
    <s v="CA-2013-158211"/>
    <x v="0"/>
    <x v="810"/>
    <d v="2013-01-08T00:00:00"/>
    <s v="Standard Class"/>
    <s v="BP-11185"/>
    <s v="Ben Peterman"/>
    <x v="1"/>
    <x v="0"/>
    <s v="Philadelphia"/>
    <x v="9"/>
    <n v="19143"/>
    <x v="3"/>
    <x v="920"/>
    <x v="1"/>
    <x v="8"/>
    <x v="903"/>
    <n v="104.58000000000001"/>
    <n v="6"/>
    <n v="0.7"/>
    <n v="-80.178000000000026"/>
  </r>
  <r>
    <n v="5870"/>
    <s v="CA-2013-152247"/>
    <x v="0"/>
    <x v="77"/>
    <d v="2013-11-13T00:00:00"/>
    <s v="Standard Class"/>
    <s v="MA-17995"/>
    <s v="Michelle Arnett"/>
    <x v="2"/>
    <x v="0"/>
    <s v="Cheyenne"/>
    <x v="47"/>
    <n v="82001"/>
    <x v="1"/>
    <x v="445"/>
    <x v="0"/>
    <x v="1"/>
    <x v="440"/>
    <n v="1603.1360000000002"/>
    <n v="4"/>
    <n v="0.2"/>
    <n v="100.19599999999997"/>
  </r>
  <r>
    <n v="5871"/>
    <s v="CA-2013-128223"/>
    <x v="0"/>
    <x v="403"/>
    <d v="2013-06-15T00:00:00"/>
    <s v="Same Day"/>
    <s v="EB-13705"/>
    <s v="Ed Braxton"/>
    <x v="1"/>
    <x v="0"/>
    <s v="Anaheim"/>
    <x v="1"/>
    <n v="92804"/>
    <x v="1"/>
    <x v="1744"/>
    <x v="0"/>
    <x v="3"/>
    <x v="1724"/>
    <n v="1293.4879999999998"/>
    <n v="7"/>
    <n v="0.2"/>
    <n v="80.843000000000075"/>
  </r>
  <r>
    <n v="5872"/>
    <s v="CA-2013-154235"/>
    <x v="0"/>
    <x v="446"/>
    <d v="2013-09-29T00:00:00"/>
    <s v="Standard Class"/>
    <s v="RD-19900"/>
    <s v="Ruben Dartt"/>
    <x v="0"/>
    <x v="0"/>
    <s v="Bloomington"/>
    <x v="14"/>
    <n v="47401"/>
    <x v="2"/>
    <x v="101"/>
    <x v="0"/>
    <x v="5"/>
    <x v="101"/>
    <n v="127.94999999999999"/>
    <n v="3"/>
    <n v="0"/>
    <n v="21.751499999999986"/>
  </r>
  <r>
    <n v="5873"/>
    <s v="CA-2014-129910"/>
    <x v="3"/>
    <x v="983"/>
    <d v="2014-04-04T00:00:00"/>
    <s v="Standard Class"/>
    <s v="ME-17320"/>
    <s v="Maria Etezadi"/>
    <x v="2"/>
    <x v="0"/>
    <s v="Columbus"/>
    <x v="32"/>
    <n v="31907"/>
    <x v="0"/>
    <x v="42"/>
    <x v="1"/>
    <x v="4"/>
    <x v="42"/>
    <n v="59.76"/>
    <n v="1"/>
    <n v="0"/>
    <n v="16.732800000000005"/>
  </r>
  <r>
    <n v="5874"/>
    <s v="CA-2014-133095"/>
    <x v="3"/>
    <x v="400"/>
    <d v="2014-06-05T00:00:00"/>
    <s v="Same Day"/>
    <s v="EH-14005"/>
    <s v="Erica Hernandez"/>
    <x v="2"/>
    <x v="0"/>
    <s v="Jonesboro"/>
    <x v="36"/>
    <n v="72401"/>
    <x v="0"/>
    <x v="1087"/>
    <x v="1"/>
    <x v="8"/>
    <x v="1068"/>
    <n v="108.08"/>
    <n v="7"/>
    <n v="0"/>
    <n v="54.04"/>
  </r>
  <r>
    <n v="5875"/>
    <s v="CA-2014-133095"/>
    <x v="3"/>
    <x v="400"/>
    <d v="2014-06-05T00:00:00"/>
    <s v="Same Day"/>
    <s v="EH-14005"/>
    <s v="Erica Hernandez"/>
    <x v="2"/>
    <x v="0"/>
    <s v="Jonesboro"/>
    <x v="36"/>
    <n v="72401"/>
    <x v="0"/>
    <x v="1310"/>
    <x v="1"/>
    <x v="8"/>
    <x v="1287"/>
    <n v="9.5400000000000009"/>
    <n v="3"/>
    <n v="0"/>
    <n v="4.3883999999999999"/>
  </r>
  <r>
    <n v="5876"/>
    <s v="CA-2012-130554"/>
    <x v="1"/>
    <x v="1003"/>
    <d v="2012-04-09T00:00:00"/>
    <s v="First Class"/>
    <s v="FM-14290"/>
    <s v="Frank Merwin"/>
    <x v="2"/>
    <x v="0"/>
    <s v="Philadelphia"/>
    <x v="9"/>
    <n v="19140"/>
    <x v="3"/>
    <x v="563"/>
    <x v="1"/>
    <x v="6"/>
    <x v="558"/>
    <n v="11.736000000000001"/>
    <n v="3"/>
    <n v="0.2"/>
    <n v="1.0268999999999999"/>
  </r>
  <r>
    <n v="5877"/>
    <s v="CA-2011-152443"/>
    <x v="2"/>
    <x v="371"/>
    <d v="2011-05-26T00:00:00"/>
    <s v="Standard Class"/>
    <s v="FG-14260"/>
    <s v="Frank Gastineau"/>
    <x v="2"/>
    <x v="0"/>
    <s v="Lawrence"/>
    <x v="31"/>
    <n v="1841"/>
    <x v="3"/>
    <x v="669"/>
    <x v="1"/>
    <x v="8"/>
    <x v="663"/>
    <n v="447.85999999999996"/>
    <n v="7"/>
    <n v="0"/>
    <n v="219.45140000000001"/>
  </r>
  <r>
    <n v="5878"/>
    <s v="CA-2011-152443"/>
    <x v="2"/>
    <x v="371"/>
    <d v="2011-05-26T00:00:00"/>
    <s v="Standard Class"/>
    <s v="FG-14260"/>
    <s v="Frank Gastineau"/>
    <x v="2"/>
    <x v="0"/>
    <s v="Lawrence"/>
    <x v="31"/>
    <n v="1841"/>
    <x v="3"/>
    <x v="1665"/>
    <x v="1"/>
    <x v="10"/>
    <x v="1644"/>
    <n v="17.940000000000001"/>
    <n v="3"/>
    <n v="0"/>
    <n v="8.7906000000000013"/>
  </r>
  <r>
    <n v="5879"/>
    <s v="CA-2011-152443"/>
    <x v="2"/>
    <x v="371"/>
    <d v="2011-05-26T00:00:00"/>
    <s v="Standard Class"/>
    <s v="FG-14260"/>
    <s v="Frank Gastineau"/>
    <x v="2"/>
    <x v="0"/>
    <s v="Lawrence"/>
    <x v="31"/>
    <n v="1841"/>
    <x v="3"/>
    <x v="1360"/>
    <x v="1"/>
    <x v="9"/>
    <x v="1337"/>
    <n v="245.88"/>
    <n v="6"/>
    <n v="0"/>
    <n v="68.846399999999988"/>
  </r>
  <r>
    <n v="5880"/>
    <s v="CA-2013-133319"/>
    <x v="0"/>
    <x v="64"/>
    <d v="2013-09-12T00:00:00"/>
    <s v="Standard Class"/>
    <s v="MV-17485"/>
    <s v="Mark Van Huff"/>
    <x v="0"/>
    <x v="0"/>
    <s v="New York City"/>
    <x v="15"/>
    <n v="10011"/>
    <x v="3"/>
    <x v="1415"/>
    <x v="1"/>
    <x v="10"/>
    <x v="1393"/>
    <n v="192.16"/>
    <n v="4"/>
    <n v="0"/>
    <n v="92.236799999999988"/>
  </r>
  <r>
    <n v="5881"/>
    <s v="CA-2013-133935"/>
    <x v="0"/>
    <x v="31"/>
    <d v="2013-09-23T00:00:00"/>
    <s v="Standard Class"/>
    <s v="JW-15220"/>
    <s v="Jane Waco"/>
    <x v="1"/>
    <x v="0"/>
    <s v="San Diego"/>
    <x v="1"/>
    <n v="92105"/>
    <x v="1"/>
    <x v="445"/>
    <x v="0"/>
    <x v="1"/>
    <x v="440"/>
    <n v="801.5680000000001"/>
    <n v="2"/>
    <n v="0.2"/>
    <n v="50.097999999999985"/>
  </r>
  <r>
    <n v="5882"/>
    <s v="CA-2013-133935"/>
    <x v="0"/>
    <x v="31"/>
    <d v="2013-09-23T00:00:00"/>
    <s v="Standard Class"/>
    <s v="JW-15220"/>
    <s v="Jane Waco"/>
    <x v="1"/>
    <x v="0"/>
    <s v="San Diego"/>
    <x v="1"/>
    <n v="92105"/>
    <x v="1"/>
    <x v="839"/>
    <x v="1"/>
    <x v="10"/>
    <x v="825"/>
    <n v="368.91"/>
    <n v="9"/>
    <n v="0"/>
    <n v="180.76590000000002"/>
  </r>
  <r>
    <n v="5883"/>
    <s v="CA-2013-133935"/>
    <x v="0"/>
    <x v="31"/>
    <d v="2013-09-23T00:00:00"/>
    <s v="Standard Class"/>
    <s v="JW-15220"/>
    <s v="Jane Waco"/>
    <x v="1"/>
    <x v="0"/>
    <s v="San Diego"/>
    <x v="1"/>
    <n v="92105"/>
    <x v="1"/>
    <x v="812"/>
    <x v="0"/>
    <x v="1"/>
    <x v="801"/>
    <n v="885.52800000000002"/>
    <n v="9"/>
    <n v="0.2"/>
    <n v="-99.621900000000068"/>
  </r>
  <r>
    <n v="5884"/>
    <s v="CA-2013-136301"/>
    <x v="0"/>
    <x v="69"/>
    <d v="2013-03-16T00:00:00"/>
    <s v="Second Class"/>
    <s v="EH-13765"/>
    <s v="Edward Hooks"/>
    <x v="1"/>
    <x v="0"/>
    <s v="San Francisco"/>
    <x v="1"/>
    <n v="94109"/>
    <x v="1"/>
    <x v="375"/>
    <x v="0"/>
    <x v="5"/>
    <x v="371"/>
    <n v="28.28"/>
    <n v="2"/>
    <n v="0"/>
    <n v="7.352800000000002"/>
  </r>
  <r>
    <n v="5885"/>
    <s v="CA-2013-136301"/>
    <x v="0"/>
    <x v="69"/>
    <d v="2013-03-16T00:00:00"/>
    <s v="Second Class"/>
    <s v="EH-13765"/>
    <s v="Edward Hooks"/>
    <x v="1"/>
    <x v="0"/>
    <s v="San Francisco"/>
    <x v="1"/>
    <n v="94109"/>
    <x v="1"/>
    <x v="1359"/>
    <x v="1"/>
    <x v="14"/>
    <x v="1336"/>
    <n v="4912.59"/>
    <n v="3"/>
    <n v="0"/>
    <n v="196.50359999999978"/>
  </r>
  <r>
    <n v="5886"/>
    <s v="US-2011-109456"/>
    <x v="2"/>
    <x v="1079"/>
    <d v="2011-10-17T00:00:00"/>
    <s v="Same Day"/>
    <s v="LS-17245"/>
    <s v="Lynn Smith"/>
    <x v="0"/>
    <x v="0"/>
    <s v="San Francisco"/>
    <x v="1"/>
    <n v="94110"/>
    <x v="1"/>
    <x v="952"/>
    <x v="1"/>
    <x v="8"/>
    <x v="936"/>
    <n v="14.352000000000002"/>
    <n v="3"/>
    <n v="0.2"/>
    <n v="5.0231999999999992"/>
  </r>
  <r>
    <n v="5887"/>
    <s v="US-2011-109456"/>
    <x v="2"/>
    <x v="1079"/>
    <d v="2011-10-17T00:00:00"/>
    <s v="Same Day"/>
    <s v="LS-17245"/>
    <s v="Lynn Smith"/>
    <x v="0"/>
    <x v="0"/>
    <s v="San Francisco"/>
    <x v="1"/>
    <n v="94110"/>
    <x v="1"/>
    <x v="603"/>
    <x v="2"/>
    <x v="11"/>
    <x v="598"/>
    <n v="179.97"/>
    <n v="3"/>
    <n v="0"/>
    <n v="86.385600000000011"/>
  </r>
  <r>
    <n v="5888"/>
    <s v="CA-2014-151596"/>
    <x v="3"/>
    <x v="1048"/>
    <d v="2014-10-12T00:00:00"/>
    <s v="First Class"/>
    <s v="BP-11050"/>
    <s v="Barry Pond"/>
    <x v="1"/>
    <x v="0"/>
    <s v="Cranston"/>
    <x v="34"/>
    <n v="2920"/>
    <x v="3"/>
    <x v="1354"/>
    <x v="1"/>
    <x v="4"/>
    <x v="1331"/>
    <n v="42.76"/>
    <n v="1"/>
    <n v="0"/>
    <n v="11.117599999999999"/>
  </r>
  <r>
    <n v="5889"/>
    <s v="CA-2012-147879"/>
    <x v="1"/>
    <x v="820"/>
    <d v="2012-05-12T00:00:00"/>
    <s v="Standard Class"/>
    <s v="CC-12220"/>
    <s v="Chris Cortes"/>
    <x v="0"/>
    <x v="0"/>
    <s v="Owensboro"/>
    <x v="0"/>
    <n v="42301"/>
    <x v="0"/>
    <x v="1767"/>
    <x v="1"/>
    <x v="10"/>
    <x v="1747"/>
    <n v="45.68"/>
    <n v="2"/>
    <n v="0"/>
    <n v="21.012799999999999"/>
  </r>
  <r>
    <n v="5890"/>
    <s v="CA-2013-166625"/>
    <x v="0"/>
    <x v="167"/>
    <d v="2013-04-18T00:00:00"/>
    <s v="First Class"/>
    <s v="JM-15580"/>
    <s v="Jill Matthias"/>
    <x v="0"/>
    <x v="0"/>
    <s v="Baltimore"/>
    <x v="39"/>
    <n v="21215"/>
    <x v="3"/>
    <x v="1095"/>
    <x v="1"/>
    <x v="8"/>
    <x v="1076"/>
    <n v="25.06"/>
    <n v="2"/>
    <n v="0"/>
    <n v="11.778199999999998"/>
  </r>
  <r>
    <n v="5891"/>
    <s v="CA-2013-146157"/>
    <x v="0"/>
    <x v="831"/>
    <d v="2013-11-27T00:00:00"/>
    <s v="Standard Class"/>
    <s v="RD-19720"/>
    <s v="Roger Demir"/>
    <x v="0"/>
    <x v="0"/>
    <s v="Chicago"/>
    <x v="10"/>
    <n v="60610"/>
    <x v="2"/>
    <x v="694"/>
    <x v="1"/>
    <x v="10"/>
    <x v="687"/>
    <n v="38.432000000000002"/>
    <n v="1"/>
    <n v="0.2"/>
    <n v="13.451199999999996"/>
  </r>
  <r>
    <n v="5892"/>
    <s v="CA-2013-146157"/>
    <x v="0"/>
    <x v="831"/>
    <d v="2013-11-27T00:00:00"/>
    <s v="Standard Class"/>
    <s v="RD-19720"/>
    <s v="Roger Demir"/>
    <x v="0"/>
    <x v="0"/>
    <s v="Chicago"/>
    <x v="10"/>
    <n v="60610"/>
    <x v="2"/>
    <x v="146"/>
    <x v="1"/>
    <x v="4"/>
    <x v="146"/>
    <n v="21.568000000000001"/>
    <n v="2"/>
    <n v="0.2"/>
    <n v="1.6175999999999986"/>
  </r>
  <r>
    <n v="5893"/>
    <s v="CA-2013-146157"/>
    <x v="0"/>
    <x v="831"/>
    <d v="2013-11-27T00:00:00"/>
    <s v="Standard Class"/>
    <s v="RD-19720"/>
    <s v="Roger Demir"/>
    <x v="0"/>
    <x v="0"/>
    <s v="Chicago"/>
    <x v="10"/>
    <n v="60610"/>
    <x v="2"/>
    <x v="151"/>
    <x v="2"/>
    <x v="11"/>
    <x v="151"/>
    <n v="81.576000000000008"/>
    <n v="3"/>
    <n v="0.2"/>
    <n v="2.0393999999999934"/>
  </r>
  <r>
    <n v="5894"/>
    <s v="CA-2014-159954"/>
    <x v="3"/>
    <x v="18"/>
    <d v="2014-09-15T00:00:00"/>
    <s v="Standard Class"/>
    <s v="SS-20410"/>
    <s v="Shahid Shariari"/>
    <x v="0"/>
    <x v="0"/>
    <s v="Atlanta"/>
    <x v="32"/>
    <n v="30318"/>
    <x v="0"/>
    <x v="994"/>
    <x v="1"/>
    <x v="8"/>
    <x v="977"/>
    <n v="2.78"/>
    <n v="1"/>
    <n v="0"/>
    <n v="1.3621999999999999"/>
  </r>
  <r>
    <n v="5895"/>
    <s v="CA-2014-100825"/>
    <x v="3"/>
    <x v="428"/>
    <d v="2014-09-15T00:00:00"/>
    <s v="Standard Class"/>
    <s v="KD-16495"/>
    <s v="Keith Dawkins"/>
    <x v="1"/>
    <x v="0"/>
    <s v="Los Angeles"/>
    <x v="1"/>
    <n v="90036"/>
    <x v="1"/>
    <x v="1291"/>
    <x v="1"/>
    <x v="4"/>
    <x v="1268"/>
    <n v="99.87"/>
    <n v="3"/>
    <n v="0"/>
    <n v="23.968799999999998"/>
  </r>
  <r>
    <n v="5896"/>
    <s v="CA-2011-168305"/>
    <x v="2"/>
    <x v="301"/>
    <d v="2011-11-08T00:00:00"/>
    <s v="Standard Class"/>
    <s v="PL-18925"/>
    <s v="Paul Lucas"/>
    <x v="2"/>
    <x v="0"/>
    <s v="Los Angeles"/>
    <x v="1"/>
    <n v="90049"/>
    <x v="1"/>
    <x v="1760"/>
    <x v="1"/>
    <x v="2"/>
    <x v="1740"/>
    <n v="44.400000000000006"/>
    <n v="3"/>
    <n v="0"/>
    <n v="22.200000000000003"/>
  </r>
  <r>
    <n v="5897"/>
    <s v="CA-2011-168305"/>
    <x v="2"/>
    <x v="301"/>
    <d v="2011-11-08T00:00:00"/>
    <s v="Standard Class"/>
    <s v="PL-18925"/>
    <s v="Paul Lucas"/>
    <x v="2"/>
    <x v="0"/>
    <s v="Los Angeles"/>
    <x v="1"/>
    <n v="90049"/>
    <x v="1"/>
    <x v="1115"/>
    <x v="1"/>
    <x v="10"/>
    <x v="33"/>
    <n v="21.400000000000002"/>
    <n v="5"/>
    <n v="0"/>
    <n v="9.629999999999999"/>
  </r>
  <r>
    <n v="5898"/>
    <s v="CA-2013-167682"/>
    <x v="0"/>
    <x v="1015"/>
    <d v="2013-04-10T00:00:00"/>
    <s v="Standard Class"/>
    <s v="ZD-21925"/>
    <s v="Zuschuss Donatelli"/>
    <x v="0"/>
    <x v="0"/>
    <s v="Richmond"/>
    <x v="14"/>
    <n v="47374"/>
    <x v="2"/>
    <x v="90"/>
    <x v="0"/>
    <x v="5"/>
    <x v="90"/>
    <n v="71.12"/>
    <n v="4"/>
    <n v="0"/>
    <n v="22.047199999999997"/>
  </r>
  <r>
    <n v="5899"/>
    <s v="CA-2013-167682"/>
    <x v="0"/>
    <x v="1015"/>
    <d v="2013-04-10T00:00:00"/>
    <s v="Standard Class"/>
    <s v="ZD-21925"/>
    <s v="Zuschuss Donatelli"/>
    <x v="0"/>
    <x v="0"/>
    <s v="Richmond"/>
    <x v="14"/>
    <n v="47374"/>
    <x v="2"/>
    <x v="1417"/>
    <x v="2"/>
    <x v="7"/>
    <x v="1396"/>
    <n v="259.95999999999998"/>
    <n v="4"/>
    <n v="0"/>
    <n v="124.7808"/>
  </r>
  <r>
    <n v="5900"/>
    <s v="CA-2014-108000"/>
    <x v="3"/>
    <x v="602"/>
    <d v="2014-01-17T00:00:00"/>
    <s v="Standard Class"/>
    <s v="LS-16945"/>
    <s v="Linda Southworth"/>
    <x v="1"/>
    <x v="0"/>
    <s v="San Francisco"/>
    <x v="1"/>
    <n v="94110"/>
    <x v="1"/>
    <x v="1170"/>
    <x v="1"/>
    <x v="12"/>
    <x v="33"/>
    <n v="9.7799999999999994"/>
    <n v="1"/>
    <n v="0"/>
    <n v="4.8899999999999997"/>
  </r>
  <r>
    <n v="5901"/>
    <s v="CA-2012-146465"/>
    <x v="1"/>
    <x v="312"/>
    <d v="2012-11-24T00:00:00"/>
    <s v="Standard Class"/>
    <s v="PB-18805"/>
    <s v="Patrick Bzostek"/>
    <x v="2"/>
    <x v="0"/>
    <s v="San Francisco"/>
    <x v="1"/>
    <n v="94122"/>
    <x v="1"/>
    <x v="472"/>
    <x v="1"/>
    <x v="8"/>
    <x v="468"/>
    <n v="24.192"/>
    <n v="9"/>
    <n v="0.2"/>
    <n v="7.5599999999999987"/>
  </r>
  <r>
    <n v="5902"/>
    <s v="CA-2013-159639"/>
    <x v="0"/>
    <x v="581"/>
    <d v="2013-12-03T00:00:00"/>
    <s v="Standard Class"/>
    <s v="PC-18745"/>
    <s v="Pamela Coakley"/>
    <x v="1"/>
    <x v="0"/>
    <s v="Westfield"/>
    <x v="30"/>
    <n v="7090"/>
    <x v="3"/>
    <x v="1172"/>
    <x v="0"/>
    <x v="5"/>
    <x v="1149"/>
    <n v="31.56"/>
    <n v="3"/>
    <n v="0"/>
    <n v="10.4148"/>
  </r>
  <r>
    <n v="5903"/>
    <s v="US-2014-153948"/>
    <x v="3"/>
    <x v="44"/>
    <d v="2014-11-07T00:00:00"/>
    <s v="Same Day"/>
    <s v="FM-14290"/>
    <s v="Frank Merwin"/>
    <x v="2"/>
    <x v="0"/>
    <s v="San Francisco"/>
    <x v="1"/>
    <n v="94122"/>
    <x v="1"/>
    <x v="368"/>
    <x v="1"/>
    <x v="10"/>
    <x v="364"/>
    <n v="59.94"/>
    <n v="3"/>
    <n v="0"/>
    <n v="28.171799999999998"/>
  </r>
  <r>
    <n v="5904"/>
    <s v="US-2014-153948"/>
    <x v="3"/>
    <x v="44"/>
    <d v="2014-11-07T00:00:00"/>
    <s v="Same Day"/>
    <s v="FM-14290"/>
    <s v="Frank Merwin"/>
    <x v="2"/>
    <x v="0"/>
    <s v="San Francisco"/>
    <x v="1"/>
    <n v="94122"/>
    <x v="1"/>
    <x v="1713"/>
    <x v="1"/>
    <x v="10"/>
    <x v="33"/>
    <n v="45.36"/>
    <n v="4"/>
    <n v="0"/>
    <n v="22.226399999999998"/>
  </r>
  <r>
    <n v="5905"/>
    <s v="US-2014-153948"/>
    <x v="3"/>
    <x v="44"/>
    <d v="2014-11-07T00:00:00"/>
    <s v="Same Day"/>
    <s v="FM-14290"/>
    <s v="Frank Merwin"/>
    <x v="2"/>
    <x v="0"/>
    <s v="San Francisco"/>
    <x v="1"/>
    <n v="94122"/>
    <x v="1"/>
    <x v="1714"/>
    <x v="1"/>
    <x v="10"/>
    <x v="1692"/>
    <n v="26.400000000000002"/>
    <n v="5"/>
    <n v="0"/>
    <n v="12.672000000000001"/>
  </r>
  <r>
    <n v="5906"/>
    <s v="US-2014-153948"/>
    <x v="3"/>
    <x v="44"/>
    <d v="2014-11-07T00:00:00"/>
    <s v="Same Day"/>
    <s v="FM-14290"/>
    <s v="Frank Merwin"/>
    <x v="2"/>
    <x v="0"/>
    <s v="San Francisco"/>
    <x v="1"/>
    <n v="94122"/>
    <x v="1"/>
    <x v="1655"/>
    <x v="1"/>
    <x v="2"/>
    <x v="1634"/>
    <n v="41.4"/>
    <n v="4"/>
    <n v="0"/>
    <n v="19.872"/>
  </r>
  <r>
    <n v="5907"/>
    <s v="US-2014-153948"/>
    <x v="3"/>
    <x v="44"/>
    <d v="2014-11-07T00:00:00"/>
    <s v="Same Day"/>
    <s v="FM-14290"/>
    <s v="Frank Merwin"/>
    <x v="2"/>
    <x v="0"/>
    <s v="San Francisco"/>
    <x v="1"/>
    <n v="94122"/>
    <x v="1"/>
    <x v="658"/>
    <x v="2"/>
    <x v="11"/>
    <x v="652"/>
    <n v="16.95"/>
    <n v="1"/>
    <n v="0"/>
    <n v="1.0169999999999995"/>
  </r>
  <r>
    <n v="5908"/>
    <s v="US-2013-113985"/>
    <x v="0"/>
    <x v="499"/>
    <d v="2013-12-08T00:00:00"/>
    <s v="Standard Class"/>
    <s v="KD-16495"/>
    <s v="Keith Dawkins"/>
    <x v="1"/>
    <x v="0"/>
    <s v="San Jose"/>
    <x v="1"/>
    <n v="95123"/>
    <x v="1"/>
    <x v="1087"/>
    <x v="1"/>
    <x v="8"/>
    <x v="1068"/>
    <n v="24.704000000000001"/>
    <n v="2"/>
    <n v="0.2"/>
    <n v="9.2639999999999993"/>
  </r>
  <r>
    <n v="5909"/>
    <s v="US-2013-113985"/>
    <x v="0"/>
    <x v="499"/>
    <d v="2013-12-08T00:00:00"/>
    <s v="Standard Class"/>
    <s v="KD-16495"/>
    <s v="Keith Dawkins"/>
    <x v="1"/>
    <x v="0"/>
    <s v="San Jose"/>
    <x v="1"/>
    <n v="95123"/>
    <x v="1"/>
    <x v="941"/>
    <x v="1"/>
    <x v="9"/>
    <x v="925"/>
    <n v="59.699999999999996"/>
    <n v="3"/>
    <n v="0"/>
    <n v="26.864999999999995"/>
  </r>
  <r>
    <n v="5910"/>
    <s v="US-2013-113985"/>
    <x v="0"/>
    <x v="499"/>
    <d v="2013-12-08T00:00:00"/>
    <s v="Standard Class"/>
    <s v="KD-16495"/>
    <s v="Keith Dawkins"/>
    <x v="1"/>
    <x v="0"/>
    <s v="San Jose"/>
    <x v="1"/>
    <n v="95123"/>
    <x v="1"/>
    <x v="1573"/>
    <x v="0"/>
    <x v="5"/>
    <x v="1555"/>
    <n v="14.52"/>
    <n v="3"/>
    <n v="0"/>
    <n v="5.6627999999999998"/>
  </r>
  <r>
    <n v="5911"/>
    <s v="US-2013-113985"/>
    <x v="0"/>
    <x v="499"/>
    <d v="2013-12-08T00:00:00"/>
    <s v="Standard Class"/>
    <s v="KD-16495"/>
    <s v="Keith Dawkins"/>
    <x v="1"/>
    <x v="0"/>
    <s v="San Jose"/>
    <x v="1"/>
    <n v="95123"/>
    <x v="1"/>
    <x v="1311"/>
    <x v="1"/>
    <x v="8"/>
    <x v="1288"/>
    <n v="104.184"/>
    <n v="3"/>
    <n v="0.2"/>
    <n v="33.8598"/>
  </r>
  <r>
    <n v="5912"/>
    <s v="CA-2013-155383"/>
    <x v="0"/>
    <x v="907"/>
    <d v="2013-12-23T00:00:00"/>
    <s v="Standard Class"/>
    <s v="SC-20680"/>
    <s v="Steve Carroll"/>
    <x v="2"/>
    <x v="0"/>
    <s v="Seattle"/>
    <x v="4"/>
    <n v="98115"/>
    <x v="1"/>
    <x v="177"/>
    <x v="1"/>
    <x v="4"/>
    <x v="176"/>
    <n v="46.53"/>
    <n v="3"/>
    <n v="0"/>
    <n v="13.028400000000001"/>
  </r>
  <r>
    <n v="5913"/>
    <s v="CA-2011-120432"/>
    <x v="2"/>
    <x v="829"/>
    <d v="2011-08-26T00:00:00"/>
    <s v="Second Class"/>
    <s v="DW-13585"/>
    <s v="Dorothy Wardle"/>
    <x v="1"/>
    <x v="0"/>
    <s v="Owensboro"/>
    <x v="0"/>
    <n v="42301"/>
    <x v="0"/>
    <x v="1768"/>
    <x v="1"/>
    <x v="14"/>
    <x v="1748"/>
    <n v="25.5"/>
    <n v="3"/>
    <n v="0"/>
    <n v="6.63"/>
  </r>
  <r>
    <n v="5914"/>
    <s v="US-2012-126977"/>
    <x v="1"/>
    <x v="14"/>
    <d v="2012-09-23T00:00:00"/>
    <s v="Standard Class"/>
    <s v="PF-19120"/>
    <s v="Peter Fuller"/>
    <x v="0"/>
    <x v="0"/>
    <s v="New York City"/>
    <x v="15"/>
    <n v="10035"/>
    <x v="3"/>
    <x v="383"/>
    <x v="1"/>
    <x v="4"/>
    <x v="379"/>
    <n v="14.9"/>
    <n v="5"/>
    <n v="0"/>
    <n v="1.0429999999999984"/>
  </r>
  <r>
    <n v="5915"/>
    <s v="US-2012-126977"/>
    <x v="1"/>
    <x v="14"/>
    <d v="2012-09-23T00:00:00"/>
    <s v="Standard Class"/>
    <s v="PF-19120"/>
    <s v="Peter Fuller"/>
    <x v="0"/>
    <x v="0"/>
    <s v="New York City"/>
    <x v="15"/>
    <n v="10035"/>
    <x v="3"/>
    <x v="49"/>
    <x v="1"/>
    <x v="2"/>
    <x v="49"/>
    <n v="87.71"/>
    <n v="7"/>
    <n v="0"/>
    <n v="41.223699999999994"/>
  </r>
  <r>
    <n v="5916"/>
    <s v="US-2012-126977"/>
    <x v="1"/>
    <x v="14"/>
    <d v="2012-09-23T00:00:00"/>
    <s v="Standard Class"/>
    <s v="PF-19120"/>
    <s v="Peter Fuller"/>
    <x v="0"/>
    <x v="0"/>
    <s v="New York City"/>
    <x v="15"/>
    <n v="10035"/>
    <x v="3"/>
    <x v="913"/>
    <x v="0"/>
    <x v="1"/>
    <x v="896"/>
    <n v="199.76400000000001"/>
    <n v="2"/>
    <n v="0.1"/>
    <n v="8.8783999999999956"/>
  </r>
  <r>
    <n v="5917"/>
    <s v="US-2012-126977"/>
    <x v="1"/>
    <x v="14"/>
    <d v="2012-09-23T00:00:00"/>
    <s v="Standard Class"/>
    <s v="PF-19120"/>
    <s v="Peter Fuller"/>
    <x v="0"/>
    <x v="0"/>
    <s v="New York City"/>
    <x v="15"/>
    <n v="10035"/>
    <x v="3"/>
    <x v="392"/>
    <x v="1"/>
    <x v="4"/>
    <x v="388"/>
    <n v="94.6"/>
    <n v="4"/>
    <n v="0"/>
    <n v="27.433999999999997"/>
  </r>
  <r>
    <n v="5918"/>
    <s v="US-2012-126977"/>
    <x v="1"/>
    <x v="14"/>
    <d v="2012-09-23T00:00:00"/>
    <s v="Standard Class"/>
    <s v="PF-19120"/>
    <s v="Peter Fuller"/>
    <x v="0"/>
    <x v="0"/>
    <s v="New York City"/>
    <x v="15"/>
    <n v="10035"/>
    <x v="3"/>
    <x v="26"/>
    <x v="0"/>
    <x v="0"/>
    <x v="26"/>
    <n v="4228.7040000000006"/>
    <n v="6"/>
    <n v="0.2"/>
    <n v="158.57639999999992"/>
  </r>
  <r>
    <n v="5919"/>
    <s v="US-2012-126977"/>
    <x v="1"/>
    <x v="14"/>
    <d v="2012-09-23T00:00:00"/>
    <s v="Standard Class"/>
    <s v="PF-19120"/>
    <s v="Peter Fuller"/>
    <x v="0"/>
    <x v="0"/>
    <s v="New York City"/>
    <x v="15"/>
    <n v="10035"/>
    <x v="3"/>
    <x v="1248"/>
    <x v="0"/>
    <x v="0"/>
    <x v="1223"/>
    <n v="2003.9200000000003"/>
    <n v="5"/>
    <n v="0.2"/>
    <n v="-25.049000000000149"/>
  </r>
  <r>
    <n v="5920"/>
    <s v="US-2012-126977"/>
    <x v="1"/>
    <x v="14"/>
    <d v="2012-09-23T00:00:00"/>
    <s v="Standard Class"/>
    <s v="PF-19120"/>
    <s v="Peter Fuller"/>
    <x v="0"/>
    <x v="0"/>
    <s v="New York City"/>
    <x v="15"/>
    <n v="10035"/>
    <x v="3"/>
    <x v="599"/>
    <x v="2"/>
    <x v="7"/>
    <x v="594"/>
    <n v="209.96999999999997"/>
    <n v="3"/>
    <n v="0"/>
    <n v="58.791600000000003"/>
  </r>
  <r>
    <n v="5921"/>
    <s v="US-2012-126977"/>
    <x v="1"/>
    <x v="14"/>
    <d v="2012-09-23T00:00:00"/>
    <s v="Standard Class"/>
    <s v="PF-19120"/>
    <s v="Peter Fuller"/>
    <x v="0"/>
    <x v="0"/>
    <s v="New York City"/>
    <x v="15"/>
    <n v="10035"/>
    <x v="3"/>
    <x v="764"/>
    <x v="2"/>
    <x v="11"/>
    <x v="756"/>
    <n v="659.9"/>
    <n v="2"/>
    <n v="0"/>
    <n v="217.76699999999994"/>
  </r>
  <r>
    <n v="5922"/>
    <s v="US-2012-126977"/>
    <x v="1"/>
    <x v="14"/>
    <d v="2012-09-23T00:00:00"/>
    <s v="Standard Class"/>
    <s v="PF-19120"/>
    <s v="Peter Fuller"/>
    <x v="0"/>
    <x v="0"/>
    <s v="New York City"/>
    <x v="15"/>
    <n v="10035"/>
    <x v="3"/>
    <x v="417"/>
    <x v="1"/>
    <x v="10"/>
    <x v="412"/>
    <n v="110.96"/>
    <n v="2"/>
    <n v="0"/>
    <n v="53.260799999999996"/>
  </r>
  <r>
    <n v="5923"/>
    <s v="US-2012-126977"/>
    <x v="1"/>
    <x v="14"/>
    <d v="2012-09-23T00:00:00"/>
    <s v="Standard Class"/>
    <s v="PF-19120"/>
    <s v="Peter Fuller"/>
    <x v="0"/>
    <x v="0"/>
    <s v="New York City"/>
    <x v="15"/>
    <n v="10035"/>
    <x v="3"/>
    <x v="1049"/>
    <x v="2"/>
    <x v="7"/>
    <x v="1029"/>
    <n v="67.8"/>
    <n v="4"/>
    <n v="0"/>
    <n v="1.3559999999999945"/>
  </r>
  <r>
    <n v="5924"/>
    <s v="CA-2013-130288"/>
    <x v="0"/>
    <x v="491"/>
    <d v="2013-12-01T00:00:00"/>
    <s v="Second Class"/>
    <s v="DK-13225"/>
    <s v="Dean Katz"/>
    <x v="1"/>
    <x v="0"/>
    <s v="New York City"/>
    <x v="15"/>
    <n v="10011"/>
    <x v="3"/>
    <x v="971"/>
    <x v="0"/>
    <x v="3"/>
    <x v="956"/>
    <n v="313.17599999999999"/>
    <n v="2"/>
    <n v="0.4"/>
    <n v="-120.05080000000007"/>
  </r>
  <r>
    <n v="5925"/>
    <s v="CA-2014-146458"/>
    <x v="3"/>
    <x v="123"/>
    <d v="2014-11-23T00:00:00"/>
    <s v="Second Class"/>
    <s v="RB-19435"/>
    <s v="Richard Bierner"/>
    <x v="0"/>
    <x v="0"/>
    <s v="Springfield"/>
    <x v="17"/>
    <n v="22153"/>
    <x v="0"/>
    <x v="1241"/>
    <x v="1"/>
    <x v="6"/>
    <x v="1215"/>
    <n v="22.959999999999997"/>
    <n v="7"/>
    <n v="0"/>
    <n v="6.6583999999999968"/>
  </r>
  <r>
    <n v="5926"/>
    <s v="CA-2014-150420"/>
    <x v="3"/>
    <x v="95"/>
    <d v="2014-06-09T00:00:00"/>
    <s v="Standard Class"/>
    <s v="GD-14590"/>
    <s v="Giulietta Dortch"/>
    <x v="1"/>
    <x v="0"/>
    <s v="Bellingham"/>
    <x v="4"/>
    <n v="98226"/>
    <x v="1"/>
    <x v="989"/>
    <x v="2"/>
    <x v="11"/>
    <x v="973"/>
    <n v="1099.5"/>
    <n v="10"/>
    <n v="0"/>
    <n v="362.83500000000004"/>
  </r>
  <r>
    <n v="5927"/>
    <s v="US-2011-118997"/>
    <x v="2"/>
    <x v="918"/>
    <d v="2011-04-12T00:00:00"/>
    <s v="Standard Class"/>
    <s v="RA-19885"/>
    <s v="Ruben Ausman"/>
    <x v="1"/>
    <x v="0"/>
    <s v="Decatur"/>
    <x v="19"/>
    <n v="35601"/>
    <x v="0"/>
    <x v="1746"/>
    <x v="0"/>
    <x v="3"/>
    <x v="1727"/>
    <n v="1215.92"/>
    <n v="8"/>
    <n v="0"/>
    <n v="316.13920000000007"/>
  </r>
  <r>
    <n v="5928"/>
    <s v="CA-2011-114314"/>
    <x v="2"/>
    <x v="856"/>
    <d v="2011-10-15T00:00:00"/>
    <s v="Standard Class"/>
    <s v="DB-13555"/>
    <s v="Dorothy Badders"/>
    <x v="1"/>
    <x v="0"/>
    <s v="Fayetteville"/>
    <x v="36"/>
    <n v="72701"/>
    <x v="0"/>
    <x v="2"/>
    <x v="1"/>
    <x v="2"/>
    <x v="2"/>
    <n v="7.31"/>
    <n v="1"/>
    <n v="0"/>
    <n v="3.4356999999999998"/>
  </r>
  <r>
    <n v="5929"/>
    <s v="CA-2011-114314"/>
    <x v="2"/>
    <x v="856"/>
    <d v="2011-10-15T00:00:00"/>
    <s v="Standard Class"/>
    <s v="DB-13555"/>
    <s v="Dorothy Badders"/>
    <x v="1"/>
    <x v="0"/>
    <s v="Fayetteville"/>
    <x v="36"/>
    <n v="72701"/>
    <x v="0"/>
    <x v="1348"/>
    <x v="0"/>
    <x v="5"/>
    <x v="1324"/>
    <n v="8.92"/>
    <n v="4"/>
    <n v="0"/>
    <n v="3.9248000000000003"/>
  </r>
  <r>
    <n v="5930"/>
    <s v="US-2014-169551"/>
    <x v="3"/>
    <x v="437"/>
    <d v="2014-07-10T00:00:00"/>
    <s v="First Class"/>
    <s v="RL-19615"/>
    <s v="Rob Lucas"/>
    <x v="0"/>
    <x v="0"/>
    <s v="Philadelphia"/>
    <x v="9"/>
    <n v="19120"/>
    <x v="3"/>
    <x v="672"/>
    <x v="0"/>
    <x v="0"/>
    <x v="666"/>
    <n v="87.210000000000008"/>
    <n v="3"/>
    <n v="0.5"/>
    <n v="-45.349200000000003"/>
  </r>
  <r>
    <n v="5931"/>
    <s v="US-2014-169551"/>
    <x v="3"/>
    <x v="437"/>
    <d v="2014-07-10T00:00:00"/>
    <s v="First Class"/>
    <s v="RL-19615"/>
    <s v="Rob Lucas"/>
    <x v="0"/>
    <x v="0"/>
    <s v="Philadelphia"/>
    <x v="9"/>
    <n v="19120"/>
    <x v="3"/>
    <x v="260"/>
    <x v="1"/>
    <x v="10"/>
    <x v="257"/>
    <n v="15.552000000000003"/>
    <n v="3"/>
    <n v="0.2"/>
    <n v="5.4432"/>
  </r>
  <r>
    <n v="5932"/>
    <s v="US-2014-169551"/>
    <x v="3"/>
    <x v="437"/>
    <d v="2014-07-10T00:00:00"/>
    <s v="First Class"/>
    <s v="RL-19615"/>
    <s v="Rob Lucas"/>
    <x v="0"/>
    <x v="0"/>
    <s v="Philadelphia"/>
    <x v="9"/>
    <n v="19120"/>
    <x v="3"/>
    <x v="432"/>
    <x v="2"/>
    <x v="7"/>
    <x v="427"/>
    <n v="683.98799999999994"/>
    <n v="2"/>
    <n v="0.4"/>
    <n v="-113.9980000000001"/>
  </r>
  <r>
    <n v="5933"/>
    <s v="US-2014-169551"/>
    <x v="3"/>
    <x v="437"/>
    <d v="2014-07-10T00:00:00"/>
    <s v="First Class"/>
    <s v="RL-19615"/>
    <s v="Rob Lucas"/>
    <x v="0"/>
    <x v="0"/>
    <s v="Philadelphia"/>
    <x v="9"/>
    <n v="19120"/>
    <x v="3"/>
    <x v="1427"/>
    <x v="1"/>
    <x v="4"/>
    <x v="1406"/>
    <n v="13.392000000000001"/>
    <n v="3"/>
    <n v="0.2"/>
    <n v="1.0044"/>
  </r>
  <r>
    <n v="5934"/>
    <s v="US-2014-169551"/>
    <x v="3"/>
    <x v="437"/>
    <d v="2014-07-10T00:00:00"/>
    <s v="First Class"/>
    <s v="RL-19615"/>
    <s v="Rob Lucas"/>
    <x v="0"/>
    <x v="0"/>
    <s v="Philadelphia"/>
    <x v="9"/>
    <n v="19120"/>
    <x v="3"/>
    <x v="1695"/>
    <x v="2"/>
    <x v="11"/>
    <x v="1674"/>
    <n v="16.776000000000003"/>
    <n v="3"/>
    <n v="0.2"/>
    <n v="4.8231000000000002"/>
  </r>
  <r>
    <n v="5935"/>
    <s v="US-2014-169551"/>
    <x v="3"/>
    <x v="437"/>
    <d v="2014-07-10T00:00:00"/>
    <s v="First Class"/>
    <s v="RL-19615"/>
    <s v="Rob Lucas"/>
    <x v="0"/>
    <x v="0"/>
    <s v="Philadelphia"/>
    <x v="9"/>
    <n v="19120"/>
    <x v="3"/>
    <x v="764"/>
    <x v="2"/>
    <x v="11"/>
    <x v="756"/>
    <n v="527.91999999999996"/>
    <n v="2"/>
    <n v="0.2"/>
    <n v="85.786999999999949"/>
  </r>
  <r>
    <n v="5936"/>
    <s v="CA-2013-103107"/>
    <x v="0"/>
    <x v="975"/>
    <d v="2013-07-05T00:00:00"/>
    <s v="Same Day"/>
    <s v="RB-19465"/>
    <s v="Rick Bensley"/>
    <x v="2"/>
    <x v="0"/>
    <s v="Seattle"/>
    <x v="4"/>
    <n v="98103"/>
    <x v="1"/>
    <x v="534"/>
    <x v="0"/>
    <x v="5"/>
    <x v="529"/>
    <n v="25.4"/>
    <n v="5"/>
    <n v="0"/>
    <n v="8.6359999999999992"/>
  </r>
  <r>
    <n v="5937"/>
    <s v="CA-2013-103107"/>
    <x v="0"/>
    <x v="975"/>
    <d v="2013-07-05T00:00:00"/>
    <s v="Same Day"/>
    <s v="RB-19465"/>
    <s v="Rick Bensley"/>
    <x v="2"/>
    <x v="0"/>
    <s v="Seattle"/>
    <x v="4"/>
    <n v="98103"/>
    <x v="1"/>
    <x v="1192"/>
    <x v="2"/>
    <x v="7"/>
    <x v="1168"/>
    <n v="177.48000000000002"/>
    <n v="3"/>
    <n v="0.2"/>
    <n v="19.966499999999982"/>
  </r>
  <r>
    <n v="5938"/>
    <s v="CA-2013-103107"/>
    <x v="0"/>
    <x v="975"/>
    <d v="2013-07-05T00:00:00"/>
    <s v="Same Day"/>
    <s v="RB-19465"/>
    <s v="Rick Bensley"/>
    <x v="2"/>
    <x v="0"/>
    <s v="Seattle"/>
    <x v="4"/>
    <n v="98103"/>
    <x v="1"/>
    <x v="993"/>
    <x v="2"/>
    <x v="7"/>
    <x v="976"/>
    <n v="71.975999999999999"/>
    <n v="3"/>
    <n v="0.2"/>
    <n v="8.9969999999999892"/>
  </r>
  <r>
    <n v="5939"/>
    <s v="CA-2014-122077"/>
    <x v="3"/>
    <x v="240"/>
    <d v="2014-05-26T00:00:00"/>
    <s v="Standard Class"/>
    <s v="JF-15295"/>
    <s v="Jason Fortune-"/>
    <x v="0"/>
    <x v="0"/>
    <s v="Plano"/>
    <x v="5"/>
    <n v="75023"/>
    <x v="2"/>
    <x v="1211"/>
    <x v="2"/>
    <x v="7"/>
    <x v="1187"/>
    <n v="95.992000000000004"/>
    <n v="1"/>
    <n v="0.2"/>
    <n v="9.5991999999999997"/>
  </r>
  <r>
    <n v="5940"/>
    <s v="CA-2014-122077"/>
    <x v="3"/>
    <x v="240"/>
    <d v="2014-05-26T00:00:00"/>
    <s v="Standard Class"/>
    <s v="JF-15295"/>
    <s v="Jason Fortune-"/>
    <x v="0"/>
    <x v="0"/>
    <s v="Plano"/>
    <x v="5"/>
    <n v="75023"/>
    <x v="2"/>
    <x v="1722"/>
    <x v="1"/>
    <x v="2"/>
    <x v="1700"/>
    <n v="13.216000000000001"/>
    <n v="4"/>
    <n v="0.2"/>
    <n v="4.2951999999999995"/>
  </r>
  <r>
    <n v="5941"/>
    <s v="CA-2014-112431"/>
    <x v="3"/>
    <x v="386"/>
    <d v="2014-10-15T00:00:00"/>
    <s v="Second Class"/>
    <s v="RW-19690"/>
    <s v="Robert Waldorf"/>
    <x v="0"/>
    <x v="0"/>
    <s v="Los Angeles"/>
    <x v="1"/>
    <n v="90049"/>
    <x v="1"/>
    <x v="477"/>
    <x v="2"/>
    <x v="11"/>
    <x v="473"/>
    <n v="435.84000000000003"/>
    <n v="12"/>
    <n v="0"/>
    <n v="130.75199999999995"/>
  </r>
  <r>
    <n v="5942"/>
    <s v="CA-2014-112431"/>
    <x v="3"/>
    <x v="386"/>
    <d v="2014-10-15T00:00:00"/>
    <s v="Second Class"/>
    <s v="RW-19690"/>
    <s v="Robert Waldorf"/>
    <x v="0"/>
    <x v="0"/>
    <s v="Los Angeles"/>
    <x v="1"/>
    <n v="90049"/>
    <x v="1"/>
    <x v="134"/>
    <x v="1"/>
    <x v="6"/>
    <x v="134"/>
    <n v="5.88"/>
    <n v="2"/>
    <n v="0"/>
    <n v="1.5876000000000001"/>
  </r>
  <r>
    <n v="5943"/>
    <s v="CA-2013-151092"/>
    <x v="0"/>
    <x v="876"/>
    <d v="2013-08-14T00:00:00"/>
    <s v="Standard Class"/>
    <s v="VG-21790"/>
    <s v="Vivek Gonzalez"/>
    <x v="0"/>
    <x v="0"/>
    <s v="Los Angeles"/>
    <x v="1"/>
    <n v="90032"/>
    <x v="1"/>
    <x v="194"/>
    <x v="2"/>
    <x v="7"/>
    <x v="193"/>
    <n v="211.16800000000001"/>
    <n v="4"/>
    <n v="0.2"/>
    <n v="18.477200000000011"/>
  </r>
  <r>
    <n v="5944"/>
    <s v="CA-2011-104178"/>
    <x v="2"/>
    <x v="55"/>
    <d v="2011-08-29T00:00:00"/>
    <s v="Standard Class"/>
    <s v="JM-15265"/>
    <s v="Janet Molinari"/>
    <x v="1"/>
    <x v="0"/>
    <s v="Los Angeles"/>
    <x v="1"/>
    <n v="90036"/>
    <x v="1"/>
    <x v="1448"/>
    <x v="0"/>
    <x v="5"/>
    <x v="1426"/>
    <n v="6.28"/>
    <n v="1"/>
    <n v="0"/>
    <n v="2.6376000000000004"/>
  </r>
  <r>
    <n v="5945"/>
    <s v="CA-2011-104178"/>
    <x v="2"/>
    <x v="55"/>
    <d v="2011-08-29T00:00:00"/>
    <s v="Standard Class"/>
    <s v="JM-15265"/>
    <s v="Janet Molinari"/>
    <x v="1"/>
    <x v="0"/>
    <s v="Los Angeles"/>
    <x v="1"/>
    <n v="90036"/>
    <x v="1"/>
    <x v="452"/>
    <x v="2"/>
    <x v="11"/>
    <x v="448"/>
    <n v="95.1"/>
    <n v="5"/>
    <n v="0"/>
    <n v="30.431999999999995"/>
  </r>
  <r>
    <n v="5946"/>
    <s v="CA-2011-104178"/>
    <x v="2"/>
    <x v="55"/>
    <d v="2011-08-29T00:00:00"/>
    <s v="Standard Class"/>
    <s v="JM-15265"/>
    <s v="Janet Molinari"/>
    <x v="1"/>
    <x v="0"/>
    <s v="Los Angeles"/>
    <x v="1"/>
    <n v="90036"/>
    <x v="1"/>
    <x v="1347"/>
    <x v="1"/>
    <x v="10"/>
    <x v="1323"/>
    <n v="25.92"/>
    <n v="4"/>
    <n v="0"/>
    <n v="12.441600000000001"/>
  </r>
  <r>
    <n v="5947"/>
    <s v="CA-2011-104178"/>
    <x v="2"/>
    <x v="55"/>
    <d v="2011-08-29T00:00:00"/>
    <s v="Standard Class"/>
    <s v="JM-15265"/>
    <s v="Janet Molinari"/>
    <x v="1"/>
    <x v="0"/>
    <s v="Los Angeles"/>
    <x v="1"/>
    <n v="90036"/>
    <x v="1"/>
    <x v="762"/>
    <x v="1"/>
    <x v="4"/>
    <x v="754"/>
    <n v="48.84"/>
    <n v="4"/>
    <n v="0"/>
    <n v="13.186800000000005"/>
  </r>
  <r>
    <n v="5948"/>
    <s v="CA-2012-115924"/>
    <x v="1"/>
    <x v="471"/>
    <d v="2012-09-18T00:00:00"/>
    <s v="Second Class"/>
    <s v="BE-11455"/>
    <s v="Brad Eason"/>
    <x v="2"/>
    <x v="0"/>
    <s v="Des Moines"/>
    <x v="23"/>
    <n v="50315"/>
    <x v="2"/>
    <x v="1499"/>
    <x v="1"/>
    <x v="8"/>
    <x v="1478"/>
    <n v="25.9"/>
    <n v="5"/>
    <n v="0"/>
    <n v="12.690999999999999"/>
  </r>
  <r>
    <n v="5949"/>
    <s v="CA-2014-161046"/>
    <x v="3"/>
    <x v="916"/>
    <d v="2014-03-06T00:00:00"/>
    <s v="Same Day"/>
    <s v="CB-12535"/>
    <s v="Claudia Bergmann"/>
    <x v="1"/>
    <x v="0"/>
    <s v="Southaven"/>
    <x v="35"/>
    <n v="38671"/>
    <x v="0"/>
    <x v="761"/>
    <x v="1"/>
    <x v="12"/>
    <x v="753"/>
    <n v="42.68"/>
    <n v="4"/>
    <n v="0"/>
    <n v="19.6328"/>
  </r>
  <r>
    <n v="5950"/>
    <s v="CA-2014-161046"/>
    <x v="3"/>
    <x v="916"/>
    <d v="2014-03-06T00:00:00"/>
    <s v="Same Day"/>
    <s v="CB-12535"/>
    <s v="Claudia Bergmann"/>
    <x v="1"/>
    <x v="0"/>
    <s v="Southaven"/>
    <x v="35"/>
    <n v="38671"/>
    <x v="0"/>
    <x v="409"/>
    <x v="2"/>
    <x v="11"/>
    <x v="404"/>
    <n v="299.96999999999997"/>
    <n v="3"/>
    <n v="0"/>
    <n v="125.98740000000001"/>
  </r>
  <r>
    <n v="5951"/>
    <s v="CA-2014-161046"/>
    <x v="3"/>
    <x v="916"/>
    <d v="2014-03-06T00:00:00"/>
    <s v="Same Day"/>
    <s v="CB-12535"/>
    <s v="Claudia Bergmann"/>
    <x v="1"/>
    <x v="0"/>
    <s v="Southaven"/>
    <x v="35"/>
    <n v="38671"/>
    <x v="0"/>
    <x v="164"/>
    <x v="1"/>
    <x v="9"/>
    <x v="163"/>
    <n v="262.24"/>
    <n v="2"/>
    <n v="0"/>
    <n v="78.671999999999997"/>
  </r>
  <r>
    <n v="5952"/>
    <s v="CA-2014-161046"/>
    <x v="3"/>
    <x v="916"/>
    <d v="2014-03-06T00:00:00"/>
    <s v="Same Day"/>
    <s v="CB-12535"/>
    <s v="Claudia Bergmann"/>
    <x v="1"/>
    <x v="0"/>
    <s v="Southaven"/>
    <x v="35"/>
    <n v="38671"/>
    <x v="0"/>
    <x v="920"/>
    <x v="1"/>
    <x v="8"/>
    <x v="1749"/>
    <n v="234.36"/>
    <n v="6"/>
    <n v="0"/>
    <n v="112.49279999999999"/>
  </r>
  <r>
    <n v="5953"/>
    <s v="US-2014-141698"/>
    <x v="3"/>
    <x v="4"/>
    <d v="2014-04-22T00:00:00"/>
    <s v="Standard Class"/>
    <s v="SD-20485"/>
    <s v="Shirley Daniels"/>
    <x v="2"/>
    <x v="0"/>
    <s v="Houston"/>
    <x v="5"/>
    <n v="77041"/>
    <x v="2"/>
    <x v="1769"/>
    <x v="1"/>
    <x v="10"/>
    <x v="1750"/>
    <n v="20.736000000000004"/>
    <n v="4"/>
    <n v="0.2"/>
    <n v="7.2576000000000001"/>
  </r>
  <r>
    <n v="5954"/>
    <s v="US-2011-105151"/>
    <x v="2"/>
    <x v="809"/>
    <d v="2011-03-31T00:00:00"/>
    <s v="First Class"/>
    <s v="SG-20890"/>
    <s v="Susan Gilcrest"/>
    <x v="1"/>
    <x v="0"/>
    <s v="New York City"/>
    <x v="15"/>
    <n v="10009"/>
    <x v="3"/>
    <x v="1706"/>
    <x v="1"/>
    <x v="6"/>
    <x v="1686"/>
    <n v="10.5"/>
    <n v="5"/>
    <n v="0"/>
    <n v="2.9400000000000004"/>
  </r>
  <r>
    <n v="5955"/>
    <s v="CA-2011-155796"/>
    <x v="2"/>
    <x v="7"/>
    <d v="2011-11-15T00:00:00"/>
    <s v="Second Class"/>
    <s v="TS-21430"/>
    <s v="Tom Stivers"/>
    <x v="1"/>
    <x v="0"/>
    <s v="Reading"/>
    <x v="9"/>
    <n v="19601"/>
    <x v="3"/>
    <x v="1442"/>
    <x v="0"/>
    <x v="5"/>
    <x v="1421"/>
    <n v="23.968000000000004"/>
    <n v="2"/>
    <n v="0.2"/>
    <n v="7.7896000000000001"/>
  </r>
  <r>
    <n v="5956"/>
    <s v="CA-2011-155796"/>
    <x v="2"/>
    <x v="7"/>
    <d v="2011-11-15T00:00:00"/>
    <s v="Second Class"/>
    <s v="TS-21430"/>
    <s v="Tom Stivers"/>
    <x v="1"/>
    <x v="0"/>
    <s v="Reading"/>
    <x v="9"/>
    <n v="19601"/>
    <x v="3"/>
    <x v="37"/>
    <x v="0"/>
    <x v="0"/>
    <x v="37"/>
    <n v="521.96"/>
    <n v="4"/>
    <n v="0.5"/>
    <n v="-250.54079999999999"/>
  </r>
  <r>
    <n v="5957"/>
    <s v="CA-2013-127138"/>
    <x v="0"/>
    <x v="299"/>
    <d v="2013-03-16T00:00:00"/>
    <s v="Second Class"/>
    <s v="DK-13225"/>
    <s v="Dean Katz"/>
    <x v="1"/>
    <x v="0"/>
    <s v="San Francisco"/>
    <x v="1"/>
    <n v="94109"/>
    <x v="1"/>
    <x v="273"/>
    <x v="1"/>
    <x v="4"/>
    <x v="270"/>
    <n v="676.55"/>
    <n v="5"/>
    <n v="0"/>
    <n v="6.7655000000000598"/>
  </r>
  <r>
    <n v="5958"/>
    <s v="CA-2013-127138"/>
    <x v="0"/>
    <x v="299"/>
    <d v="2013-03-16T00:00:00"/>
    <s v="Second Class"/>
    <s v="DK-13225"/>
    <s v="Dean Katz"/>
    <x v="1"/>
    <x v="0"/>
    <s v="San Francisco"/>
    <x v="1"/>
    <n v="94109"/>
    <x v="1"/>
    <x v="1271"/>
    <x v="1"/>
    <x v="9"/>
    <x v="1247"/>
    <n v="154.9"/>
    <n v="5"/>
    <n v="0"/>
    <n v="40.274000000000001"/>
  </r>
  <r>
    <n v="5959"/>
    <s v="CA-2013-127138"/>
    <x v="0"/>
    <x v="299"/>
    <d v="2013-03-16T00:00:00"/>
    <s v="Second Class"/>
    <s v="DK-13225"/>
    <s v="Dean Katz"/>
    <x v="1"/>
    <x v="0"/>
    <s v="San Francisco"/>
    <x v="1"/>
    <n v="94109"/>
    <x v="1"/>
    <x v="661"/>
    <x v="1"/>
    <x v="12"/>
    <x v="655"/>
    <n v="30.56"/>
    <n v="4"/>
    <n v="0"/>
    <n v="14.974399999999999"/>
  </r>
  <r>
    <n v="5960"/>
    <s v="CA-2013-127138"/>
    <x v="0"/>
    <x v="299"/>
    <d v="2013-03-16T00:00:00"/>
    <s v="Second Class"/>
    <s v="DK-13225"/>
    <s v="Dean Katz"/>
    <x v="1"/>
    <x v="0"/>
    <s v="San Francisco"/>
    <x v="1"/>
    <n v="94109"/>
    <x v="1"/>
    <x v="623"/>
    <x v="0"/>
    <x v="1"/>
    <x v="617"/>
    <n v="770.35200000000009"/>
    <n v="3"/>
    <n v="0.2"/>
    <n v="77.035199999999975"/>
  </r>
  <r>
    <n v="5961"/>
    <s v="CA-2014-150602"/>
    <x v="3"/>
    <x v="839"/>
    <d v="2014-02-15T00:00:00"/>
    <s v="Second Class"/>
    <s v="ML-17395"/>
    <s v="Marina Lichtenstein"/>
    <x v="1"/>
    <x v="0"/>
    <s v="Los Angeles"/>
    <x v="1"/>
    <n v="90045"/>
    <x v="1"/>
    <x v="1226"/>
    <x v="0"/>
    <x v="5"/>
    <x v="1201"/>
    <n v="21.12"/>
    <n v="4"/>
    <n v="0"/>
    <n v="6.5471999999999984"/>
  </r>
  <r>
    <n v="5962"/>
    <s v="CA-2011-140732"/>
    <x v="2"/>
    <x v="7"/>
    <d v="2011-11-13T00:00:00"/>
    <s v="Second Class"/>
    <s v="MA-17560"/>
    <s v="Matt Abelman"/>
    <x v="2"/>
    <x v="0"/>
    <s v="Los Angeles"/>
    <x v="1"/>
    <n v="90004"/>
    <x v="1"/>
    <x v="516"/>
    <x v="2"/>
    <x v="7"/>
    <x v="511"/>
    <n v="575.928"/>
    <n v="9"/>
    <n v="0.2"/>
    <n v="57.592799999999983"/>
  </r>
  <r>
    <n v="5963"/>
    <s v="CA-2011-140732"/>
    <x v="2"/>
    <x v="7"/>
    <d v="2011-11-13T00:00:00"/>
    <s v="Second Class"/>
    <s v="MA-17560"/>
    <s v="Matt Abelman"/>
    <x v="2"/>
    <x v="0"/>
    <s v="Los Angeles"/>
    <x v="1"/>
    <n v="90004"/>
    <x v="1"/>
    <x v="1034"/>
    <x v="1"/>
    <x v="9"/>
    <x v="1016"/>
    <n v="7.78"/>
    <n v="2"/>
    <n v="0"/>
    <n v="2.0228000000000002"/>
  </r>
  <r>
    <n v="5964"/>
    <s v="CA-2011-140732"/>
    <x v="2"/>
    <x v="7"/>
    <d v="2011-11-13T00:00:00"/>
    <s v="Second Class"/>
    <s v="MA-17560"/>
    <s v="Matt Abelman"/>
    <x v="2"/>
    <x v="0"/>
    <s v="Los Angeles"/>
    <x v="1"/>
    <n v="90004"/>
    <x v="1"/>
    <x v="759"/>
    <x v="1"/>
    <x v="10"/>
    <x v="750"/>
    <n v="123.92"/>
    <n v="4"/>
    <n v="0"/>
    <n v="55.763999999999996"/>
  </r>
  <r>
    <n v="5965"/>
    <s v="CA-2014-119011"/>
    <x v="3"/>
    <x v="648"/>
    <d v="2014-08-26T00:00:00"/>
    <s v="Standard Class"/>
    <s v="LR-17035"/>
    <s v="Lisa Ryan"/>
    <x v="1"/>
    <x v="0"/>
    <s v="San Francisco"/>
    <x v="1"/>
    <n v="94109"/>
    <x v="1"/>
    <x v="1322"/>
    <x v="1"/>
    <x v="14"/>
    <x v="1299"/>
    <n v="17.22"/>
    <n v="3"/>
    <n v="0"/>
    <n v="5.1659999999999986"/>
  </r>
  <r>
    <n v="5966"/>
    <s v="CA-2014-119011"/>
    <x v="3"/>
    <x v="648"/>
    <d v="2014-08-26T00:00:00"/>
    <s v="Standard Class"/>
    <s v="LR-17035"/>
    <s v="Lisa Ryan"/>
    <x v="1"/>
    <x v="0"/>
    <s v="San Francisco"/>
    <x v="1"/>
    <n v="94109"/>
    <x v="1"/>
    <x v="117"/>
    <x v="1"/>
    <x v="4"/>
    <x v="117"/>
    <n v="226.56"/>
    <n v="6"/>
    <n v="0"/>
    <n v="63.436800000000005"/>
  </r>
  <r>
    <n v="5967"/>
    <s v="CA-2014-119011"/>
    <x v="3"/>
    <x v="648"/>
    <d v="2014-08-26T00:00:00"/>
    <s v="Standard Class"/>
    <s v="LR-17035"/>
    <s v="Lisa Ryan"/>
    <x v="1"/>
    <x v="0"/>
    <s v="San Francisco"/>
    <x v="1"/>
    <n v="94109"/>
    <x v="1"/>
    <x v="1517"/>
    <x v="2"/>
    <x v="7"/>
    <x v="1495"/>
    <n v="107.88"/>
    <n v="3"/>
    <n v="0.2"/>
    <n v="10.787999999999997"/>
  </r>
  <r>
    <n v="5968"/>
    <s v="CA-2013-166912"/>
    <x v="0"/>
    <x v="804"/>
    <d v="2013-01-17T00:00:00"/>
    <s v="First Class"/>
    <s v="BE-11335"/>
    <s v="Bill Eplett"/>
    <x v="2"/>
    <x v="0"/>
    <s v="New York City"/>
    <x v="15"/>
    <n v="10009"/>
    <x v="3"/>
    <x v="1522"/>
    <x v="1"/>
    <x v="10"/>
    <x v="1500"/>
    <n v="81.98"/>
    <n v="2"/>
    <n v="0"/>
    <n v="40.170200000000001"/>
  </r>
  <r>
    <n v="5969"/>
    <s v="CA-2011-141726"/>
    <x v="2"/>
    <x v="836"/>
    <d v="2011-07-22T00:00:00"/>
    <s v="First Class"/>
    <s v="CC-12145"/>
    <s v="Charles Crestani"/>
    <x v="0"/>
    <x v="0"/>
    <s v="San Diego"/>
    <x v="1"/>
    <n v="92105"/>
    <x v="1"/>
    <x v="976"/>
    <x v="1"/>
    <x v="10"/>
    <x v="961"/>
    <n v="104.85"/>
    <n v="1"/>
    <n v="0"/>
    <n v="50.327999999999996"/>
  </r>
  <r>
    <n v="5970"/>
    <s v="CA-2011-141726"/>
    <x v="2"/>
    <x v="836"/>
    <d v="2011-07-22T00:00:00"/>
    <s v="First Class"/>
    <s v="CC-12145"/>
    <s v="Charles Crestani"/>
    <x v="0"/>
    <x v="0"/>
    <s v="San Diego"/>
    <x v="1"/>
    <n v="92105"/>
    <x v="1"/>
    <x v="304"/>
    <x v="1"/>
    <x v="8"/>
    <x v="301"/>
    <n v="8.7040000000000006"/>
    <n v="2"/>
    <n v="0.2"/>
    <n v="3.1551999999999998"/>
  </r>
  <r>
    <n v="5971"/>
    <s v="CA-2011-141726"/>
    <x v="2"/>
    <x v="836"/>
    <d v="2011-07-22T00:00:00"/>
    <s v="First Class"/>
    <s v="CC-12145"/>
    <s v="Charles Crestani"/>
    <x v="0"/>
    <x v="0"/>
    <s v="San Diego"/>
    <x v="1"/>
    <n v="92105"/>
    <x v="1"/>
    <x v="388"/>
    <x v="1"/>
    <x v="10"/>
    <x v="384"/>
    <n v="19.920000000000002"/>
    <n v="4"/>
    <n v="0"/>
    <n v="9.7608000000000015"/>
  </r>
  <r>
    <n v="5972"/>
    <s v="CA-2011-141726"/>
    <x v="2"/>
    <x v="836"/>
    <d v="2011-07-22T00:00:00"/>
    <s v="First Class"/>
    <s v="CC-12145"/>
    <s v="Charles Crestani"/>
    <x v="0"/>
    <x v="0"/>
    <s v="San Diego"/>
    <x v="1"/>
    <n v="92105"/>
    <x v="1"/>
    <x v="613"/>
    <x v="0"/>
    <x v="5"/>
    <x v="608"/>
    <n v="43.019999999999996"/>
    <n v="3"/>
    <n v="0"/>
    <n v="15.4872"/>
  </r>
  <r>
    <n v="5973"/>
    <s v="CA-2014-115105"/>
    <x v="3"/>
    <x v="695"/>
    <d v="2014-02-12T00:00:00"/>
    <s v="Standard Class"/>
    <s v="BD-11770"/>
    <s v="Bryan Davis"/>
    <x v="0"/>
    <x v="0"/>
    <s v="New York City"/>
    <x v="15"/>
    <n v="10024"/>
    <x v="3"/>
    <x v="789"/>
    <x v="0"/>
    <x v="0"/>
    <x v="779"/>
    <n v="240.78400000000002"/>
    <n v="1"/>
    <n v="0.2"/>
    <n v="30.097999999999978"/>
  </r>
  <r>
    <n v="5974"/>
    <s v="CA-2012-143980"/>
    <x v="1"/>
    <x v="707"/>
    <d v="2012-12-29T00:00:00"/>
    <s v="Standard Class"/>
    <s v="JK-15640"/>
    <s v="Jim Kriz"/>
    <x v="2"/>
    <x v="0"/>
    <s v="New York City"/>
    <x v="15"/>
    <n v="10011"/>
    <x v="3"/>
    <x v="1470"/>
    <x v="1"/>
    <x v="9"/>
    <x v="1448"/>
    <n v="414.96"/>
    <n v="2"/>
    <n v="0"/>
    <n v="124.48799999999994"/>
  </r>
  <r>
    <n v="5975"/>
    <s v="CA-2013-135636"/>
    <x v="0"/>
    <x v="750"/>
    <d v="2013-10-14T00:00:00"/>
    <s v="Standard Class"/>
    <s v="DB-13615"/>
    <s v="Doug Bickford"/>
    <x v="0"/>
    <x v="0"/>
    <s v="Charlotte"/>
    <x v="3"/>
    <n v="28205"/>
    <x v="0"/>
    <x v="887"/>
    <x v="1"/>
    <x v="4"/>
    <x v="871"/>
    <n v="387.72"/>
    <n v="5"/>
    <n v="0.2"/>
    <n v="-67.851000000000028"/>
  </r>
  <r>
    <n v="5976"/>
    <s v="CA-2014-102155"/>
    <x v="3"/>
    <x v="1002"/>
    <d v="2014-07-18T00:00:00"/>
    <s v="Standard Class"/>
    <s v="RR-19525"/>
    <s v="Rick Reed"/>
    <x v="1"/>
    <x v="0"/>
    <s v="Overland Park"/>
    <x v="41"/>
    <n v="66212"/>
    <x v="2"/>
    <x v="734"/>
    <x v="1"/>
    <x v="4"/>
    <x v="726"/>
    <n v="360.38"/>
    <n v="2"/>
    <n v="0"/>
    <n v="93.698800000000006"/>
  </r>
  <r>
    <n v="5977"/>
    <s v="CA-2014-102155"/>
    <x v="3"/>
    <x v="1002"/>
    <d v="2014-07-18T00:00:00"/>
    <s v="Standard Class"/>
    <s v="RR-19525"/>
    <s v="Rick Reed"/>
    <x v="1"/>
    <x v="0"/>
    <s v="Overland Park"/>
    <x v="41"/>
    <n v="66212"/>
    <x v="2"/>
    <x v="987"/>
    <x v="1"/>
    <x v="10"/>
    <x v="971"/>
    <n v="13.56"/>
    <n v="2"/>
    <n v="0"/>
    <n v="6.2375999999999996"/>
  </r>
  <r>
    <n v="5978"/>
    <s v="CA-2014-116953"/>
    <x v="3"/>
    <x v="558"/>
    <d v="2014-04-26T00:00:00"/>
    <s v="First Class"/>
    <s v="SV-20935"/>
    <s v="Susan Vittorini"/>
    <x v="0"/>
    <x v="0"/>
    <s v="Mesa"/>
    <x v="16"/>
    <n v="85204"/>
    <x v="1"/>
    <x v="302"/>
    <x v="2"/>
    <x v="7"/>
    <x v="299"/>
    <n v="552"/>
    <n v="10"/>
    <n v="0.2"/>
    <n v="34.5"/>
  </r>
  <r>
    <n v="5979"/>
    <s v="CA-2011-117765"/>
    <x v="2"/>
    <x v="557"/>
    <d v="2011-09-13T00:00:00"/>
    <s v="Standard Class"/>
    <s v="RB-19465"/>
    <s v="Rick Bensley"/>
    <x v="2"/>
    <x v="0"/>
    <s v="Tulsa"/>
    <x v="26"/>
    <n v="74133"/>
    <x v="2"/>
    <x v="977"/>
    <x v="0"/>
    <x v="3"/>
    <x v="824"/>
    <n v="429.90000000000003"/>
    <n v="5"/>
    <n v="0"/>
    <n v="111.77400000000003"/>
  </r>
  <r>
    <n v="5980"/>
    <s v="CA-2011-117765"/>
    <x v="2"/>
    <x v="557"/>
    <d v="2011-09-13T00:00:00"/>
    <s v="Standard Class"/>
    <s v="RB-19465"/>
    <s v="Rick Bensley"/>
    <x v="2"/>
    <x v="0"/>
    <s v="Tulsa"/>
    <x v="26"/>
    <n v="74133"/>
    <x v="2"/>
    <x v="27"/>
    <x v="1"/>
    <x v="8"/>
    <x v="27"/>
    <n v="32.06"/>
    <n v="2"/>
    <n v="0"/>
    <n v="15.3888"/>
  </r>
  <r>
    <n v="5981"/>
    <s v="CA-2011-117765"/>
    <x v="2"/>
    <x v="557"/>
    <d v="2011-09-13T00:00:00"/>
    <s v="Standard Class"/>
    <s v="RB-19465"/>
    <s v="Rick Bensley"/>
    <x v="2"/>
    <x v="0"/>
    <s v="Tulsa"/>
    <x v="26"/>
    <n v="74133"/>
    <x v="2"/>
    <x v="167"/>
    <x v="0"/>
    <x v="1"/>
    <x v="166"/>
    <n v="161.96"/>
    <n v="2"/>
    <n v="0"/>
    <n v="45.348800000000011"/>
  </r>
  <r>
    <n v="5982"/>
    <s v="CA-2011-117765"/>
    <x v="2"/>
    <x v="557"/>
    <d v="2011-09-13T00:00:00"/>
    <s v="Standard Class"/>
    <s v="RB-19465"/>
    <s v="Rick Bensley"/>
    <x v="2"/>
    <x v="0"/>
    <s v="Tulsa"/>
    <x v="26"/>
    <n v="74133"/>
    <x v="2"/>
    <x v="337"/>
    <x v="1"/>
    <x v="4"/>
    <x v="333"/>
    <n v="19.86"/>
    <n v="2"/>
    <n v="0"/>
    <n v="5.7593999999999976"/>
  </r>
  <r>
    <n v="5983"/>
    <s v="CA-2013-114895"/>
    <x v="0"/>
    <x v="831"/>
    <d v="2013-11-29T00:00:00"/>
    <s v="Standard Class"/>
    <s v="MV-18190"/>
    <s v="Mike Vittorini"/>
    <x v="0"/>
    <x v="0"/>
    <s v="New York City"/>
    <x v="15"/>
    <n v="10035"/>
    <x v="3"/>
    <x v="1641"/>
    <x v="1"/>
    <x v="10"/>
    <x v="1622"/>
    <n v="12.96"/>
    <n v="2"/>
    <n v="0"/>
    <n v="6.3504000000000005"/>
  </r>
  <r>
    <n v="5984"/>
    <s v="CA-2014-112984"/>
    <x v="3"/>
    <x v="118"/>
    <d v="2014-09-19T00:00:00"/>
    <s v="Second Class"/>
    <s v="EH-14185"/>
    <s v="Evan Henry"/>
    <x v="0"/>
    <x v="0"/>
    <s v="Philadelphia"/>
    <x v="9"/>
    <n v="19143"/>
    <x v="3"/>
    <x v="630"/>
    <x v="1"/>
    <x v="10"/>
    <x v="624"/>
    <n v="20.544000000000004"/>
    <n v="6"/>
    <n v="0.2"/>
    <n v="6.4199999999999964"/>
  </r>
  <r>
    <n v="5985"/>
    <s v="CA-2013-163776"/>
    <x v="0"/>
    <x v="1080"/>
    <d v="2013-07-26T00:00:00"/>
    <s v="Standard Class"/>
    <s v="JS-16030"/>
    <s v="Joy Smith"/>
    <x v="0"/>
    <x v="0"/>
    <s v="Hattiesburg"/>
    <x v="35"/>
    <n v="39401"/>
    <x v="0"/>
    <x v="1435"/>
    <x v="0"/>
    <x v="5"/>
    <x v="1414"/>
    <n v="185.57999999999998"/>
    <n v="6"/>
    <n v="0"/>
    <n v="76.087800000000001"/>
  </r>
  <r>
    <n v="5986"/>
    <s v="CA-2013-163776"/>
    <x v="0"/>
    <x v="1080"/>
    <d v="2013-07-26T00:00:00"/>
    <s v="Standard Class"/>
    <s v="JS-16030"/>
    <s v="Joy Smith"/>
    <x v="0"/>
    <x v="0"/>
    <s v="Hattiesburg"/>
    <x v="35"/>
    <n v="39401"/>
    <x v="0"/>
    <x v="1561"/>
    <x v="1"/>
    <x v="8"/>
    <x v="1542"/>
    <n v="77.56"/>
    <n v="2"/>
    <n v="0"/>
    <n v="35.677599999999998"/>
  </r>
  <r>
    <n v="5987"/>
    <s v="CA-2013-163776"/>
    <x v="0"/>
    <x v="1080"/>
    <d v="2013-07-26T00:00:00"/>
    <s v="Standard Class"/>
    <s v="JS-16030"/>
    <s v="Joy Smith"/>
    <x v="0"/>
    <x v="0"/>
    <s v="Hattiesburg"/>
    <x v="35"/>
    <n v="39401"/>
    <x v="0"/>
    <x v="210"/>
    <x v="1"/>
    <x v="4"/>
    <x v="209"/>
    <n v="87.92"/>
    <n v="4"/>
    <n v="0"/>
    <n v="0.87919999999999732"/>
  </r>
  <r>
    <n v="5988"/>
    <s v="CA-2013-163776"/>
    <x v="0"/>
    <x v="1080"/>
    <d v="2013-07-26T00:00:00"/>
    <s v="Standard Class"/>
    <s v="JS-16030"/>
    <s v="Joy Smith"/>
    <x v="0"/>
    <x v="0"/>
    <s v="Hattiesburg"/>
    <x v="35"/>
    <n v="39401"/>
    <x v="0"/>
    <x v="1522"/>
    <x v="1"/>
    <x v="10"/>
    <x v="1500"/>
    <n v="245.94"/>
    <n v="6"/>
    <n v="0"/>
    <n v="120.51060000000001"/>
  </r>
  <r>
    <n v="5989"/>
    <s v="CA-2013-163776"/>
    <x v="0"/>
    <x v="1080"/>
    <d v="2013-07-26T00:00:00"/>
    <s v="Standard Class"/>
    <s v="JS-16030"/>
    <s v="Joy Smith"/>
    <x v="0"/>
    <x v="0"/>
    <s v="Hattiesburg"/>
    <x v="35"/>
    <n v="39401"/>
    <x v="0"/>
    <x v="480"/>
    <x v="1"/>
    <x v="8"/>
    <x v="476"/>
    <n v="8.6"/>
    <n v="1"/>
    <n v="0"/>
    <n v="4.0419999999999998"/>
  </r>
  <r>
    <n v="5990"/>
    <s v="CA-2013-163776"/>
    <x v="0"/>
    <x v="1080"/>
    <d v="2013-07-26T00:00:00"/>
    <s v="Standard Class"/>
    <s v="JS-16030"/>
    <s v="Joy Smith"/>
    <x v="0"/>
    <x v="0"/>
    <s v="Hattiesburg"/>
    <x v="35"/>
    <n v="39401"/>
    <x v="0"/>
    <x v="1659"/>
    <x v="0"/>
    <x v="0"/>
    <x v="1638"/>
    <n v="504.90000000000003"/>
    <n v="5"/>
    <n v="0"/>
    <n v="126.22500000000002"/>
  </r>
  <r>
    <n v="5991"/>
    <s v="US-2014-163300"/>
    <x v="3"/>
    <x v="175"/>
    <d v="2014-09-22T00:00:00"/>
    <s v="Standard Class"/>
    <s v="ES-14020"/>
    <s v="Erica Smith"/>
    <x v="0"/>
    <x v="0"/>
    <s v="Los Angeles"/>
    <x v="1"/>
    <n v="90049"/>
    <x v="1"/>
    <x v="1178"/>
    <x v="1"/>
    <x v="8"/>
    <x v="1155"/>
    <n v="2357.4880000000003"/>
    <n v="7"/>
    <n v="0.2"/>
    <n v="884.05799999999999"/>
  </r>
  <r>
    <n v="5992"/>
    <s v="US-2014-163300"/>
    <x v="3"/>
    <x v="175"/>
    <d v="2014-09-22T00:00:00"/>
    <s v="Standard Class"/>
    <s v="ES-14020"/>
    <s v="Erica Smith"/>
    <x v="0"/>
    <x v="0"/>
    <s v="Los Angeles"/>
    <x v="1"/>
    <n v="90049"/>
    <x v="1"/>
    <x v="194"/>
    <x v="2"/>
    <x v="7"/>
    <x v="193"/>
    <n v="369.54399999999998"/>
    <n v="7"/>
    <n v="0.2"/>
    <n v="32.335100000000025"/>
  </r>
  <r>
    <n v="5993"/>
    <s v="US-2014-163300"/>
    <x v="3"/>
    <x v="175"/>
    <d v="2014-09-22T00:00:00"/>
    <s v="Standard Class"/>
    <s v="ES-14020"/>
    <s v="Erica Smith"/>
    <x v="0"/>
    <x v="0"/>
    <s v="Los Angeles"/>
    <x v="1"/>
    <n v="90049"/>
    <x v="1"/>
    <x v="389"/>
    <x v="0"/>
    <x v="1"/>
    <x v="385"/>
    <n v="184.75200000000001"/>
    <n v="3"/>
    <n v="0.2"/>
    <n v="-20.784600000000012"/>
  </r>
  <r>
    <n v="5994"/>
    <s v="CA-2013-162187"/>
    <x v="0"/>
    <x v="25"/>
    <d v="2013-12-12T00:00:00"/>
    <s v="Same Day"/>
    <s v="NS-18640"/>
    <s v="Noel Staavos"/>
    <x v="1"/>
    <x v="0"/>
    <s v="Columbus"/>
    <x v="24"/>
    <n v="43229"/>
    <x v="3"/>
    <x v="720"/>
    <x v="1"/>
    <x v="4"/>
    <x v="712"/>
    <n v="64.959999999999994"/>
    <n v="5"/>
    <n v="0.2"/>
    <n v="-4.0599999999999987"/>
  </r>
  <r>
    <n v="5995"/>
    <s v="CA-2013-162187"/>
    <x v="0"/>
    <x v="25"/>
    <d v="2013-12-12T00:00:00"/>
    <s v="Same Day"/>
    <s v="NS-18640"/>
    <s v="Noel Staavos"/>
    <x v="1"/>
    <x v="0"/>
    <s v="Columbus"/>
    <x v="24"/>
    <n v="43229"/>
    <x v="3"/>
    <x v="1566"/>
    <x v="1"/>
    <x v="14"/>
    <x v="1548"/>
    <n v="13.52"/>
    <n v="2"/>
    <n v="0.2"/>
    <n v="1.6899999999999986"/>
  </r>
  <r>
    <n v="5996"/>
    <s v="CA-2013-162187"/>
    <x v="0"/>
    <x v="25"/>
    <d v="2013-12-12T00:00:00"/>
    <s v="Same Day"/>
    <s v="NS-18640"/>
    <s v="Noel Staavos"/>
    <x v="1"/>
    <x v="0"/>
    <s v="Columbus"/>
    <x v="24"/>
    <n v="43229"/>
    <x v="3"/>
    <x v="1585"/>
    <x v="0"/>
    <x v="1"/>
    <x v="1567"/>
    <n v="458.42999999999995"/>
    <n v="5"/>
    <n v="0.3"/>
    <n v="-137.52900000000002"/>
  </r>
  <r>
    <n v="5997"/>
    <s v="CA-2013-162187"/>
    <x v="0"/>
    <x v="25"/>
    <d v="2013-12-12T00:00:00"/>
    <s v="Same Day"/>
    <s v="NS-18640"/>
    <s v="Noel Staavos"/>
    <x v="1"/>
    <x v="0"/>
    <s v="Columbus"/>
    <x v="24"/>
    <n v="43229"/>
    <x v="3"/>
    <x v="643"/>
    <x v="1"/>
    <x v="9"/>
    <x v="842"/>
    <n v="387.13600000000002"/>
    <n v="4"/>
    <n v="0.2"/>
    <n v="24.196000000000012"/>
  </r>
  <r>
    <n v="5998"/>
    <s v="CA-2013-162187"/>
    <x v="0"/>
    <x v="25"/>
    <d v="2013-12-12T00:00:00"/>
    <s v="Same Day"/>
    <s v="NS-18640"/>
    <s v="Noel Staavos"/>
    <x v="1"/>
    <x v="0"/>
    <s v="Columbus"/>
    <x v="24"/>
    <n v="43229"/>
    <x v="3"/>
    <x v="962"/>
    <x v="0"/>
    <x v="3"/>
    <x v="946"/>
    <n v="328.59000000000003"/>
    <n v="3"/>
    <n v="0.4"/>
    <n v="-147.8655"/>
  </r>
  <r>
    <n v="5999"/>
    <s v="US-2011-112991"/>
    <x v="2"/>
    <x v="325"/>
    <d v="2011-12-14T00:00:00"/>
    <s v="Standard Class"/>
    <s v="SH-19975"/>
    <s v="Sally Hughsby"/>
    <x v="1"/>
    <x v="0"/>
    <s v="Caldwell"/>
    <x v="45"/>
    <n v="83605"/>
    <x v="1"/>
    <x v="901"/>
    <x v="0"/>
    <x v="1"/>
    <x v="884"/>
    <n v="338.35199999999998"/>
    <n v="3"/>
    <n v="0.2"/>
    <n v="4.2293999999999699"/>
  </r>
  <r>
    <n v="6000"/>
    <s v="US-2011-112991"/>
    <x v="2"/>
    <x v="325"/>
    <d v="2011-12-14T00:00:00"/>
    <s v="Standard Class"/>
    <s v="SH-19975"/>
    <s v="Sally Hughsby"/>
    <x v="1"/>
    <x v="0"/>
    <s v="Caldwell"/>
    <x v="45"/>
    <n v="83605"/>
    <x v="1"/>
    <x v="712"/>
    <x v="1"/>
    <x v="10"/>
    <x v="704"/>
    <n v="25.92"/>
    <n v="4"/>
    <n v="0"/>
    <n v="12.441600000000001"/>
  </r>
  <r>
    <n v="6001"/>
    <s v="US-2011-112991"/>
    <x v="2"/>
    <x v="325"/>
    <d v="2011-12-14T00:00:00"/>
    <s v="Standard Class"/>
    <s v="SH-19975"/>
    <s v="Sally Hughsby"/>
    <x v="1"/>
    <x v="0"/>
    <s v="Caldwell"/>
    <x v="45"/>
    <n v="83605"/>
    <x v="1"/>
    <x v="393"/>
    <x v="1"/>
    <x v="10"/>
    <x v="389"/>
    <n v="91.36"/>
    <n v="4"/>
    <n v="0"/>
    <n v="42.025599999999997"/>
  </r>
  <r>
    <n v="6002"/>
    <s v="CA-2011-124079"/>
    <x v="2"/>
    <x v="736"/>
    <d v="2011-12-17T00:00:00"/>
    <s v="Standard Class"/>
    <s v="RF-19345"/>
    <s v="Randy Ferguson"/>
    <x v="1"/>
    <x v="0"/>
    <s v="Phoenix"/>
    <x v="16"/>
    <n v="85023"/>
    <x v="1"/>
    <x v="1142"/>
    <x v="0"/>
    <x v="5"/>
    <x v="1121"/>
    <n v="87.960000000000008"/>
    <n v="3"/>
    <n v="0.2"/>
    <n v="7.6965000000000039"/>
  </r>
  <r>
    <n v="6003"/>
    <s v="CA-2011-124079"/>
    <x v="2"/>
    <x v="736"/>
    <d v="2011-12-17T00:00:00"/>
    <s v="Standard Class"/>
    <s v="RF-19345"/>
    <s v="Randy Ferguson"/>
    <x v="1"/>
    <x v="0"/>
    <s v="Phoenix"/>
    <x v="16"/>
    <n v="85023"/>
    <x v="1"/>
    <x v="530"/>
    <x v="1"/>
    <x v="8"/>
    <x v="525"/>
    <n v="5.2140000000000004"/>
    <n v="2"/>
    <n v="0.7"/>
    <n v="-4.1711999999999989"/>
  </r>
  <r>
    <n v="6004"/>
    <s v="US-2014-146878"/>
    <x v="3"/>
    <x v="296"/>
    <d v="2014-09-28T00:00:00"/>
    <s v="Standard Class"/>
    <s v="DL-12865"/>
    <s v="Dan Lawera"/>
    <x v="0"/>
    <x v="0"/>
    <s v="Miami"/>
    <x v="2"/>
    <n v="33142"/>
    <x v="0"/>
    <x v="102"/>
    <x v="1"/>
    <x v="8"/>
    <x v="102"/>
    <n v="12.294"/>
    <n v="1"/>
    <n v="0.7"/>
    <n v="-8.6057999999999986"/>
  </r>
  <r>
    <n v="6005"/>
    <s v="CA-2014-107244"/>
    <x v="3"/>
    <x v="210"/>
    <d v="2014-09-12T00:00:00"/>
    <s v="Standard Class"/>
    <s v="AG-10390"/>
    <s v="Allen Goldenen"/>
    <x v="0"/>
    <x v="0"/>
    <s v="Los Angeles"/>
    <x v="1"/>
    <n v="90004"/>
    <x v="1"/>
    <x v="627"/>
    <x v="0"/>
    <x v="5"/>
    <x v="621"/>
    <n v="19.760000000000002"/>
    <n v="4"/>
    <n v="0"/>
    <n v="8.2992000000000008"/>
  </r>
  <r>
    <n v="6006"/>
    <s v="CA-2012-100657"/>
    <x v="1"/>
    <x v="121"/>
    <d v="2012-11-07T00:00:00"/>
    <s v="Standard Class"/>
    <s v="SW-20245"/>
    <s v="Scot Wooten"/>
    <x v="0"/>
    <x v="0"/>
    <s v="Troy"/>
    <x v="15"/>
    <n v="12180"/>
    <x v="3"/>
    <x v="1534"/>
    <x v="0"/>
    <x v="1"/>
    <x v="1513"/>
    <n v="109.764"/>
    <n v="2"/>
    <n v="0.1"/>
    <n v="8.5371999999999968"/>
  </r>
  <r>
    <n v="6007"/>
    <s v="CA-2014-129581"/>
    <x v="3"/>
    <x v="157"/>
    <d v="2014-12-19T00:00:00"/>
    <s v="Standard Class"/>
    <s v="KN-16390"/>
    <s v="Katherine Nockton"/>
    <x v="1"/>
    <x v="0"/>
    <s v="New Bedford"/>
    <x v="31"/>
    <n v="2740"/>
    <x v="3"/>
    <x v="1300"/>
    <x v="2"/>
    <x v="7"/>
    <x v="1276"/>
    <n v="128.85000000000002"/>
    <n v="3"/>
    <n v="0"/>
    <n v="3.8654999999999973"/>
  </r>
  <r>
    <n v="6008"/>
    <s v="CA-2014-129028"/>
    <x v="3"/>
    <x v="719"/>
    <d v="2014-04-04T00:00:00"/>
    <s v="First Class"/>
    <s v="GB-14530"/>
    <s v="George Bell"/>
    <x v="1"/>
    <x v="0"/>
    <s v="Florence"/>
    <x v="20"/>
    <n v="29501"/>
    <x v="0"/>
    <x v="101"/>
    <x v="0"/>
    <x v="5"/>
    <x v="101"/>
    <n v="127.94999999999999"/>
    <n v="3"/>
    <n v="0"/>
    <n v="21.751499999999986"/>
  </r>
  <r>
    <n v="6009"/>
    <s v="CA-2012-135580"/>
    <x v="1"/>
    <x v="1081"/>
    <d v="2013-01-03T00:00:00"/>
    <s v="Standard Class"/>
    <s v="CL-12565"/>
    <s v="Clay Ludtke"/>
    <x v="0"/>
    <x v="0"/>
    <s v="Los Angeles"/>
    <x v="1"/>
    <n v="90049"/>
    <x v="1"/>
    <x v="1138"/>
    <x v="1"/>
    <x v="10"/>
    <x v="1117"/>
    <n v="68.52"/>
    <n v="3"/>
    <n v="0"/>
    <n v="31.519199999999998"/>
  </r>
  <r>
    <n v="6010"/>
    <s v="CA-2012-135580"/>
    <x v="1"/>
    <x v="1081"/>
    <d v="2013-01-03T00:00:00"/>
    <s v="Standard Class"/>
    <s v="CL-12565"/>
    <s v="Clay Ludtke"/>
    <x v="0"/>
    <x v="0"/>
    <s v="Los Angeles"/>
    <x v="1"/>
    <n v="90049"/>
    <x v="1"/>
    <x v="352"/>
    <x v="1"/>
    <x v="4"/>
    <x v="348"/>
    <n v="74.94"/>
    <n v="3"/>
    <n v="0"/>
    <n v="14.238599999999995"/>
  </r>
  <r>
    <n v="6011"/>
    <s v="CA-2012-135580"/>
    <x v="1"/>
    <x v="1081"/>
    <d v="2013-01-03T00:00:00"/>
    <s v="Standard Class"/>
    <s v="CL-12565"/>
    <s v="Clay Ludtke"/>
    <x v="0"/>
    <x v="0"/>
    <s v="Los Angeles"/>
    <x v="1"/>
    <n v="90049"/>
    <x v="1"/>
    <x v="668"/>
    <x v="2"/>
    <x v="15"/>
    <x v="662"/>
    <n v="2548.5600000000004"/>
    <n v="6"/>
    <n v="0.2"/>
    <n v="286.71299999999962"/>
  </r>
  <r>
    <n v="6012"/>
    <s v="CA-2012-135580"/>
    <x v="1"/>
    <x v="1081"/>
    <d v="2013-01-03T00:00:00"/>
    <s v="Standard Class"/>
    <s v="CL-12565"/>
    <s v="Clay Ludtke"/>
    <x v="0"/>
    <x v="0"/>
    <s v="Los Angeles"/>
    <x v="1"/>
    <n v="90049"/>
    <x v="1"/>
    <x v="231"/>
    <x v="1"/>
    <x v="12"/>
    <x v="229"/>
    <n v="271.44"/>
    <n v="3"/>
    <n v="0"/>
    <n v="122.148"/>
  </r>
  <r>
    <n v="6013"/>
    <s v="CA-2012-135580"/>
    <x v="1"/>
    <x v="1081"/>
    <d v="2013-01-03T00:00:00"/>
    <s v="Standard Class"/>
    <s v="CL-12565"/>
    <s v="Clay Ludtke"/>
    <x v="0"/>
    <x v="0"/>
    <s v="Los Angeles"/>
    <x v="1"/>
    <n v="90049"/>
    <x v="1"/>
    <x v="1191"/>
    <x v="2"/>
    <x v="7"/>
    <x v="1167"/>
    <n v="287.88"/>
    <n v="3"/>
    <n v="0.2"/>
    <n v="35.984999999999999"/>
  </r>
  <r>
    <n v="6014"/>
    <s v="CA-2013-159016"/>
    <x v="0"/>
    <x v="612"/>
    <d v="2013-03-12T00:00:00"/>
    <s v="First Class"/>
    <s v="KF-16285"/>
    <s v="Karen Ferguson"/>
    <x v="2"/>
    <x v="0"/>
    <s v="Los Angeles"/>
    <x v="1"/>
    <n v="90008"/>
    <x v="1"/>
    <x v="1102"/>
    <x v="1"/>
    <x v="10"/>
    <x v="1082"/>
    <n v="14.9"/>
    <n v="5"/>
    <n v="0"/>
    <n v="7.1519999999999992"/>
  </r>
  <r>
    <n v="6015"/>
    <s v="CA-2013-159016"/>
    <x v="0"/>
    <x v="612"/>
    <d v="2013-03-12T00:00:00"/>
    <s v="First Class"/>
    <s v="KF-16285"/>
    <s v="Karen Ferguson"/>
    <x v="2"/>
    <x v="0"/>
    <s v="Los Angeles"/>
    <x v="1"/>
    <n v="90008"/>
    <x v="1"/>
    <x v="1148"/>
    <x v="2"/>
    <x v="7"/>
    <x v="1127"/>
    <n v="4158.9120000000003"/>
    <n v="8"/>
    <n v="0.2"/>
    <n v="363.90480000000025"/>
  </r>
  <r>
    <n v="6016"/>
    <s v="CA-2011-102652"/>
    <x v="2"/>
    <x v="322"/>
    <d v="2011-04-12T00:00:00"/>
    <s v="Standard Class"/>
    <s v="AY-10555"/>
    <s v="Andy Yotov"/>
    <x v="1"/>
    <x v="0"/>
    <s v="Los Angeles"/>
    <x v="1"/>
    <n v="90049"/>
    <x v="1"/>
    <x v="1762"/>
    <x v="0"/>
    <x v="5"/>
    <x v="1742"/>
    <n v="91.96"/>
    <n v="2"/>
    <n v="0"/>
    <n v="15.633199999999988"/>
  </r>
  <r>
    <n v="6017"/>
    <s v="CA-2011-102652"/>
    <x v="2"/>
    <x v="322"/>
    <d v="2011-04-12T00:00:00"/>
    <s v="Standard Class"/>
    <s v="AY-10555"/>
    <s v="Andy Yotov"/>
    <x v="1"/>
    <x v="0"/>
    <s v="Los Angeles"/>
    <x v="1"/>
    <n v="90049"/>
    <x v="1"/>
    <x v="283"/>
    <x v="0"/>
    <x v="5"/>
    <x v="280"/>
    <n v="33.11"/>
    <n v="7"/>
    <n v="0"/>
    <n v="12.912900000000004"/>
  </r>
  <r>
    <n v="6018"/>
    <s v="CA-2011-102652"/>
    <x v="2"/>
    <x v="322"/>
    <d v="2011-04-12T00:00:00"/>
    <s v="Standard Class"/>
    <s v="AY-10555"/>
    <s v="Andy Yotov"/>
    <x v="1"/>
    <x v="0"/>
    <s v="Los Angeles"/>
    <x v="1"/>
    <n v="90049"/>
    <x v="1"/>
    <x v="1165"/>
    <x v="1"/>
    <x v="10"/>
    <x v="1143"/>
    <n v="19.440000000000001"/>
    <n v="3"/>
    <n v="0"/>
    <n v="9.3312000000000008"/>
  </r>
  <r>
    <n v="6019"/>
    <s v="CA-2011-102652"/>
    <x v="2"/>
    <x v="322"/>
    <d v="2011-04-12T00:00:00"/>
    <s v="Standard Class"/>
    <s v="AY-10555"/>
    <s v="Andy Yotov"/>
    <x v="1"/>
    <x v="0"/>
    <s v="Los Angeles"/>
    <x v="1"/>
    <n v="90049"/>
    <x v="1"/>
    <x v="1486"/>
    <x v="1"/>
    <x v="10"/>
    <x v="1464"/>
    <n v="55.48"/>
    <n v="1"/>
    <n v="0"/>
    <n v="26.630399999999998"/>
  </r>
  <r>
    <n v="6020"/>
    <s v="CA-2011-152422"/>
    <x v="2"/>
    <x v="1082"/>
    <d v="2011-10-10T00:00:00"/>
    <s v="Second Class"/>
    <s v="BD-11635"/>
    <s v="Brian Derr"/>
    <x v="0"/>
    <x v="0"/>
    <s v="Columbus"/>
    <x v="24"/>
    <n v="43229"/>
    <x v="3"/>
    <x v="9"/>
    <x v="1"/>
    <x v="9"/>
    <x v="9"/>
    <n v="91.92"/>
    <n v="5"/>
    <n v="0.2"/>
    <n v="11.489999999999991"/>
  </r>
  <r>
    <n v="6021"/>
    <s v="US-2013-156692"/>
    <x v="0"/>
    <x v="572"/>
    <d v="2013-08-14T00:00:00"/>
    <s v="Same Day"/>
    <s v="HG-15025"/>
    <s v="Hunter Glantz"/>
    <x v="0"/>
    <x v="0"/>
    <s v="Kenner"/>
    <x v="28"/>
    <n v="70065"/>
    <x v="0"/>
    <x v="1295"/>
    <x v="1"/>
    <x v="9"/>
    <x v="33"/>
    <n v="17.34"/>
    <n v="2"/>
    <n v="0"/>
    <n v="4.6818000000000008"/>
  </r>
  <r>
    <n v="6022"/>
    <s v="US-2013-156692"/>
    <x v="0"/>
    <x v="572"/>
    <d v="2013-08-14T00:00:00"/>
    <s v="Same Day"/>
    <s v="HG-15025"/>
    <s v="Hunter Glantz"/>
    <x v="0"/>
    <x v="0"/>
    <s v="Kenner"/>
    <x v="28"/>
    <n v="70065"/>
    <x v="0"/>
    <x v="357"/>
    <x v="2"/>
    <x v="11"/>
    <x v="353"/>
    <n v="71.98"/>
    <n v="2"/>
    <n v="0"/>
    <n v="15.1158"/>
  </r>
  <r>
    <n v="6023"/>
    <s v="CA-2011-130869"/>
    <x v="2"/>
    <x v="664"/>
    <d v="2011-11-21T00:00:00"/>
    <s v="Standard Class"/>
    <s v="CB-12025"/>
    <s v="Cassandra Brandow"/>
    <x v="0"/>
    <x v="0"/>
    <s v="Cedar Hill"/>
    <x v="5"/>
    <n v="75104"/>
    <x v="2"/>
    <x v="111"/>
    <x v="1"/>
    <x v="12"/>
    <x v="111"/>
    <n v="7.080000000000001"/>
    <n v="3"/>
    <n v="0.2"/>
    <n v="2.4779999999999989"/>
  </r>
  <r>
    <n v="6024"/>
    <s v="US-2014-128832"/>
    <x v="3"/>
    <x v="558"/>
    <d v="2014-04-28T00:00:00"/>
    <s v="First Class"/>
    <s v="LS-16945"/>
    <s v="Linda Southworth"/>
    <x v="1"/>
    <x v="0"/>
    <s v="Providence"/>
    <x v="34"/>
    <n v="2908"/>
    <x v="3"/>
    <x v="1067"/>
    <x v="2"/>
    <x v="11"/>
    <x v="1047"/>
    <n v="69.98"/>
    <n v="2"/>
    <n v="0"/>
    <n v="4.8986000000000018"/>
  </r>
  <r>
    <n v="6025"/>
    <s v="CA-2014-139717"/>
    <x v="3"/>
    <x v="1043"/>
    <d v="2014-08-27T00:00:00"/>
    <s v="Second Class"/>
    <s v="DM-13015"/>
    <s v="Darrin Martin"/>
    <x v="0"/>
    <x v="0"/>
    <s v="Lancaster"/>
    <x v="24"/>
    <n v="43130"/>
    <x v="3"/>
    <x v="1725"/>
    <x v="1"/>
    <x v="9"/>
    <x v="1703"/>
    <n v="646.27200000000005"/>
    <n v="8"/>
    <n v="0.2"/>
    <n v="64.627199999999988"/>
  </r>
  <r>
    <n v="6026"/>
    <s v="CA-2014-139717"/>
    <x v="3"/>
    <x v="1043"/>
    <d v="2014-08-27T00:00:00"/>
    <s v="Second Class"/>
    <s v="DM-13015"/>
    <s v="Darrin Martin"/>
    <x v="0"/>
    <x v="0"/>
    <s v="Lancaster"/>
    <x v="24"/>
    <n v="43130"/>
    <x v="3"/>
    <x v="727"/>
    <x v="1"/>
    <x v="10"/>
    <x v="1543"/>
    <n v="10.368000000000002"/>
    <n v="2"/>
    <n v="0.2"/>
    <n v="3.7584"/>
  </r>
  <r>
    <n v="6027"/>
    <s v="CA-2014-136007"/>
    <x v="3"/>
    <x v="660"/>
    <d v="2014-03-03T00:00:00"/>
    <s v="Standard Class"/>
    <s v="AC-10615"/>
    <s v="Ann Chong"/>
    <x v="1"/>
    <x v="0"/>
    <s v="Seattle"/>
    <x v="4"/>
    <n v="98115"/>
    <x v="1"/>
    <x v="1471"/>
    <x v="1"/>
    <x v="13"/>
    <x v="1449"/>
    <n v="8.4"/>
    <n v="5"/>
    <n v="0"/>
    <n v="0.33599999999999963"/>
  </r>
  <r>
    <n v="6028"/>
    <s v="CA-2014-136007"/>
    <x v="3"/>
    <x v="660"/>
    <d v="2014-03-03T00:00:00"/>
    <s v="Standard Class"/>
    <s v="AC-10615"/>
    <s v="Ann Chong"/>
    <x v="1"/>
    <x v="0"/>
    <s v="Seattle"/>
    <x v="4"/>
    <n v="98115"/>
    <x v="1"/>
    <x v="831"/>
    <x v="2"/>
    <x v="7"/>
    <x v="818"/>
    <n v="71.959999999999994"/>
    <n v="5"/>
    <n v="0.2"/>
    <n v="25.185999999999996"/>
  </r>
  <r>
    <n v="6029"/>
    <s v="CA-2013-157364"/>
    <x v="0"/>
    <x v="258"/>
    <d v="2013-11-22T00:00:00"/>
    <s v="First Class"/>
    <s v="LT-17110"/>
    <s v="Liz Thompson"/>
    <x v="0"/>
    <x v="0"/>
    <s v="Jacksonville"/>
    <x v="3"/>
    <n v="28540"/>
    <x v="0"/>
    <x v="684"/>
    <x v="1"/>
    <x v="6"/>
    <x v="677"/>
    <n v="18.48"/>
    <n v="2"/>
    <n v="0.2"/>
    <n v="6.0059999999999993"/>
  </r>
  <r>
    <n v="6030"/>
    <s v="US-2013-112970"/>
    <x v="0"/>
    <x v="696"/>
    <d v="2013-11-16T00:00:00"/>
    <s v="First Class"/>
    <s v="TB-21250"/>
    <s v="Tim Brockman"/>
    <x v="0"/>
    <x v="0"/>
    <s v="Los Angeles"/>
    <x v="1"/>
    <n v="90049"/>
    <x v="1"/>
    <x v="950"/>
    <x v="1"/>
    <x v="6"/>
    <x v="934"/>
    <n v="9.84"/>
    <n v="3"/>
    <n v="0"/>
    <n v="2.8535999999999988"/>
  </r>
  <r>
    <n v="6031"/>
    <s v="US-2014-152492"/>
    <x v="3"/>
    <x v="91"/>
    <d v="2014-07-07T00:00:00"/>
    <s v="Same Day"/>
    <s v="AH-10585"/>
    <s v="Angele Hood"/>
    <x v="0"/>
    <x v="0"/>
    <s v="Miami"/>
    <x v="2"/>
    <n v="33142"/>
    <x v="0"/>
    <x v="1180"/>
    <x v="0"/>
    <x v="1"/>
    <x v="1157"/>
    <n v="239.24"/>
    <n v="1"/>
    <n v="0.2"/>
    <n v="23.924000000000007"/>
  </r>
  <r>
    <n v="6032"/>
    <s v="CA-2013-101168"/>
    <x v="0"/>
    <x v="591"/>
    <d v="2014-01-02T00:00:00"/>
    <s v="Standard Class"/>
    <s v="SS-20140"/>
    <s v="Saphhira Shifley"/>
    <x v="1"/>
    <x v="0"/>
    <s v="Nashua"/>
    <x v="38"/>
    <n v="3060"/>
    <x v="3"/>
    <x v="1226"/>
    <x v="0"/>
    <x v="5"/>
    <x v="1201"/>
    <n v="21.12"/>
    <n v="4"/>
    <n v="0"/>
    <n v="6.5471999999999984"/>
  </r>
  <r>
    <n v="6033"/>
    <s v="CA-2014-104010"/>
    <x v="3"/>
    <x v="756"/>
    <d v="2014-04-26T00:00:00"/>
    <s v="First Class"/>
    <s v="TD-20995"/>
    <s v="Tamara Dahlen"/>
    <x v="0"/>
    <x v="0"/>
    <s v="New York City"/>
    <x v="15"/>
    <n v="10011"/>
    <x v="3"/>
    <x v="133"/>
    <x v="1"/>
    <x v="14"/>
    <x v="133"/>
    <n v="54.900000000000006"/>
    <n v="5"/>
    <n v="0"/>
    <n v="15.372000000000003"/>
  </r>
  <r>
    <n v="6034"/>
    <s v="CA-2012-130253"/>
    <x v="1"/>
    <x v="639"/>
    <d v="2012-12-18T00:00:00"/>
    <s v="Standard Class"/>
    <s v="PP-18955"/>
    <s v="Paul Prost"/>
    <x v="2"/>
    <x v="0"/>
    <s v="Los Angeles"/>
    <x v="1"/>
    <n v="90036"/>
    <x v="1"/>
    <x v="1524"/>
    <x v="0"/>
    <x v="5"/>
    <x v="1502"/>
    <n v="15.24"/>
    <n v="3"/>
    <n v="0"/>
    <n v="5.1815999999999995"/>
  </r>
  <r>
    <n v="6035"/>
    <s v="US-2012-155369"/>
    <x v="1"/>
    <x v="1083"/>
    <d v="2012-04-25T00:00:00"/>
    <s v="Standard Class"/>
    <s v="PG-18820"/>
    <s v="Patrick Gardner"/>
    <x v="0"/>
    <x v="0"/>
    <s v="Carrollton"/>
    <x v="5"/>
    <n v="75007"/>
    <x v="2"/>
    <x v="414"/>
    <x v="1"/>
    <x v="9"/>
    <x v="409"/>
    <n v="19.567999999999998"/>
    <n v="2"/>
    <n v="0.8"/>
    <n v="-52.833600000000004"/>
  </r>
  <r>
    <n v="6036"/>
    <s v="US-2012-155369"/>
    <x v="1"/>
    <x v="1083"/>
    <d v="2012-04-25T00:00:00"/>
    <s v="Standard Class"/>
    <s v="PG-18820"/>
    <s v="Patrick Gardner"/>
    <x v="0"/>
    <x v="0"/>
    <s v="Carrollton"/>
    <x v="5"/>
    <n v="75007"/>
    <x v="2"/>
    <x v="760"/>
    <x v="1"/>
    <x v="8"/>
    <x v="751"/>
    <n v="310.39199999999994"/>
    <n v="4"/>
    <n v="0.8"/>
    <n v="-512.14680000000021"/>
  </r>
  <r>
    <n v="6037"/>
    <s v="CA-2013-131205"/>
    <x v="0"/>
    <x v="913"/>
    <d v="2013-09-09T00:00:00"/>
    <s v="Standard Class"/>
    <s v="AA-10645"/>
    <s v="Anna Andreadi"/>
    <x v="0"/>
    <x v="0"/>
    <s v="Georgetown"/>
    <x v="0"/>
    <n v="40324"/>
    <x v="0"/>
    <x v="378"/>
    <x v="0"/>
    <x v="5"/>
    <x v="374"/>
    <n v="42.599999999999994"/>
    <n v="3"/>
    <n v="0"/>
    <n v="16.614000000000001"/>
  </r>
  <r>
    <n v="6038"/>
    <s v="CA-2013-131205"/>
    <x v="0"/>
    <x v="913"/>
    <d v="2013-09-09T00:00:00"/>
    <s v="Standard Class"/>
    <s v="AA-10645"/>
    <s v="Anna Andreadi"/>
    <x v="0"/>
    <x v="0"/>
    <s v="Georgetown"/>
    <x v="0"/>
    <n v="40324"/>
    <x v="0"/>
    <x v="412"/>
    <x v="1"/>
    <x v="8"/>
    <x v="407"/>
    <n v="113.94"/>
    <n v="6"/>
    <n v="0"/>
    <n v="54.691199999999995"/>
  </r>
  <r>
    <n v="6039"/>
    <s v="CA-2013-131205"/>
    <x v="0"/>
    <x v="913"/>
    <d v="2013-09-09T00:00:00"/>
    <s v="Standard Class"/>
    <s v="AA-10645"/>
    <s v="Anna Andreadi"/>
    <x v="0"/>
    <x v="0"/>
    <s v="Georgetown"/>
    <x v="0"/>
    <n v="40324"/>
    <x v="0"/>
    <x v="571"/>
    <x v="1"/>
    <x v="4"/>
    <x v="566"/>
    <n v="129.91999999999999"/>
    <n v="4"/>
    <n v="0"/>
    <n v="5.1967999999999961"/>
  </r>
  <r>
    <n v="6040"/>
    <s v="CA-2013-131205"/>
    <x v="0"/>
    <x v="913"/>
    <d v="2013-09-09T00:00:00"/>
    <s v="Standard Class"/>
    <s v="AA-10645"/>
    <s v="Anna Andreadi"/>
    <x v="0"/>
    <x v="0"/>
    <s v="Georgetown"/>
    <x v="0"/>
    <n v="40324"/>
    <x v="0"/>
    <x v="1273"/>
    <x v="1"/>
    <x v="6"/>
    <x v="1249"/>
    <n v="5.28"/>
    <n v="3"/>
    <n v="0"/>
    <n v="2.5343999999999998"/>
  </r>
  <r>
    <n v="6041"/>
    <s v="CA-2014-122364"/>
    <x v="3"/>
    <x v="241"/>
    <d v="2014-09-30T00:00:00"/>
    <s v="Standard Class"/>
    <s v="FA-14230"/>
    <s v="Frank Atkinson"/>
    <x v="1"/>
    <x v="0"/>
    <s v="Los Angeles"/>
    <x v="1"/>
    <n v="90008"/>
    <x v="1"/>
    <x v="1118"/>
    <x v="2"/>
    <x v="7"/>
    <x v="1097"/>
    <n v="859.2"/>
    <n v="3"/>
    <n v="0.2"/>
    <n v="75.180000000000064"/>
  </r>
  <r>
    <n v="6042"/>
    <s v="CA-2014-122364"/>
    <x v="3"/>
    <x v="241"/>
    <d v="2014-09-30T00:00:00"/>
    <s v="Standard Class"/>
    <s v="FA-14230"/>
    <s v="Frank Atkinson"/>
    <x v="1"/>
    <x v="0"/>
    <s v="Los Angeles"/>
    <x v="1"/>
    <n v="90008"/>
    <x v="1"/>
    <x v="1770"/>
    <x v="2"/>
    <x v="15"/>
    <x v="1751"/>
    <n v="506.28"/>
    <n v="3"/>
    <n v="0.2"/>
    <n v="177.19799999999998"/>
  </r>
  <r>
    <n v="6043"/>
    <s v="CA-2013-117912"/>
    <x v="0"/>
    <x v="1084"/>
    <d v="2013-02-08T00:00:00"/>
    <s v="Standard Class"/>
    <s v="TB-21520"/>
    <s v="Tracy Blumstein"/>
    <x v="0"/>
    <x v="0"/>
    <s v="Sierra Vista"/>
    <x v="16"/>
    <n v="85635"/>
    <x v="1"/>
    <x v="1104"/>
    <x v="0"/>
    <x v="5"/>
    <x v="1084"/>
    <n v="14.368000000000002"/>
    <n v="2"/>
    <n v="0.2"/>
    <n v="3.9512"/>
  </r>
  <r>
    <n v="6044"/>
    <s v="CA-2014-145702"/>
    <x v="3"/>
    <x v="240"/>
    <d v="2014-05-25T00:00:00"/>
    <s v="Second Class"/>
    <s v="AH-10075"/>
    <s v="Adam Hart"/>
    <x v="1"/>
    <x v="0"/>
    <s v="Knoxville"/>
    <x v="18"/>
    <n v="37918"/>
    <x v="0"/>
    <x v="541"/>
    <x v="0"/>
    <x v="1"/>
    <x v="536"/>
    <n v="314.35199999999998"/>
    <n v="3"/>
    <n v="0.2"/>
    <n v="-35.36460000000001"/>
  </r>
  <r>
    <n v="6045"/>
    <s v="CA-2014-145702"/>
    <x v="3"/>
    <x v="240"/>
    <d v="2014-05-25T00:00:00"/>
    <s v="Second Class"/>
    <s v="AH-10075"/>
    <s v="Adam Hart"/>
    <x v="1"/>
    <x v="0"/>
    <s v="Knoxville"/>
    <x v="18"/>
    <n v="37918"/>
    <x v="0"/>
    <x v="1050"/>
    <x v="1"/>
    <x v="10"/>
    <x v="1030"/>
    <n v="27.888000000000002"/>
    <n v="7"/>
    <n v="0.2"/>
    <n v="10.109400000000001"/>
  </r>
  <r>
    <n v="6046"/>
    <s v="CA-2012-113215"/>
    <x v="1"/>
    <x v="37"/>
    <d v="2012-09-08T00:00:00"/>
    <s v="Standard Class"/>
    <s v="CP-12085"/>
    <s v="Cathy Prescott"/>
    <x v="1"/>
    <x v="0"/>
    <s v="Tucson"/>
    <x v="16"/>
    <n v="85705"/>
    <x v="1"/>
    <x v="1071"/>
    <x v="0"/>
    <x v="5"/>
    <x v="1051"/>
    <n v="238.15200000000004"/>
    <n v="3"/>
    <n v="0.2"/>
    <n v="89.306999999999988"/>
  </r>
  <r>
    <n v="6047"/>
    <s v="CA-2013-154662"/>
    <x v="0"/>
    <x v="632"/>
    <d v="2013-06-17T00:00:00"/>
    <s v="Standard Class"/>
    <s v="BF-11215"/>
    <s v="Benjamin Farhat"/>
    <x v="2"/>
    <x v="0"/>
    <s v="Minneapolis"/>
    <x v="11"/>
    <n v="55407"/>
    <x v="2"/>
    <x v="1744"/>
    <x v="0"/>
    <x v="3"/>
    <x v="1724"/>
    <n v="692.93999999999994"/>
    <n v="3"/>
    <n v="0"/>
    <n v="173.23500000000001"/>
  </r>
  <r>
    <n v="6048"/>
    <s v="CA-2012-105571"/>
    <x v="1"/>
    <x v="209"/>
    <d v="2012-11-11T00:00:00"/>
    <s v="Standard Class"/>
    <s v="CP-12340"/>
    <s v="Christine Phan"/>
    <x v="1"/>
    <x v="0"/>
    <s v="Miami"/>
    <x v="2"/>
    <n v="33142"/>
    <x v="0"/>
    <x v="570"/>
    <x v="1"/>
    <x v="8"/>
    <x v="565"/>
    <n v="16.146000000000004"/>
    <n v="9"/>
    <n v="0.7"/>
    <n v="-12.916800000000002"/>
  </r>
  <r>
    <n v="6049"/>
    <s v="CA-2012-105571"/>
    <x v="1"/>
    <x v="209"/>
    <d v="2012-11-11T00:00:00"/>
    <s v="Standard Class"/>
    <s v="CP-12340"/>
    <s v="Christine Phan"/>
    <x v="1"/>
    <x v="0"/>
    <s v="Miami"/>
    <x v="2"/>
    <n v="33142"/>
    <x v="0"/>
    <x v="1176"/>
    <x v="1"/>
    <x v="8"/>
    <x v="1153"/>
    <n v="1345.4850000000001"/>
    <n v="5"/>
    <n v="0.7"/>
    <n v="-1031.5385000000001"/>
  </r>
  <r>
    <n v="6050"/>
    <s v="CA-2013-152765"/>
    <x v="0"/>
    <x v="1085"/>
    <d v="2013-06-19T00:00:00"/>
    <s v="First Class"/>
    <s v="LS-17245"/>
    <s v="Lynn Smith"/>
    <x v="0"/>
    <x v="0"/>
    <s v="Houston"/>
    <x v="5"/>
    <n v="77036"/>
    <x v="2"/>
    <x v="1693"/>
    <x v="1"/>
    <x v="10"/>
    <x v="1672"/>
    <n v="173.48800000000003"/>
    <n v="7"/>
    <n v="0.2"/>
    <n v="54.214999999999982"/>
  </r>
  <r>
    <n v="6051"/>
    <s v="CA-2012-153878"/>
    <x v="1"/>
    <x v="334"/>
    <d v="2012-04-30T00:00:00"/>
    <s v="Standard Class"/>
    <s v="TS-21655"/>
    <s v="Trudy Schmidt"/>
    <x v="0"/>
    <x v="0"/>
    <s v="Milwaukee"/>
    <x v="6"/>
    <n v="53209"/>
    <x v="2"/>
    <x v="332"/>
    <x v="1"/>
    <x v="6"/>
    <x v="328"/>
    <n v="57.75"/>
    <n v="5"/>
    <n v="0"/>
    <n v="16.170000000000002"/>
  </r>
  <r>
    <n v="6052"/>
    <s v="CA-2012-153878"/>
    <x v="1"/>
    <x v="334"/>
    <d v="2012-04-30T00:00:00"/>
    <s v="Standard Class"/>
    <s v="TS-21655"/>
    <s v="Trudy Schmidt"/>
    <x v="0"/>
    <x v="0"/>
    <s v="Milwaukee"/>
    <x v="6"/>
    <n v="53209"/>
    <x v="2"/>
    <x v="1309"/>
    <x v="1"/>
    <x v="9"/>
    <x v="1285"/>
    <n v="272.39999999999998"/>
    <n v="5"/>
    <n v="0"/>
    <n v="76.27200000000002"/>
  </r>
  <r>
    <n v="6053"/>
    <s v="CA-2013-124016"/>
    <x v="0"/>
    <x v="713"/>
    <d v="2013-09-27T00:00:00"/>
    <s v="Second Class"/>
    <s v="JS-15940"/>
    <s v="Joni Sundaresam"/>
    <x v="2"/>
    <x v="0"/>
    <s v="Lancaster"/>
    <x v="24"/>
    <n v="43130"/>
    <x v="3"/>
    <x v="1025"/>
    <x v="1"/>
    <x v="10"/>
    <x v="1007"/>
    <n v="11.952000000000002"/>
    <n v="3"/>
    <n v="0.2"/>
    <n v="4.0338000000000003"/>
  </r>
  <r>
    <n v="6054"/>
    <s v="CA-2013-124016"/>
    <x v="0"/>
    <x v="713"/>
    <d v="2013-09-27T00:00:00"/>
    <s v="Second Class"/>
    <s v="JS-15940"/>
    <s v="Joni Sundaresam"/>
    <x v="2"/>
    <x v="0"/>
    <s v="Lancaster"/>
    <x v="24"/>
    <n v="43130"/>
    <x v="3"/>
    <x v="1457"/>
    <x v="0"/>
    <x v="5"/>
    <x v="1434"/>
    <n v="28"/>
    <n v="4"/>
    <n v="0.2"/>
    <n v="7.7000000000000028"/>
  </r>
  <r>
    <n v="6055"/>
    <s v="CA-2013-124016"/>
    <x v="0"/>
    <x v="713"/>
    <d v="2013-09-27T00:00:00"/>
    <s v="Second Class"/>
    <s v="JS-15940"/>
    <s v="Joni Sundaresam"/>
    <x v="2"/>
    <x v="0"/>
    <s v="Lancaster"/>
    <x v="24"/>
    <n v="43130"/>
    <x v="3"/>
    <x v="699"/>
    <x v="1"/>
    <x v="8"/>
    <x v="692"/>
    <n v="12.201000000000001"/>
    <n v="7"/>
    <n v="0.7"/>
    <n v="-9.7607999999999961"/>
  </r>
  <r>
    <n v="6056"/>
    <s v="CA-2013-113551"/>
    <x v="0"/>
    <x v="298"/>
    <d v="2013-08-21T00:00:00"/>
    <s v="First Class"/>
    <s v="NF-18385"/>
    <s v="Natalie Fritzler"/>
    <x v="0"/>
    <x v="0"/>
    <s v="Edinburg"/>
    <x v="5"/>
    <n v="78539"/>
    <x v="2"/>
    <x v="1339"/>
    <x v="1"/>
    <x v="8"/>
    <x v="1315"/>
    <n v="2.0679999999999996"/>
    <n v="1"/>
    <n v="0.8"/>
    <n v="-3.4122000000000003"/>
  </r>
  <r>
    <n v="6057"/>
    <s v="CA-2013-113551"/>
    <x v="0"/>
    <x v="298"/>
    <d v="2013-08-21T00:00:00"/>
    <s v="First Class"/>
    <s v="NF-18385"/>
    <s v="Natalie Fritzler"/>
    <x v="0"/>
    <x v="0"/>
    <s v="Edinburg"/>
    <x v="5"/>
    <n v="78539"/>
    <x v="2"/>
    <x v="1402"/>
    <x v="1"/>
    <x v="10"/>
    <x v="1380"/>
    <n v="83.84"/>
    <n v="8"/>
    <n v="0.2"/>
    <n v="30.391999999999996"/>
  </r>
  <r>
    <n v="6058"/>
    <s v="CA-2011-107524"/>
    <x v="2"/>
    <x v="1086"/>
    <d v="2011-03-08T00:00:00"/>
    <s v="Standard Class"/>
    <s v="KN-16705"/>
    <s v="Kristina Nunn"/>
    <x v="2"/>
    <x v="0"/>
    <s v="New York City"/>
    <x v="15"/>
    <n v="10009"/>
    <x v="3"/>
    <x v="152"/>
    <x v="1"/>
    <x v="12"/>
    <x v="33"/>
    <n v="11.36"/>
    <n v="2"/>
    <n v="0"/>
    <n v="5.3391999999999991"/>
  </r>
  <r>
    <n v="6059"/>
    <s v="CA-2011-107524"/>
    <x v="2"/>
    <x v="1086"/>
    <d v="2011-03-08T00:00:00"/>
    <s v="Standard Class"/>
    <s v="KN-16705"/>
    <s v="Kristina Nunn"/>
    <x v="2"/>
    <x v="0"/>
    <s v="New York City"/>
    <x v="15"/>
    <n v="10009"/>
    <x v="3"/>
    <x v="57"/>
    <x v="1"/>
    <x v="10"/>
    <x v="57"/>
    <n v="36.4"/>
    <n v="5"/>
    <n v="0"/>
    <n v="17.472000000000001"/>
  </r>
  <r>
    <n v="6060"/>
    <s v="CA-2011-138072"/>
    <x v="2"/>
    <x v="125"/>
    <d v="2012-01-03T00:00:00"/>
    <s v="Standard Class"/>
    <s v="GA-14725"/>
    <s v="Guy Armstrong"/>
    <x v="0"/>
    <x v="0"/>
    <s v="Philadelphia"/>
    <x v="9"/>
    <n v="19120"/>
    <x v="3"/>
    <x v="1563"/>
    <x v="2"/>
    <x v="11"/>
    <x v="1545"/>
    <n v="27.968000000000004"/>
    <n v="2"/>
    <n v="0.2"/>
    <n v="6.9920000000000009"/>
  </r>
  <r>
    <n v="6061"/>
    <s v="CA-2012-134201"/>
    <x v="1"/>
    <x v="889"/>
    <d v="2012-04-16T00:00:00"/>
    <s v="Standard Class"/>
    <s v="EH-14125"/>
    <s v="Eugene Hildebrand"/>
    <x v="2"/>
    <x v="0"/>
    <s v="Rochester"/>
    <x v="15"/>
    <n v="14609"/>
    <x v="3"/>
    <x v="841"/>
    <x v="1"/>
    <x v="4"/>
    <x v="827"/>
    <n v="142.04"/>
    <n v="4"/>
    <n v="0"/>
    <n v="38.350800000000007"/>
  </r>
  <r>
    <n v="6062"/>
    <s v="CA-2012-134201"/>
    <x v="1"/>
    <x v="889"/>
    <d v="2012-04-16T00:00:00"/>
    <s v="Standard Class"/>
    <s v="EH-14125"/>
    <s v="Eugene Hildebrand"/>
    <x v="2"/>
    <x v="0"/>
    <s v="Rochester"/>
    <x v="15"/>
    <n v="14609"/>
    <x v="3"/>
    <x v="282"/>
    <x v="1"/>
    <x v="6"/>
    <x v="279"/>
    <n v="14.669999999999998"/>
    <n v="3"/>
    <n v="0"/>
    <n v="6.0147000000000004"/>
  </r>
  <r>
    <n v="6063"/>
    <s v="CA-2012-111780"/>
    <x v="1"/>
    <x v="707"/>
    <d v="2012-12-30T00:00:00"/>
    <s v="Second Class"/>
    <s v="RA-19285"/>
    <s v="Ralph Arnett"/>
    <x v="0"/>
    <x v="0"/>
    <s v="San Diego"/>
    <x v="1"/>
    <n v="92037"/>
    <x v="1"/>
    <x v="851"/>
    <x v="2"/>
    <x v="16"/>
    <x v="836"/>
    <n v="1199.96"/>
    <n v="5"/>
    <n v="0.2"/>
    <n v="224.99249999999995"/>
  </r>
  <r>
    <n v="6064"/>
    <s v="CA-2012-111780"/>
    <x v="1"/>
    <x v="707"/>
    <d v="2012-12-30T00:00:00"/>
    <s v="Second Class"/>
    <s v="RA-19285"/>
    <s v="Ralph Arnett"/>
    <x v="0"/>
    <x v="0"/>
    <s v="San Diego"/>
    <x v="1"/>
    <n v="92037"/>
    <x v="1"/>
    <x v="794"/>
    <x v="1"/>
    <x v="10"/>
    <x v="784"/>
    <n v="12.600000000000001"/>
    <n v="3"/>
    <n v="0"/>
    <n v="6.1739999999999995"/>
  </r>
  <r>
    <n v="6065"/>
    <s v="CA-2012-111780"/>
    <x v="1"/>
    <x v="707"/>
    <d v="2012-12-30T00:00:00"/>
    <s v="Second Class"/>
    <s v="RA-19285"/>
    <s v="Ralph Arnett"/>
    <x v="0"/>
    <x v="0"/>
    <s v="San Diego"/>
    <x v="1"/>
    <n v="92037"/>
    <x v="1"/>
    <x v="457"/>
    <x v="1"/>
    <x v="10"/>
    <x v="453"/>
    <n v="17.940000000000001"/>
    <n v="3"/>
    <n v="0"/>
    <n v="8.0730000000000004"/>
  </r>
  <r>
    <n v="6066"/>
    <s v="CA-2012-119942"/>
    <x v="1"/>
    <x v="57"/>
    <d v="2012-04-07T00:00:00"/>
    <s v="First Class"/>
    <s v="TT-21070"/>
    <s v="Ted Trevino"/>
    <x v="0"/>
    <x v="0"/>
    <s v="Philadelphia"/>
    <x v="9"/>
    <n v="19120"/>
    <x v="3"/>
    <x v="639"/>
    <x v="1"/>
    <x v="2"/>
    <x v="633"/>
    <n v="23.904000000000003"/>
    <n v="6"/>
    <n v="0.2"/>
    <n v="7.7687999999999988"/>
  </r>
  <r>
    <n v="6067"/>
    <s v="CA-2012-151547"/>
    <x v="1"/>
    <x v="184"/>
    <d v="2012-01-23T00:00:00"/>
    <s v="Standard Class"/>
    <s v="AH-10465"/>
    <s v="Amy Hunt"/>
    <x v="0"/>
    <x v="0"/>
    <s v="Bartlett"/>
    <x v="18"/>
    <n v="38134"/>
    <x v="0"/>
    <x v="1205"/>
    <x v="1"/>
    <x v="14"/>
    <x v="1181"/>
    <n v="88.960000000000008"/>
    <n v="8"/>
    <n v="0.2"/>
    <n v="10.007999999999988"/>
  </r>
  <r>
    <n v="6068"/>
    <s v="CA-2014-166695"/>
    <x v="3"/>
    <x v="968"/>
    <d v="2014-05-25T00:00:00"/>
    <s v="Standard Class"/>
    <s v="CC-12430"/>
    <s v="Chuck Clark"/>
    <x v="2"/>
    <x v="0"/>
    <s v="Lakewood"/>
    <x v="1"/>
    <n v="90712"/>
    <x v="1"/>
    <x v="405"/>
    <x v="0"/>
    <x v="1"/>
    <x v="401"/>
    <n v="518.27200000000005"/>
    <n v="8"/>
    <n v="0.2"/>
    <n v="-97.176000000000073"/>
  </r>
  <r>
    <n v="6069"/>
    <s v="CA-2014-166695"/>
    <x v="3"/>
    <x v="968"/>
    <d v="2014-05-25T00:00:00"/>
    <s v="Standard Class"/>
    <s v="CC-12430"/>
    <s v="Chuck Clark"/>
    <x v="2"/>
    <x v="0"/>
    <s v="Lakewood"/>
    <x v="1"/>
    <n v="90712"/>
    <x v="1"/>
    <x v="770"/>
    <x v="0"/>
    <x v="5"/>
    <x v="762"/>
    <n v="6.98"/>
    <n v="1"/>
    <n v="0"/>
    <n v="3.3504"/>
  </r>
  <r>
    <n v="6070"/>
    <s v="CA-2014-166695"/>
    <x v="3"/>
    <x v="968"/>
    <d v="2014-05-25T00:00:00"/>
    <s v="Standard Class"/>
    <s v="CC-12430"/>
    <s v="Chuck Clark"/>
    <x v="2"/>
    <x v="0"/>
    <s v="Lakewood"/>
    <x v="1"/>
    <n v="90712"/>
    <x v="1"/>
    <x v="1771"/>
    <x v="2"/>
    <x v="15"/>
    <x v="1752"/>
    <n v="343.20000000000005"/>
    <n v="1"/>
    <n v="0.2"/>
    <n v="38.609999999999957"/>
  </r>
  <r>
    <n v="6071"/>
    <s v="CA-2014-167542"/>
    <x v="3"/>
    <x v="802"/>
    <d v="2014-08-21T00:00:00"/>
    <s v="Standard Class"/>
    <s v="KD-16495"/>
    <s v="Keith Dawkins"/>
    <x v="1"/>
    <x v="0"/>
    <s v="Philadelphia"/>
    <x v="9"/>
    <n v="19120"/>
    <x v="3"/>
    <x v="676"/>
    <x v="1"/>
    <x v="2"/>
    <x v="670"/>
    <n v="17.544"/>
    <n v="3"/>
    <n v="0.2"/>
    <n v="5.9210999999999983"/>
  </r>
  <r>
    <n v="6072"/>
    <s v="CA-2012-120901"/>
    <x v="1"/>
    <x v="620"/>
    <d v="2013-01-04T00:00:00"/>
    <s v="Standard Class"/>
    <s v="BG-11035"/>
    <s v="Barry Gonzalez"/>
    <x v="0"/>
    <x v="0"/>
    <s v="Austin"/>
    <x v="5"/>
    <n v="78745"/>
    <x v="2"/>
    <x v="621"/>
    <x v="1"/>
    <x v="4"/>
    <x v="615"/>
    <n v="152.68800000000002"/>
    <n v="2"/>
    <n v="0.2"/>
    <n v="-26.720400000000019"/>
  </r>
  <r>
    <n v="6073"/>
    <s v="CA-2012-120901"/>
    <x v="1"/>
    <x v="620"/>
    <d v="2013-01-04T00:00:00"/>
    <s v="Standard Class"/>
    <s v="BG-11035"/>
    <s v="Barry Gonzalez"/>
    <x v="0"/>
    <x v="0"/>
    <s v="Austin"/>
    <x v="5"/>
    <n v="78745"/>
    <x v="2"/>
    <x v="845"/>
    <x v="1"/>
    <x v="13"/>
    <x v="831"/>
    <n v="3.4880000000000004"/>
    <n v="2"/>
    <n v="0.2"/>
    <n v="0.56679999999999997"/>
  </r>
  <r>
    <n v="6074"/>
    <s v="CA-2012-120901"/>
    <x v="1"/>
    <x v="620"/>
    <d v="2013-01-04T00:00:00"/>
    <s v="Standard Class"/>
    <s v="BG-11035"/>
    <s v="Barry Gonzalez"/>
    <x v="0"/>
    <x v="0"/>
    <s v="Austin"/>
    <x v="5"/>
    <n v="78745"/>
    <x v="2"/>
    <x v="327"/>
    <x v="1"/>
    <x v="14"/>
    <x v="33"/>
    <n v="5.8880000000000008"/>
    <n v="2"/>
    <n v="0.2"/>
    <n v="-1.3248000000000004"/>
  </r>
  <r>
    <n v="6075"/>
    <s v="CA-2014-121398"/>
    <x v="3"/>
    <x v="53"/>
    <d v="2014-12-30T00:00:00"/>
    <s v="Standard Class"/>
    <s v="FH-14365"/>
    <s v="Fred Hopkins"/>
    <x v="1"/>
    <x v="0"/>
    <s v="Los Angeles"/>
    <x v="1"/>
    <n v="90008"/>
    <x v="1"/>
    <x v="1242"/>
    <x v="1"/>
    <x v="8"/>
    <x v="1216"/>
    <n v="153.55199999999999"/>
    <n v="3"/>
    <n v="0.2"/>
    <n v="51.823799999999999"/>
  </r>
  <r>
    <n v="6076"/>
    <s v="CA-2014-121398"/>
    <x v="3"/>
    <x v="53"/>
    <d v="2014-12-30T00:00:00"/>
    <s v="Standard Class"/>
    <s v="FH-14365"/>
    <s v="Fred Hopkins"/>
    <x v="1"/>
    <x v="0"/>
    <s v="Los Angeles"/>
    <x v="1"/>
    <n v="90008"/>
    <x v="1"/>
    <x v="273"/>
    <x v="1"/>
    <x v="4"/>
    <x v="270"/>
    <n v="270.62"/>
    <n v="2"/>
    <n v="0"/>
    <n v="2.7062000000000239"/>
  </r>
  <r>
    <n v="6077"/>
    <s v="CA-2013-151561"/>
    <x v="0"/>
    <x v="142"/>
    <d v="2013-09-08T00:00:00"/>
    <s v="Standard Class"/>
    <s v="PG-18820"/>
    <s v="Patrick Gardner"/>
    <x v="0"/>
    <x v="0"/>
    <s v="New York City"/>
    <x v="15"/>
    <n v="10011"/>
    <x v="3"/>
    <x v="475"/>
    <x v="2"/>
    <x v="11"/>
    <x v="471"/>
    <n v="468.90000000000003"/>
    <n v="6"/>
    <n v="0"/>
    <n v="206.31600000000006"/>
  </r>
  <r>
    <n v="6078"/>
    <s v="CA-2013-151561"/>
    <x v="0"/>
    <x v="142"/>
    <d v="2013-09-08T00:00:00"/>
    <s v="Standard Class"/>
    <s v="PG-18820"/>
    <s v="Patrick Gardner"/>
    <x v="0"/>
    <x v="0"/>
    <s v="New York City"/>
    <x v="15"/>
    <n v="10011"/>
    <x v="3"/>
    <x v="1519"/>
    <x v="2"/>
    <x v="11"/>
    <x v="1497"/>
    <n v="72.48"/>
    <n v="2"/>
    <n v="0"/>
    <n v="30.441600000000001"/>
  </r>
  <r>
    <n v="6079"/>
    <s v="CA-2013-151561"/>
    <x v="0"/>
    <x v="142"/>
    <d v="2013-09-08T00:00:00"/>
    <s v="Standard Class"/>
    <s v="PG-18820"/>
    <s v="Patrick Gardner"/>
    <x v="0"/>
    <x v="0"/>
    <s v="New York City"/>
    <x v="15"/>
    <n v="10011"/>
    <x v="3"/>
    <x v="503"/>
    <x v="1"/>
    <x v="14"/>
    <x v="498"/>
    <n v="10.95"/>
    <n v="3"/>
    <n v="0"/>
    <n v="3.2849999999999993"/>
  </r>
  <r>
    <n v="6080"/>
    <s v="CA-2013-151561"/>
    <x v="0"/>
    <x v="142"/>
    <d v="2013-09-08T00:00:00"/>
    <s v="Standard Class"/>
    <s v="PG-18820"/>
    <s v="Patrick Gardner"/>
    <x v="0"/>
    <x v="0"/>
    <s v="New York City"/>
    <x v="15"/>
    <n v="10011"/>
    <x v="3"/>
    <x v="441"/>
    <x v="0"/>
    <x v="5"/>
    <x v="436"/>
    <n v="191.82"/>
    <n v="3"/>
    <n v="0"/>
    <n v="61.382399999999997"/>
  </r>
  <r>
    <n v="6081"/>
    <s v="CA-2014-154676"/>
    <x v="3"/>
    <x v="485"/>
    <d v="2014-08-09T00:00:00"/>
    <s v="First Class"/>
    <s v="NZ-18565"/>
    <s v="Nick Zandusky"/>
    <x v="2"/>
    <x v="0"/>
    <s v="Houston"/>
    <x v="5"/>
    <n v="77070"/>
    <x v="2"/>
    <x v="1222"/>
    <x v="1"/>
    <x v="4"/>
    <x v="1197"/>
    <n v="151.05600000000001"/>
    <n v="9"/>
    <n v="0.2"/>
    <n v="7.5527999999999977"/>
  </r>
  <r>
    <n v="6082"/>
    <s v="US-2011-165589"/>
    <x v="2"/>
    <x v="1087"/>
    <d v="2011-02-19T00:00:00"/>
    <s v="Same Day"/>
    <s v="TB-21595"/>
    <s v="Troy Blackwell"/>
    <x v="0"/>
    <x v="0"/>
    <s v="Lubbock"/>
    <x v="5"/>
    <n v="79424"/>
    <x v="2"/>
    <x v="1598"/>
    <x v="0"/>
    <x v="5"/>
    <x v="1581"/>
    <n v="25.16"/>
    <n v="5"/>
    <n v="0.6"/>
    <n v="-11.321999999999999"/>
  </r>
  <r>
    <n v="6083"/>
    <s v="US-2013-132577"/>
    <x v="0"/>
    <x v="441"/>
    <d v="2013-11-28T00:00:00"/>
    <s v="Standard Class"/>
    <s v="JE-15475"/>
    <s v="Jeremy Ellison"/>
    <x v="0"/>
    <x v="0"/>
    <s v="Houston"/>
    <x v="5"/>
    <n v="77095"/>
    <x v="2"/>
    <x v="1499"/>
    <x v="1"/>
    <x v="8"/>
    <x v="1478"/>
    <n v="6.2159999999999993"/>
    <n v="6"/>
    <n v="0.8"/>
    <n v="-9.634800000000002"/>
  </r>
  <r>
    <n v="6084"/>
    <s v="US-2013-132577"/>
    <x v="0"/>
    <x v="441"/>
    <d v="2013-11-28T00:00:00"/>
    <s v="Standard Class"/>
    <s v="JE-15475"/>
    <s v="Jeremy Ellison"/>
    <x v="0"/>
    <x v="0"/>
    <s v="Houston"/>
    <x v="5"/>
    <n v="77095"/>
    <x v="2"/>
    <x v="1609"/>
    <x v="1"/>
    <x v="6"/>
    <x v="1591"/>
    <n v="23.616"/>
    <n v="9"/>
    <n v="0.2"/>
    <n v="2.6567999999999969"/>
  </r>
  <r>
    <n v="6085"/>
    <s v="US-2013-132577"/>
    <x v="0"/>
    <x v="441"/>
    <d v="2013-11-28T00:00:00"/>
    <s v="Standard Class"/>
    <s v="JE-15475"/>
    <s v="Jeremy Ellison"/>
    <x v="0"/>
    <x v="0"/>
    <s v="Houston"/>
    <x v="5"/>
    <n v="77095"/>
    <x v="2"/>
    <x v="1374"/>
    <x v="2"/>
    <x v="11"/>
    <x v="1350"/>
    <n v="24.032"/>
    <n v="2"/>
    <n v="0.2"/>
    <n v="-0.60080000000000044"/>
  </r>
  <r>
    <n v="6086"/>
    <s v="US-2013-132577"/>
    <x v="0"/>
    <x v="441"/>
    <d v="2013-11-28T00:00:00"/>
    <s v="Standard Class"/>
    <s v="JE-15475"/>
    <s v="Jeremy Ellison"/>
    <x v="0"/>
    <x v="0"/>
    <s v="Houston"/>
    <x v="5"/>
    <n v="77095"/>
    <x v="2"/>
    <x v="948"/>
    <x v="1"/>
    <x v="2"/>
    <x v="932"/>
    <n v="2.0880000000000001"/>
    <n v="1"/>
    <n v="0.2"/>
    <n v="0.67859999999999987"/>
  </r>
  <r>
    <n v="6087"/>
    <s v="US-2013-132577"/>
    <x v="0"/>
    <x v="441"/>
    <d v="2013-11-28T00:00:00"/>
    <s v="Standard Class"/>
    <s v="JE-15475"/>
    <s v="Jeremy Ellison"/>
    <x v="0"/>
    <x v="0"/>
    <s v="Houston"/>
    <x v="5"/>
    <n v="77095"/>
    <x v="2"/>
    <x v="1390"/>
    <x v="1"/>
    <x v="8"/>
    <x v="1367"/>
    <n v="4.4879999999999995"/>
    <n v="6"/>
    <n v="0.8"/>
    <n v="-6.7320000000000011"/>
  </r>
  <r>
    <n v="6088"/>
    <s v="CA-2012-114048"/>
    <x v="1"/>
    <x v="639"/>
    <d v="2012-12-18T00:00:00"/>
    <s v="Standard Class"/>
    <s v="EH-13945"/>
    <s v="Eric Hoffmann"/>
    <x v="0"/>
    <x v="0"/>
    <s v="Costa Mesa"/>
    <x v="1"/>
    <n v="92627"/>
    <x v="1"/>
    <x v="221"/>
    <x v="0"/>
    <x v="5"/>
    <x v="33"/>
    <n v="29.22"/>
    <n v="3"/>
    <n v="0"/>
    <n v="12.856800000000002"/>
  </r>
  <r>
    <n v="6089"/>
    <s v="CA-2012-137281"/>
    <x v="1"/>
    <x v="385"/>
    <d v="2012-06-17T00:00:00"/>
    <s v="Standard Class"/>
    <s v="BF-10975"/>
    <s v="Barbara Fisher"/>
    <x v="1"/>
    <x v="0"/>
    <s v="Roswell"/>
    <x v="32"/>
    <n v="30076"/>
    <x v="0"/>
    <x v="680"/>
    <x v="1"/>
    <x v="10"/>
    <x v="674"/>
    <n v="6.48"/>
    <n v="1"/>
    <n v="0"/>
    <n v="3.1104000000000003"/>
  </r>
  <r>
    <n v="6090"/>
    <s v="US-2014-162068"/>
    <x v="3"/>
    <x v="116"/>
    <d v="2015-01-01T00:00:00"/>
    <s v="Second Class"/>
    <s v="PC-18745"/>
    <s v="Pamela Coakley"/>
    <x v="1"/>
    <x v="0"/>
    <s v="Loveland"/>
    <x v="22"/>
    <n v="80538"/>
    <x v="1"/>
    <x v="922"/>
    <x v="1"/>
    <x v="8"/>
    <x v="905"/>
    <n v="1.1880000000000002"/>
    <n v="2"/>
    <n v="0.7"/>
    <n v="-0.98999999999999977"/>
  </r>
  <r>
    <n v="6091"/>
    <s v="CA-2014-100111"/>
    <x v="3"/>
    <x v="1088"/>
    <d v="2014-09-27T00:00:00"/>
    <s v="Standard Class"/>
    <s v="SV-20365"/>
    <s v="Seth Vernon"/>
    <x v="0"/>
    <x v="0"/>
    <s v="New York City"/>
    <x v="15"/>
    <n v="10035"/>
    <x v="3"/>
    <x v="931"/>
    <x v="0"/>
    <x v="1"/>
    <x v="915"/>
    <n v="272.64600000000002"/>
    <n v="3"/>
    <n v="0.1"/>
    <n v="18.176400000000008"/>
  </r>
  <r>
    <n v="6092"/>
    <s v="CA-2014-100111"/>
    <x v="3"/>
    <x v="1088"/>
    <d v="2014-09-27T00:00:00"/>
    <s v="Standard Class"/>
    <s v="SV-20365"/>
    <s v="Seth Vernon"/>
    <x v="0"/>
    <x v="0"/>
    <s v="New York City"/>
    <x v="15"/>
    <n v="10035"/>
    <x v="3"/>
    <x v="1772"/>
    <x v="2"/>
    <x v="11"/>
    <x v="1753"/>
    <n v="212.8"/>
    <n v="2"/>
    <n v="0"/>
    <n v="95.759999999999991"/>
  </r>
  <r>
    <n v="6093"/>
    <s v="CA-2014-100111"/>
    <x v="3"/>
    <x v="1088"/>
    <d v="2014-09-27T00:00:00"/>
    <s v="Standard Class"/>
    <s v="SV-20365"/>
    <s v="Seth Vernon"/>
    <x v="0"/>
    <x v="0"/>
    <s v="New York City"/>
    <x v="15"/>
    <n v="10035"/>
    <x v="3"/>
    <x v="1671"/>
    <x v="1"/>
    <x v="10"/>
    <x v="1650"/>
    <n v="38.520000000000003"/>
    <n v="9"/>
    <n v="0"/>
    <n v="18.104400000000002"/>
  </r>
  <r>
    <n v="6094"/>
    <s v="CA-2014-100111"/>
    <x v="3"/>
    <x v="1088"/>
    <d v="2014-09-27T00:00:00"/>
    <s v="Standard Class"/>
    <s v="SV-20365"/>
    <s v="Seth Vernon"/>
    <x v="0"/>
    <x v="0"/>
    <s v="New York City"/>
    <x v="15"/>
    <n v="10035"/>
    <x v="3"/>
    <x v="477"/>
    <x v="2"/>
    <x v="11"/>
    <x v="473"/>
    <n v="72.64"/>
    <n v="2"/>
    <n v="0"/>
    <n v="21.791999999999994"/>
  </r>
  <r>
    <n v="6095"/>
    <s v="CA-2014-100111"/>
    <x v="3"/>
    <x v="1088"/>
    <d v="2014-09-27T00:00:00"/>
    <s v="Standard Class"/>
    <s v="SV-20365"/>
    <s v="Seth Vernon"/>
    <x v="0"/>
    <x v="0"/>
    <s v="New York City"/>
    <x v="15"/>
    <n v="10035"/>
    <x v="3"/>
    <x v="75"/>
    <x v="1"/>
    <x v="4"/>
    <x v="75"/>
    <n v="45.4"/>
    <n v="4"/>
    <n v="0"/>
    <n v="12.712000000000003"/>
  </r>
  <r>
    <n v="6096"/>
    <s v="CA-2014-100111"/>
    <x v="3"/>
    <x v="1088"/>
    <d v="2014-09-27T00:00:00"/>
    <s v="Standard Class"/>
    <s v="SV-20365"/>
    <s v="Seth Vernon"/>
    <x v="0"/>
    <x v="0"/>
    <s v="New York City"/>
    <x v="15"/>
    <n v="10035"/>
    <x v="3"/>
    <x v="320"/>
    <x v="1"/>
    <x v="10"/>
    <x v="317"/>
    <n v="13.76"/>
    <n v="2"/>
    <n v="0"/>
    <n v="6.3295999999999992"/>
  </r>
  <r>
    <n v="6097"/>
    <s v="CA-2014-100111"/>
    <x v="3"/>
    <x v="1088"/>
    <d v="2014-09-27T00:00:00"/>
    <s v="Standard Class"/>
    <s v="SV-20365"/>
    <s v="Seth Vernon"/>
    <x v="0"/>
    <x v="0"/>
    <s v="New York City"/>
    <x v="15"/>
    <n v="10035"/>
    <x v="3"/>
    <x v="51"/>
    <x v="0"/>
    <x v="1"/>
    <x v="51"/>
    <n v="80.991"/>
    <n v="1"/>
    <n v="0.1"/>
    <n v="8.0990999999999875"/>
  </r>
  <r>
    <n v="6098"/>
    <s v="CA-2014-100111"/>
    <x v="3"/>
    <x v="1088"/>
    <d v="2014-09-27T00:00:00"/>
    <s v="Standard Class"/>
    <s v="SV-20365"/>
    <s v="Seth Vernon"/>
    <x v="0"/>
    <x v="0"/>
    <s v="New York City"/>
    <x v="15"/>
    <n v="10035"/>
    <x v="3"/>
    <x v="185"/>
    <x v="1"/>
    <x v="8"/>
    <x v="184"/>
    <n v="11.784000000000001"/>
    <n v="3"/>
    <n v="0.2"/>
    <n v="3.9770999999999996"/>
  </r>
  <r>
    <n v="6099"/>
    <s v="CA-2014-100111"/>
    <x v="3"/>
    <x v="1088"/>
    <d v="2014-09-27T00:00:00"/>
    <s v="Standard Class"/>
    <s v="SV-20365"/>
    <s v="Seth Vernon"/>
    <x v="0"/>
    <x v="0"/>
    <s v="New York City"/>
    <x v="15"/>
    <n v="10035"/>
    <x v="3"/>
    <x v="52"/>
    <x v="1"/>
    <x v="13"/>
    <x v="52"/>
    <n v="4.3600000000000003"/>
    <n v="2"/>
    <n v="0"/>
    <n v="1.7876000000000003"/>
  </r>
  <r>
    <n v="6100"/>
    <s v="CA-2014-100111"/>
    <x v="3"/>
    <x v="1088"/>
    <d v="2014-09-27T00:00:00"/>
    <s v="Standard Class"/>
    <s v="SV-20365"/>
    <s v="Seth Vernon"/>
    <x v="0"/>
    <x v="0"/>
    <s v="New York City"/>
    <x v="15"/>
    <n v="10035"/>
    <x v="3"/>
    <x v="284"/>
    <x v="0"/>
    <x v="1"/>
    <x v="281"/>
    <n v="2888.1270000000004"/>
    <n v="11"/>
    <n v="0.1"/>
    <n v="609.71569999999997"/>
  </r>
  <r>
    <n v="6101"/>
    <s v="CA-2014-100111"/>
    <x v="3"/>
    <x v="1088"/>
    <d v="2014-09-27T00:00:00"/>
    <s v="Standard Class"/>
    <s v="SV-20365"/>
    <s v="Seth Vernon"/>
    <x v="0"/>
    <x v="0"/>
    <s v="New York City"/>
    <x v="15"/>
    <n v="10035"/>
    <x v="3"/>
    <x v="1148"/>
    <x v="2"/>
    <x v="7"/>
    <x v="1127"/>
    <n v="1299.6600000000001"/>
    <n v="2"/>
    <n v="0"/>
    <n v="350.90820000000008"/>
  </r>
  <r>
    <n v="6102"/>
    <s v="CA-2014-100111"/>
    <x v="3"/>
    <x v="1088"/>
    <d v="2014-09-27T00:00:00"/>
    <s v="Standard Class"/>
    <s v="SV-20365"/>
    <s v="Seth Vernon"/>
    <x v="0"/>
    <x v="0"/>
    <s v="New York City"/>
    <x v="15"/>
    <n v="10035"/>
    <x v="3"/>
    <x v="445"/>
    <x v="0"/>
    <x v="1"/>
    <x v="440"/>
    <n v="2254.41"/>
    <n v="5"/>
    <n v="0.1"/>
    <n v="375.73500000000001"/>
  </r>
  <r>
    <n v="6103"/>
    <s v="CA-2014-100111"/>
    <x v="3"/>
    <x v="1088"/>
    <d v="2014-09-27T00:00:00"/>
    <s v="Standard Class"/>
    <s v="SV-20365"/>
    <s v="Seth Vernon"/>
    <x v="0"/>
    <x v="0"/>
    <s v="New York City"/>
    <x v="15"/>
    <n v="10035"/>
    <x v="3"/>
    <x v="139"/>
    <x v="2"/>
    <x v="7"/>
    <x v="139"/>
    <n v="104.85000000000001"/>
    <n v="3"/>
    <n v="0"/>
    <n v="28.309500000000007"/>
  </r>
  <r>
    <n v="6104"/>
    <s v="CA-2014-100111"/>
    <x v="3"/>
    <x v="1088"/>
    <d v="2014-09-27T00:00:00"/>
    <s v="Standard Class"/>
    <s v="SV-20365"/>
    <s v="Seth Vernon"/>
    <x v="0"/>
    <x v="0"/>
    <s v="New York City"/>
    <x v="15"/>
    <n v="10035"/>
    <x v="3"/>
    <x v="84"/>
    <x v="2"/>
    <x v="11"/>
    <x v="84"/>
    <n v="59.97"/>
    <n v="3"/>
    <n v="0"/>
    <n v="20.389799999999994"/>
  </r>
  <r>
    <n v="6105"/>
    <s v="US-2014-132381"/>
    <x v="3"/>
    <x v="1029"/>
    <d v="2014-08-25T00:00:00"/>
    <s v="First Class"/>
    <s v="Dp-13240"/>
    <s v="Dean percer"/>
    <x v="2"/>
    <x v="0"/>
    <s v="Philadelphia"/>
    <x v="9"/>
    <n v="19143"/>
    <x v="3"/>
    <x v="736"/>
    <x v="0"/>
    <x v="3"/>
    <x v="728"/>
    <n v="314.53199999999998"/>
    <n v="2"/>
    <n v="0.4"/>
    <n v="-83.875200000000035"/>
  </r>
  <r>
    <n v="6106"/>
    <s v="CA-2012-147011"/>
    <x v="1"/>
    <x v="652"/>
    <d v="2012-06-22T00:00:00"/>
    <s v="Standard Class"/>
    <s v="HR-14830"/>
    <s v="Harold Ryan"/>
    <x v="1"/>
    <x v="0"/>
    <s v="Miami"/>
    <x v="2"/>
    <n v="33178"/>
    <x v="0"/>
    <x v="319"/>
    <x v="1"/>
    <x v="6"/>
    <x v="316"/>
    <n v="13.632"/>
    <n v="4"/>
    <n v="0.2"/>
    <n v="3.5783999999999998"/>
  </r>
  <r>
    <n v="6107"/>
    <s v="CA-2011-120852"/>
    <x v="2"/>
    <x v="414"/>
    <d v="2011-12-25T00:00:00"/>
    <s v="Standard Class"/>
    <s v="WB-21850"/>
    <s v="William Brown"/>
    <x v="0"/>
    <x v="0"/>
    <s v="Grand Prairie"/>
    <x v="5"/>
    <n v="75051"/>
    <x v="2"/>
    <x v="535"/>
    <x v="1"/>
    <x v="9"/>
    <x v="530"/>
    <n v="19.431999999999995"/>
    <n v="2"/>
    <n v="0.8"/>
    <n v="-49.551600000000022"/>
  </r>
  <r>
    <n v="6108"/>
    <s v="CA-2011-120852"/>
    <x v="2"/>
    <x v="414"/>
    <d v="2011-12-25T00:00:00"/>
    <s v="Standard Class"/>
    <s v="WB-21850"/>
    <s v="William Brown"/>
    <x v="0"/>
    <x v="0"/>
    <s v="Grand Prairie"/>
    <x v="5"/>
    <n v="75051"/>
    <x v="2"/>
    <x v="960"/>
    <x v="2"/>
    <x v="11"/>
    <x v="944"/>
    <n v="65.44"/>
    <n v="5"/>
    <n v="0.2"/>
    <n v="-8.1800000000000033"/>
  </r>
  <r>
    <n v="6109"/>
    <s v="CA-2013-150007"/>
    <x v="0"/>
    <x v="108"/>
    <d v="2013-09-17T00:00:00"/>
    <s v="Standard Class"/>
    <s v="AS-10090"/>
    <s v="Adam Shillingsburg"/>
    <x v="0"/>
    <x v="0"/>
    <s v="Chicago"/>
    <x v="10"/>
    <n v="60653"/>
    <x v="2"/>
    <x v="1550"/>
    <x v="1"/>
    <x v="2"/>
    <x v="1529"/>
    <n v="6"/>
    <n v="2"/>
    <n v="0.2"/>
    <n v="2.0999999999999996"/>
  </r>
  <r>
    <n v="6110"/>
    <s v="CA-2013-150007"/>
    <x v="0"/>
    <x v="108"/>
    <d v="2013-09-17T00:00:00"/>
    <s v="Standard Class"/>
    <s v="AS-10090"/>
    <s v="Adam Shillingsburg"/>
    <x v="0"/>
    <x v="0"/>
    <s v="Chicago"/>
    <x v="10"/>
    <n v="60653"/>
    <x v="2"/>
    <x v="1310"/>
    <x v="1"/>
    <x v="8"/>
    <x v="1287"/>
    <n v="1.9079999999999997"/>
    <n v="3"/>
    <n v="0.8"/>
    <n v="-3.2436000000000016"/>
  </r>
  <r>
    <n v="6111"/>
    <s v="CA-2013-124590"/>
    <x v="0"/>
    <x v="396"/>
    <d v="2013-11-17T00:00:00"/>
    <s v="Standard Class"/>
    <s v="SP-20920"/>
    <s v="Susan Pistek"/>
    <x v="0"/>
    <x v="0"/>
    <s v="Parma"/>
    <x v="24"/>
    <n v="44134"/>
    <x v="3"/>
    <x v="1496"/>
    <x v="0"/>
    <x v="1"/>
    <x v="1475"/>
    <n v="1474.8020000000001"/>
    <n v="7"/>
    <n v="0.3"/>
    <n v="-21.068600000000174"/>
  </r>
  <r>
    <n v="6112"/>
    <s v="CA-2013-124590"/>
    <x v="0"/>
    <x v="396"/>
    <d v="2013-11-17T00:00:00"/>
    <s v="Standard Class"/>
    <s v="SP-20920"/>
    <s v="Susan Pistek"/>
    <x v="0"/>
    <x v="0"/>
    <s v="Parma"/>
    <x v="24"/>
    <n v="44134"/>
    <x v="3"/>
    <x v="14"/>
    <x v="1"/>
    <x v="9"/>
    <x v="14"/>
    <n v="110.096"/>
    <n v="2"/>
    <n v="0.2"/>
    <n v="33.028800000000004"/>
  </r>
  <r>
    <n v="6113"/>
    <s v="CA-2013-124590"/>
    <x v="0"/>
    <x v="396"/>
    <d v="2013-11-17T00:00:00"/>
    <s v="Standard Class"/>
    <s v="SP-20920"/>
    <s v="Susan Pistek"/>
    <x v="0"/>
    <x v="0"/>
    <s v="Parma"/>
    <x v="24"/>
    <n v="44134"/>
    <x v="3"/>
    <x v="203"/>
    <x v="1"/>
    <x v="13"/>
    <x v="202"/>
    <n v="16.752000000000002"/>
    <n v="6"/>
    <n v="0.2"/>
    <n v="5.4443999999999999"/>
  </r>
  <r>
    <n v="6114"/>
    <s v="CA-2013-124590"/>
    <x v="0"/>
    <x v="396"/>
    <d v="2013-11-17T00:00:00"/>
    <s v="Standard Class"/>
    <s v="SP-20920"/>
    <s v="Susan Pistek"/>
    <x v="0"/>
    <x v="0"/>
    <s v="Parma"/>
    <x v="24"/>
    <n v="44134"/>
    <x v="3"/>
    <x v="1"/>
    <x v="0"/>
    <x v="1"/>
    <x v="1"/>
    <n v="1537.0739999999998"/>
    <n v="9"/>
    <n v="0.3"/>
    <n v="0"/>
  </r>
  <r>
    <n v="6115"/>
    <s v="CA-2013-124590"/>
    <x v="0"/>
    <x v="396"/>
    <d v="2013-11-17T00:00:00"/>
    <s v="Standard Class"/>
    <s v="SP-20920"/>
    <s v="Susan Pistek"/>
    <x v="0"/>
    <x v="0"/>
    <s v="Parma"/>
    <x v="24"/>
    <n v="44134"/>
    <x v="3"/>
    <x v="623"/>
    <x v="0"/>
    <x v="1"/>
    <x v="617"/>
    <n v="449.37200000000001"/>
    <n v="2"/>
    <n v="0.3"/>
    <n v="-12.839199999999977"/>
  </r>
  <r>
    <n v="6116"/>
    <s v="CA-2013-133802"/>
    <x v="0"/>
    <x v="560"/>
    <d v="2013-03-21T00:00:00"/>
    <s v="Standard Class"/>
    <s v="SP-20650"/>
    <s v="Stephanie Phelps"/>
    <x v="1"/>
    <x v="0"/>
    <s v="Redwood City"/>
    <x v="1"/>
    <n v="94061"/>
    <x v="1"/>
    <x v="44"/>
    <x v="1"/>
    <x v="8"/>
    <x v="44"/>
    <n v="41.904000000000003"/>
    <n v="6"/>
    <n v="0.2"/>
    <n v="14.142599999999996"/>
  </r>
  <r>
    <n v="6117"/>
    <s v="US-2013-113677"/>
    <x v="0"/>
    <x v="373"/>
    <d v="2013-11-20T00:00:00"/>
    <s v="Standard Class"/>
    <s v="CM-12655"/>
    <s v="Corinna Mitchell"/>
    <x v="2"/>
    <x v="0"/>
    <s v="New York City"/>
    <x v="15"/>
    <n v="10011"/>
    <x v="3"/>
    <x v="1773"/>
    <x v="2"/>
    <x v="7"/>
    <x v="1754"/>
    <n v="2279.96"/>
    <n v="4"/>
    <n v="0"/>
    <n v="592.78960000000006"/>
  </r>
  <r>
    <n v="6118"/>
    <s v="US-2013-113677"/>
    <x v="0"/>
    <x v="373"/>
    <d v="2013-11-20T00:00:00"/>
    <s v="Standard Class"/>
    <s v="CM-12655"/>
    <s v="Corinna Mitchell"/>
    <x v="2"/>
    <x v="0"/>
    <s v="New York City"/>
    <x v="15"/>
    <n v="10011"/>
    <x v="3"/>
    <x v="639"/>
    <x v="1"/>
    <x v="2"/>
    <x v="633"/>
    <n v="14.940000000000001"/>
    <n v="3"/>
    <n v="0"/>
    <n v="6.8723999999999998"/>
  </r>
  <r>
    <n v="6119"/>
    <s v="CA-2014-143378"/>
    <x v="3"/>
    <x v="20"/>
    <d v="2014-09-26T00:00:00"/>
    <s v="Standard Class"/>
    <s v="JR-16210"/>
    <s v="Justin Ritter"/>
    <x v="1"/>
    <x v="0"/>
    <s v="Springfield"/>
    <x v="21"/>
    <n v="97477"/>
    <x v="1"/>
    <x v="516"/>
    <x v="2"/>
    <x v="7"/>
    <x v="511"/>
    <n v="191.976"/>
    <n v="3"/>
    <n v="0.2"/>
    <n v="19.197599999999994"/>
  </r>
  <r>
    <n v="6120"/>
    <s v="CA-2014-143378"/>
    <x v="3"/>
    <x v="20"/>
    <d v="2014-09-26T00:00:00"/>
    <s v="Standard Class"/>
    <s v="JR-16210"/>
    <s v="Justin Ritter"/>
    <x v="1"/>
    <x v="0"/>
    <s v="Springfield"/>
    <x v="21"/>
    <n v="97477"/>
    <x v="1"/>
    <x v="1068"/>
    <x v="1"/>
    <x v="6"/>
    <x v="1048"/>
    <n v="23.832000000000001"/>
    <n v="3"/>
    <n v="0.2"/>
    <n v="6.5538000000000007"/>
  </r>
  <r>
    <n v="6121"/>
    <s v="CA-2014-143378"/>
    <x v="3"/>
    <x v="20"/>
    <d v="2014-09-26T00:00:00"/>
    <s v="Standard Class"/>
    <s v="JR-16210"/>
    <s v="Justin Ritter"/>
    <x v="1"/>
    <x v="0"/>
    <s v="Springfield"/>
    <x v="21"/>
    <n v="97477"/>
    <x v="1"/>
    <x v="441"/>
    <x v="0"/>
    <x v="5"/>
    <x v="436"/>
    <n v="409.21600000000001"/>
    <n v="8"/>
    <n v="0.2"/>
    <n v="61.38239999999999"/>
  </r>
  <r>
    <n v="6122"/>
    <s v="CA-2014-143378"/>
    <x v="3"/>
    <x v="20"/>
    <d v="2014-09-26T00:00:00"/>
    <s v="Standard Class"/>
    <s v="JR-16210"/>
    <s v="Justin Ritter"/>
    <x v="1"/>
    <x v="0"/>
    <s v="Springfield"/>
    <x v="21"/>
    <n v="97477"/>
    <x v="1"/>
    <x v="366"/>
    <x v="0"/>
    <x v="0"/>
    <x v="362"/>
    <n v="72.588000000000008"/>
    <n v="2"/>
    <n v="0.7"/>
    <n v="-128.2388"/>
  </r>
  <r>
    <n v="6123"/>
    <s v="CA-2014-152660"/>
    <x v="3"/>
    <x v="769"/>
    <d v="2014-12-10T00:00:00"/>
    <s v="Standard Class"/>
    <s v="CB-12415"/>
    <s v="Christy Brittain"/>
    <x v="0"/>
    <x v="0"/>
    <s v="Chicago"/>
    <x v="10"/>
    <n v="60610"/>
    <x v="2"/>
    <x v="1424"/>
    <x v="1"/>
    <x v="4"/>
    <x v="1403"/>
    <n v="61.567999999999998"/>
    <n v="2"/>
    <n v="0.2"/>
    <n v="4.6175999999999995"/>
  </r>
  <r>
    <n v="6124"/>
    <s v="CA-2012-142139"/>
    <x v="1"/>
    <x v="284"/>
    <d v="2012-09-05T00:00:00"/>
    <s v="Standard Class"/>
    <s v="SD-20485"/>
    <s v="Shirley Daniels"/>
    <x v="2"/>
    <x v="0"/>
    <s v="Bedford"/>
    <x v="5"/>
    <n v="76021"/>
    <x v="2"/>
    <x v="1254"/>
    <x v="1"/>
    <x v="10"/>
    <x v="1229"/>
    <n v="20.96"/>
    <n v="4"/>
    <n v="0.2"/>
    <n v="6.8119999999999994"/>
  </r>
  <r>
    <n v="6125"/>
    <s v="CA-2014-145772"/>
    <x v="3"/>
    <x v="95"/>
    <d v="2014-06-08T00:00:00"/>
    <s v="Standard Class"/>
    <s v="SS-20140"/>
    <s v="Saphhira Shifley"/>
    <x v="1"/>
    <x v="0"/>
    <s v="Los Angeles"/>
    <x v="1"/>
    <n v="90036"/>
    <x v="1"/>
    <x v="1044"/>
    <x v="2"/>
    <x v="11"/>
    <x v="1024"/>
    <n v="44.75"/>
    <n v="5"/>
    <n v="0"/>
    <n v="8.5024999999999942"/>
  </r>
  <r>
    <n v="6126"/>
    <s v="CA-2014-145772"/>
    <x v="3"/>
    <x v="95"/>
    <d v="2014-06-08T00:00:00"/>
    <s v="Standard Class"/>
    <s v="SS-20140"/>
    <s v="Saphhira Shifley"/>
    <x v="1"/>
    <x v="0"/>
    <s v="Los Angeles"/>
    <x v="1"/>
    <n v="90036"/>
    <x v="1"/>
    <x v="1774"/>
    <x v="1"/>
    <x v="10"/>
    <x v="1755"/>
    <n v="11.96"/>
    <n v="2"/>
    <n v="0"/>
    <n v="5.3819999999999997"/>
  </r>
  <r>
    <n v="6127"/>
    <s v="CA-2014-145772"/>
    <x v="3"/>
    <x v="95"/>
    <d v="2014-06-08T00:00:00"/>
    <s v="Standard Class"/>
    <s v="SS-20140"/>
    <s v="Saphhira Shifley"/>
    <x v="1"/>
    <x v="0"/>
    <s v="Los Angeles"/>
    <x v="1"/>
    <n v="90036"/>
    <x v="1"/>
    <x v="766"/>
    <x v="1"/>
    <x v="8"/>
    <x v="758"/>
    <n v="3.9119999999999999"/>
    <n v="1"/>
    <n v="0.2"/>
    <n v="1.2713999999999996"/>
  </r>
  <r>
    <n v="6128"/>
    <s v="CA-2013-124100"/>
    <x v="0"/>
    <x v="1044"/>
    <d v="2013-04-07T00:00:00"/>
    <s v="Standard Class"/>
    <s v="EH-13990"/>
    <s v="Erica Hackney"/>
    <x v="0"/>
    <x v="0"/>
    <s v="New York City"/>
    <x v="15"/>
    <n v="10009"/>
    <x v="3"/>
    <x v="163"/>
    <x v="0"/>
    <x v="1"/>
    <x v="162"/>
    <n v="327.99600000000004"/>
    <n v="6"/>
    <n v="0.1"/>
    <n v="54.666000000000011"/>
  </r>
  <r>
    <n v="6129"/>
    <s v="US-2011-158400"/>
    <x v="2"/>
    <x v="1089"/>
    <d v="2011-10-28T00:00:00"/>
    <s v="First Class"/>
    <s v="AH-10030"/>
    <s v="Aaron Hawkins"/>
    <x v="1"/>
    <x v="0"/>
    <s v="San Francisco"/>
    <x v="1"/>
    <n v="94109"/>
    <x v="1"/>
    <x v="1087"/>
    <x v="1"/>
    <x v="8"/>
    <x v="1068"/>
    <n v="49.408000000000001"/>
    <n v="4"/>
    <n v="0.2"/>
    <n v="18.527999999999999"/>
  </r>
  <r>
    <n v="6130"/>
    <s v="CA-2014-162033"/>
    <x v="3"/>
    <x v="606"/>
    <d v="2014-04-03T00:00:00"/>
    <s v="Standard Class"/>
    <s v="EM-14200"/>
    <s v="Evan Minnotte"/>
    <x v="2"/>
    <x v="0"/>
    <s v="Virginia Beach"/>
    <x v="17"/>
    <n v="23464"/>
    <x v="0"/>
    <x v="936"/>
    <x v="2"/>
    <x v="11"/>
    <x v="920"/>
    <n v="53.25"/>
    <n v="3"/>
    <n v="0"/>
    <n v="20.767499999999998"/>
  </r>
  <r>
    <n v="6131"/>
    <s v="CA-2014-162033"/>
    <x v="3"/>
    <x v="606"/>
    <d v="2014-04-03T00:00:00"/>
    <s v="Standard Class"/>
    <s v="EM-14200"/>
    <s v="Evan Minnotte"/>
    <x v="2"/>
    <x v="0"/>
    <s v="Virginia Beach"/>
    <x v="17"/>
    <n v="23464"/>
    <x v="0"/>
    <x v="1014"/>
    <x v="1"/>
    <x v="13"/>
    <x v="33"/>
    <n v="3.76"/>
    <n v="2"/>
    <n v="0"/>
    <n v="1.3159999999999998"/>
  </r>
  <r>
    <n v="6132"/>
    <s v="CA-2011-163447"/>
    <x v="2"/>
    <x v="422"/>
    <d v="2011-12-31T00:00:00"/>
    <s v="Standard Class"/>
    <s v="TB-21190"/>
    <s v="Thomas Brumley"/>
    <x v="2"/>
    <x v="0"/>
    <s v="New York City"/>
    <x v="15"/>
    <n v="10011"/>
    <x v="3"/>
    <x v="212"/>
    <x v="0"/>
    <x v="1"/>
    <x v="211"/>
    <n v="767.21400000000006"/>
    <n v="14"/>
    <n v="0.1"/>
    <n v="161.96739999999997"/>
  </r>
  <r>
    <n v="6133"/>
    <s v="CA-2014-145737"/>
    <x v="3"/>
    <x v="175"/>
    <d v="2014-09-21T00:00:00"/>
    <s v="Standard Class"/>
    <s v="AB-10165"/>
    <s v="Alan Barnes"/>
    <x v="0"/>
    <x v="0"/>
    <s v="Lebanon"/>
    <x v="18"/>
    <n v="37087"/>
    <x v="0"/>
    <x v="1522"/>
    <x v="1"/>
    <x v="10"/>
    <x v="1500"/>
    <n v="163.96"/>
    <n v="5"/>
    <n v="0.2"/>
    <n v="59.435499999999998"/>
  </r>
  <r>
    <n v="6134"/>
    <s v="CA-2013-148096"/>
    <x v="0"/>
    <x v="765"/>
    <d v="2013-08-20T00:00:00"/>
    <s v="First Class"/>
    <s v="AO-10810"/>
    <s v="Anthony O'Donnell"/>
    <x v="1"/>
    <x v="0"/>
    <s v="Los Angeles"/>
    <x v="1"/>
    <n v="90045"/>
    <x v="1"/>
    <x v="1529"/>
    <x v="0"/>
    <x v="3"/>
    <x v="1507"/>
    <n v="161.28"/>
    <n v="2"/>
    <n v="0.2"/>
    <n v="12.095999999999997"/>
  </r>
  <r>
    <n v="6135"/>
    <s v="CA-2013-146766"/>
    <x v="0"/>
    <x v="254"/>
    <d v="2013-11-05T00:00:00"/>
    <s v="Same Day"/>
    <s v="TT-21220"/>
    <s v="Thomas Thornton"/>
    <x v="0"/>
    <x v="0"/>
    <s v="Chula Vista"/>
    <x v="1"/>
    <n v="91911"/>
    <x v="1"/>
    <x v="281"/>
    <x v="1"/>
    <x v="6"/>
    <x v="278"/>
    <n v="192.8"/>
    <n v="4"/>
    <n v="0"/>
    <n v="55.911999999999978"/>
  </r>
  <r>
    <n v="6136"/>
    <s v="CA-2012-105613"/>
    <x v="1"/>
    <x v="1090"/>
    <d v="2012-10-22T00:00:00"/>
    <s v="Standard Class"/>
    <s v="KN-16705"/>
    <s v="Kristina Nunn"/>
    <x v="2"/>
    <x v="0"/>
    <s v="Mcallen"/>
    <x v="5"/>
    <n v="78501"/>
    <x v="2"/>
    <x v="1575"/>
    <x v="2"/>
    <x v="11"/>
    <x v="1557"/>
    <n v="27.695999999999998"/>
    <n v="3"/>
    <n v="0.2"/>
    <n v="3.4619999999999997"/>
  </r>
  <r>
    <n v="6137"/>
    <s v="CA-2012-105613"/>
    <x v="1"/>
    <x v="1090"/>
    <d v="2012-10-22T00:00:00"/>
    <s v="Standard Class"/>
    <s v="KN-16705"/>
    <s v="Kristina Nunn"/>
    <x v="2"/>
    <x v="0"/>
    <s v="Mcallen"/>
    <x v="5"/>
    <n v="78501"/>
    <x v="2"/>
    <x v="1306"/>
    <x v="1"/>
    <x v="9"/>
    <x v="1282"/>
    <n v="73.163999999999987"/>
    <n v="6"/>
    <n v="0.8"/>
    <n v="-186.56820000000005"/>
  </r>
  <r>
    <n v="6138"/>
    <s v="US-2013-142251"/>
    <x v="0"/>
    <x v="731"/>
    <d v="2013-11-05T00:00:00"/>
    <s v="Second Class"/>
    <s v="FO-14305"/>
    <s v="Frank Olsen"/>
    <x v="0"/>
    <x v="0"/>
    <s v="Hollywood"/>
    <x v="2"/>
    <n v="33021"/>
    <x v="0"/>
    <x v="481"/>
    <x v="1"/>
    <x v="10"/>
    <x v="477"/>
    <n v="32.064"/>
    <n v="6"/>
    <n v="0.2"/>
    <n v="11.222399999999999"/>
  </r>
  <r>
    <n v="6139"/>
    <s v="CA-2011-131247"/>
    <x v="2"/>
    <x v="809"/>
    <d v="2011-04-04T00:00:00"/>
    <s v="Standard Class"/>
    <s v="GA-14725"/>
    <s v="Guy Armstrong"/>
    <x v="0"/>
    <x v="0"/>
    <s v="San Francisco"/>
    <x v="1"/>
    <n v="94110"/>
    <x v="1"/>
    <x v="430"/>
    <x v="0"/>
    <x v="0"/>
    <x v="425"/>
    <n v="205.666"/>
    <n v="2"/>
    <n v="0.15"/>
    <n v="-12.097999999999999"/>
  </r>
  <r>
    <n v="6140"/>
    <s v="US-2012-113593"/>
    <x v="1"/>
    <x v="24"/>
    <d v="2012-04-20T00:00:00"/>
    <s v="First Class"/>
    <s v="NC-18415"/>
    <s v="Nathan Cano"/>
    <x v="0"/>
    <x v="0"/>
    <s v="Santa Maria"/>
    <x v="1"/>
    <n v="93454"/>
    <x v="1"/>
    <x v="1424"/>
    <x v="1"/>
    <x v="4"/>
    <x v="1403"/>
    <n v="115.44"/>
    <n v="3"/>
    <n v="0"/>
    <n v="30.014399999999998"/>
  </r>
  <r>
    <n v="6141"/>
    <s v="CA-2014-121083"/>
    <x v="3"/>
    <x v="362"/>
    <d v="2014-07-16T00:00:00"/>
    <s v="Standard Class"/>
    <s v="JF-15190"/>
    <s v="Jamie Frazer"/>
    <x v="0"/>
    <x v="0"/>
    <s v="Manchester"/>
    <x v="29"/>
    <n v="6040"/>
    <x v="3"/>
    <x v="1766"/>
    <x v="1"/>
    <x v="10"/>
    <x v="1746"/>
    <n v="274.8"/>
    <n v="5"/>
    <n v="0"/>
    <n v="134.65199999999999"/>
  </r>
  <r>
    <n v="6142"/>
    <s v="CA-2014-121083"/>
    <x v="3"/>
    <x v="362"/>
    <d v="2014-07-16T00:00:00"/>
    <s v="Standard Class"/>
    <s v="JF-15190"/>
    <s v="Jamie Frazer"/>
    <x v="0"/>
    <x v="0"/>
    <s v="Manchester"/>
    <x v="29"/>
    <n v="6040"/>
    <x v="3"/>
    <x v="1166"/>
    <x v="1"/>
    <x v="4"/>
    <x v="1144"/>
    <n v="195.64"/>
    <n v="4"/>
    <n v="0"/>
    <n v="3.9128000000000043"/>
  </r>
  <r>
    <n v="6143"/>
    <s v="CA-2014-121083"/>
    <x v="3"/>
    <x v="362"/>
    <d v="2014-07-16T00:00:00"/>
    <s v="Standard Class"/>
    <s v="JF-15190"/>
    <s v="Jamie Frazer"/>
    <x v="0"/>
    <x v="0"/>
    <s v="Manchester"/>
    <x v="29"/>
    <n v="6040"/>
    <x v="3"/>
    <x v="957"/>
    <x v="2"/>
    <x v="7"/>
    <x v="941"/>
    <n v="257.98"/>
    <n v="2"/>
    <n v="0"/>
    <n v="74.8142"/>
  </r>
  <r>
    <n v="6144"/>
    <s v="CA-2014-121083"/>
    <x v="3"/>
    <x v="362"/>
    <d v="2014-07-16T00:00:00"/>
    <s v="Standard Class"/>
    <s v="JF-15190"/>
    <s v="Jamie Frazer"/>
    <x v="0"/>
    <x v="0"/>
    <s v="Manchester"/>
    <x v="29"/>
    <n v="6040"/>
    <x v="3"/>
    <x v="1571"/>
    <x v="1"/>
    <x v="6"/>
    <x v="1553"/>
    <n v="119.03999999999999"/>
    <n v="6"/>
    <n v="0"/>
    <n v="48.806400000000011"/>
  </r>
  <r>
    <n v="6145"/>
    <s v="CA-2014-151190"/>
    <x v="3"/>
    <x v="818"/>
    <d v="2014-07-02T00:00:00"/>
    <s v="Standard Class"/>
    <s v="GT-14710"/>
    <s v="Greg Tran"/>
    <x v="0"/>
    <x v="0"/>
    <s v="Omaha"/>
    <x v="8"/>
    <n v="68104"/>
    <x v="2"/>
    <x v="1070"/>
    <x v="1"/>
    <x v="10"/>
    <x v="1050"/>
    <n v="20.07"/>
    <n v="3"/>
    <n v="0"/>
    <n v="9.2321999999999989"/>
  </r>
  <r>
    <n v="6146"/>
    <s v="CA-2011-133543"/>
    <x v="2"/>
    <x v="1091"/>
    <d v="2011-12-26T00:00:00"/>
    <s v="Standard Class"/>
    <s v="KM-16660"/>
    <s v="Khloe Miller"/>
    <x v="0"/>
    <x v="0"/>
    <s v="San Jose"/>
    <x v="1"/>
    <n v="95123"/>
    <x v="1"/>
    <x v="501"/>
    <x v="1"/>
    <x v="6"/>
    <x v="496"/>
    <n v="11.76"/>
    <n v="4"/>
    <n v="0"/>
    <n v="3.1752000000000002"/>
  </r>
  <r>
    <n v="6147"/>
    <s v="CA-2014-105130"/>
    <x v="3"/>
    <x v="610"/>
    <d v="2014-11-26T00:00:00"/>
    <s v="Standard Class"/>
    <s v="PJ-18835"/>
    <s v="Patrick Jones"/>
    <x v="1"/>
    <x v="0"/>
    <s v="San Francisco"/>
    <x v="1"/>
    <n v="94122"/>
    <x v="1"/>
    <x v="501"/>
    <x v="1"/>
    <x v="6"/>
    <x v="496"/>
    <n v="11.76"/>
    <n v="4"/>
    <n v="0"/>
    <n v="3.1752000000000002"/>
  </r>
  <r>
    <n v="6148"/>
    <s v="CA-2014-105130"/>
    <x v="3"/>
    <x v="610"/>
    <d v="2014-11-26T00:00:00"/>
    <s v="Standard Class"/>
    <s v="PJ-18835"/>
    <s v="Patrick Jones"/>
    <x v="1"/>
    <x v="0"/>
    <s v="San Francisco"/>
    <x v="1"/>
    <n v="94122"/>
    <x v="1"/>
    <x v="986"/>
    <x v="1"/>
    <x v="8"/>
    <x v="970"/>
    <n v="40.736000000000004"/>
    <n v="2"/>
    <n v="0.2"/>
    <n v="14.7668"/>
  </r>
  <r>
    <n v="6149"/>
    <s v="CA-2013-161928"/>
    <x v="0"/>
    <x v="812"/>
    <d v="2013-06-30T00:00:00"/>
    <s v="Second Class"/>
    <s v="AC-10660"/>
    <s v="Anna Chung"/>
    <x v="0"/>
    <x v="0"/>
    <s v="San Francisco"/>
    <x v="1"/>
    <n v="94109"/>
    <x v="1"/>
    <x v="1551"/>
    <x v="2"/>
    <x v="7"/>
    <x v="1530"/>
    <n v="201.584"/>
    <n v="2"/>
    <n v="0.2"/>
    <n v="12.599000000000004"/>
  </r>
  <r>
    <n v="6150"/>
    <s v="CA-2014-101322"/>
    <x v="3"/>
    <x v="116"/>
    <d v="2015-01-01T00:00:00"/>
    <s v="First Class"/>
    <s v="JG-15310"/>
    <s v="Jason Gross"/>
    <x v="1"/>
    <x v="0"/>
    <s v="Long Beach"/>
    <x v="1"/>
    <n v="90805"/>
    <x v="1"/>
    <x v="56"/>
    <x v="0"/>
    <x v="1"/>
    <x v="56"/>
    <n v="340.70400000000006"/>
    <n v="6"/>
    <n v="0.2"/>
    <n v="-34.070400000000006"/>
  </r>
  <r>
    <n v="6151"/>
    <s v="US-2013-106600"/>
    <x v="0"/>
    <x v="143"/>
    <d v="2013-04-12T00:00:00"/>
    <s v="First Class"/>
    <s v="RM-19375"/>
    <s v="Raymond Messe"/>
    <x v="0"/>
    <x v="0"/>
    <s v="Columbus"/>
    <x v="32"/>
    <n v="31907"/>
    <x v="0"/>
    <x v="1544"/>
    <x v="0"/>
    <x v="0"/>
    <x v="1523"/>
    <n v="354.90000000000003"/>
    <n v="5"/>
    <n v="0"/>
    <n v="88.725000000000023"/>
  </r>
  <r>
    <n v="6152"/>
    <s v="CA-2011-111871"/>
    <x v="2"/>
    <x v="772"/>
    <d v="2011-03-21T00:00:00"/>
    <s v="Second Class"/>
    <s v="EK-13795"/>
    <s v="Eileen Kiefer"/>
    <x v="2"/>
    <x v="0"/>
    <s v="San Francisco"/>
    <x v="1"/>
    <n v="94110"/>
    <x v="1"/>
    <x v="1601"/>
    <x v="0"/>
    <x v="0"/>
    <x v="1584"/>
    <n v="1198.33"/>
    <n v="10"/>
    <n v="0.15"/>
    <n v="70.490000000000009"/>
  </r>
  <r>
    <n v="6153"/>
    <s v="CA-2014-139437"/>
    <x v="3"/>
    <x v="445"/>
    <d v="2014-07-09T00:00:00"/>
    <s v="Standard Class"/>
    <s v="RD-19585"/>
    <s v="Rob Dowd"/>
    <x v="0"/>
    <x v="0"/>
    <s v="Los Angeles"/>
    <x v="1"/>
    <n v="90004"/>
    <x v="1"/>
    <x v="210"/>
    <x v="1"/>
    <x v="4"/>
    <x v="209"/>
    <n v="87.92"/>
    <n v="4"/>
    <n v="0"/>
    <n v="0.87919999999999732"/>
  </r>
  <r>
    <n v="6154"/>
    <s v="CA-2014-151484"/>
    <x v="3"/>
    <x v="693"/>
    <d v="2014-04-24T00:00:00"/>
    <s v="First Class"/>
    <s v="CV-12805"/>
    <s v="Cynthia Voltz"/>
    <x v="1"/>
    <x v="0"/>
    <s v="Philadelphia"/>
    <x v="9"/>
    <n v="19120"/>
    <x v="3"/>
    <x v="1416"/>
    <x v="0"/>
    <x v="5"/>
    <x v="1394"/>
    <n v="51.967999999999996"/>
    <n v="2"/>
    <n v="0.2"/>
    <n v="10.393599999999998"/>
  </r>
  <r>
    <n v="6155"/>
    <s v="CA-2014-151484"/>
    <x v="3"/>
    <x v="693"/>
    <d v="2014-04-24T00:00:00"/>
    <s v="First Class"/>
    <s v="CV-12805"/>
    <s v="Cynthia Voltz"/>
    <x v="1"/>
    <x v="0"/>
    <s v="Philadelphia"/>
    <x v="9"/>
    <n v="19120"/>
    <x v="3"/>
    <x v="80"/>
    <x v="1"/>
    <x v="4"/>
    <x v="80"/>
    <n v="51.336000000000006"/>
    <n v="3"/>
    <n v="0.2"/>
    <n v="5.7752999999999961"/>
  </r>
  <r>
    <n v="6156"/>
    <s v="CA-2014-151484"/>
    <x v="3"/>
    <x v="693"/>
    <d v="2014-04-24T00:00:00"/>
    <s v="First Class"/>
    <s v="CV-12805"/>
    <s v="Cynthia Voltz"/>
    <x v="1"/>
    <x v="0"/>
    <s v="Philadelphia"/>
    <x v="9"/>
    <n v="19120"/>
    <x v="3"/>
    <x v="403"/>
    <x v="1"/>
    <x v="4"/>
    <x v="399"/>
    <n v="332.70400000000001"/>
    <n v="1"/>
    <n v="0.2"/>
    <n v="33.270399999999981"/>
  </r>
  <r>
    <n v="6157"/>
    <s v="CA-2014-151484"/>
    <x v="3"/>
    <x v="693"/>
    <d v="2014-04-24T00:00:00"/>
    <s v="First Class"/>
    <s v="CV-12805"/>
    <s v="Cynthia Voltz"/>
    <x v="1"/>
    <x v="0"/>
    <s v="Philadelphia"/>
    <x v="9"/>
    <n v="19120"/>
    <x v="3"/>
    <x v="1381"/>
    <x v="0"/>
    <x v="5"/>
    <x v="1357"/>
    <n v="42.408000000000008"/>
    <n v="3"/>
    <n v="0.2"/>
    <n v="9.5418000000000003"/>
  </r>
  <r>
    <n v="6158"/>
    <s v="CA-2013-104150"/>
    <x v="0"/>
    <x v="1092"/>
    <d v="2013-08-06T00:00:00"/>
    <s v="Second Class"/>
    <s v="AG-10330"/>
    <s v="Alex Grayson"/>
    <x v="0"/>
    <x v="0"/>
    <s v="Tulsa"/>
    <x v="26"/>
    <n v="74133"/>
    <x v="2"/>
    <x v="113"/>
    <x v="1"/>
    <x v="12"/>
    <x v="113"/>
    <n v="81.539999999999992"/>
    <n v="3"/>
    <n v="0"/>
    <n v="38.323799999999999"/>
  </r>
  <r>
    <n v="6159"/>
    <s v="CA-2013-104150"/>
    <x v="0"/>
    <x v="1092"/>
    <d v="2013-08-06T00:00:00"/>
    <s v="Second Class"/>
    <s v="AG-10330"/>
    <s v="Alex Grayson"/>
    <x v="0"/>
    <x v="0"/>
    <s v="Tulsa"/>
    <x v="26"/>
    <n v="74133"/>
    <x v="2"/>
    <x v="1775"/>
    <x v="2"/>
    <x v="11"/>
    <x v="1756"/>
    <n v="167.28"/>
    <n v="12"/>
    <n v="0"/>
    <n v="23.419200000000011"/>
  </r>
  <r>
    <n v="6160"/>
    <s v="CA-2013-161025"/>
    <x v="0"/>
    <x v="275"/>
    <d v="2013-12-10T00:00:00"/>
    <s v="Standard Class"/>
    <s v="GM-14440"/>
    <s v="Gary McGarr"/>
    <x v="0"/>
    <x v="0"/>
    <s v="Los Angeles"/>
    <x v="1"/>
    <n v="90049"/>
    <x v="1"/>
    <x v="1662"/>
    <x v="1"/>
    <x v="4"/>
    <x v="1641"/>
    <n v="772.68"/>
    <n v="4"/>
    <n v="0"/>
    <n v="108.17520000000002"/>
  </r>
  <r>
    <n v="6161"/>
    <s v="CA-2011-103989"/>
    <x v="2"/>
    <x v="1093"/>
    <d v="2011-03-21T00:00:00"/>
    <s v="First Class"/>
    <s v="MC-17605"/>
    <s v="Matt Connell"/>
    <x v="1"/>
    <x v="0"/>
    <s v="Lakeland"/>
    <x v="2"/>
    <n v="33801"/>
    <x v="0"/>
    <x v="524"/>
    <x v="2"/>
    <x v="7"/>
    <x v="519"/>
    <n v="323.97600000000006"/>
    <n v="3"/>
    <n v="0.2"/>
    <n v="28.347899999999981"/>
  </r>
  <r>
    <n v="6162"/>
    <s v="CA-2011-103989"/>
    <x v="2"/>
    <x v="1093"/>
    <d v="2011-03-21T00:00:00"/>
    <s v="First Class"/>
    <s v="MC-17605"/>
    <s v="Matt Connell"/>
    <x v="1"/>
    <x v="0"/>
    <s v="Lakeland"/>
    <x v="2"/>
    <n v="33801"/>
    <x v="0"/>
    <x v="1139"/>
    <x v="1"/>
    <x v="2"/>
    <x v="1118"/>
    <n v="11.808"/>
    <n v="4"/>
    <n v="0.2"/>
    <n v="3.9851999999999999"/>
  </r>
  <r>
    <n v="6163"/>
    <s v="CA-2011-103989"/>
    <x v="2"/>
    <x v="1093"/>
    <d v="2011-03-21T00:00:00"/>
    <s v="First Class"/>
    <s v="MC-17605"/>
    <s v="Matt Connell"/>
    <x v="1"/>
    <x v="0"/>
    <s v="Lakeland"/>
    <x v="2"/>
    <n v="33801"/>
    <x v="0"/>
    <x v="376"/>
    <x v="1"/>
    <x v="4"/>
    <x v="372"/>
    <n v="26.160000000000004"/>
    <n v="3"/>
    <n v="0.2"/>
    <n v="1.961999999999998"/>
  </r>
  <r>
    <n v="6164"/>
    <s v="CA-2011-103989"/>
    <x v="2"/>
    <x v="1093"/>
    <d v="2011-03-21T00:00:00"/>
    <s v="First Class"/>
    <s v="MC-17605"/>
    <s v="Matt Connell"/>
    <x v="1"/>
    <x v="0"/>
    <s v="Lakeland"/>
    <x v="2"/>
    <n v="33801"/>
    <x v="0"/>
    <x v="1403"/>
    <x v="1"/>
    <x v="8"/>
    <x v="1381"/>
    <n v="33.57"/>
    <n v="5"/>
    <n v="0.7"/>
    <n v="-25.737000000000002"/>
  </r>
  <r>
    <n v="6165"/>
    <s v="CA-2011-103989"/>
    <x v="2"/>
    <x v="1093"/>
    <d v="2011-03-21T00:00:00"/>
    <s v="First Class"/>
    <s v="MC-17605"/>
    <s v="Matt Connell"/>
    <x v="1"/>
    <x v="0"/>
    <s v="Lakeland"/>
    <x v="2"/>
    <n v="33801"/>
    <x v="0"/>
    <x v="1035"/>
    <x v="0"/>
    <x v="5"/>
    <x v="322"/>
    <n v="4.9920000000000009"/>
    <n v="3"/>
    <n v="0.2"/>
    <n v="1.3728000000000002"/>
  </r>
  <r>
    <n v="6166"/>
    <s v="CA-2011-103989"/>
    <x v="2"/>
    <x v="1093"/>
    <d v="2011-03-21T00:00:00"/>
    <s v="First Class"/>
    <s v="MC-17605"/>
    <s v="Matt Connell"/>
    <x v="1"/>
    <x v="0"/>
    <s v="Lakeland"/>
    <x v="2"/>
    <n v="33801"/>
    <x v="0"/>
    <x v="1682"/>
    <x v="0"/>
    <x v="5"/>
    <x v="1661"/>
    <n v="20.016000000000002"/>
    <n v="3"/>
    <n v="0.2"/>
    <n v="5.5044000000000013"/>
  </r>
  <r>
    <n v="6167"/>
    <s v="CA-2011-103989"/>
    <x v="2"/>
    <x v="1093"/>
    <d v="2011-03-21T00:00:00"/>
    <s v="First Class"/>
    <s v="MC-17605"/>
    <s v="Matt Connell"/>
    <x v="1"/>
    <x v="0"/>
    <s v="Lakeland"/>
    <x v="2"/>
    <n v="33801"/>
    <x v="0"/>
    <x v="1772"/>
    <x v="2"/>
    <x v="11"/>
    <x v="1753"/>
    <n v="170.24"/>
    <n v="2"/>
    <n v="0.2"/>
    <n v="53.199999999999989"/>
  </r>
  <r>
    <n v="6168"/>
    <s v="CA-2012-142433"/>
    <x v="1"/>
    <x v="704"/>
    <d v="2012-04-25T00:00:00"/>
    <s v="Standard Class"/>
    <s v="ES-14020"/>
    <s v="Erica Smith"/>
    <x v="0"/>
    <x v="0"/>
    <s v="Houston"/>
    <x v="5"/>
    <n v="77036"/>
    <x v="2"/>
    <x v="126"/>
    <x v="1"/>
    <x v="10"/>
    <x v="127"/>
    <n v="117.456"/>
    <n v="3"/>
    <n v="0.2"/>
    <n v="44.045999999999992"/>
  </r>
  <r>
    <n v="6169"/>
    <s v="CA-2012-132815"/>
    <x v="1"/>
    <x v="444"/>
    <d v="2012-09-22T00:00:00"/>
    <s v="Second Class"/>
    <s v="RW-19540"/>
    <s v="Rick Wilson"/>
    <x v="1"/>
    <x v="0"/>
    <s v="Los Angeles"/>
    <x v="1"/>
    <n v="90008"/>
    <x v="1"/>
    <x v="496"/>
    <x v="1"/>
    <x v="10"/>
    <x v="491"/>
    <n v="22.96"/>
    <n v="2"/>
    <n v="0"/>
    <n v="11.250400000000001"/>
  </r>
  <r>
    <n v="6170"/>
    <s v="CA-2011-101266"/>
    <x v="2"/>
    <x v="9"/>
    <d v="2011-08-30T00:00:00"/>
    <s v="Second Class"/>
    <s v="MM-17920"/>
    <s v="Michael Moore"/>
    <x v="0"/>
    <x v="0"/>
    <s v="Springfield"/>
    <x v="17"/>
    <n v="22153"/>
    <x v="0"/>
    <x v="481"/>
    <x v="1"/>
    <x v="10"/>
    <x v="477"/>
    <n v="13.36"/>
    <n v="2"/>
    <n v="0"/>
    <n v="6.4127999999999998"/>
  </r>
  <r>
    <n v="6171"/>
    <s v="CA-2013-141523"/>
    <x v="0"/>
    <x v="1054"/>
    <d v="2013-12-25T00:00:00"/>
    <s v="Second Class"/>
    <s v="MH-17440"/>
    <s v="Mark Haberlin"/>
    <x v="1"/>
    <x v="0"/>
    <s v="New York City"/>
    <x v="15"/>
    <n v="10035"/>
    <x v="3"/>
    <x v="1395"/>
    <x v="1"/>
    <x v="8"/>
    <x v="1373"/>
    <n v="34.248000000000005"/>
    <n v="3"/>
    <n v="0.2"/>
    <n v="11.558699999999998"/>
  </r>
  <r>
    <n v="6172"/>
    <s v="CA-2013-141523"/>
    <x v="0"/>
    <x v="1054"/>
    <d v="2013-12-25T00:00:00"/>
    <s v="Second Class"/>
    <s v="MH-17440"/>
    <s v="Mark Haberlin"/>
    <x v="1"/>
    <x v="0"/>
    <s v="New York City"/>
    <x v="15"/>
    <n v="10035"/>
    <x v="3"/>
    <x v="824"/>
    <x v="1"/>
    <x v="6"/>
    <x v="812"/>
    <n v="3.52"/>
    <n v="2"/>
    <n v="0"/>
    <n v="1.0207999999999999"/>
  </r>
  <r>
    <n v="6173"/>
    <s v="US-2011-106299"/>
    <x v="2"/>
    <x v="1094"/>
    <d v="2011-08-08T00:00:00"/>
    <s v="Standard Class"/>
    <s v="NZ-18565"/>
    <s v="Nick Zandusky"/>
    <x v="2"/>
    <x v="0"/>
    <s v="Springfield"/>
    <x v="25"/>
    <n v="65807"/>
    <x v="2"/>
    <x v="951"/>
    <x v="1"/>
    <x v="8"/>
    <x v="935"/>
    <n v="26.7"/>
    <n v="5"/>
    <n v="0"/>
    <n v="12.548999999999999"/>
  </r>
  <r>
    <n v="6174"/>
    <s v="US-2011-106299"/>
    <x v="2"/>
    <x v="1094"/>
    <d v="2011-08-08T00:00:00"/>
    <s v="Standard Class"/>
    <s v="NZ-18565"/>
    <s v="Nick Zandusky"/>
    <x v="2"/>
    <x v="0"/>
    <s v="Springfield"/>
    <x v="25"/>
    <n v="65807"/>
    <x v="2"/>
    <x v="1651"/>
    <x v="2"/>
    <x v="11"/>
    <x v="1631"/>
    <n v="21.2"/>
    <n v="2"/>
    <n v="0"/>
    <n v="9.1160000000000014"/>
  </r>
  <r>
    <n v="6175"/>
    <s v="US-2011-106299"/>
    <x v="2"/>
    <x v="1094"/>
    <d v="2011-08-08T00:00:00"/>
    <s v="Standard Class"/>
    <s v="NZ-18565"/>
    <s v="Nick Zandusky"/>
    <x v="2"/>
    <x v="0"/>
    <s v="Springfield"/>
    <x v="25"/>
    <n v="65807"/>
    <x v="2"/>
    <x v="1074"/>
    <x v="1"/>
    <x v="4"/>
    <x v="1055"/>
    <n v="838.38"/>
    <n v="2"/>
    <n v="0"/>
    <n v="226.36260000000004"/>
  </r>
  <r>
    <n v="6176"/>
    <s v="CA-2012-158421"/>
    <x v="1"/>
    <x v="481"/>
    <d v="2012-09-26T00:00:00"/>
    <s v="Standard Class"/>
    <s v="GB-14575"/>
    <s v="Giulietta Baptist"/>
    <x v="0"/>
    <x v="0"/>
    <s v="Columbia"/>
    <x v="20"/>
    <n v="29203"/>
    <x v="0"/>
    <x v="774"/>
    <x v="0"/>
    <x v="1"/>
    <x v="765"/>
    <n v="1690.04"/>
    <n v="4"/>
    <n v="0"/>
    <n v="422.51"/>
  </r>
  <r>
    <n v="6177"/>
    <s v="CA-2012-158421"/>
    <x v="1"/>
    <x v="481"/>
    <d v="2012-09-26T00:00:00"/>
    <s v="Standard Class"/>
    <s v="GB-14575"/>
    <s v="Giulietta Baptist"/>
    <x v="0"/>
    <x v="0"/>
    <s v="Columbia"/>
    <x v="20"/>
    <n v="29203"/>
    <x v="0"/>
    <x v="576"/>
    <x v="1"/>
    <x v="4"/>
    <x v="571"/>
    <n v="85.96"/>
    <n v="7"/>
    <n v="0"/>
    <n v="24.068799999999996"/>
  </r>
  <r>
    <n v="6178"/>
    <s v="CA-2012-158421"/>
    <x v="1"/>
    <x v="481"/>
    <d v="2012-09-26T00:00:00"/>
    <s v="Standard Class"/>
    <s v="GB-14575"/>
    <s v="Giulietta Baptist"/>
    <x v="0"/>
    <x v="0"/>
    <s v="Columbia"/>
    <x v="20"/>
    <n v="29203"/>
    <x v="0"/>
    <x v="1697"/>
    <x v="1"/>
    <x v="12"/>
    <x v="1676"/>
    <n v="121.96"/>
    <n v="2"/>
    <n v="0"/>
    <n v="57.32119999999999"/>
  </r>
  <r>
    <n v="6179"/>
    <s v="CA-2012-158421"/>
    <x v="1"/>
    <x v="481"/>
    <d v="2012-09-26T00:00:00"/>
    <s v="Standard Class"/>
    <s v="GB-14575"/>
    <s v="Giulietta Baptist"/>
    <x v="0"/>
    <x v="0"/>
    <s v="Columbia"/>
    <x v="20"/>
    <n v="29203"/>
    <x v="0"/>
    <x v="1776"/>
    <x v="1"/>
    <x v="10"/>
    <x v="1757"/>
    <n v="23.92"/>
    <n v="4"/>
    <n v="0"/>
    <n v="11.720800000000001"/>
  </r>
  <r>
    <n v="6180"/>
    <s v="CA-2012-158421"/>
    <x v="1"/>
    <x v="481"/>
    <d v="2012-09-26T00:00:00"/>
    <s v="Standard Class"/>
    <s v="GB-14575"/>
    <s v="Giulietta Baptist"/>
    <x v="0"/>
    <x v="0"/>
    <s v="Columbia"/>
    <x v="20"/>
    <n v="29203"/>
    <x v="0"/>
    <x v="911"/>
    <x v="1"/>
    <x v="4"/>
    <x v="894"/>
    <n v="63.96"/>
    <n v="2"/>
    <n v="0"/>
    <n v="6.3960000000000008"/>
  </r>
  <r>
    <n v="6181"/>
    <s v="CA-2012-158421"/>
    <x v="1"/>
    <x v="481"/>
    <d v="2012-09-26T00:00:00"/>
    <s v="Standard Class"/>
    <s v="GB-14575"/>
    <s v="Giulietta Baptist"/>
    <x v="0"/>
    <x v="0"/>
    <s v="Columbia"/>
    <x v="20"/>
    <n v="29203"/>
    <x v="0"/>
    <x v="1370"/>
    <x v="2"/>
    <x v="7"/>
    <x v="1346"/>
    <n v="629.94999999999993"/>
    <n v="5"/>
    <n v="0"/>
    <n v="176.38600000000002"/>
  </r>
  <r>
    <n v="6182"/>
    <s v="CA-2012-158421"/>
    <x v="1"/>
    <x v="481"/>
    <d v="2012-09-26T00:00:00"/>
    <s v="Standard Class"/>
    <s v="GB-14575"/>
    <s v="Giulietta Baptist"/>
    <x v="0"/>
    <x v="0"/>
    <s v="Columbia"/>
    <x v="20"/>
    <n v="29203"/>
    <x v="0"/>
    <x v="529"/>
    <x v="2"/>
    <x v="7"/>
    <x v="524"/>
    <n v="113.72999999999999"/>
    <n v="3"/>
    <n v="0"/>
    <n v="32.981699999999989"/>
  </r>
  <r>
    <n v="6183"/>
    <s v="CA-2012-158421"/>
    <x v="1"/>
    <x v="481"/>
    <d v="2012-09-26T00:00:00"/>
    <s v="Standard Class"/>
    <s v="GB-14575"/>
    <s v="Giulietta Baptist"/>
    <x v="0"/>
    <x v="0"/>
    <s v="Columbia"/>
    <x v="20"/>
    <n v="29203"/>
    <x v="0"/>
    <x v="347"/>
    <x v="1"/>
    <x v="8"/>
    <x v="343"/>
    <n v="14.6"/>
    <n v="2"/>
    <n v="0"/>
    <n v="6.8619999999999992"/>
  </r>
  <r>
    <n v="6184"/>
    <s v="CA-2012-158421"/>
    <x v="1"/>
    <x v="481"/>
    <d v="2012-09-26T00:00:00"/>
    <s v="Standard Class"/>
    <s v="GB-14575"/>
    <s v="Giulietta Baptist"/>
    <x v="0"/>
    <x v="0"/>
    <s v="Columbia"/>
    <x v="20"/>
    <n v="29203"/>
    <x v="0"/>
    <x v="16"/>
    <x v="1"/>
    <x v="4"/>
    <x v="16"/>
    <n v="887.84"/>
    <n v="8"/>
    <n v="0"/>
    <n v="17.756799999999998"/>
  </r>
  <r>
    <n v="6185"/>
    <s v="CA-2013-143609"/>
    <x v="0"/>
    <x v="25"/>
    <d v="2013-12-14T00:00:00"/>
    <s v="First Class"/>
    <s v="DB-13270"/>
    <s v="Deborah Brumfield"/>
    <x v="2"/>
    <x v="0"/>
    <s v="Portland"/>
    <x v="21"/>
    <n v="97206"/>
    <x v="1"/>
    <x v="38"/>
    <x v="0"/>
    <x v="1"/>
    <x v="38"/>
    <n v="403.92"/>
    <n v="5"/>
    <n v="0.2"/>
    <n v="25.245000000000019"/>
  </r>
  <r>
    <n v="6186"/>
    <s v="CA-2012-138331"/>
    <x v="1"/>
    <x v="976"/>
    <d v="2012-08-12T00:00:00"/>
    <s v="Standard Class"/>
    <s v="JK-15625"/>
    <s v="Jim Karlsson"/>
    <x v="0"/>
    <x v="0"/>
    <s v="Philadelphia"/>
    <x v="9"/>
    <n v="19120"/>
    <x v="3"/>
    <x v="818"/>
    <x v="1"/>
    <x v="6"/>
    <x v="806"/>
    <n v="106.8"/>
    <n v="10"/>
    <n v="0.2"/>
    <n v="10.679999999999996"/>
  </r>
  <r>
    <n v="6187"/>
    <s v="CA-2012-138954"/>
    <x v="1"/>
    <x v="219"/>
    <d v="2012-11-17T00:00:00"/>
    <s v="First Class"/>
    <s v="MH-17785"/>
    <s v="Maya Herman"/>
    <x v="1"/>
    <x v="0"/>
    <s v="New York City"/>
    <x v="15"/>
    <n v="10035"/>
    <x v="3"/>
    <x v="392"/>
    <x v="1"/>
    <x v="4"/>
    <x v="388"/>
    <n v="70.949999999999989"/>
    <n v="3"/>
    <n v="0"/>
    <n v="20.575499999999998"/>
  </r>
  <r>
    <n v="6188"/>
    <s v="CA-2012-138954"/>
    <x v="1"/>
    <x v="219"/>
    <d v="2012-11-17T00:00:00"/>
    <s v="First Class"/>
    <s v="MH-17785"/>
    <s v="Maya Herman"/>
    <x v="1"/>
    <x v="0"/>
    <s v="New York City"/>
    <x v="15"/>
    <n v="10035"/>
    <x v="3"/>
    <x v="1344"/>
    <x v="1"/>
    <x v="8"/>
    <x v="1320"/>
    <n v="34.944000000000003"/>
    <n v="6"/>
    <n v="0.2"/>
    <n v="11.793599999999998"/>
  </r>
  <r>
    <n v="6189"/>
    <s v="CA-2012-138954"/>
    <x v="1"/>
    <x v="219"/>
    <d v="2012-11-17T00:00:00"/>
    <s v="First Class"/>
    <s v="MH-17785"/>
    <s v="Maya Herman"/>
    <x v="1"/>
    <x v="0"/>
    <s v="New York City"/>
    <x v="15"/>
    <n v="10035"/>
    <x v="3"/>
    <x v="1041"/>
    <x v="1"/>
    <x v="6"/>
    <x v="1021"/>
    <n v="119.03999999999999"/>
    <n v="6"/>
    <n v="0"/>
    <n v="35.711999999999989"/>
  </r>
  <r>
    <n v="6190"/>
    <s v="CA-2014-157903"/>
    <x v="3"/>
    <x v="1095"/>
    <d v="2014-04-09T00:00:00"/>
    <s v="Standard Class"/>
    <s v="AM-10705"/>
    <s v="Anne McFarland"/>
    <x v="0"/>
    <x v="0"/>
    <s v="Des Plaines"/>
    <x v="10"/>
    <n v="60016"/>
    <x v="2"/>
    <x v="1191"/>
    <x v="2"/>
    <x v="7"/>
    <x v="1167"/>
    <n v="383.84000000000003"/>
    <n v="4"/>
    <n v="0.2"/>
    <n v="47.97999999999999"/>
  </r>
  <r>
    <n v="6191"/>
    <s v="CA-2013-157259"/>
    <x v="0"/>
    <x v="435"/>
    <d v="2013-12-29T00:00:00"/>
    <s v="Standard Class"/>
    <s v="JM-15535"/>
    <s v="Jessica Myrick"/>
    <x v="0"/>
    <x v="0"/>
    <s v="New York City"/>
    <x v="15"/>
    <n v="10035"/>
    <x v="3"/>
    <x v="1740"/>
    <x v="0"/>
    <x v="5"/>
    <x v="1720"/>
    <n v="799.56000000000006"/>
    <n v="9"/>
    <n v="0"/>
    <n v="207.88559999999998"/>
  </r>
  <r>
    <n v="6192"/>
    <s v="CA-2014-107986"/>
    <x v="3"/>
    <x v="1096"/>
    <d v="2014-12-14T00:00:00"/>
    <s v="Same Day"/>
    <s v="MW-18220"/>
    <s v="Mitch Webber"/>
    <x v="0"/>
    <x v="0"/>
    <s v="Seattle"/>
    <x v="4"/>
    <n v="98103"/>
    <x v="1"/>
    <x v="470"/>
    <x v="1"/>
    <x v="4"/>
    <x v="466"/>
    <n v="31.44"/>
    <n v="3"/>
    <n v="0"/>
    <n v="8.4888000000000012"/>
  </r>
  <r>
    <n v="6193"/>
    <s v="CA-2014-104927"/>
    <x v="3"/>
    <x v="66"/>
    <d v="2014-12-27T00:00:00"/>
    <s v="Standard Class"/>
    <s v="AG-10330"/>
    <s v="Alex Grayson"/>
    <x v="0"/>
    <x v="0"/>
    <s v="Houston"/>
    <x v="5"/>
    <n v="77095"/>
    <x v="2"/>
    <x v="712"/>
    <x v="1"/>
    <x v="10"/>
    <x v="704"/>
    <n v="25.920000000000005"/>
    <n v="5"/>
    <n v="0.2"/>
    <n v="9.0719999999999992"/>
  </r>
  <r>
    <n v="6194"/>
    <s v="CA-2014-104927"/>
    <x v="3"/>
    <x v="66"/>
    <d v="2014-12-27T00:00:00"/>
    <s v="Standard Class"/>
    <s v="AG-10330"/>
    <s v="Alex Grayson"/>
    <x v="0"/>
    <x v="0"/>
    <s v="Houston"/>
    <x v="5"/>
    <n v="77095"/>
    <x v="2"/>
    <x v="858"/>
    <x v="1"/>
    <x v="8"/>
    <x v="844"/>
    <n v="6.3299999999999992"/>
    <n v="5"/>
    <n v="0.8"/>
    <n v="-9.8114999999999988"/>
  </r>
  <r>
    <n v="6195"/>
    <s v="CA-2014-104927"/>
    <x v="3"/>
    <x v="66"/>
    <d v="2014-12-27T00:00:00"/>
    <s v="Standard Class"/>
    <s v="AG-10330"/>
    <s v="Alex Grayson"/>
    <x v="0"/>
    <x v="0"/>
    <s v="Houston"/>
    <x v="5"/>
    <n v="77095"/>
    <x v="2"/>
    <x v="640"/>
    <x v="1"/>
    <x v="10"/>
    <x v="634"/>
    <n v="75.88"/>
    <n v="5"/>
    <n v="0.2"/>
    <n v="26.557999999999993"/>
  </r>
  <r>
    <n v="6196"/>
    <s v="CA-2014-113453"/>
    <x v="3"/>
    <x v="208"/>
    <d v="2014-10-29T00:00:00"/>
    <s v="Standard Class"/>
    <s v="CM-12160"/>
    <s v="Charles McCrossin"/>
    <x v="0"/>
    <x v="0"/>
    <s v="Philadelphia"/>
    <x v="9"/>
    <n v="19143"/>
    <x v="3"/>
    <x v="903"/>
    <x v="2"/>
    <x v="7"/>
    <x v="886"/>
    <n v="329.988"/>
    <n v="2"/>
    <n v="0.4"/>
    <n v="-76.997200000000021"/>
  </r>
  <r>
    <n v="6197"/>
    <s v="CA-2014-113453"/>
    <x v="3"/>
    <x v="208"/>
    <d v="2014-10-29T00:00:00"/>
    <s v="Standard Class"/>
    <s v="CM-12160"/>
    <s v="Charles McCrossin"/>
    <x v="0"/>
    <x v="0"/>
    <s v="Philadelphia"/>
    <x v="9"/>
    <n v="19143"/>
    <x v="3"/>
    <x v="1069"/>
    <x v="1"/>
    <x v="4"/>
    <x v="1049"/>
    <n v="71.376000000000005"/>
    <n v="3"/>
    <n v="0.2"/>
    <n v="-4.460999999999995"/>
  </r>
  <r>
    <n v="6198"/>
    <s v="CA-2012-149909"/>
    <x v="1"/>
    <x v="50"/>
    <d v="2012-11-17T00:00:00"/>
    <s v="Standard Class"/>
    <s v="RA-19915"/>
    <s v="Russell Applegate"/>
    <x v="0"/>
    <x v="0"/>
    <s v="Columbus"/>
    <x v="14"/>
    <n v="47201"/>
    <x v="2"/>
    <x v="1346"/>
    <x v="1"/>
    <x v="10"/>
    <x v="1322"/>
    <n v="63.769999999999996"/>
    <n v="7"/>
    <n v="0"/>
    <n v="28.696499999999993"/>
  </r>
  <r>
    <n v="6199"/>
    <s v="CA-2012-149909"/>
    <x v="1"/>
    <x v="50"/>
    <d v="2012-11-17T00:00:00"/>
    <s v="Standard Class"/>
    <s v="RA-19915"/>
    <s v="Russell Applegate"/>
    <x v="0"/>
    <x v="0"/>
    <s v="Columbus"/>
    <x v="14"/>
    <n v="47201"/>
    <x v="2"/>
    <x v="1259"/>
    <x v="2"/>
    <x v="7"/>
    <x v="1234"/>
    <n v="50.97"/>
    <n v="3"/>
    <n v="0"/>
    <n v="13.252199999999997"/>
  </r>
  <r>
    <n v="6200"/>
    <s v="CA-2012-149909"/>
    <x v="1"/>
    <x v="50"/>
    <d v="2012-11-17T00:00:00"/>
    <s v="Standard Class"/>
    <s v="RA-19915"/>
    <s v="Russell Applegate"/>
    <x v="0"/>
    <x v="0"/>
    <s v="Columbus"/>
    <x v="14"/>
    <n v="47201"/>
    <x v="2"/>
    <x v="694"/>
    <x v="1"/>
    <x v="10"/>
    <x v="687"/>
    <n v="96.08"/>
    <n v="2"/>
    <n v="0"/>
    <n v="46.118399999999994"/>
  </r>
  <r>
    <n v="6201"/>
    <s v="CA-2012-146675"/>
    <x v="1"/>
    <x v="392"/>
    <d v="2012-04-20T00:00:00"/>
    <s v="Standard Class"/>
    <s v="SB-20185"/>
    <s v="Sarah Brown"/>
    <x v="0"/>
    <x v="0"/>
    <s v="Evanston"/>
    <x v="10"/>
    <n v="60201"/>
    <x v="2"/>
    <x v="1077"/>
    <x v="2"/>
    <x v="16"/>
    <x v="1058"/>
    <n v="1439.9680000000001"/>
    <n v="4"/>
    <n v="0.2"/>
    <n v="485.98919999999993"/>
  </r>
  <r>
    <n v="6202"/>
    <s v="CA-2012-146675"/>
    <x v="1"/>
    <x v="392"/>
    <d v="2012-04-20T00:00:00"/>
    <s v="Standard Class"/>
    <s v="SB-20185"/>
    <s v="Sarah Brown"/>
    <x v="0"/>
    <x v="0"/>
    <s v="Evanston"/>
    <x v="10"/>
    <n v="60201"/>
    <x v="2"/>
    <x v="1700"/>
    <x v="2"/>
    <x v="11"/>
    <x v="1679"/>
    <n v="43.56"/>
    <n v="3"/>
    <n v="0.2"/>
    <n v="-4.9004999999999974"/>
  </r>
  <r>
    <n v="6203"/>
    <s v="CA-2013-118332"/>
    <x v="0"/>
    <x v="186"/>
    <d v="2013-12-24T00:00:00"/>
    <s v="Standard Class"/>
    <s v="PK-19075"/>
    <s v="Pete Kriz"/>
    <x v="0"/>
    <x v="0"/>
    <s v="Apple Valley"/>
    <x v="1"/>
    <n v="92307"/>
    <x v="1"/>
    <x v="901"/>
    <x v="0"/>
    <x v="1"/>
    <x v="884"/>
    <n v="563.91999999999996"/>
    <n v="5"/>
    <n v="0.2"/>
    <n v="7.0489999999999498"/>
  </r>
  <r>
    <n v="6204"/>
    <s v="CA-2013-133669"/>
    <x v="0"/>
    <x v="147"/>
    <d v="2013-10-28T00:00:00"/>
    <s v="Standard Class"/>
    <s v="SV-20935"/>
    <s v="Susan Vittorini"/>
    <x v="0"/>
    <x v="0"/>
    <s v="Columbus"/>
    <x v="24"/>
    <n v="43229"/>
    <x v="3"/>
    <x v="1692"/>
    <x v="2"/>
    <x v="7"/>
    <x v="1671"/>
    <n v="235.15199999999999"/>
    <n v="8"/>
    <n v="0.4"/>
    <n v="-47.030399999999986"/>
  </r>
  <r>
    <n v="6205"/>
    <s v="CA-2014-145660"/>
    <x v="3"/>
    <x v="96"/>
    <d v="2014-12-04T00:00:00"/>
    <s v="First Class"/>
    <s v="MG-17650"/>
    <s v="Matthew Grinstein"/>
    <x v="2"/>
    <x v="0"/>
    <s v="Marion"/>
    <x v="24"/>
    <n v="43302"/>
    <x v="3"/>
    <x v="763"/>
    <x v="0"/>
    <x v="5"/>
    <x v="755"/>
    <n v="7.7120000000000006"/>
    <n v="2"/>
    <n v="0.2"/>
    <n v="1.7352000000000005"/>
  </r>
  <r>
    <n v="6206"/>
    <s v="CA-2013-133697"/>
    <x v="0"/>
    <x v="201"/>
    <d v="2013-10-25T00:00:00"/>
    <s v="Second Class"/>
    <s v="CM-12445"/>
    <s v="Chuck Magee"/>
    <x v="0"/>
    <x v="0"/>
    <s v="Houston"/>
    <x v="5"/>
    <n v="77095"/>
    <x v="2"/>
    <x v="1346"/>
    <x v="1"/>
    <x v="10"/>
    <x v="1322"/>
    <n v="51.016000000000005"/>
    <n v="7"/>
    <n v="0.2"/>
    <n v="15.942499999999992"/>
  </r>
  <r>
    <n v="6207"/>
    <s v="CA-2013-133697"/>
    <x v="0"/>
    <x v="201"/>
    <d v="2013-10-25T00:00:00"/>
    <s v="Second Class"/>
    <s v="CM-12445"/>
    <s v="Chuck Magee"/>
    <x v="0"/>
    <x v="0"/>
    <s v="Houston"/>
    <x v="5"/>
    <n v="77095"/>
    <x v="2"/>
    <x v="550"/>
    <x v="1"/>
    <x v="13"/>
    <x v="33"/>
    <n v="25.248000000000001"/>
    <n v="4"/>
    <n v="0.2"/>
    <n v="7.8899999999999979"/>
  </r>
  <r>
    <n v="6208"/>
    <s v="CA-2013-133697"/>
    <x v="0"/>
    <x v="201"/>
    <d v="2013-10-25T00:00:00"/>
    <s v="Second Class"/>
    <s v="CM-12445"/>
    <s v="Chuck Magee"/>
    <x v="0"/>
    <x v="0"/>
    <s v="Houston"/>
    <x v="5"/>
    <n v="77095"/>
    <x v="2"/>
    <x v="394"/>
    <x v="0"/>
    <x v="1"/>
    <x v="390"/>
    <n v="56.686"/>
    <n v="1"/>
    <n v="0.3"/>
    <n v="-14.576399999999996"/>
  </r>
  <r>
    <n v="6209"/>
    <s v="CA-2014-148138"/>
    <x v="3"/>
    <x v="365"/>
    <d v="2014-10-04T00:00:00"/>
    <s v="Standard Class"/>
    <s v="ME-18010"/>
    <s v="Michelle Ellison"/>
    <x v="1"/>
    <x v="0"/>
    <s v="Marion"/>
    <x v="24"/>
    <n v="43302"/>
    <x v="3"/>
    <x v="911"/>
    <x v="1"/>
    <x v="4"/>
    <x v="894"/>
    <n v="51.168000000000006"/>
    <n v="2"/>
    <n v="0.2"/>
    <n v="-6.3960000000000008"/>
  </r>
  <r>
    <n v="6210"/>
    <s v="CA-2014-119809"/>
    <x v="3"/>
    <x v="238"/>
    <d v="2014-08-26T00:00:00"/>
    <s v="Standard Class"/>
    <s v="YS-21880"/>
    <s v="Yana Sorensen"/>
    <x v="1"/>
    <x v="0"/>
    <s v="Seattle"/>
    <x v="4"/>
    <n v="98103"/>
    <x v="1"/>
    <x v="760"/>
    <x v="1"/>
    <x v="8"/>
    <x v="751"/>
    <n v="2793.5280000000002"/>
    <n v="9"/>
    <n v="0.2"/>
    <n v="942.81569999999988"/>
  </r>
  <r>
    <n v="6211"/>
    <s v="CA-2014-119809"/>
    <x v="3"/>
    <x v="238"/>
    <d v="2014-08-26T00:00:00"/>
    <s v="Standard Class"/>
    <s v="YS-21880"/>
    <s v="Yana Sorensen"/>
    <x v="1"/>
    <x v="0"/>
    <s v="Seattle"/>
    <x v="4"/>
    <n v="98103"/>
    <x v="1"/>
    <x v="384"/>
    <x v="1"/>
    <x v="4"/>
    <x v="380"/>
    <n v="1000.0200000000001"/>
    <n v="7"/>
    <n v="0"/>
    <n v="290.00579999999991"/>
  </r>
  <r>
    <n v="6212"/>
    <s v="CA-2014-119809"/>
    <x v="3"/>
    <x v="238"/>
    <d v="2014-08-26T00:00:00"/>
    <s v="Standard Class"/>
    <s v="YS-21880"/>
    <s v="Yana Sorensen"/>
    <x v="1"/>
    <x v="0"/>
    <s v="Seattle"/>
    <x v="4"/>
    <n v="98103"/>
    <x v="1"/>
    <x v="504"/>
    <x v="0"/>
    <x v="5"/>
    <x v="499"/>
    <n v="65.94"/>
    <n v="3"/>
    <n v="0"/>
    <n v="22.419600000000003"/>
  </r>
  <r>
    <n v="6213"/>
    <s v="CA-2014-149944"/>
    <x v="3"/>
    <x v="105"/>
    <d v="2014-11-17T00:00:00"/>
    <s v="Second Class"/>
    <s v="MB-17305"/>
    <s v="Maria Bertelson"/>
    <x v="0"/>
    <x v="0"/>
    <s v="Longview"/>
    <x v="4"/>
    <n v="98632"/>
    <x v="1"/>
    <x v="829"/>
    <x v="1"/>
    <x v="13"/>
    <x v="33"/>
    <n v="18.240000000000002"/>
    <n v="3"/>
    <n v="0"/>
    <n v="9.120000000000001"/>
  </r>
  <r>
    <n v="6214"/>
    <s v="CA-2014-149944"/>
    <x v="3"/>
    <x v="105"/>
    <d v="2014-11-17T00:00:00"/>
    <s v="Second Class"/>
    <s v="MB-17305"/>
    <s v="Maria Bertelson"/>
    <x v="0"/>
    <x v="0"/>
    <s v="Longview"/>
    <x v="4"/>
    <n v="98632"/>
    <x v="1"/>
    <x v="513"/>
    <x v="1"/>
    <x v="9"/>
    <x v="508"/>
    <n v="76.12"/>
    <n v="2"/>
    <n v="0"/>
    <n v="22.074799999999996"/>
  </r>
  <r>
    <n v="6215"/>
    <s v="CA-2011-128538"/>
    <x v="2"/>
    <x v="856"/>
    <d v="2011-10-15T00:00:00"/>
    <s v="Standard Class"/>
    <s v="AS-10240"/>
    <s v="Alan Shonely"/>
    <x v="0"/>
    <x v="0"/>
    <s v="Redondo Beach"/>
    <x v="1"/>
    <n v="90278"/>
    <x v="1"/>
    <x v="588"/>
    <x v="1"/>
    <x v="12"/>
    <x v="583"/>
    <n v="7.64"/>
    <n v="1"/>
    <n v="0"/>
    <n v="3.7435999999999998"/>
  </r>
  <r>
    <n v="6216"/>
    <s v="CA-2012-161711"/>
    <x v="1"/>
    <x v="109"/>
    <d v="2012-12-03T00:00:00"/>
    <s v="Standard Class"/>
    <s v="MC-17425"/>
    <s v="Mark Cousins"/>
    <x v="1"/>
    <x v="0"/>
    <s v="New York City"/>
    <x v="15"/>
    <n v="10035"/>
    <x v="3"/>
    <x v="205"/>
    <x v="0"/>
    <x v="5"/>
    <x v="204"/>
    <n v="68.16"/>
    <n v="3"/>
    <n v="0"/>
    <n v="27.945600000000002"/>
  </r>
  <r>
    <n v="6217"/>
    <s v="CA-2012-161711"/>
    <x v="1"/>
    <x v="109"/>
    <d v="2012-12-03T00:00:00"/>
    <s v="Standard Class"/>
    <s v="MC-17425"/>
    <s v="Mark Cousins"/>
    <x v="1"/>
    <x v="0"/>
    <s v="New York City"/>
    <x v="15"/>
    <n v="10035"/>
    <x v="3"/>
    <x v="837"/>
    <x v="1"/>
    <x v="12"/>
    <x v="33"/>
    <n v="62.24"/>
    <n v="8"/>
    <n v="0"/>
    <n v="29.252800000000001"/>
  </r>
  <r>
    <n v="6218"/>
    <s v="US-2012-129553"/>
    <x v="1"/>
    <x v="1097"/>
    <d v="2012-08-02T00:00:00"/>
    <s v="Standard Class"/>
    <s v="PG-18820"/>
    <s v="Patrick Gardner"/>
    <x v="0"/>
    <x v="0"/>
    <s v="Louisville"/>
    <x v="0"/>
    <n v="40214"/>
    <x v="0"/>
    <x v="1136"/>
    <x v="2"/>
    <x v="7"/>
    <x v="1115"/>
    <n v="29.97"/>
    <n v="3"/>
    <n v="0"/>
    <n v="0.29969999999999963"/>
  </r>
  <r>
    <n v="6219"/>
    <s v="CA-2013-160220"/>
    <x v="0"/>
    <x v="201"/>
    <d v="2013-10-27T00:00:00"/>
    <s v="Standard Class"/>
    <s v="JS-16030"/>
    <s v="Joy Smith"/>
    <x v="0"/>
    <x v="0"/>
    <s v="Trenton"/>
    <x v="12"/>
    <n v="48183"/>
    <x v="2"/>
    <x v="1020"/>
    <x v="2"/>
    <x v="7"/>
    <x v="1002"/>
    <n v="125.69999999999999"/>
    <n v="6"/>
    <n v="0"/>
    <n v="35.195999999999998"/>
  </r>
  <r>
    <n v="6220"/>
    <s v="CA-2013-160220"/>
    <x v="0"/>
    <x v="201"/>
    <d v="2013-10-27T00:00:00"/>
    <s v="Standard Class"/>
    <s v="JS-16030"/>
    <s v="Joy Smith"/>
    <x v="0"/>
    <x v="0"/>
    <s v="Trenton"/>
    <x v="12"/>
    <n v="48183"/>
    <x v="2"/>
    <x v="664"/>
    <x v="2"/>
    <x v="7"/>
    <x v="658"/>
    <n v="191.98"/>
    <n v="2"/>
    <n v="0"/>
    <n v="51.834599999999995"/>
  </r>
  <r>
    <n v="6221"/>
    <s v="CA-2013-160220"/>
    <x v="0"/>
    <x v="201"/>
    <d v="2013-10-27T00:00:00"/>
    <s v="Standard Class"/>
    <s v="JS-16030"/>
    <s v="Joy Smith"/>
    <x v="0"/>
    <x v="0"/>
    <s v="Trenton"/>
    <x v="12"/>
    <n v="48183"/>
    <x v="2"/>
    <x v="383"/>
    <x v="1"/>
    <x v="4"/>
    <x v="379"/>
    <n v="20.86"/>
    <n v="7"/>
    <n v="0"/>
    <n v="1.4601999999999977"/>
  </r>
  <r>
    <n v="6222"/>
    <s v="US-2014-157224"/>
    <x v="3"/>
    <x v="32"/>
    <d v="2014-09-19T00:00:00"/>
    <s v="Second Class"/>
    <s v="JB-16000"/>
    <s v="Joy Bell-"/>
    <x v="0"/>
    <x v="0"/>
    <s v="Los Angeles"/>
    <x v="1"/>
    <n v="90045"/>
    <x v="1"/>
    <x v="919"/>
    <x v="1"/>
    <x v="2"/>
    <x v="902"/>
    <n v="56.699999999999996"/>
    <n v="9"/>
    <n v="0"/>
    <n v="26.081999999999997"/>
  </r>
  <r>
    <n v="6223"/>
    <s v="CA-2014-140627"/>
    <x v="3"/>
    <x v="331"/>
    <d v="2014-12-28T00:00:00"/>
    <s v="Standard Class"/>
    <s v="DK-12985"/>
    <s v="Darren Koutras"/>
    <x v="0"/>
    <x v="0"/>
    <s v="Hendersonville"/>
    <x v="18"/>
    <n v="37075"/>
    <x v="0"/>
    <x v="205"/>
    <x v="0"/>
    <x v="5"/>
    <x v="204"/>
    <n v="72.703999999999994"/>
    <n v="4"/>
    <n v="0.2"/>
    <n v="19.084800000000005"/>
  </r>
  <r>
    <n v="6224"/>
    <s v="CA-2014-140627"/>
    <x v="3"/>
    <x v="331"/>
    <d v="2014-12-28T00:00:00"/>
    <s v="Standard Class"/>
    <s v="DK-12985"/>
    <s v="Darren Koutras"/>
    <x v="0"/>
    <x v="0"/>
    <s v="Hendersonville"/>
    <x v="18"/>
    <n v="37075"/>
    <x v="0"/>
    <x v="909"/>
    <x v="1"/>
    <x v="6"/>
    <x v="892"/>
    <n v="12.263999999999999"/>
    <n v="7"/>
    <n v="0.2"/>
    <n v="1.0730999999999993"/>
  </r>
  <r>
    <n v="6225"/>
    <s v="CA-2014-140627"/>
    <x v="3"/>
    <x v="331"/>
    <d v="2014-12-28T00:00:00"/>
    <s v="Standard Class"/>
    <s v="DK-12985"/>
    <s v="Darren Koutras"/>
    <x v="0"/>
    <x v="0"/>
    <s v="Hendersonville"/>
    <x v="18"/>
    <n v="37075"/>
    <x v="0"/>
    <x v="72"/>
    <x v="1"/>
    <x v="4"/>
    <x v="72"/>
    <n v="218.35200000000003"/>
    <n v="3"/>
    <n v="0.2"/>
    <n v="-54.588000000000008"/>
  </r>
  <r>
    <n v="6226"/>
    <s v="CA-2012-133445"/>
    <x v="1"/>
    <x v="348"/>
    <d v="2012-10-09T00:00:00"/>
    <s v="Standard Class"/>
    <s v="JF-15490"/>
    <s v="Jeremy Farry"/>
    <x v="0"/>
    <x v="0"/>
    <s v="Portland"/>
    <x v="21"/>
    <n v="97206"/>
    <x v="1"/>
    <x v="1487"/>
    <x v="0"/>
    <x v="0"/>
    <x v="1465"/>
    <n v="66.294000000000011"/>
    <n v="1"/>
    <n v="0.7"/>
    <n v="-103.86059999999998"/>
  </r>
  <r>
    <n v="6227"/>
    <s v="CA-2012-133445"/>
    <x v="1"/>
    <x v="348"/>
    <d v="2012-10-09T00:00:00"/>
    <s v="Standard Class"/>
    <s v="JF-15490"/>
    <s v="Jeremy Farry"/>
    <x v="0"/>
    <x v="0"/>
    <s v="Portland"/>
    <x v="21"/>
    <n v="97206"/>
    <x v="1"/>
    <x v="1455"/>
    <x v="0"/>
    <x v="1"/>
    <x v="1432"/>
    <n v="291.16800000000001"/>
    <n v="4"/>
    <n v="0.2"/>
    <n v="-14.558399999999978"/>
  </r>
  <r>
    <n v="6228"/>
    <s v="CA-2011-148782"/>
    <x v="2"/>
    <x v="981"/>
    <d v="2011-11-07T00:00:00"/>
    <s v="Standard Class"/>
    <s v="PO-18850"/>
    <s v="Patrick O'Brill"/>
    <x v="0"/>
    <x v="0"/>
    <s v="Irving"/>
    <x v="5"/>
    <n v="75061"/>
    <x v="2"/>
    <x v="687"/>
    <x v="2"/>
    <x v="7"/>
    <x v="680"/>
    <n v="88.77600000000001"/>
    <n v="3"/>
    <n v="0.2"/>
    <n v="7.7679000000000009"/>
  </r>
  <r>
    <n v="6229"/>
    <s v="CA-2013-148208"/>
    <x v="0"/>
    <x v="115"/>
    <d v="2013-01-27T00:00:00"/>
    <s v="Standard Class"/>
    <s v="BT-11530"/>
    <s v="Bradley Talbott"/>
    <x v="2"/>
    <x v="0"/>
    <s v="Cleveland"/>
    <x v="24"/>
    <n v="44105"/>
    <x v="3"/>
    <x v="40"/>
    <x v="2"/>
    <x v="7"/>
    <x v="40"/>
    <n v="110.376"/>
    <n v="4"/>
    <n v="0.4"/>
    <n v="-20.235600000000005"/>
  </r>
  <r>
    <n v="6230"/>
    <s v="CA-2013-148208"/>
    <x v="0"/>
    <x v="115"/>
    <d v="2013-01-27T00:00:00"/>
    <s v="Standard Class"/>
    <s v="BT-11530"/>
    <s v="Bradley Talbott"/>
    <x v="2"/>
    <x v="0"/>
    <s v="Cleveland"/>
    <x v="24"/>
    <n v="44105"/>
    <x v="3"/>
    <x v="43"/>
    <x v="2"/>
    <x v="11"/>
    <x v="43"/>
    <n v="55.176000000000002"/>
    <n v="3"/>
    <n v="0.2"/>
    <n v="15.863099999999999"/>
  </r>
  <r>
    <n v="6231"/>
    <s v="CA-2014-127656"/>
    <x v="3"/>
    <x v="497"/>
    <d v="2014-07-18T00:00:00"/>
    <s v="Standard Class"/>
    <s v="NW-18400"/>
    <s v="Natalie Webber"/>
    <x v="0"/>
    <x v="0"/>
    <s v="Waterloo"/>
    <x v="23"/>
    <n v="50701"/>
    <x v="2"/>
    <x v="773"/>
    <x v="1"/>
    <x v="6"/>
    <x v="33"/>
    <n v="30.32"/>
    <n v="4"/>
    <n v="0"/>
    <n v="11.8248"/>
  </r>
  <r>
    <n v="6232"/>
    <s v="US-2014-142188"/>
    <x v="3"/>
    <x v="220"/>
    <d v="2014-09-12T00:00:00"/>
    <s v="Same Day"/>
    <s v="JF-15415"/>
    <s v="Jennifer Ferguson"/>
    <x v="0"/>
    <x v="0"/>
    <s v="Seattle"/>
    <x v="4"/>
    <n v="98105"/>
    <x v="1"/>
    <x v="637"/>
    <x v="0"/>
    <x v="1"/>
    <x v="631"/>
    <n v="177.56800000000001"/>
    <n v="2"/>
    <n v="0.2"/>
    <n v="8.8783999999999921"/>
  </r>
  <r>
    <n v="6233"/>
    <s v="US-2014-142188"/>
    <x v="3"/>
    <x v="220"/>
    <d v="2014-09-12T00:00:00"/>
    <s v="Same Day"/>
    <s v="JF-15415"/>
    <s v="Jennifer Ferguson"/>
    <x v="0"/>
    <x v="0"/>
    <s v="Seattle"/>
    <x v="4"/>
    <n v="98105"/>
    <x v="1"/>
    <x v="510"/>
    <x v="1"/>
    <x v="10"/>
    <x v="505"/>
    <n v="19.440000000000001"/>
    <n v="3"/>
    <n v="0"/>
    <n v="9.3312000000000008"/>
  </r>
  <r>
    <n v="6234"/>
    <s v="US-2014-142188"/>
    <x v="3"/>
    <x v="220"/>
    <d v="2014-09-12T00:00:00"/>
    <s v="Same Day"/>
    <s v="JF-15415"/>
    <s v="Jennifer Ferguson"/>
    <x v="0"/>
    <x v="0"/>
    <s v="Seattle"/>
    <x v="4"/>
    <n v="98105"/>
    <x v="1"/>
    <x v="511"/>
    <x v="1"/>
    <x v="10"/>
    <x v="506"/>
    <n v="71.28"/>
    <n v="11"/>
    <n v="0"/>
    <n v="34.214400000000005"/>
  </r>
  <r>
    <n v="6235"/>
    <s v="US-2014-142188"/>
    <x v="3"/>
    <x v="220"/>
    <d v="2014-09-12T00:00:00"/>
    <s v="Same Day"/>
    <s v="JF-15415"/>
    <s v="Jennifer Ferguson"/>
    <x v="0"/>
    <x v="0"/>
    <s v="Seattle"/>
    <x v="4"/>
    <n v="98105"/>
    <x v="1"/>
    <x v="1498"/>
    <x v="1"/>
    <x v="8"/>
    <x v="1477"/>
    <n v="1471.96"/>
    <n v="5"/>
    <n v="0.2"/>
    <n v="459.98749999999995"/>
  </r>
  <r>
    <n v="6236"/>
    <s v="US-2014-142188"/>
    <x v="3"/>
    <x v="220"/>
    <d v="2014-09-12T00:00:00"/>
    <s v="Same Day"/>
    <s v="JF-15415"/>
    <s v="Jennifer Ferguson"/>
    <x v="0"/>
    <x v="0"/>
    <s v="Seattle"/>
    <x v="4"/>
    <n v="98105"/>
    <x v="1"/>
    <x v="1777"/>
    <x v="2"/>
    <x v="7"/>
    <x v="1758"/>
    <n v="79.959999999999994"/>
    <n v="5"/>
    <n v="0.2"/>
    <n v="-17.991000000000003"/>
  </r>
  <r>
    <n v="6237"/>
    <s v="CA-2013-144400"/>
    <x v="0"/>
    <x v="1098"/>
    <d v="2013-02-27T00:00:00"/>
    <s v="Standard Class"/>
    <s v="AC-10420"/>
    <s v="Alyssa Crouse"/>
    <x v="1"/>
    <x v="0"/>
    <s v="Philadelphia"/>
    <x v="9"/>
    <n v="19120"/>
    <x v="3"/>
    <x v="244"/>
    <x v="1"/>
    <x v="12"/>
    <x v="242"/>
    <n v="57.576000000000001"/>
    <n v="3"/>
    <n v="0.2"/>
    <n v="21.591000000000001"/>
  </r>
  <r>
    <n v="6238"/>
    <s v="US-2013-155180"/>
    <x v="0"/>
    <x v="115"/>
    <d v="2013-01-29T00:00:00"/>
    <s v="Standard Class"/>
    <s v="TB-21280"/>
    <s v="Toby Braunhardt"/>
    <x v="0"/>
    <x v="0"/>
    <s v="New York City"/>
    <x v="15"/>
    <n v="10009"/>
    <x v="3"/>
    <x v="1263"/>
    <x v="1"/>
    <x v="8"/>
    <x v="1238"/>
    <n v="26.336000000000002"/>
    <n v="4"/>
    <n v="0.2"/>
    <n v="9.2176000000000009"/>
  </r>
  <r>
    <n v="6239"/>
    <s v="CA-2012-134075"/>
    <x v="1"/>
    <x v="295"/>
    <d v="2012-12-16T00:00:00"/>
    <s v="Standard Class"/>
    <s v="HA-14905"/>
    <s v="Helen Abelman"/>
    <x v="0"/>
    <x v="0"/>
    <s v="San Jose"/>
    <x v="1"/>
    <n v="95123"/>
    <x v="1"/>
    <x v="1281"/>
    <x v="0"/>
    <x v="5"/>
    <x v="1257"/>
    <n v="166.5"/>
    <n v="3"/>
    <n v="0"/>
    <n v="21.64500000000001"/>
  </r>
  <r>
    <n v="6240"/>
    <s v="CA-2012-134075"/>
    <x v="1"/>
    <x v="295"/>
    <d v="2012-12-16T00:00:00"/>
    <s v="Standard Class"/>
    <s v="HA-14905"/>
    <s v="Helen Abelman"/>
    <x v="0"/>
    <x v="0"/>
    <s v="San Jose"/>
    <x v="1"/>
    <n v="95123"/>
    <x v="1"/>
    <x v="734"/>
    <x v="1"/>
    <x v="4"/>
    <x v="726"/>
    <n v="360.38"/>
    <n v="2"/>
    <n v="0"/>
    <n v="93.698800000000006"/>
  </r>
  <r>
    <n v="6241"/>
    <s v="US-2013-131912"/>
    <x v="0"/>
    <x v="517"/>
    <d v="2013-11-02T00:00:00"/>
    <s v="Second Class"/>
    <s v="LH-17155"/>
    <s v="Logan Haushalter"/>
    <x v="0"/>
    <x v="0"/>
    <s v="Los Angeles"/>
    <x v="1"/>
    <n v="90008"/>
    <x v="1"/>
    <x v="908"/>
    <x v="1"/>
    <x v="8"/>
    <x v="891"/>
    <n v="11.744"/>
    <n v="1"/>
    <n v="0.2"/>
    <n v="3.8167999999999997"/>
  </r>
  <r>
    <n v="6242"/>
    <s v="CA-2014-141572"/>
    <x v="3"/>
    <x v="39"/>
    <d v="2014-06-01T00:00:00"/>
    <s v="Second Class"/>
    <s v="LO-17170"/>
    <s v="Lori Olson"/>
    <x v="1"/>
    <x v="0"/>
    <s v="Concord"/>
    <x v="38"/>
    <n v="3301"/>
    <x v="3"/>
    <x v="1435"/>
    <x v="0"/>
    <x v="5"/>
    <x v="1414"/>
    <n v="247.44"/>
    <n v="8"/>
    <n v="0"/>
    <n v="101.4504"/>
  </r>
  <r>
    <n v="6243"/>
    <s v="CA-2011-134621"/>
    <x v="2"/>
    <x v="1059"/>
    <d v="2011-12-28T00:00:00"/>
    <s v="Standard Class"/>
    <s v="DP-13390"/>
    <s v="Dennis Pardue"/>
    <x v="2"/>
    <x v="0"/>
    <s v="Columbia"/>
    <x v="18"/>
    <n v="38401"/>
    <x v="0"/>
    <x v="999"/>
    <x v="1"/>
    <x v="8"/>
    <x v="982"/>
    <n v="18.240000000000002"/>
    <n v="2"/>
    <n v="0.7"/>
    <n v="-14.591999999999999"/>
  </r>
  <r>
    <n v="6244"/>
    <s v="CA-2013-165561"/>
    <x v="0"/>
    <x v="390"/>
    <d v="2013-11-29T00:00:00"/>
    <s v="Standard Class"/>
    <s v="CR-12580"/>
    <s v="Clay Rozendal"/>
    <x v="2"/>
    <x v="0"/>
    <s v="Bellevue"/>
    <x v="4"/>
    <n v="98006"/>
    <x v="1"/>
    <x v="1566"/>
    <x v="1"/>
    <x v="14"/>
    <x v="1548"/>
    <n v="25.349999999999998"/>
    <n v="3"/>
    <n v="0"/>
    <n v="7.6049999999999978"/>
  </r>
  <r>
    <n v="6245"/>
    <s v="CA-2012-112305"/>
    <x v="1"/>
    <x v="312"/>
    <d v="2012-11-25T00:00:00"/>
    <s v="Standard Class"/>
    <s v="KB-16405"/>
    <s v="Katrina Bavinger"/>
    <x v="2"/>
    <x v="0"/>
    <s v="Seattle"/>
    <x v="4"/>
    <n v="98105"/>
    <x v="1"/>
    <x v="1167"/>
    <x v="1"/>
    <x v="6"/>
    <x v="1145"/>
    <n v="119.03999999999999"/>
    <n v="6"/>
    <n v="0"/>
    <n v="30.950400000000002"/>
  </r>
  <r>
    <n v="6246"/>
    <s v="CA-2012-112305"/>
    <x v="1"/>
    <x v="312"/>
    <d v="2012-11-25T00:00:00"/>
    <s v="Standard Class"/>
    <s v="KB-16405"/>
    <s v="Katrina Bavinger"/>
    <x v="2"/>
    <x v="0"/>
    <s v="Seattle"/>
    <x v="4"/>
    <n v="98105"/>
    <x v="1"/>
    <x v="1256"/>
    <x v="0"/>
    <x v="5"/>
    <x v="1231"/>
    <n v="22.14"/>
    <n v="3"/>
    <n v="0"/>
    <n v="6.4205999999999976"/>
  </r>
  <r>
    <n v="6247"/>
    <s v="CA-2012-112305"/>
    <x v="1"/>
    <x v="312"/>
    <d v="2012-11-25T00:00:00"/>
    <s v="Standard Class"/>
    <s v="KB-16405"/>
    <s v="Katrina Bavinger"/>
    <x v="2"/>
    <x v="0"/>
    <s v="Seattle"/>
    <x v="4"/>
    <n v="98105"/>
    <x v="1"/>
    <x v="1695"/>
    <x v="2"/>
    <x v="11"/>
    <x v="1674"/>
    <n v="13.98"/>
    <n v="2"/>
    <n v="0"/>
    <n v="6.011400000000001"/>
  </r>
  <r>
    <n v="6248"/>
    <s v="CA-2014-121580"/>
    <x v="3"/>
    <x v="148"/>
    <d v="2014-06-05T00:00:00"/>
    <s v="Standard Class"/>
    <s v="ML-17410"/>
    <s v="Maris LaWare"/>
    <x v="0"/>
    <x v="0"/>
    <s v="Columbus"/>
    <x v="14"/>
    <n v="47201"/>
    <x v="2"/>
    <x v="1311"/>
    <x v="1"/>
    <x v="8"/>
    <x v="1288"/>
    <n v="43.41"/>
    <n v="1"/>
    <n v="0"/>
    <n v="19.968599999999999"/>
  </r>
  <r>
    <n v="6249"/>
    <s v="CA-2014-121580"/>
    <x v="3"/>
    <x v="148"/>
    <d v="2014-06-05T00:00:00"/>
    <s v="Standard Class"/>
    <s v="ML-17410"/>
    <s v="Maris LaWare"/>
    <x v="0"/>
    <x v="0"/>
    <s v="Columbus"/>
    <x v="14"/>
    <n v="47201"/>
    <x v="2"/>
    <x v="1035"/>
    <x v="0"/>
    <x v="5"/>
    <x v="322"/>
    <n v="6.24"/>
    <n v="3"/>
    <n v="0"/>
    <n v="2.6208000000000005"/>
  </r>
  <r>
    <n v="6250"/>
    <s v="CA-2014-121580"/>
    <x v="3"/>
    <x v="148"/>
    <d v="2014-06-05T00:00:00"/>
    <s v="Standard Class"/>
    <s v="ML-17410"/>
    <s v="Maris LaWare"/>
    <x v="0"/>
    <x v="0"/>
    <s v="Columbus"/>
    <x v="14"/>
    <n v="47201"/>
    <x v="2"/>
    <x v="1778"/>
    <x v="1"/>
    <x v="9"/>
    <x v="1759"/>
    <n v="465.16"/>
    <n v="2"/>
    <n v="0"/>
    <n v="120.94159999999999"/>
  </r>
  <r>
    <n v="6251"/>
    <s v="CA-2014-121580"/>
    <x v="3"/>
    <x v="148"/>
    <d v="2014-06-05T00:00:00"/>
    <s v="Standard Class"/>
    <s v="ML-17410"/>
    <s v="Maris LaWare"/>
    <x v="0"/>
    <x v="0"/>
    <s v="Columbus"/>
    <x v="14"/>
    <n v="47201"/>
    <x v="2"/>
    <x v="226"/>
    <x v="1"/>
    <x v="10"/>
    <x v="224"/>
    <n v="7.98"/>
    <n v="1"/>
    <n v="0"/>
    <n v="3.99"/>
  </r>
  <r>
    <n v="6252"/>
    <s v="CA-2011-101147"/>
    <x v="2"/>
    <x v="266"/>
    <d v="2011-12-04T00:00:00"/>
    <s v="First Class"/>
    <s v="MC-17575"/>
    <s v="Matt Collins"/>
    <x v="0"/>
    <x v="0"/>
    <s v="Chicago"/>
    <x v="10"/>
    <n v="60623"/>
    <x v="2"/>
    <x v="360"/>
    <x v="1"/>
    <x v="9"/>
    <x v="33"/>
    <n v="2.3939999999999997"/>
    <n v="1"/>
    <n v="0.8"/>
    <n v="-6.344100000000001"/>
  </r>
  <r>
    <n v="6253"/>
    <s v="CA-2011-165806"/>
    <x v="2"/>
    <x v="884"/>
    <d v="2011-04-07T00:00:00"/>
    <s v="Same Day"/>
    <s v="VM-21685"/>
    <s v="Valerie Mitchum"/>
    <x v="2"/>
    <x v="0"/>
    <s v="Marietta"/>
    <x v="32"/>
    <n v="30062"/>
    <x v="0"/>
    <x v="490"/>
    <x v="1"/>
    <x v="10"/>
    <x v="485"/>
    <n v="58.320000000000007"/>
    <n v="9"/>
    <n v="0"/>
    <n v="27.993600000000001"/>
  </r>
  <r>
    <n v="6254"/>
    <s v="CA-2011-165806"/>
    <x v="2"/>
    <x v="884"/>
    <d v="2011-04-07T00:00:00"/>
    <s v="Same Day"/>
    <s v="VM-21685"/>
    <s v="Valerie Mitchum"/>
    <x v="2"/>
    <x v="0"/>
    <s v="Marietta"/>
    <x v="32"/>
    <n v="30062"/>
    <x v="0"/>
    <x v="1086"/>
    <x v="2"/>
    <x v="7"/>
    <x v="1067"/>
    <n v="200.96999999999997"/>
    <n v="3"/>
    <n v="0"/>
    <n v="50.242500000000007"/>
  </r>
  <r>
    <n v="6255"/>
    <s v="CA-2012-151624"/>
    <x v="1"/>
    <x v="1014"/>
    <d v="2012-09-14T00:00:00"/>
    <s v="Standard Class"/>
    <s v="VW-21775"/>
    <s v="Victoria Wilson"/>
    <x v="1"/>
    <x v="0"/>
    <s v="Montgomery"/>
    <x v="19"/>
    <n v="36116"/>
    <x v="0"/>
    <x v="1565"/>
    <x v="0"/>
    <x v="5"/>
    <x v="1547"/>
    <n v="21.36"/>
    <n v="8"/>
    <n v="0"/>
    <n v="8.1167999999999996"/>
  </r>
  <r>
    <n v="6256"/>
    <s v="CA-2014-139444"/>
    <x v="3"/>
    <x v="428"/>
    <d v="2014-09-16T00:00:00"/>
    <s v="Standard Class"/>
    <s v="GK-14620"/>
    <s v="Grace Kelly"/>
    <x v="1"/>
    <x v="0"/>
    <s v="Plano"/>
    <x v="5"/>
    <n v="75023"/>
    <x v="2"/>
    <x v="85"/>
    <x v="1"/>
    <x v="2"/>
    <x v="85"/>
    <n v="9.8560000000000016"/>
    <n v="4"/>
    <n v="0.2"/>
    <n v="3.4495999999999993"/>
  </r>
  <r>
    <n v="6257"/>
    <s v="CA-2012-133977"/>
    <x v="1"/>
    <x v="684"/>
    <d v="2012-09-08T00:00:00"/>
    <s v="Second Class"/>
    <s v="AT-10435"/>
    <s v="Alyssa Tate"/>
    <x v="2"/>
    <x v="0"/>
    <s v="Tamarac"/>
    <x v="2"/>
    <n v="33319"/>
    <x v="0"/>
    <x v="1426"/>
    <x v="1"/>
    <x v="8"/>
    <x v="1405"/>
    <n v="3.4440000000000008"/>
    <n v="1"/>
    <n v="0.7"/>
    <n v="-2.5255999999999998"/>
  </r>
  <r>
    <n v="6258"/>
    <s v="CA-2014-141425"/>
    <x v="3"/>
    <x v="808"/>
    <d v="2014-11-07T00:00:00"/>
    <s v="Second Class"/>
    <s v="AR-10825"/>
    <s v="Anthony Rawles"/>
    <x v="1"/>
    <x v="0"/>
    <s v="Columbus"/>
    <x v="24"/>
    <n v="43229"/>
    <x v="3"/>
    <x v="262"/>
    <x v="1"/>
    <x v="14"/>
    <x v="259"/>
    <n v="384.59200000000004"/>
    <n v="2"/>
    <n v="0.2"/>
    <n v="-81.725799999999978"/>
  </r>
  <r>
    <n v="6259"/>
    <s v="CA-2012-133536"/>
    <x v="1"/>
    <x v="262"/>
    <d v="2012-03-30T00:00:00"/>
    <s v="Second Class"/>
    <s v="JH-15820"/>
    <s v="John Huston"/>
    <x v="0"/>
    <x v="0"/>
    <s v="New York City"/>
    <x v="15"/>
    <n v="10009"/>
    <x v="3"/>
    <x v="661"/>
    <x v="1"/>
    <x v="12"/>
    <x v="655"/>
    <n v="22.919999999999998"/>
    <n v="3"/>
    <n v="0"/>
    <n v="11.230799999999999"/>
  </r>
  <r>
    <n v="6260"/>
    <s v="CA-2012-150441"/>
    <x v="1"/>
    <x v="863"/>
    <d v="2012-08-17T00:00:00"/>
    <s v="Second Class"/>
    <s v="RA-19285"/>
    <s v="Ralph Arnett"/>
    <x v="0"/>
    <x v="0"/>
    <s v="Richmond"/>
    <x v="14"/>
    <n v="47374"/>
    <x v="2"/>
    <x v="798"/>
    <x v="1"/>
    <x v="8"/>
    <x v="788"/>
    <n v="11.36"/>
    <n v="4"/>
    <n v="0"/>
    <n v="5.5663999999999998"/>
  </r>
  <r>
    <n v="6261"/>
    <s v="CA-2012-162607"/>
    <x v="1"/>
    <x v="793"/>
    <d v="2012-05-18T00:00:00"/>
    <s v="Standard Class"/>
    <s v="RO-19780"/>
    <s v="Rose O'Brian"/>
    <x v="0"/>
    <x v="0"/>
    <s v="Seattle"/>
    <x v="4"/>
    <n v="98115"/>
    <x v="1"/>
    <x v="525"/>
    <x v="1"/>
    <x v="8"/>
    <x v="520"/>
    <n v="14.592000000000002"/>
    <n v="3"/>
    <n v="0.2"/>
    <n v="4.9247999999999985"/>
  </r>
  <r>
    <n v="6262"/>
    <s v="CA-2014-103506"/>
    <x v="3"/>
    <x v="283"/>
    <d v="2014-07-28T00:00:00"/>
    <s v="Standard Class"/>
    <s v="LR-17035"/>
    <s v="Lisa Ryan"/>
    <x v="1"/>
    <x v="0"/>
    <s v="Long Beach"/>
    <x v="15"/>
    <n v="11561"/>
    <x v="3"/>
    <x v="322"/>
    <x v="1"/>
    <x v="2"/>
    <x v="319"/>
    <n v="41.4"/>
    <n v="4"/>
    <n v="0"/>
    <n v="19.872"/>
  </r>
  <r>
    <n v="6263"/>
    <s v="CA-2013-132479"/>
    <x v="0"/>
    <x v="446"/>
    <d v="2013-09-27T00:00:00"/>
    <s v="First Class"/>
    <s v="MK-17905"/>
    <s v="Michael Kennedy"/>
    <x v="1"/>
    <x v="0"/>
    <s v="Rockford"/>
    <x v="10"/>
    <n v="61107"/>
    <x v="2"/>
    <x v="382"/>
    <x v="1"/>
    <x v="8"/>
    <x v="378"/>
    <n v="442.37199999999996"/>
    <n v="7"/>
    <n v="0.8"/>
    <n v="-729.91380000000004"/>
  </r>
  <r>
    <n v="6264"/>
    <s v="CA-2014-160724"/>
    <x v="3"/>
    <x v="1024"/>
    <d v="2014-05-11T00:00:00"/>
    <s v="Standard Class"/>
    <s v="YS-21880"/>
    <s v="Yana Sorensen"/>
    <x v="1"/>
    <x v="0"/>
    <s v="Columbus"/>
    <x v="32"/>
    <n v="31907"/>
    <x v="0"/>
    <x v="1023"/>
    <x v="1"/>
    <x v="8"/>
    <x v="1005"/>
    <n v="34.5"/>
    <n v="3"/>
    <n v="0"/>
    <n v="15.524999999999999"/>
  </r>
  <r>
    <n v="6265"/>
    <s v="US-2013-115952"/>
    <x v="0"/>
    <x v="1099"/>
    <d v="2013-10-07T00:00:00"/>
    <s v="Same Day"/>
    <s v="JH-15910"/>
    <s v="Jonathan Howell"/>
    <x v="0"/>
    <x v="0"/>
    <s v="Tulsa"/>
    <x v="26"/>
    <n v="74133"/>
    <x v="2"/>
    <x v="68"/>
    <x v="1"/>
    <x v="8"/>
    <x v="68"/>
    <n v="28.849999999999998"/>
    <n v="5"/>
    <n v="0"/>
    <n v="14.424999999999999"/>
  </r>
  <r>
    <n v="6266"/>
    <s v="CA-2011-146731"/>
    <x v="2"/>
    <x v="935"/>
    <d v="2011-11-08T00:00:00"/>
    <s v="Standard Class"/>
    <s v="AT-10735"/>
    <s v="Annie Thurman"/>
    <x v="0"/>
    <x v="0"/>
    <s v="Nashville"/>
    <x v="18"/>
    <n v="37211"/>
    <x v="0"/>
    <x v="834"/>
    <x v="1"/>
    <x v="10"/>
    <x v="821"/>
    <n v="3.4880000000000004"/>
    <n v="2"/>
    <n v="0.2"/>
    <n v="1.1771999999999998"/>
  </r>
  <r>
    <n v="6267"/>
    <s v="CA-2011-146731"/>
    <x v="2"/>
    <x v="935"/>
    <d v="2011-11-08T00:00:00"/>
    <s v="Standard Class"/>
    <s v="AT-10735"/>
    <s v="Annie Thurman"/>
    <x v="0"/>
    <x v="0"/>
    <s v="Nashville"/>
    <x v="18"/>
    <n v="37211"/>
    <x v="0"/>
    <x v="681"/>
    <x v="1"/>
    <x v="10"/>
    <x v="675"/>
    <n v="143.85600000000002"/>
    <n v="9"/>
    <n v="0.2"/>
    <n v="48.551399999999994"/>
  </r>
  <r>
    <n v="6268"/>
    <s v="CA-2012-115392"/>
    <x v="1"/>
    <x v="486"/>
    <d v="2012-10-04T00:00:00"/>
    <s v="Second Class"/>
    <s v="RM-19675"/>
    <s v="Robert Marley"/>
    <x v="2"/>
    <x v="0"/>
    <s v="Cambridge"/>
    <x v="31"/>
    <n v="2138"/>
    <x v="3"/>
    <x v="495"/>
    <x v="2"/>
    <x v="7"/>
    <x v="490"/>
    <n v="311.98"/>
    <n v="2"/>
    <n v="0"/>
    <n v="93.593999999999994"/>
  </r>
  <r>
    <n v="6269"/>
    <s v="CA-2012-115392"/>
    <x v="1"/>
    <x v="486"/>
    <d v="2012-10-04T00:00:00"/>
    <s v="Second Class"/>
    <s v="RM-19675"/>
    <s v="Robert Marley"/>
    <x v="2"/>
    <x v="0"/>
    <s v="Cambridge"/>
    <x v="31"/>
    <n v="2138"/>
    <x v="3"/>
    <x v="1366"/>
    <x v="1"/>
    <x v="8"/>
    <x v="304"/>
    <n v="22.450000000000003"/>
    <n v="5"/>
    <n v="0"/>
    <n v="10.327"/>
  </r>
  <r>
    <n v="6270"/>
    <s v="CA-2014-102379"/>
    <x v="3"/>
    <x v="574"/>
    <d v="2014-12-07T00:00:00"/>
    <s v="Standard Class"/>
    <s v="BB-11545"/>
    <s v="Brenda Bowman"/>
    <x v="1"/>
    <x v="0"/>
    <s v="Oakland"/>
    <x v="1"/>
    <n v="94601"/>
    <x v="1"/>
    <x v="140"/>
    <x v="2"/>
    <x v="7"/>
    <x v="140"/>
    <n v="39.992000000000004"/>
    <n v="1"/>
    <n v="0.2"/>
    <n v="-7.9984000000000073"/>
  </r>
  <r>
    <n v="6271"/>
    <s v="CA-2014-102379"/>
    <x v="3"/>
    <x v="574"/>
    <d v="2014-12-07T00:00:00"/>
    <s v="Standard Class"/>
    <s v="BB-11545"/>
    <s v="Brenda Bowman"/>
    <x v="1"/>
    <x v="0"/>
    <s v="Oakland"/>
    <x v="1"/>
    <n v="94601"/>
    <x v="1"/>
    <x v="1578"/>
    <x v="0"/>
    <x v="1"/>
    <x v="1560"/>
    <n v="1159.056"/>
    <n v="9"/>
    <n v="0.2"/>
    <n v="43.464599999999905"/>
  </r>
  <r>
    <n v="6272"/>
    <s v="CA-2014-102379"/>
    <x v="3"/>
    <x v="574"/>
    <d v="2014-12-07T00:00:00"/>
    <s v="Standard Class"/>
    <s v="BB-11545"/>
    <s v="Brenda Bowman"/>
    <x v="1"/>
    <x v="0"/>
    <s v="Oakland"/>
    <x v="1"/>
    <n v="94601"/>
    <x v="1"/>
    <x v="915"/>
    <x v="1"/>
    <x v="6"/>
    <x v="898"/>
    <n v="179.89999999999998"/>
    <n v="5"/>
    <n v="0"/>
    <n v="44.974999999999987"/>
  </r>
  <r>
    <n v="6273"/>
    <s v="CA-2014-149706"/>
    <x v="3"/>
    <x v="157"/>
    <d v="2014-12-13T00:00:00"/>
    <s v="First Class"/>
    <s v="AS-10285"/>
    <s v="Alejandro Savely"/>
    <x v="1"/>
    <x v="0"/>
    <s v="Palatine"/>
    <x v="10"/>
    <n v="60067"/>
    <x v="2"/>
    <x v="1196"/>
    <x v="2"/>
    <x v="11"/>
    <x v="1172"/>
    <n v="116.312"/>
    <n v="7"/>
    <n v="0.2"/>
    <n v="23.262400000000003"/>
  </r>
  <r>
    <n v="6274"/>
    <s v="US-2013-139087"/>
    <x v="0"/>
    <x v="19"/>
    <d v="2013-07-23T00:00:00"/>
    <s v="Second Class"/>
    <s v="DK-13375"/>
    <s v="Dennis Kane"/>
    <x v="0"/>
    <x v="0"/>
    <s v="Seattle"/>
    <x v="4"/>
    <n v="98105"/>
    <x v="1"/>
    <x v="1379"/>
    <x v="0"/>
    <x v="5"/>
    <x v="1355"/>
    <n v="12.419999999999998"/>
    <n v="3"/>
    <n v="0"/>
    <n v="4.4711999999999996"/>
  </r>
  <r>
    <n v="6275"/>
    <s v="US-2013-139087"/>
    <x v="0"/>
    <x v="19"/>
    <d v="2013-07-23T00:00:00"/>
    <s v="Second Class"/>
    <s v="DK-13375"/>
    <s v="Dennis Kane"/>
    <x v="0"/>
    <x v="0"/>
    <s v="Seattle"/>
    <x v="4"/>
    <n v="98105"/>
    <x v="1"/>
    <x v="1779"/>
    <x v="2"/>
    <x v="11"/>
    <x v="1760"/>
    <n v="428.40000000000003"/>
    <n v="3"/>
    <n v="0"/>
    <n v="89.963999999999999"/>
  </r>
  <r>
    <n v="6276"/>
    <s v="US-2013-139087"/>
    <x v="0"/>
    <x v="19"/>
    <d v="2013-07-23T00:00:00"/>
    <s v="Second Class"/>
    <s v="DK-13375"/>
    <s v="Dennis Kane"/>
    <x v="0"/>
    <x v="0"/>
    <s v="Seattle"/>
    <x v="4"/>
    <n v="98105"/>
    <x v="1"/>
    <x v="1592"/>
    <x v="0"/>
    <x v="5"/>
    <x v="1575"/>
    <n v="24.75"/>
    <n v="5"/>
    <n v="0"/>
    <n v="10.890000000000002"/>
  </r>
  <r>
    <n v="6277"/>
    <s v="US-2013-139087"/>
    <x v="0"/>
    <x v="19"/>
    <d v="2013-07-23T00:00:00"/>
    <s v="Second Class"/>
    <s v="DK-13375"/>
    <s v="Dennis Kane"/>
    <x v="0"/>
    <x v="0"/>
    <s v="Seattle"/>
    <x v="4"/>
    <n v="98105"/>
    <x v="1"/>
    <x v="300"/>
    <x v="1"/>
    <x v="2"/>
    <x v="297"/>
    <n v="87.71"/>
    <n v="7"/>
    <n v="0"/>
    <n v="41.223699999999994"/>
  </r>
  <r>
    <n v="6278"/>
    <s v="US-2013-139087"/>
    <x v="0"/>
    <x v="19"/>
    <d v="2013-07-23T00:00:00"/>
    <s v="Second Class"/>
    <s v="DK-13375"/>
    <s v="Dennis Kane"/>
    <x v="0"/>
    <x v="0"/>
    <s v="Seattle"/>
    <x v="4"/>
    <n v="98105"/>
    <x v="1"/>
    <x v="54"/>
    <x v="1"/>
    <x v="4"/>
    <x v="54"/>
    <n v="69.52"/>
    <n v="2"/>
    <n v="0"/>
    <n v="17.379999999999995"/>
  </r>
  <r>
    <n v="6279"/>
    <s v="US-2013-139087"/>
    <x v="0"/>
    <x v="19"/>
    <d v="2013-07-23T00:00:00"/>
    <s v="Second Class"/>
    <s v="DK-13375"/>
    <s v="Dennis Kane"/>
    <x v="0"/>
    <x v="0"/>
    <s v="Seattle"/>
    <x v="4"/>
    <n v="98105"/>
    <x v="1"/>
    <x v="780"/>
    <x v="2"/>
    <x v="7"/>
    <x v="771"/>
    <n v="20.784000000000002"/>
    <n v="2"/>
    <n v="0.2"/>
    <n v="-4.6764000000000001"/>
  </r>
  <r>
    <n v="6280"/>
    <s v="US-2013-139087"/>
    <x v="0"/>
    <x v="19"/>
    <d v="2013-07-23T00:00:00"/>
    <s v="Second Class"/>
    <s v="DK-13375"/>
    <s v="Dennis Kane"/>
    <x v="0"/>
    <x v="0"/>
    <s v="Seattle"/>
    <x v="4"/>
    <n v="98105"/>
    <x v="1"/>
    <x v="961"/>
    <x v="1"/>
    <x v="8"/>
    <x v="945"/>
    <n v="12.816000000000001"/>
    <n v="3"/>
    <n v="0.2"/>
    <n v="4.1651999999999987"/>
  </r>
  <r>
    <n v="6281"/>
    <s v="CA-2014-152226"/>
    <x v="3"/>
    <x v="605"/>
    <d v="2014-05-17T00:00:00"/>
    <s v="Standard Class"/>
    <s v="JH-15910"/>
    <s v="Jonathan Howell"/>
    <x v="0"/>
    <x v="0"/>
    <s v="Cincinnati"/>
    <x v="24"/>
    <n v="45231"/>
    <x v="3"/>
    <x v="1139"/>
    <x v="1"/>
    <x v="2"/>
    <x v="1118"/>
    <n v="5.9039999999999999"/>
    <n v="2"/>
    <n v="0.2"/>
    <n v="1.9925999999999999"/>
  </r>
  <r>
    <n v="6282"/>
    <s v="CA-2012-116484"/>
    <x v="1"/>
    <x v="312"/>
    <d v="2012-11-26T00:00:00"/>
    <s v="Standard Class"/>
    <s v="JK-15205"/>
    <s v="Jamie Kunitz"/>
    <x v="0"/>
    <x v="0"/>
    <s v="Marion"/>
    <x v="24"/>
    <n v="43302"/>
    <x v="3"/>
    <x v="1780"/>
    <x v="0"/>
    <x v="5"/>
    <x v="1761"/>
    <n v="63.824000000000005"/>
    <n v="2"/>
    <n v="0.2"/>
    <n v="9.5735999999999937"/>
  </r>
  <r>
    <n v="6283"/>
    <s v="CA-2012-116484"/>
    <x v="1"/>
    <x v="312"/>
    <d v="2012-11-26T00:00:00"/>
    <s v="Standard Class"/>
    <s v="JK-15205"/>
    <s v="Jamie Kunitz"/>
    <x v="0"/>
    <x v="0"/>
    <s v="Marion"/>
    <x v="24"/>
    <n v="43302"/>
    <x v="3"/>
    <x v="1755"/>
    <x v="1"/>
    <x v="4"/>
    <x v="1736"/>
    <n v="141.55199999999999"/>
    <n v="3"/>
    <n v="0.2"/>
    <n v="-26.541000000000004"/>
  </r>
  <r>
    <n v="6284"/>
    <s v="CA-2013-100944"/>
    <x v="0"/>
    <x v="446"/>
    <d v="2013-09-29T00:00:00"/>
    <s v="Standard Class"/>
    <s v="EH-13765"/>
    <s v="Edward Hooks"/>
    <x v="1"/>
    <x v="0"/>
    <s v="Los Angeles"/>
    <x v="1"/>
    <n v="90049"/>
    <x v="1"/>
    <x v="1697"/>
    <x v="1"/>
    <x v="12"/>
    <x v="1676"/>
    <n v="304.89999999999998"/>
    <n v="5"/>
    <n v="0"/>
    <n v="143.30299999999997"/>
  </r>
  <r>
    <n v="6285"/>
    <s v="CA-2013-100944"/>
    <x v="0"/>
    <x v="446"/>
    <d v="2013-09-29T00:00:00"/>
    <s v="Standard Class"/>
    <s v="EH-13765"/>
    <s v="Edward Hooks"/>
    <x v="1"/>
    <x v="0"/>
    <s v="Los Angeles"/>
    <x v="1"/>
    <n v="90049"/>
    <x v="1"/>
    <x v="1153"/>
    <x v="0"/>
    <x v="1"/>
    <x v="1132"/>
    <n v="563.24"/>
    <n v="5"/>
    <n v="0.2"/>
    <n v="56.324000000000012"/>
  </r>
  <r>
    <n v="6286"/>
    <s v="CA-2013-125080"/>
    <x v="0"/>
    <x v="147"/>
    <d v="2013-10-27T00:00:00"/>
    <s v="Standard Class"/>
    <s v="VW-21775"/>
    <s v="Victoria Wilson"/>
    <x v="1"/>
    <x v="0"/>
    <s v="Lakewood"/>
    <x v="24"/>
    <n v="44107"/>
    <x v="3"/>
    <x v="1258"/>
    <x v="0"/>
    <x v="3"/>
    <x v="1233"/>
    <n v="661.17600000000004"/>
    <n v="2"/>
    <n v="0.4"/>
    <n v="-231.41160000000008"/>
  </r>
  <r>
    <n v="6287"/>
    <s v="CA-2013-121020"/>
    <x v="0"/>
    <x v="1057"/>
    <d v="2013-11-01T00:00:00"/>
    <s v="Standard Class"/>
    <s v="CG-12040"/>
    <s v="Catherine Glotzbach"/>
    <x v="2"/>
    <x v="0"/>
    <s v="Lebanon"/>
    <x v="18"/>
    <n v="37087"/>
    <x v="0"/>
    <x v="835"/>
    <x v="2"/>
    <x v="7"/>
    <x v="822"/>
    <n v="239.976"/>
    <n v="3"/>
    <n v="0.2"/>
    <n v="17.998199999999997"/>
  </r>
  <r>
    <n v="6288"/>
    <s v="CA-2011-100090"/>
    <x v="2"/>
    <x v="1001"/>
    <d v="2011-07-12T00:00:00"/>
    <s v="Standard Class"/>
    <s v="EB-13705"/>
    <s v="Ed Braxton"/>
    <x v="1"/>
    <x v="0"/>
    <s v="San Francisco"/>
    <x v="1"/>
    <n v="94122"/>
    <x v="1"/>
    <x v="1021"/>
    <x v="0"/>
    <x v="3"/>
    <x v="1003"/>
    <n v="502.48800000000006"/>
    <n v="3"/>
    <n v="0.2"/>
    <n v="-87.935400000000044"/>
  </r>
  <r>
    <n v="6289"/>
    <s v="CA-2011-100090"/>
    <x v="2"/>
    <x v="1001"/>
    <d v="2011-07-12T00:00:00"/>
    <s v="Standard Class"/>
    <s v="EB-13705"/>
    <s v="Ed Braxton"/>
    <x v="1"/>
    <x v="0"/>
    <s v="San Francisco"/>
    <x v="1"/>
    <n v="94122"/>
    <x v="1"/>
    <x v="800"/>
    <x v="1"/>
    <x v="8"/>
    <x v="790"/>
    <n v="196.70400000000001"/>
    <n v="6"/>
    <n v="0.2"/>
    <n v="68.846399999999974"/>
  </r>
  <r>
    <n v="6290"/>
    <s v="US-2012-139675"/>
    <x v="1"/>
    <x v="649"/>
    <d v="2012-03-18T00:00:00"/>
    <s v="Second Class"/>
    <s v="NF-18595"/>
    <s v="Nicole Fjeld"/>
    <x v="2"/>
    <x v="0"/>
    <s v="Chico"/>
    <x v="1"/>
    <n v="95928"/>
    <x v="1"/>
    <x v="120"/>
    <x v="0"/>
    <x v="1"/>
    <x v="120"/>
    <n v="915.13600000000008"/>
    <n v="4"/>
    <n v="0.2"/>
    <n v="102.95279999999988"/>
  </r>
  <r>
    <n v="6291"/>
    <s v="US-2012-139675"/>
    <x v="1"/>
    <x v="649"/>
    <d v="2012-03-18T00:00:00"/>
    <s v="Second Class"/>
    <s v="NF-18595"/>
    <s v="Nicole Fjeld"/>
    <x v="2"/>
    <x v="0"/>
    <s v="Chico"/>
    <x v="1"/>
    <n v="95928"/>
    <x v="1"/>
    <x v="514"/>
    <x v="0"/>
    <x v="5"/>
    <x v="509"/>
    <n v="327.76"/>
    <n v="8"/>
    <n v="0"/>
    <n v="91.772800000000018"/>
  </r>
  <r>
    <n v="6292"/>
    <s v="CA-2014-143756"/>
    <x v="3"/>
    <x v="574"/>
    <d v="2014-12-06T00:00:00"/>
    <s v="First Class"/>
    <s v="ME-17725"/>
    <s v="Max Engle"/>
    <x v="0"/>
    <x v="0"/>
    <s v="Salem"/>
    <x v="17"/>
    <n v="24153"/>
    <x v="0"/>
    <x v="1131"/>
    <x v="0"/>
    <x v="1"/>
    <x v="1110"/>
    <n v="701.96"/>
    <n v="2"/>
    <n v="0"/>
    <n v="168.47040000000004"/>
  </r>
  <r>
    <n v="6293"/>
    <s v="CA-2012-151253"/>
    <x v="1"/>
    <x v="1100"/>
    <d v="2012-04-26T00:00:00"/>
    <s v="Standard Class"/>
    <s v="AZ-10750"/>
    <s v="Annie Zypern"/>
    <x v="0"/>
    <x v="0"/>
    <s v="Los Angeles"/>
    <x v="1"/>
    <n v="90008"/>
    <x v="1"/>
    <x v="687"/>
    <x v="2"/>
    <x v="7"/>
    <x v="680"/>
    <n v="88.77600000000001"/>
    <n v="3"/>
    <n v="0.2"/>
    <n v="7.7679000000000009"/>
  </r>
  <r>
    <n v="6294"/>
    <s v="CA-2012-151253"/>
    <x v="1"/>
    <x v="1100"/>
    <d v="2012-04-26T00:00:00"/>
    <s v="Standard Class"/>
    <s v="AZ-10750"/>
    <s v="Annie Zypern"/>
    <x v="0"/>
    <x v="0"/>
    <s v="Los Angeles"/>
    <x v="1"/>
    <n v="90008"/>
    <x v="1"/>
    <x v="1394"/>
    <x v="1"/>
    <x v="6"/>
    <x v="1371"/>
    <n v="64.14"/>
    <n v="3"/>
    <n v="0"/>
    <n v="16.676400000000001"/>
  </r>
  <r>
    <n v="6295"/>
    <s v="CA-2011-141152"/>
    <x v="2"/>
    <x v="1101"/>
    <d v="2011-09-19T00:00:00"/>
    <s v="First Class"/>
    <s v="RF-19345"/>
    <s v="Randy Ferguson"/>
    <x v="1"/>
    <x v="0"/>
    <s v="New York City"/>
    <x v="15"/>
    <n v="10024"/>
    <x v="3"/>
    <x v="735"/>
    <x v="1"/>
    <x v="8"/>
    <x v="727"/>
    <n v="33.552"/>
    <n v="1"/>
    <n v="0.2"/>
    <n v="12.581999999999999"/>
  </r>
  <r>
    <n v="6296"/>
    <s v="CA-2011-141313"/>
    <x v="2"/>
    <x v="129"/>
    <d v="2012-01-01T00:00:00"/>
    <s v="Standard Class"/>
    <s v="AJ-10780"/>
    <s v="Anthony Jacobs"/>
    <x v="1"/>
    <x v="0"/>
    <s v="Beverly"/>
    <x v="31"/>
    <n v="1915"/>
    <x v="3"/>
    <x v="1364"/>
    <x v="1"/>
    <x v="9"/>
    <x v="1341"/>
    <n v="1737.1799999999998"/>
    <n v="6"/>
    <n v="0"/>
    <n v="503.78219999999976"/>
  </r>
  <r>
    <n v="6297"/>
    <s v="CA-2011-141313"/>
    <x v="2"/>
    <x v="129"/>
    <d v="2012-01-01T00:00:00"/>
    <s v="Standard Class"/>
    <s v="AJ-10780"/>
    <s v="Anthony Jacobs"/>
    <x v="1"/>
    <x v="0"/>
    <s v="Beverly"/>
    <x v="31"/>
    <n v="1915"/>
    <x v="3"/>
    <x v="426"/>
    <x v="1"/>
    <x v="4"/>
    <x v="421"/>
    <n v="704.25"/>
    <n v="5"/>
    <n v="0"/>
    <n v="84.51"/>
  </r>
  <r>
    <n v="6298"/>
    <s v="CA-2011-141313"/>
    <x v="2"/>
    <x v="129"/>
    <d v="2012-01-01T00:00:00"/>
    <s v="Standard Class"/>
    <s v="AJ-10780"/>
    <s v="Anthony Jacobs"/>
    <x v="1"/>
    <x v="0"/>
    <s v="Beverly"/>
    <x v="31"/>
    <n v="1915"/>
    <x v="3"/>
    <x v="1733"/>
    <x v="1"/>
    <x v="10"/>
    <x v="1712"/>
    <n v="141.76"/>
    <n v="4"/>
    <n v="0"/>
    <n v="66.627199999999988"/>
  </r>
  <r>
    <n v="6299"/>
    <s v="CA-2011-169852"/>
    <x v="2"/>
    <x v="618"/>
    <d v="2011-10-26T00:00:00"/>
    <s v="Standard Class"/>
    <s v="SF-20965"/>
    <s v="Sylvia Foulston"/>
    <x v="1"/>
    <x v="0"/>
    <s v="San Diego"/>
    <x v="1"/>
    <n v="92024"/>
    <x v="1"/>
    <x v="58"/>
    <x v="1"/>
    <x v="8"/>
    <x v="58"/>
    <n v="36.36"/>
    <n v="3"/>
    <n v="0.2"/>
    <n v="12.2715"/>
  </r>
  <r>
    <n v="6300"/>
    <s v="CA-2014-107314"/>
    <x v="3"/>
    <x v="329"/>
    <d v="2014-12-04T00:00:00"/>
    <s v="First Class"/>
    <s v="MZ-17335"/>
    <s v="Maria Zettner"/>
    <x v="2"/>
    <x v="0"/>
    <s v="San Francisco"/>
    <x v="1"/>
    <n v="94109"/>
    <x v="1"/>
    <x v="1781"/>
    <x v="0"/>
    <x v="5"/>
    <x v="1762"/>
    <n v="25.83"/>
    <n v="3"/>
    <n v="0"/>
    <n v="9.5570999999999984"/>
  </r>
  <r>
    <n v="6301"/>
    <s v="US-2011-161305"/>
    <x v="2"/>
    <x v="571"/>
    <d v="2011-06-12T00:00:00"/>
    <s v="Standard Class"/>
    <s v="SB-20170"/>
    <s v="Sarah Bern"/>
    <x v="0"/>
    <x v="0"/>
    <s v="Chicago"/>
    <x v="10"/>
    <n v="60623"/>
    <x v="2"/>
    <x v="102"/>
    <x v="1"/>
    <x v="8"/>
    <x v="102"/>
    <n v="24.587999999999994"/>
    <n v="3"/>
    <n v="0.8"/>
    <n v="-38.11140000000001"/>
  </r>
  <r>
    <n v="6302"/>
    <s v="US-2011-161305"/>
    <x v="2"/>
    <x v="571"/>
    <d v="2011-06-12T00:00:00"/>
    <s v="Standard Class"/>
    <s v="SB-20170"/>
    <s v="Sarah Bern"/>
    <x v="0"/>
    <x v="0"/>
    <s v="Chicago"/>
    <x v="10"/>
    <n v="60623"/>
    <x v="2"/>
    <x v="755"/>
    <x v="1"/>
    <x v="12"/>
    <x v="746"/>
    <n v="13.984000000000002"/>
    <n v="2"/>
    <n v="0.2"/>
    <n v="4.7195999999999998"/>
  </r>
  <r>
    <n v="6303"/>
    <s v="CA-2014-166919"/>
    <x v="3"/>
    <x v="51"/>
    <d v="2014-11-28T00:00:00"/>
    <s v="Standard Class"/>
    <s v="AH-10210"/>
    <s v="Alan Hwang"/>
    <x v="0"/>
    <x v="0"/>
    <s v="Dallas"/>
    <x v="5"/>
    <n v="75220"/>
    <x v="2"/>
    <x v="1692"/>
    <x v="2"/>
    <x v="7"/>
    <x v="1671"/>
    <n v="195.96000000000004"/>
    <n v="5"/>
    <n v="0.2"/>
    <n v="19.596000000000018"/>
  </r>
  <r>
    <n v="6304"/>
    <s v="CA-2014-162712"/>
    <x v="3"/>
    <x v="978"/>
    <d v="2014-06-21T00:00:00"/>
    <s v="Second Class"/>
    <s v="NK-18490"/>
    <s v="Neil Knudson"/>
    <x v="2"/>
    <x v="0"/>
    <s v="Corpus Christi"/>
    <x v="5"/>
    <n v="78415"/>
    <x v="2"/>
    <x v="1090"/>
    <x v="1"/>
    <x v="10"/>
    <x v="1071"/>
    <n v="74.352000000000004"/>
    <n v="3"/>
    <n v="0.2"/>
    <n v="23.234999999999992"/>
  </r>
  <r>
    <n v="6305"/>
    <s v="CA-2014-107552"/>
    <x v="3"/>
    <x v="1024"/>
    <d v="2014-05-06T00:00:00"/>
    <s v="Same Day"/>
    <s v="AI-10855"/>
    <s v="Arianne Irving"/>
    <x v="0"/>
    <x v="0"/>
    <s v="New York City"/>
    <x v="15"/>
    <n v="10035"/>
    <x v="3"/>
    <x v="711"/>
    <x v="1"/>
    <x v="10"/>
    <x v="703"/>
    <n v="6.68"/>
    <n v="1"/>
    <n v="0"/>
    <n v="3.2063999999999999"/>
  </r>
  <r>
    <n v="6306"/>
    <s v="CA-2013-163328"/>
    <x v="0"/>
    <x v="254"/>
    <d v="2013-11-07T00:00:00"/>
    <s v="Second Class"/>
    <s v="TP-21565"/>
    <s v="Tracy Poddar"/>
    <x v="1"/>
    <x v="0"/>
    <s v="Eugene"/>
    <x v="21"/>
    <n v="97405"/>
    <x v="1"/>
    <x v="1590"/>
    <x v="1"/>
    <x v="14"/>
    <x v="1573"/>
    <n v="17.584000000000003"/>
    <n v="7"/>
    <n v="0.2"/>
    <n v="-4.1761999999999997"/>
  </r>
  <r>
    <n v="6307"/>
    <s v="CA-2013-163328"/>
    <x v="0"/>
    <x v="254"/>
    <d v="2013-11-07T00:00:00"/>
    <s v="Second Class"/>
    <s v="TP-21565"/>
    <s v="Tracy Poddar"/>
    <x v="1"/>
    <x v="0"/>
    <s v="Eugene"/>
    <x v="21"/>
    <n v="97405"/>
    <x v="1"/>
    <x v="1585"/>
    <x v="0"/>
    <x v="1"/>
    <x v="1567"/>
    <n v="104.78399999999999"/>
    <n v="1"/>
    <n v="0.2"/>
    <n v="-14.407800000000009"/>
  </r>
  <r>
    <n v="6308"/>
    <s v="CA-2013-163328"/>
    <x v="0"/>
    <x v="254"/>
    <d v="2013-11-07T00:00:00"/>
    <s v="Second Class"/>
    <s v="TP-21565"/>
    <s v="Tracy Poddar"/>
    <x v="1"/>
    <x v="0"/>
    <s v="Eugene"/>
    <x v="21"/>
    <n v="97405"/>
    <x v="1"/>
    <x v="1673"/>
    <x v="1"/>
    <x v="10"/>
    <x v="1652"/>
    <n v="47.952000000000005"/>
    <n v="3"/>
    <n v="0.2"/>
    <n v="16.783200000000001"/>
  </r>
  <r>
    <n v="6309"/>
    <s v="CA-2013-163328"/>
    <x v="0"/>
    <x v="254"/>
    <d v="2013-11-07T00:00:00"/>
    <s v="Second Class"/>
    <s v="TP-21565"/>
    <s v="Tracy Poddar"/>
    <x v="1"/>
    <x v="0"/>
    <s v="Eugene"/>
    <x v="21"/>
    <n v="97405"/>
    <x v="1"/>
    <x v="1631"/>
    <x v="0"/>
    <x v="1"/>
    <x v="1612"/>
    <n v="650.35200000000009"/>
    <n v="3"/>
    <n v="0.2"/>
    <n v="-97.552800000000076"/>
  </r>
  <r>
    <n v="6310"/>
    <s v="CA-2013-163328"/>
    <x v="0"/>
    <x v="254"/>
    <d v="2013-11-07T00:00:00"/>
    <s v="Second Class"/>
    <s v="TP-21565"/>
    <s v="Tracy Poddar"/>
    <x v="1"/>
    <x v="0"/>
    <s v="Eugene"/>
    <x v="21"/>
    <n v="97405"/>
    <x v="1"/>
    <x v="508"/>
    <x v="1"/>
    <x v="2"/>
    <x v="503"/>
    <n v="629.18400000000008"/>
    <n v="8"/>
    <n v="0.2"/>
    <n v="228.07919999999999"/>
  </r>
  <r>
    <n v="6311"/>
    <s v="CA-2013-163328"/>
    <x v="0"/>
    <x v="254"/>
    <d v="2013-11-07T00:00:00"/>
    <s v="Second Class"/>
    <s v="TP-21565"/>
    <s v="Tracy Poddar"/>
    <x v="1"/>
    <x v="0"/>
    <s v="Eugene"/>
    <x v="21"/>
    <n v="97405"/>
    <x v="1"/>
    <x v="640"/>
    <x v="1"/>
    <x v="10"/>
    <x v="634"/>
    <n v="15.176"/>
    <n v="1"/>
    <n v="0.2"/>
    <n v="5.3115999999999985"/>
  </r>
  <r>
    <n v="6312"/>
    <s v="CA-2011-112837"/>
    <x v="2"/>
    <x v="1102"/>
    <d v="2011-09-16T00:00:00"/>
    <s v="Standard Class"/>
    <s v="LW-17125"/>
    <s v="Liz Willingham"/>
    <x v="0"/>
    <x v="0"/>
    <s v="Oxnard"/>
    <x v="1"/>
    <n v="93030"/>
    <x v="1"/>
    <x v="101"/>
    <x v="0"/>
    <x v="5"/>
    <x v="101"/>
    <n v="127.94999999999999"/>
    <n v="3"/>
    <n v="0"/>
    <n v="21.751499999999986"/>
  </r>
  <r>
    <n v="6313"/>
    <s v="CA-2014-120019"/>
    <x v="3"/>
    <x v="911"/>
    <d v="2014-02-22T00:00:00"/>
    <s v="Standard Class"/>
    <s v="NG-18355"/>
    <s v="Nat Gilpin"/>
    <x v="1"/>
    <x v="0"/>
    <s v="Fairfield"/>
    <x v="29"/>
    <n v="6824"/>
    <x v="3"/>
    <x v="1662"/>
    <x v="1"/>
    <x v="4"/>
    <x v="1641"/>
    <n v="579.51"/>
    <n v="3"/>
    <n v="0"/>
    <n v="81.131400000000014"/>
  </r>
  <r>
    <n v="6314"/>
    <s v="CA-2014-120019"/>
    <x v="3"/>
    <x v="911"/>
    <d v="2014-02-22T00:00:00"/>
    <s v="Standard Class"/>
    <s v="NG-18355"/>
    <s v="Nat Gilpin"/>
    <x v="1"/>
    <x v="0"/>
    <s v="Fairfield"/>
    <x v="29"/>
    <n v="6824"/>
    <x v="3"/>
    <x v="1250"/>
    <x v="2"/>
    <x v="7"/>
    <x v="1225"/>
    <n v="14.99"/>
    <n v="1"/>
    <n v="0"/>
    <n v="7.3451000000000004"/>
  </r>
  <r>
    <n v="6315"/>
    <s v="CA-2011-100762"/>
    <x v="2"/>
    <x v="156"/>
    <d v="2011-11-29T00:00:00"/>
    <s v="Standard Class"/>
    <s v="NG-18355"/>
    <s v="Nat Gilpin"/>
    <x v="1"/>
    <x v="0"/>
    <s v="Jackson"/>
    <x v="12"/>
    <n v="49201"/>
    <x v="2"/>
    <x v="108"/>
    <x v="1"/>
    <x v="6"/>
    <x v="108"/>
    <n v="151.91999999999999"/>
    <n v="4"/>
    <n v="0"/>
    <n v="45.575999999999979"/>
  </r>
  <r>
    <n v="6316"/>
    <s v="CA-2011-100762"/>
    <x v="2"/>
    <x v="156"/>
    <d v="2011-11-29T00:00:00"/>
    <s v="Standard Class"/>
    <s v="NG-18355"/>
    <s v="Nat Gilpin"/>
    <x v="1"/>
    <x v="0"/>
    <s v="Jackson"/>
    <x v="12"/>
    <n v="49201"/>
    <x v="2"/>
    <x v="508"/>
    <x v="1"/>
    <x v="2"/>
    <x v="503"/>
    <n v="196.62"/>
    <n v="2"/>
    <n v="0"/>
    <n v="96.343800000000002"/>
  </r>
  <r>
    <n v="6317"/>
    <s v="CA-2011-100762"/>
    <x v="2"/>
    <x v="156"/>
    <d v="2011-11-29T00:00:00"/>
    <s v="Standard Class"/>
    <s v="NG-18355"/>
    <s v="Nat Gilpin"/>
    <x v="1"/>
    <x v="0"/>
    <s v="Jackson"/>
    <x v="12"/>
    <n v="49201"/>
    <x v="2"/>
    <x v="1415"/>
    <x v="1"/>
    <x v="10"/>
    <x v="1393"/>
    <n v="144.12"/>
    <n v="3"/>
    <n v="0"/>
    <n v="69.177599999999984"/>
  </r>
  <r>
    <n v="6318"/>
    <s v="CA-2011-100762"/>
    <x v="2"/>
    <x v="156"/>
    <d v="2011-11-29T00:00:00"/>
    <s v="Standard Class"/>
    <s v="NG-18355"/>
    <s v="Nat Gilpin"/>
    <x v="1"/>
    <x v="0"/>
    <s v="Jackson"/>
    <x v="12"/>
    <n v="49201"/>
    <x v="2"/>
    <x v="226"/>
    <x v="1"/>
    <x v="10"/>
    <x v="224"/>
    <n v="15.96"/>
    <n v="2"/>
    <n v="0"/>
    <n v="7.98"/>
  </r>
  <r>
    <n v="6319"/>
    <s v="CA-2014-161459"/>
    <x v="3"/>
    <x v="920"/>
    <d v="2014-11-30T00:00:00"/>
    <s v="Second Class"/>
    <s v="EB-13750"/>
    <s v="Edward Becker"/>
    <x v="1"/>
    <x v="0"/>
    <s v="Laguna Niguel"/>
    <x v="1"/>
    <n v="92677"/>
    <x v="1"/>
    <x v="1557"/>
    <x v="2"/>
    <x v="7"/>
    <x v="1537"/>
    <n v="39.960000000000008"/>
    <n v="5"/>
    <n v="0.2"/>
    <n v="3.4964999999999993"/>
  </r>
  <r>
    <n v="6320"/>
    <s v="CA-2014-161459"/>
    <x v="3"/>
    <x v="920"/>
    <d v="2014-11-30T00:00:00"/>
    <s v="Second Class"/>
    <s v="EB-13750"/>
    <s v="Edward Becker"/>
    <x v="1"/>
    <x v="0"/>
    <s v="Laguna Niguel"/>
    <x v="1"/>
    <n v="92677"/>
    <x v="1"/>
    <x v="126"/>
    <x v="1"/>
    <x v="10"/>
    <x v="557"/>
    <n v="34.08"/>
    <n v="6"/>
    <n v="0"/>
    <n v="15.335999999999999"/>
  </r>
  <r>
    <n v="6321"/>
    <s v="CA-2014-160017"/>
    <x v="3"/>
    <x v="394"/>
    <d v="2014-10-03T00:00:00"/>
    <s v="Standard Class"/>
    <s v="SP-20860"/>
    <s v="Sung Pak"/>
    <x v="1"/>
    <x v="0"/>
    <s v="Jacksonville"/>
    <x v="2"/>
    <n v="32216"/>
    <x v="0"/>
    <x v="585"/>
    <x v="1"/>
    <x v="10"/>
    <x v="580"/>
    <n v="10.368000000000002"/>
    <n v="2"/>
    <n v="0.2"/>
    <n v="3.6288"/>
  </r>
  <r>
    <n v="6322"/>
    <s v="CA-2011-123316"/>
    <x v="2"/>
    <x v="303"/>
    <d v="2011-10-17T00:00:00"/>
    <s v="Standard Class"/>
    <s v="SP-20545"/>
    <s v="Sibella Parks"/>
    <x v="1"/>
    <x v="0"/>
    <s v="Mount Vernon"/>
    <x v="15"/>
    <n v="10550"/>
    <x v="3"/>
    <x v="507"/>
    <x v="1"/>
    <x v="8"/>
    <x v="502"/>
    <n v="7.7520000000000007"/>
    <n v="3"/>
    <n v="0.2"/>
    <n v="2.8100999999999998"/>
  </r>
  <r>
    <n v="6323"/>
    <s v="CA-2011-141299"/>
    <x v="2"/>
    <x v="561"/>
    <d v="2011-06-07T00:00:00"/>
    <s v="Second Class"/>
    <s v="RB-19795"/>
    <s v="Ross Baird"/>
    <x v="2"/>
    <x v="0"/>
    <s v="Midland"/>
    <x v="12"/>
    <n v="48640"/>
    <x v="2"/>
    <x v="661"/>
    <x v="1"/>
    <x v="12"/>
    <x v="655"/>
    <n v="15.28"/>
    <n v="2"/>
    <n v="0"/>
    <n v="7.4871999999999996"/>
  </r>
  <r>
    <n v="6324"/>
    <s v="CA-2011-104402"/>
    <x v="2"/>
    <x v="1103"/>
    <d v="2011-06-23T00:00:00"/>
    <s v="Standard Class"/>
    <s v="DB-13660"/>
    <s v="Duane Benoit"/>
    <x v="0"/>
    <x v="0"/>
    <s v="Newark"/>
    <x v="13"/>
    <n v="19711"/>
    <x v="3"/>
    <x v="1734"/>
    <x v="2"/>
    <x v="15"/>
    <x v="1713"/>
    <n v="65.97"/>
    <n v="3"/>
    <n v="0"/>
    <n v="31.005899999999997"/>
  </r>
  <r>
    <n v="6325"/>
    <s v="CA-2012-110289"/>
    <x v="1"/>
    <x v="1104"/>
    <d v="2012-11-02T00:00:00"/>
    <s v="Standard Class"/>
    <s v="NB-18655"/>
    <s v="Nona Balk"/>
    <x v="1"/>
    <x v="0"/>
    <s v="San Francisco"/>
    <x v="1"/>
    <n v="94109"/>
    <x v="1"/>
    <x v="481"/>
    <x v="1"/>
    <x v="10"/>
    <x v="477"/>
    <n v="33.4"/>
    <n v="5"/>
    <n v="0"/>
    <n v="16.032"/>
  </r>
  <r>
    <n v="6326"/>
    <s v="CA-2012-110289"/>
    <x v="1"/>
    <x v="1104"/>
    <d v="2012-11-02T00:00:00"/>
    <s v="Standard Class"/>
    <s v="NB-18655"/>
    <s v="Nona Balk"/>
    <x v="1"/>
    <x v="0"/>
    <s v="San Francisco"/>
    <x v="1"/>
    <n v="94109"/>
    <x v="1"/>
    <x v="439"/>
    <x v="1"/>
    <x v="12"/>
    <x v="434"/>
    <n v="210.84"/>
    <n v="4"/>
    <n v="0"/>
    <n v="103.3116"/>
  </r>
  <r>
    <n v="6327"/>
    <s v="CA-2011-167927"/>
    <x v="2"/>
    <x v="407"/>
    <d v="2011-01-27T00:00:00"/>
    <s v="Standard Class"/>
    <s v="XP-21865"/>
    <s v="Xylona Preis"/>
    <x v="0"/>
    <x v="0"/>
    <s v="Westland"/>
    <x v="12"/>
    <n v="48185"/>
    <x v="2"/>
    <x v="4"/>
    <x v="1"/>
    <x v="4"/>
    <x v="4"/>
    <n v="13.98"/>
    <n v="1"/>
    <n v="0"/>
    <n v="4.0541999999999998"/>
  </r>
  <r>
    <n v="6328"/>
    <s v="CA-2011-167927"/>
    <x v="2"/>
    <x v="407"/>
    <d v="2011-01-27T00:00:00"/>
    <s v="Standard Class"/>
    <s v="XP-21865"/>
    <s v="Xylona Preis"/>
    <x v="0"/>
    <x v="0"/>
    <s v="Westland"/>
    <x v="12"/>
    <n v="48185"/>
    <x v="2"/>
    <x v="269"/>
    <x v="0"/>
    <x v="5"/>
    <x v="266"/>
    <n v="272.94"/>
    <n v="3"/>
    <n v="0"/>
    <n v="30.023400000000009"/>
  </r>
  <r>
    <n v="6329"/>
    <s v="CA-2011-167927"/>
    <x v="2"/>
    <x v="407"/>
    <d v="2011-01-27T00:00:00"/>
    <s v="Standard Class"/>
    <s v="XP-21865"/>
    <s v="Xylona Preis"/>
    <x v="0"/>
    <x v="0"/>
    <s v="Westland"/>
    <x v="12"/>
    <n v="48185"/>
    <x v="2"/>
    <x v="536"/>
    <x v="1"/>
    <x v="8"/>
    <x v="531"/>
    <n v="19.05"/>
    <n v="5"/>
    <n v="0"/>
    <n v="8.9534999999999982"/>
  </r>
  <r>
    <n v="6330"/>
    <s v="CA-2011-167927"/>
    <x v="2"/>
    <x v="407"/>
    <d v="2011-01-27T00:00:00"/>
    <s v="Standard Class"/>
    <s v="XP-21865"/>
    <s v="Xylona Preis"/>
    <x v="0"/>
    <x v="0"/>
    <s v="Westland"/>
    <x v="12"/>
    <n v="48185"/>
    <x v="2"/>
    <x v="14"/>
    <x v="1"/>
    <x v="9"/>
    <x v="14"/>
    <n v="247.71600000000001"/>
    <n v="4"/>
    <n v="0.1"/>
    <n v="93.581600000000009"/>
  </r>
  <r>
    <n v="6331"/>
    <s v="CA-2011-167927"/>
    <x v="2"/>
    <x v="407"/>
    <d v="2011-01-27T00:00:00"/>
    <s v="Standard Class"/>
    <s v="XP-21865"/>
    <s v="Xylona Preis"/>
    <x v="0"/>
    <x v="0"/>
    <s v="Westland"/>
    <x v="12"/>
    <n v="48185"/>
    <x v="2"/>
    <x v="1291"/>
    <x v="1"/>
    <x v="4"/>
    <x v="1268"/>
    <n v="66.58"/>
    <n v="2"/>
    <n v="0"/>
    <n v="15.979199999999999"/>
  </r>
  <r>
    <n v="6332"/>
    <s v="CA-2011-167927"/>
    <x v="2"/>
    <x v="407"/>
    <d v="2011-01-27T00:00:00"/>
    <s v="Standard Class"/>
    <s v="XP-21865"/>
    <s v="Xylona Preis"/>
    <x v="0"/>
    <x v="0"/>
    <s v="Westland"/>
    <x v="12"/>
    <n v="48185"/>
    <x v="2"/>
    <x v="1064"/>
    <x v="1"/>
    <x v="6"/>
    <x v="1044"/>
    <n v="43.92"/>
    <n v="3"/>
    <n v="0"/>
    <n v="12.736799999999999"/>
  </r>
  <r>
    <n v="6333"/>
    <s v="CA-2011-167927"/>
    <x v="2"/>
    <x v="407"/>
    <d v="2011-01-27T00:00:00"/>
    <s v="Standard Class"/>
    <s v="XP-21865"/>
    <s v="Xylona Preis"/>
    <x v="0"/>
    <x v="0"/>
    <s v="Westland"/>
    <x v="12"/>
    <n v="48185"/>
    <x v="2"/>
    <x v="875"/>
    <x v="0"/>
    <x v="5"/>
    <x v="860"/>
    <n v="14.73"/>
    <n v="3"/>
    <n v="0"/>
    <n v="4.8608999999999991"/>
  </r>
  <r>
    <n v="6334"/>
    <s v="CA-2011-167927"/>
    <x v="2"/>
    <x v="407"/>
    <d v="2011-01-27T00:00:00"/>
    <s v="Standard Class"/>
    <s v="XP-21865"/>
    <s v="Xylona Preis"/>
    <x v="0"/>
    <x v="0"/>
    <s v="Westland"/>
    <x v="12"/>
    <n v="48185"/>
    <x v="2"/>
    <x v="990"/>
    <x v="1"/>
    <x v="8"/>
    <x v="302"/>
    <n v="29.700000000000003"/>
    <n v="5"/>
    <n v="0"/>
    <n v="13.365"/>
  </r>
  <r>
    <n v="6335"/>
    <s v="CA-2011-133305"/>
    <x v="2"/>
    <x v="384"/>
    <d v="2011-07-15T00:00:00"/>
    <s v="Standard Class"/>
    <s v="MH-17455"/>
    <s v="Mark Hamilton"/>
    <x v="0"/>
    <x v="0"/>
    <s v="New York City"/>
    <x v="15"/>
    <n v="10011"/>
    <x v="3"/>
    <x v="314"/>
    <x v="1"/>
    <x v="10"/>
    <x v="311"/>
    <n v="49.12"/>
    <n v="4"/>
    <n v="0"/>
    <n v="23.086399999999998"/>
  </r>
  <r>
    <n v="6336"/>
    <s v="CA-2011-133305"/>
    <x v="2"/>
    <x v="384"/>
    <d v="2011-07-15T00:00:00"/>
    <s v="Standard Class"/>
    <s v="MH-17455"/>
    <s v="Mark Hamilton"/>
    <x v="0"/>
    <x v="0"/>
    <s v="New York City"/>
    <x v="15"/>
    <n v="10011"/>
    <x v="3"/>
    <x v="1203"/>
    <x v="1"/>
    <x v="8"/>
    <x v="1179"/>
    <n v="18.28"/>
    <n v="5"/>
    <n v="0.2"/>
    <n v="6.3979999999999997"/>
  </r>
  <r>
    <n v="6337"/>
    <s v="CA-2013-165995"/>
    <x v="0"/>
    <x v="133"/>
    <d v="2013-09-07T00:00:00"/>
    <s v="Standard Class"/>
    <s v="BG-11740"/>
    <s v="Bruce Geld"/>
    <x v="0"/>
    <x v="0"/>
    <s v="Los Angeles"/>
    <x v="1"/>
    <n v="90008"/>
    <x v="1"/>
    <x v="1530"/>
    <x v="0"/>
    <x v="5"/>
    <x v="1508"/>
    <n v="47.04"/>
    <n v="4"/>
    <n v="0"/>
    <n v="15.993599999999997"/>
  </r>
  <r>
    <n v="6338"/>
    <s v="CA-2013-165995"/>
    <x v="0"/>
    <x v="133"/>
    <d v="2013-09-07T00:00:00"/>
    <s v="Standard Class"/>
    <s v="BG-11740"/>
    <s v="Bruce Geld"/>
    <x v="0"/>
    <x v="0"/>
    <s v="Los Angeles"/>
    <x v="1"/>
    <n v="90008"/>
    <x v="1"/>
    <x v="1495"/>
    <x v="2"/>
    <x v="7"/>
    <x v="1474"/>
    <n v="339.96000000000004"/>
    <n v="5"/>
    <n v="0.2"/>
    <n v="42.494999999999948"/>
  </r>
  <r>
    <n v="6339"/>
    <s v="CA-2014-143112"/>
    <x v="3"/>
    <x v="361"/>
    <d v="2014-10-10T00:00:00"/>
    <s v="Standard Class"/>
    <s v="TS-21370"/>
    <s v="Todd Sumrall"/>
    <x v="1"/>
    <x v="0"/>
    <s v="New York City"/>
    <x v="15"/>
    <n v="10035"/>
    <x v="3"/>
    <x v="1513"/>
    <x v="2"/>
    <x v="7"/>
    <x v="1491"/>
    <n v="87.8"/>
    <n v="4"/>
    <n v="0"/>
    <n v="43.9"/>
  </r>
  <r>
    <n v="6340"/>
    <s v="CA-2014-143112"/>
    <x v="3"/>
    <x v="361"/>
    <d v="2014-10-10T00:00:00"/>
    <s v="Standard Class"/>
    <s v="TS-21370"/>
    <s v="Todd Sumrall"/>
    <x v="1"/>
    <x v="0"/>
    <s v="New York City"/>
    <x v="15"/>
    <n v="10035"/>
    <x v="3"/>
    <x v="812"/>
    <x v="0"/>
    <x v="1"/>
    <x v="801"/>
    <n v="221.38200000000001"/>
    <n v="2"/>
    <n v="0.1"/>
    <n v="2.4597999999999871"/>
  </r>
  <r>
    <n v="6341"/>
    <s v="CA-2014-143112"/>
    <x v="3"/>
    <x v="361"/>
    <d v="2014-10-10T00:00:00"/>
    <s v="Standard Class"/>
    <s v="TS-21370"/>
    <s v="Todd Sumrall"/>
    <x v="1"/>
    <x v="0"/>
    <s v="New York City"/>
    <x v="15"/>
    <n v="10035"/>
    <x v="3"/>
    <x v="1646"/>
    <x v="2"/>
    <x v="15"/>
    <x v="1626"/>
    <n v="5199.96"/>
    <n v="4"/>
    <n v="0"/>
    <n v="1351.9895999999999"/>
  </r>
  <r>
    <n v="6342"/>
    <s v="US-2014-105830"/>
    <x v="3"/>
    <x v="413"/>
    <d v="2014-01-03T00:00:00"/>
    <s v="First Class"/>
    <s v="DB-13660"/>
    <s v="Duane Benoit"/>
    <x v="0"/>
    <x v="0"/>
    <s v="Lancaster"/>
    <x v="24"/>
    <n v="43130"/>
    <x v="3"/>
    <x v="1166"/>
    <x v="1"/>
    <x v="4"/>
    <x v="1144"/>
    <n v="156.512"/>
    <n v="4"/>
    <n v="0.2"/>
    <n v="-35.215199999999996"/>
  </r>
  <r>
    <n v="6343"/>
    <s v="CA-2012-146255"/>
    <x v="1"/>
    <x v="1105"/>
    <d v="2012-03-10T00:00:00"/>
    <s v="First Class"/>
    <s v="EM-14140"/>
    <s v="Eugene Moren"/>
    <x v="2"/>
    <x v="0"/>
    <s v="Newark"/>
    <x v="13"/>
    <n v="19711"/>
    <x v="3"/>
    <x v="240"/>
    <x v="2"/>
    <x v="11"/>
    <x v="238"/>
    <n v="119.85000000000001"/>
    <n v="3"/>
    <n v="0"/>
    <n v="52.734000000000009"/>
  </r>
  <r>
    <n v="6344"/>
    <s v="CA-2012-146255"/>
    <x v="1"/>
    <x v="1105"/>
    <d v="2012-03-10T00:00:00"/>
    <s v="First Class"/>
    <s v="EM-14140"/>
    <s v="Eugene Moren"/>
    <x v="2"/>
    <x v="0"/>
    <s v="Newark"/>
    <x v="13"/>
    <n v="19711"/>
    <x v="3"/>
    <x v="338"/>
    <x v="1"/>
    <x v="8"/>
    <x v="334"/>
    <n v="30.44"/>
    <n v="2"/>
    <n v="0"/>
    <n v="14.9156"/>
  </r>
  <r>
    <n v="6345"/>
    <s v="CA-2012-146255"/>
    <x v="1"/>
    <x v="1105"/>
    <d v="2012-03-10T00:00:00"/>
    <s v="First Class"/>
    <s v="EM-14140"/>
    <s v="Eugene Moren"/>
    <x v="2"/>
    <x v="0"/>
    <s v="Newark"/>
    <x v="13"/>
    <n v="19711"/>
    <x v="3"/>
    <x v="1002"/>
    <x v="1"/>
    <x v="8"/>
    <x v="985"/>
    <n v="69.28"/>
    <n v="2"/>
    <n v="0"/>
    <n v="33.254399999999997"/>
  </r>
  <r>
    <n v="6346"/>
    <s v="CA-2012-146255"/>
    <x v="1"/>
    <x v="1105"/>
    <d v="2012-03-10T00:00:00"/>
    <s v="First Class"/>
    <s v="EM-14140"/>
    <s v="Eugene Moren"/>
    <x v="2"/>
    <x v="0"/>
    <s v="Newark"/>
    <x v="13"/>
    <n v="19711"/>
    <x v="3"/>
    <x v="1602"/>
    <x v="2"/>
    <x v="7"/>
    <x v="1585"/>
    <n v="587.97"/>
    <n v="3"/>
    <n v="0"/>
    <n v="170.51129999999998"/>
  </r>
  <r>
    <n v="6347"/>
    <s v="CA-2014-104822"/>
    <x v="3"/>
    <x v="179"/>
    <d v="2014-10-21T00:00:00"/>
    <s v="Same Day"/>
    <s v="RB-19465"/>
    <s v="Rick Bensley"/>
    <x v="2"/>
    <x v="0"/>
    <s v="New York City"/>
    <x v="15"/>
    <n v="10024"/>
    <x v="3"/>
    <x v="1123"/>
    <x v="1"/>
    <x v="2"/>
    <x v="1102"/>
    <n v="24.55"/>
    <n v="5"/>
    <n v="0"/>
    <n v="12.029499999999999"/>
  </r>
  <r>
    <n v="6348"/>
    <s v="CA-2012-104486"/>
    <x v="1"/>
    <x v="489"/>
    <d v="2012-05-06T00:00:00"/>
    <s v="Standard Class"/>
    <s v="PO-18850"/>
    <s v="Patrick O'Brill"/>
    <x v="0"/>
    <x v="0"/>
    <s v="San Francisco"/>
    <x v="1"/>
    <n v="94109"/>
    <x v="1"/>
    <x v="338"/>
    <x v="1"/>
    <x v="8"/>
    <x v="334"/>
    <n v="12.176000000000002"/>
    <n v="1"/>
    <n v="0.2"/>
    <n v="4.4137999999999993"/>
  </r>
  <r>
    <n v="6349"/>
    <s v="CA-2012-104486"/>
    <x v="1"/>
    <x v="489"/>
    <d v="2012-05-06T00:00:00"/>
    <s v="Standard Class"/>
    <s v="PO-18850"/>
    <s v="Patrick O'Brill"/>
    <x v="0"/>
    <x v="0"/>
    <s v="San Francisco"/>
    <x v="1"/>
    <n v="94109"/>
    <x v="1"/>
    <x v="253"/>
    <x v="1"/>
    <x v="4"/>
    <x v="251"/>
    <n v="37.32"/>
    <n v="3"/>
    <n v="0"/>
    <n v="10.4496"/>
  </r>
  <r>
    <n v="6350"/>
    <s v="CA-2012-104486"/>
    <x v="1"/>
    <x v="489"/>
    <d v="2012-05-06T00:00:00"/>
    <s v="Standard Class"/>
    <s v="PO-18850"/>
    <s v="Patrick O'Brill"/>
    <x v="0"/>
    <x v="0"/>
    <s v="San Francisco"/>
    <x v="1"/>
    <n v="94109"/>
    <x v="1"/>
    <x v="354"/>
    <x v="1"/>
    <x v="14"/>
    <x v="350"/>
    <n v="35.06"/>
    <n v="2"/>
    <n v="0"/>
    <n v="10.517999999999997"/>
  </r>
  <r>
    <n v="6351"/>
    <s v="CA-2014-161557"/>
    <x v="3"/>
    <x v="213"/>
    <d v="2014-09-09T00:00:00"/>
    <s v="Standard Class"/>
    <s v="AG-10900"/>
    <s v="Arthur Gainer"/>
    <x v="0"/>
    <x v="0"/>
    <s v="Dallas"/>
    <x v="5"/>
    <n v="75217"/>
    <x v="2"/>
    <x v="797"/>
    <x v="0"/>
    <x v="5"/>
    <x v="787"/>
    <n v="108.40000000000002"/>
    <n v="5"/>
    <n v="0.6"/>
    <n v="-105.69000000000003"/>
  </r>
  <r>
    <n v="6352"/>
    <s v="CA-2014-161130"/>
    <x v="3"/>
    <x v="132"/>
    <d v="2014-11-09T00:00:00"/>
    <s v="Standard Class"/>
    <s v="BF-11275"/>
    <s v="Beth Fritzler"/>
    <x v="1"/>
    <x v="0"/>
    <s v="Miami"/>
    <x v="2"/>
    <n v="33178"/>
    <x v="0"/>
    <x v="944"/>
    <x v="2"/>
    <x v="7"/>
    <x v="928"/>
    <n v="361.37600000000003"/>
    <n v="2"/>
    <n v="0.2"/>
    <n v="27.103200000000001"/>
  </r>
  <r>
    <n v="6353"/>
    <s v="US-2012-161347"/>
    <x v="1"/>
    <x v="1023"/>
    <d v="2012-09-19T00:00:00"/>
    <s v="Standard Class"/>
    <s v="HG-14845"/>
    <s v="Harry Greene"/>
    <x v="0"/>
    <x v="0"/>
    <s v="Philadelphia"/>
    <x v="9"/>
    <n v="19120"/>
    <x v="3"/>
    <x v="1232"/>
    <x v="1"/>
    <x v="8"/>
    <x v="1206"/>
    <n v="2.4119999999999999"/>
    <n v="1"/>
    <n v="0.7"/>
    <n v="-2.0099999999999998"/>
  </r>
  <r>
    <n v="6354"/>
    <s v="US-2012-109015"/>
    <x v="1"/>
    <x v="684"/>
    <d v="2012-09-12T00:00:00"/>
    <s v="Standard Class"/>
    <s v="BS-11590"/>
    <s v="Brendan Sweed"/>
    <x v="1"/>
    <x v="0"/>
    <s v="New York City"/>
    <x v="15"/>
    <n v="10011"/>
    <x v="3"/>
    <x v="1612"/>
    <x v="1"/>
    <x v="9"/>
    <x v="1594"/>
    <n v="8.39"/>
    <n v="1"/>
    <n v="0"/>
    <n v="2.0975000000000001"/>
  </r>
  <r>
    <n v="6355"/>
    <s v="US-2012-109015"/>
    <x v="1"/>
    <x v="684"/>
    <d v="2012-09-12T00:00:00"/>
    <s v="Standard Class"/>
    <s v="BS-11590"/>
    <s v="Brendan Sweed"/>
    <x v="1"/>
    <x v="0"/>
    <s v="New York City"/>
    <x v="15"/>
    <n v="10011"/>
    <x v="3"/>
    <x v="981"/>
    <x v="2"/>
    <x v="7"/>
    <x v="965"/>
    <n v="337.98"/>
    <n v="2"/>
    <n v="0"/>
    <n v="101.39399999999998"/>
  </r>
  <r>
    <n v="6356"/>
    <s v="CA-2011-110611"/>
    <x v="2"/>
    <x v="191"/>
    <d v="2011-10-13T00:00:00"/>
    <s v="Standard Class"/>
    <s v="JD-16015"/>
    <s v="Joy Daniels"/>
    <x v="0"/>
    <x v="0"/>
    <s v="Philadelphia"/>
    <x v="9"/>
    <n v="19120"/>
    <x v="3"/>
    <x v="193"/>
    <x v="1"/>
    <x v="4"/>
    <x v="192"/>
    <n v="83.920000000000016"/>
    <n v="5"/>
    <n v="0.2"/>
    <n v="-13.637000000000011"/>
  </r>
  <r>
    <n v="6357"/>
    <s v="CA-2014-139080"/>
    <x v="3"/>
    <x v="205"/>
    <d v="2014-01-29T00:00:00"/>
    <s v="Standard Class"/>
    <s v="CS-12250"/>
    <s v="Chris Selesnick"/>
    <x v="1"/>
    <x v="0"/>
    <s v="Seattle"/>
    <x v="4"/>
    <n v="98103"/>
    <x v="1"/>
    <x v="1181"/>
    <x v="1"/>
    <x v="8"/>
    <x v="1158"/>
    <n v="19.68"/>
    <n v="5"/>
    <n v="0.2"/>
    <n v="6.8879999999999981"/>
  </r>
  <r>
    <n v="6358"/>
    <s v="CA-2014-139080"/>
    <x v="3"/>
    <x v="205"/>
    <d v="2014-01-29T00:00:00"/>
    <s v="Standard Class"/>
    <s v="CS-12250"/>
    <s v="Chris Selesnick"/>
    <x v="1"/>
    <x v="0"/>
    <s v="Seattle"/>
    <x v="4"/>
    <n v="98103"/>
    <x v="1"/>
    <x v="747"/>
    <x v="1"/>
    <x v="10"/>
    <x v="738"/>
    <n v="25.92"/>
    <n v="4"/>
    <n v="0"/>
    <n v="12.441600000000001"/>
  </r>
  <r>
    <n v="6359"/>
    <s v="CA-2014-139080"/>
    <x v="3"/>
    <x v="205"/>
    <d v="2014-01-29T00:00:00"/>
    <s v="Standard Class"/>
    <s v="CS-12250"/>
    <s v="Chris Selesnick"/>
    <x v="1"/>
    <x v="0"/>
    <s v="Seattle"/>
    <x v="4"/>
    <n v="98103"/>
    <x v="1"/>
    <x v="1009"/>
    <x v="1"/>
    <x v="10"/>
    <x v="992"/>
    <n v="6.48"/>
    <n v="1"/>
    <n v="0"/>
    <n v="3.1104000000000003"/>
  </r>
  <r>
    <n v="6360"/>
    <s v="CA-2014-139080"/>
    <x v="3"/>
    <x v="205"/>
    <d v="2014-01-29T00:00:00"/>
    <s v="Standard Class"/>
    <s v="CS-12250"/>
    <s v="Chris Selesnick"/>
    <x v="1"/>
    <x v="0"/>
    <s v="Seattle"/>
    <x v="4"/>
    <n v="98103"/>
    <x v="1"/>
    <x v="1763"/>
    <x v="2"/>
    <x v="7"/>
    <x v="1743"/>
    <n v="86.352000000000004"/>
    <n v="6"/>
    <n v="0.2"/>
    <n v="8.6352000000000011"/>
  </r>
  <r>
    <n v="6361"/>
    <s v="CA-2012-115693"/>
    <x v="1"/>
    <x v="895"/>
    <d v="2012-12-15T00:00:00"/>
    <s v="Standard Class"/>
    <s v="FC-14245"/>
    <s v="Frank Carlisle"/>
    <x v="2"/>
    <x v="0"/>
    <s v="Los Angeles"/>
    <x v="1"/>
    <n v="90032"/>
    <x v="1"/>
    <x v="1473"/>
    <x v="1"/>
    <x v="6"/>
    <x v="1451"/>
    <n v="56.3"/>
    <n v="2"/>
    <n v="0"/>
    <n v="15.764000000000003"/>
  </r>
  <r>
    <n v="6362"/>
    <s v="US-2011-107993"/>
    <x v="2"/>
    <x v="641"/>
    <d v="2011-11-30T00:00:00"/>
    <s v="Standard Class"/>
    <s v="SE-20110"/>
    <s v="Sanjit Engle"/>
    <x v="0"/>
    <x v="0"/>
    <s v="Springfield"/>
    <x v="21"/>
    <n v="97477"/>
    <x v="1"/>
    <x v="1583"/>
    <x v="1"/>
    <x v="6"/>
    <x v="1565"/>
    <n v="51.016000000000005"/>
    <n v="7"/>
    <n v="0.2"/>
    <n v="8.2900999999999954"/>
  </r>
  <r>
    <n v="6363"/>
    <s v="CA-2014-110443"/>
    <x v="3"/>
    <x v="610"/>
    <d v="2014-11-26T00:00:00"/>
    <s v="Standard Class"/>
    <s v="CK-12205"/>
    <s v="Chloris Kastensmidt"/>
    <x v="0"/>
    <x v="0"/>
    <s v="Renton"/>
    <x v="4"/>
    <n v="98059"/>
    <x v="1"/>
    <x v="443"/>
    <x v="1"/>
    <x v="8"/>
    <x v="438"/>
    <n v="150.80000000000001"/>
    <n v="5"/>
    <n v="0.2"/>
    <n v="56.55"/>
  </r>
  <r>
    <n v="6364"/>
    <s v="CA-2014-110443"/>
    <x v="3"/>
    <x v="610"/>
    <d v="2014-11-26T00:00:00"/>
    <s v="Standard Class"/>
    <s v="CK-12205"/>
    <s v="Chloris Kastensmidt"/>
    <x v="0"/>
    <x v="0"/>
    <s v="Renton"/>
    <x v="4"/>
    <n v="98059"/>
    <x v="1"/>
    <x v="1782"/>
    <x v="2"/>
    <x v="15"/>
    <x v="1763"/>
    <n v="1039.992"/>
    <n v="1"/>
    <n v="0.2"/>
    <n v="103.99920000000003"/>
  </r>
  <r>
    <n v="6365"/>
    <s v="CA-2014-110443"/>
    <x v="3"/>
    <x v="610"/>
    <d v="2014-11-26T00:00:00"/>
    <s v="Standard Class"/>
    <s v="CK-12205"/>
    <s v="Chloris Kastensmidt"/>
    <x v="0"/>
    <x v="0"/>
    <s v="Renton"/>
    <x v="4"/>
    <n v="98059"/>
    <x v="1"/>
    <x v="1723"/>
    <x v="1"/>
    <x v="10"/>
    <x v="1701"/>
    <n v="51.84"/>
    <n v="8"/>
    <n v="0"/>
    <n v="24.883200000000002"/>
  </r>
  <r>
    <n v="6366"/>
    <s v="CA-2014-144848"/>
    <x v="3"/>
    <x v="1095"/>
    <d v="2014-04-06T00:00:00"/>
    <s v="First Class"/>
    <s v="DS-13030"/>
    <s v="Darrin Sayre"/>
    <x v="2"/>
    <x v="0"/>
    <s v="New York City"/>
    <x v="15"/>
    <n v="10009"/>
    <x v="3"/>
    <x v="1783"/>
    <x v="2"/>
    <x v="7"/>
    <x v="1764"/>
    <n v="41.22"/>
    <n v="1"/>
    <n v="0"/>
    <n v="11.1294"/>
  </r>
  <r>
    <n v="6367"/>
    <s v="CA-2014-144848"/>
    <x v="3"/>
    <x v="1095"/>
    <d v="2014-04-06T00:00:00"/>
    <s v="First Class"/>
    <s v="DS-13030"/>
    <s v="Darrin Sayre"/>
    <x v="2"/>
    <x v="0"/>
    <s v="New York City"/>
    <x v="15"/>
    <n v="10009"/>
    <x v="3"/>
    <x v="262"/>
    <x v="1"/>
    <x v="14"/>
    <x v="259"/>
    <n v="240.37"/>
    <n v="1"/>
    <n v="0"/>
    <n v="7.2111000000000161"/>
  </r>
  <r>
    <n v="6368"/>
    <s v="CA-2014-144848"/>
    <x v="3"/>
    <x v="1095"/>
    <d v="2014-04-06T00:00:00"/>
    <s v="First Class"/>
    <s v="DS-13030"/>
    <s v="Darrin Sayre"/>
    <x v="2"/>
    <x v="0"/>
    <s v="New York City"/>
    <x v="15"/>
    <n v="10009"/>
    <x v="3"/>
    <x v="476"/>
    <x v="2"/>
    <x v="7"/>
    <x v="472"/>
    <n v="119.02"/>
    <n v="2"/>
    <n v="0"/>
    <n v="33.325600000000009"/>
  </r>
  <r>
    <n v="6369"/>
    <s v="US-2014-147998"/>
    <x v="3"/>
    <x v="240"/>
    <d v="2014-05-25T00:00:00"/>
    <s v="Standard Class"/>
    <s v="SA-20830"/>
    <s v="Sue Ann Reed"/>
    <x v="0"/>
    <x v="0"/>
    <s v="San Jose"/>
    <x v="1"/>
    <n v="95123"/>
    <x v="1"/>
    <x v="1197"/>
    <x v="1"/>
    <x v="8"/>
    <x v="1173"/>
    <n v="133.12"/>
    <n v="5"/>
    <n v="0.2"/>
    <n v="49.92"/>
  </r>
  <r>
    <n v="6370"/>
    <s v="CA-2013-103919"/>
    <x v="0"/>
    <x v="339"/>
    <d v="2013-10-08T00:00:00"/>
    <s v="Standard Class"/>
    <s v="TP-21565"/>
    <s v="Tracy Poddar"/>
    <x v="1"/>
    <x v="0"/>
    <s v="Grand Prairie"/>
    <x v="5"/>
    <n v="75051"/>
    <x v="2"/>
    <x v="285"/>
    <x v="0"/>
    <x v="5"/>
    <x v="282"/>
    <n v="38.08"/>
    <n v="5"/>
    <n v="0.6"/>
    <n v="-29.512000000000008"/>
  </r>
  <r>
    <n v="6371"/>
    <s v="CA-2013-113425"/>
    <x v="0"/>
    <x v="831"/>
    <d v="2013-11-22T00:00:00"/>
    <s v="Same Day"/>
    <s v="JK-16120"/>
    <s v="Julie Kriz"/>
    <x v="2"/>
    <x v="0"/>
    <s v="New York City"/>
    <x v="15"/>
    <n v="10009"/>
    <x v="3"/>
    <x v="1531"/>
    <x v="0"/>
    <x v="0"/>
    <x v="1509"/>
    <n v="113.56800000000001"/>
    <n v="2"/>
    <n v="0.2"/>
    <n v="12.776399999999988"/>
  </r>
  <r>
    <n v="6372"/>
    <s v="CA-2014-143035"/>
    <x v="3"/>
    <x v="621"/>
    <d v="2014-10-06T00:00:00"/>
    <s v="Second Class"/>
    <s v="CC-12430"/>
    <s v="Chuck Clark"/>
    <x v="2"/>
    <x v="0"/>
    <s v="New York City"/>
    <x v="15"/>
    <n v="10009"/>
    <x v="3"/>
    <x v="107"/>
    <x v="0"/>
    <x v="5"/>
    <x v="107"/>
    <n v="83.92"/>
    <n v="4"/>
    <n v="0"/>
    <n v="21.819200000000002"/>
  </r>
  <r>
    <n v="6373"/>
    <s v="CA-2014-143035"/>
    <x v="3"/>
    <x v="621"/>
    <d v="2014-10-06T00:00:00"/>
    <s v="Second Class"/>
    <s v="CC-12430"/>
    <s v="Chuck Clark"/>
    <x v="2"/>
    <x v="0"/>
    <s v="New York City"/>
    <x v="15"/>
    <n v="10009"/>
    <x v="3"/>
    <x v="790"/>
    <x v="1"/>
    <x v="6"/>
    <x v="780"/>
    <n v="6.63"/>
    <n v="3"/>
    <n v="0"/>
    <n v="3.1160999999999999"/>
  </r>
  <r>
    <n v="6374"/>
    <s v="CA-2014-143035"/>
    <x v="3"/>
    <x v="621"/>
    <d v="2014-10-06T00:00:00"/>
    <s v="Second Class"/>
    <s v="CC-12430"/>
    <s v="Chuck Clark"/>
    <x v="2"/>
    <x v="0"/>
    <s v="New York City"/>
    <x v="15"/>
    <n v="10009"/>
    <x v="3"/>
    <x v="695"/>
    <x v="2"/>
    <x v="11"/>
    <x v="688"/>
    <n v="371.96999999999997"/>
    <n v="3"/>
    <n v="0"/>
    <n v="66.954599999999971"/>
  </r>
  <r>
    <n v="6375"/>
    <s v="CA-2011-107811"/>
    <x v="2"/>
    <x v="333"/>
    <d v="2011-05-03T00:00:00"/>
    <s v="Standard Class"/>
    <s v="LA-16780"/>
    <s v="Laura Armstrong"/>
    <x v="1"/>
    <x v="0"/>
    <s v="Memphis"/>
    <x v="18"/>
    <n v="38109"/>
    <x v="0"/>
    <x v="654"/>
    <x v="0"/>
    <x v="1"/>
    <x v="648"/>
    <n v="561.58400000000006"/>
    <n v="2"/>
    <n v="0.2"/>
    <n v="70.197999999999922"/>
  </r>
  <r>
    <n v="6376"/>
    <s v="CA-2011-107811"/>
    <x v="2"/>
    <x v="333"/>
    <d v="2011-05-03T00:00:00"/>
    <s v="Standard Class"/>
    <s v="LA-16780"/>
    <s v="Laura Armstrong"/>
    <x v="1"/>
    <x v="0"/>
    <s v="Memphis"/>
    <x v="18"/>
    <n v="38109"/>
    <x v="0"/>
    <x v="352"/>
    <x v="1"/>
    <x v="4"/>
    <x v="348"/>
    <n v="99.920000000000016"/>
    <n v="5"/>
    <n v="0.2"/>
    <n v="-1.249000000000013"/>
  </r>
  <r>
    <n v="6377"/>
    <s v="CA-2013-163216"/>
    <x v="0"/>
    <x v="877"/>
    <d v="2013-10-11T00:00:00"/>
    <s v="First Class"/>
    <s v="AW-10930"/>
    <s v="Arthur Wiediger"/>
    <x v="2"/>
    <x v="0"/>
    <s v="Philadelphia"/>
    <x v="9"/>
    <n v="19143"/>
    <x v="3"/>
    <x v="85"/>
    <x v="1"/>
    <x v="2"/>
    <x v="85"/>
    <n v="4.9280000000000008"/>
    <n v="2"/>
    <n v="0.2"/>
    <n v="1.7247999999999997"/>
  </r>
  <r>
    <n v="6378"/>
    <s v="US-2013-116442"/>
    <x v="0"/>
    <x v="272"/>
    <d v="2013-12-23T00:00:00"/>
    <s v="Standard Class"/>
    <s v="BP-11230"/>
    <s v="Benjamin Patterson"/>
    <x v="0"/>
    <x v="0"/>
    <s v="Los Angeles"/>
    <x v="1"/>
    <n v="90004"/>
    <x v="1"/>
    <x v="1256"/>
    <x v="0"/>
    <x v="5"/>
    <x v="1231"/>
    <n v="14.76"/>
    <n v="2"/>
    <n v="0"/>
    <n v="4.2803999999999984"/>
  </r>
  <r>
    <n v="6379"/>
    <s v="CA-2014-150623"/>
    <x v="3"/>
    <x v="318"/>
    <d v="2014-04-15T00:00:00"/>
    <s v="Standard Class"/>
    <s v="DB-13360"/>
    <s v="Dennis Bolton"/>
    <x v="2"/>
    <x v="0"/>
    <s v="Waterbury"/>
    <x v="29"/>
    <n v="6708"/>
    <x v="3"/>
    <x v="409"/>
    <x v="2"/>
    <x v="11"/>
    <x v="404"/>
    <n v="99.99"/>
    <n v="1"/>
    <n v="0"/>
    <n v="41.995800000000003"/>
  </r>
  <r>
    <n v="6380"/>
    <s v="CA-2014-150623"/>
    <x v="3"/>
    <x v="318"/>
    <d v="2014-04-15T00:00:00"/>
    <s v="Standard Class"/>
    <s v="DB-13360"/>
    <s v="Dennis Bolton"/>
    <x v="2"/>
    <x v="0"/>
    <s v="Waterbury"/>
    <x v="29"/>
    <n v="6708"/>
    <x v="3"/>
    <x v="1277"/>
    <x v="1"/>
    <x v="4"/>
    <x v="1253"/>
    <n v="286.14999999999998"/>
    <n v="5"/>
    <n v="0"/>
    <n v="71.537499999999994"/>
  </r>
  <r>
    <n v="6381"/>
    <s v="US-2011-163797"/>
    <x v="2"/>
    <x v="918"/>
    <d v="2011-04-13T00:00:00"/>
    <s v="Standard Class"/>
    <s v="PC-19000"/>
    <s v="Pauline Chand"/>
    <x v="2"/>
    <x v="0"/>
    <s v="Chandler"/>
    <x v="16"/>
    <n v="85224"/>
    <x v="1"/>
    <x v="1506"/>
    <x v="1"/>
    <x v="13"/>
    <x v="1484"/>
    <n v="49.792000000000002"/>
    <n v="8"/>
    <n v="0.2"/>
    <n v="-11.825600000000001"/>
  </r>
  <r>
    <n v="6382"/>
    <s v="CA-2013-127236"/>
    <x v="0"/>
    <x v="892"/>
    <d v="2013-04-03T00:00:00"/>
    <s v="Standard Class"/>
    <s v="TB-21595"/>
    <s v="Troy Blackwell"/>
    <x v="0"/>
    <x v="0"/>
    <s v="Springfield"/>
    <x v="24"/>
    <n v="45503"/>
    <x v="3"/>
    <x v="574"/>
    <x v="0"/>
    <x v="0"/>
    <x v="569"/>
    <n v="299.97499999999997"/>
    <n v="5"/>
    <n v="0.5"/>
    <n v="-167.98600000000002"/>
  </r>
  <r>
    <n v="6383"/>
    <s v="CA-2013-127236"/>
    <x v="0"/>
    <x v="892"/>
    <d v="2013-04-03T00:00:00"/>
    <s v="Standard Class"/>
    <s v="TB-21595"/>
    <s v="Troy Blackwell"/>
    <x v="0"/>
    <x v="0"/>
    <s v="Springfield"/>
    <x v="24"/>
    <n v="45503"/>
    <x v="3"/>
    <x v="1326"/>
    <x v="2"/>
    <x v="7"/>
    <x v="1303"/>
    <n v="158.37599999999998"/>
    <n v="4"/>
    <n v="0.4"/>
    <n v="-36.954399999999993"/>
  </r>
  <r>
    <n v="6384"/>
    <s v="US-2014-104661"/>
    <x v="3"/>
    <x v="787"/>
    <d v="2014-01-19T00:00:00"/>
    <s v="First Class"/>
    <s v="TB-21250"/>
    <s v="Tim Brockman"/>
    <x v="0"/>
    <x v="0"/>
    <s v="Austin"/>
    <x v="5"/>
    <n v="78745"/>
    <x v="2"/>
    <x v="800"/>
    <x v="1"/>
    <x v="8"/>
    <x v="790"/>
    <n v="32.783999999999992"/>
    <n v="4"/>
    <n v="0.8"/>
    <n v="-52.454400000000007"/>
  </r>
  <r>
    <n v="6385"/>
    <s v="US-2014-104661"/>
    <x v="3"/>
    <x v="787"/>
    <d v="2014-01-19T00:00:00"/>
    <s v="First Class"/>
    <s v="TB-21250"/>
    <s v="Tim Brockman"/>
    <x v="0"/>
    <x v="0"/>
    <s v="Austin"/>
    <x v="5"/>
    <n v="78745"/>
    <x v="2"/>
    <x v="246"/>
    <x v="2"/>
    <x v="11"/>
    <x v="244"/>
    <n v="47.984000000000002"/>
    <n v="2"/>
    <n v="0.2"/>
    <n v="14.395200000000004"/>
  </r>
  <r>
    <n v="6386"/>
    <s v="US-2014-104661"/>
    <x v="3"/>
    <x v="787"/>
    <d v="2014-01-19T00:00:00"/>
    <s v="First Class"/>
    <s v="TB-21250"/>
    <s v="Tim Brockman"/>
    <x v="0"/>
    <x v="0"/>
    <s v="Austin"/>
    <x v="5"/>
    <n v="78745"/>
    <x v="2"/>
    <x v="1599"/>
    <x v="2"/>
    <x v="11"/>
    <x v="1582"/>
    <n v="62.591999999999999"/>
    <n v="8"/>
    <n v="0.2"/>
    <n v="13.300799999999999"/>
  </r>
  <r>
    <n v="6387"/>
    <s v="US-2014-104661"/>
    <x v="3"/>
    <x v="787"/>
    <d v="2014-01-19T00:00:00"/>
    <s v="First Class"/>
    <s v="TB-21250"/>
    <s v="Tim Brockman"/>
    <x v="0"/>
    <x v="0"/>
    <s v="Austin"/>
    <x v="5"/>
    <n v="78745"/>
    <x v="2"/>
    <x v="410"/>
    <x v="1"/>
    <x v="8"/>
    <x v="405"/>
    <n v="4.2759999999999989"/>
    <n v="1"/>
    <n v="0.8"/>
    <n v="-6.6278000000000006"/>
  </r>
  <r>
    <n v="6388"/>
    <s v="CA-2011-134103"/>
    <x v="2"/>
    <x v="1106"/>
    <d v="2011-02-05T00:00:00"/>
    <s v="Standard Class"/>
    <s v="MV-18190"/>
    <s v="Mike Vittorini"/>
    <x v="0"/>
    <x v="0"/>
    <s v="Detroit"/>
    <x v="12"/>
    <n v="48234"/>
    <x v="2"/>
    <x v="523"/>
    <x v="1"/>
    <x v="10"/>
    <x v="518"/>
    <n v="10.56"/>
    <n v="2"/>
    <n v="0"/>
    <n v="4.7519999999999998"/>
  </r>
  <r>
    <n v="6389"/>
    <s v="CA-2011-134103"/>
    <x v="2"/>
    <x v="1106"/>
    <d v="2011-02-05T00:00:00"/>
    <s v="Standard Class"/>
    <s v="MV-18190"/>
    <s v="Mike Vittorini"/>
    <x v="0"/>
    <x v="0"/>
    <s v="Detroit"/>
    <x v="12"/>
    <n v="48234"/>
    <x v="2"/>
    <x v="156"/>
    <x v="1"/>
    <x v="4"/>
    <x v="155"/>
    <n v="229.94"/>
    <n v="2"/>
    <n v="0"/>
    <n v="6.8982000000000028"/>
  </r>
  <r>
    <n v="6390"/>
    <s v="CA-2012-147529"/>
    <x v="1"/>
    <x v="1107"/>
    <d v="2012-02-11T00:00:00"/>
    <s v="Standard Class"/>
    <s v="DK-12835"/>
    <s v="Damala Kotsonis"/>
    <x v="1"/>
    <x v="0"/>
    <s v="Springfield"/>
    <x v="17"/>
    <n v="22153"/>
    <x v="0"/>
    <x v="633"/>
    <x v="1"/>
    <x v="12"/>
    <x v="627"/>
    <n v="311.14999999999998"/>
    <n v="5"/>
    <n v="0"/>
    <n v="146.24049999999997"/>
  </r>
  <r>
    <n v="6391"/>
    <s v="CA-2012-147529"/>
    <x v="1"/>
    <x v="1107"/>
    <d v="2012-02-11T00:00:00"/>
    <s v="Standard Class"/>
    <s v="DK-12835"/>
    <s v="Damala Kotsonis"/>
    <x v="1"/>
    <x v="0"/>
    <s v="Springfield"/>
    <x v="17"/>
    <n v="22153"/>
    <x v="0"/>
    <x v="219"/>
    <x v="1"/>
    <x v="10"/>
    <x v="218"/>
    <n v="12.96"/>
    <n v="2"/>
    <n v="0"/>
    <n v="6.3504000000000005"/>
  </r>
  <r>
    <n v="6392"/>
    <s v="CA-2013-129126"/>
    <x v="0"/>
    <x v="882"/>
    <d v="2013-12-20T00:00:00"/>
    <s v="Standard Class"/>
    <s v="PK-19075"/>
    <s v="Pete Kriz"/>
    <x v="0"/>
    <x v="0"/>
    <s v="New York City"/>
    <x v="15"/>
    <n v="10011"/>
    <x v="3"/>
    <x v="1490"/>
    <x v="1"/>
    <x v="10"/>
    <x v="1468"/>
    <n v="14.62"/>
    <n v="2"/>
    <n v="0"/>
    <n v="6.7251999999999992"/>
  </r>
  <r>
    <n v="6393"/>
    <s v="CA-2013-129126"/>
    <x v="0"/>
    <x v="882"/>
    <d v="2013-12-20T00:00:00"/>
    <s v="Standard Class"/>
    <s v="PK-19075"/>
    <s v="Pete Kriz"/>
    <x v="0"/>
    <x v="0"/>
    <s v="New York City"/>
    <x v="15"/>
    <n v="10011"/>
    <x v="3"/>
    <x v="1186"/>
    <x v="1"/>
    <x v="2"/>
    <x v="1163"/>
    <n v="5.76"/>
    <n v="2"/>
    <n v="0"/>
    <n v="2.8224"/>
  </r>
  <r>
    <n v="6394"/>
    <s v="CA-2013-129126"/>
    <x v="0"/>
    <x v="882"/>
    <d v="2013-12-20T00:00:00"/>
    <s v="Standard Class"/>
    <s v="PK-19075"/>
    <s v="Pete Kriz"/>
    <x v="0"/>
    <x v="0"/>
    <s v="New York City"/>
    <x v="15"/>
    <n v="10011"/>
    <x v="3"/>
    <x v="110"/>
    <x v="1"/>
    <x v="13"/>
    <x v="110"/>
    <n v="21.48"/>
    <n v="6"/>
    <n v="0"/>
    <n v="10.5252"/>
  </r>
  <r>
    <n v="6395"/>
    <s v="CA-2013-129126"/>
    <x v="0"/>
    <x v="882"/>
    <d v="2013-12-20T00:00:00"/>
    <s v="Standard Class"/>
    <s v="PK-19075"/>
    <s v="Pete Kriz"/>
    <x v="0"/>
    <x v="0"/>
    <s v="New York City"/>
    <x v="15"/>
    <n v="10011"/>
    <x v="3"/>
    <x v="1071"/>
    <x v="0"/>
    <x v="5"/>
    <x v="1051"/>
    <n v="396.92"/>
    <n v="4"/>
    <n v="0"/>
    <n v="198.46"/>
  </r>
  <r>
    <n v="6396"/>
    <s v="CA-2013-129126"/>
    <x v="0"/>
    <x v="882"/>
    <d v="2013-12-20T00:00:00"/>
    <s v="Standard Class"/>
    <s v="PK-19075"/>
    <s v="Pete Kriz"/>
    <x v="0"/>
    <x v="0"/>
    <s v="New York City"/>
    <x v="15"/>
    <n v="10011"/>
    <x v="3"/>
    <x v="456"/>
    <x v="1"/>
    <x v="4"/>
    <x v="452"/>
    <n v="17.149999999999999"/>
    <n v="1"/>
    <n v="0"/>
    <n v="4.6304999999999996"/>
  </r>
  <r>
    <n v="6397"/>
    <s v="CA-2013-129126"/>
    <x v="0"/>
    <x v="882"/>
    <d v="2013-12-20T00:00:00"/>
    <s v="Standard Class"/>
    <s v="PK-19075"/>
    <s v="Pete Kriz"/>
    <x v="0"/>
    <x v="0"/>
    <s v="New York City"/>
    <x v="15"/>
    <n v="10011"/>
    <x v="3"/>
    <x v="1784"/>
    <x v="1"/>
    <x v="8"/>
    <x v="1765"/>
    <n v="23.12"/>
    <n v="2"/>
    <n v="0.2"/>
    <n v="7.8029999999999982"/>
  </r>
  <r>
    <n v="6398"/>
    <s v="CA-2014-131632"/>
    <x v="3"/>
    <x v="1108"/>
    <d v="2014-11-05T00:00:00"/>
    <s v="Standard Class"/>
    <s v="AH-10120"/>
    <s v="Adrian Hane"/>
    <x v="2"/>
    <x v="0"/>
    <s v="Dallas"/>
    <x v="5"/>
    <n v="75217"/>
    <x v="2"/>
    <x v="279"/>
    <x v="1"/>
    <x v="6"/>
    <x v="276"/>
    <n v="5.2480000000000002"/>
    <n v="2"/>
    <n v="0.2"/>
    <n v="0.59039999999999915"/>
  </r>
  <r>
    <n v="6399"/>
    <s v="CA-2014-151981"/>
    <x v="3"/>
    <x v="634"/>
    <d v="2014-08-13T00:00:00"/>
    <s v="Standard Class"/>
    <s v="GM-14455"/>
    <s v="Gary Mitchum"/>
    <x v="2"/>
    <x v="0"/>
    <s v="Concord"/>
    <x v="38"/>
    <n v="3301"/>
    <x v="3"/>
    <x v="1405"/>
    <x v="2"/>
    <x v="7"/>
    <x v="1383"/>
    <n v="824.95"/>
    <n v="5"/>
    <n v="0"/>
    <n v="247.48499999999993"/>
  </r>
  <r>
    <n v="6400"/>
    <s v="CA-2014-151981"/>
    <x v="3"/>
    <x v="634"/>
    <d v="2014-08-13T00:00:00"/>
    <s v="Standard Class"/>
    <s v="GM-14455"/>
    <s v="Gary Mitchum"/>
    <x v="2"/>
    <x v="0"/>
    <s v="Concord"/>
    <x v="38"/>
    <n v="3301"/>
    <x v="3"/>
    <x v="1038"/>
    <x v="1"/>
    <x v="2"/>
    <x v="1019"/>
    <n v="24.64"/>
    <n v="8"/>
    <n v="0"/>
    <n v="11.827199999999999"/>
  </r>
  <r>
    <n v="6401"/>
    <s v="CA-2014-151981"/>
    <x v="3"/>
    <x v="634"/>
    <d v="2014-08-13T00:00:00"/>
    <s v="Standard Class"/>
    <s v="GM-14455"/>
    <s v="Gary Mitchum"/>
    <x v="2"/>
    <x v="0"/>
    <s v="Concord"/>
    <x v="38"/>
    <n v="3301"/>
    <x v="3"/>
    <x v="108"/>
    <x v="1"/>
    <x v="6"/>
    <x v="108"/>
    <n v="227.88"/>
    <n v="6"/>
    <n v="0"/>
    <n v="68.363999999999976"/>
  </r>
  <r>
    <n v="6402"/>
    <s v="CA-2014-125472"/>
    <x v="3"/>
    <x v="1109"/>
    <d v="2014-06-01T00:00:00"/>
    <s v="First Class"/>
    <s v="BD-11725"/>
    <s v="Bruce Degenhardt"/>
    <x v="0"/>
    <x v="0"/>
    <s v="Lafayette"/>
    <x v="28"/>
    <n v="70506"/>
    <x v="0"/>
    <x v="1119"/>
    <x v="0"/>
    <x v="0"/>
    <x v="1098"/>
    <n v="241.96"/>
    <n v="2"/>
    <n v="0"/>
    <n v="33.874400000000009"/>
  </r>
  <r>
    <n v="6403"/>
    <s v="CA-2014-125472"/>
    <x v="3"/>
    <x v="1109"/>
    <d v="2014-06-01T00:00:00"/>
    <s v="First Class"/>
    <s v="BD-11725"/>
    <s v="Bruce Degenhardt"/>
    <x v="0"/>
    <x v="0"/>
    <s v="Lafayette"/>
    <x v="28"/>
    <n v="70506"/>
    <x v="0"/>
    <x v="1065"/>
    <x v="1"/>
    <x v="8"/>
    <x v="1045"/>
    <n v="3.89"/>
    <n v="1"/>
    <n v="0"/>
    <n v="1.8672"/>
  </r>
  <r>
    <n v="6404"/>
    <s v="CA-2014-125472"/>
    <x v="3"/>
    <x v="1109"/>
    <d v="2014-06-01T00:00:00"/>
    <s v="First Class"/>
    <s v="BD-11725"/>
    <s v="Bruce Degenhardt"/>
    <x v="0"/>
    <x v="0"/>
    <s v="Lafayette"/>
    <x v="28"/>
    <n v="70506"/>
    <x v="0"/>
    <x v="1565"/>
    <x v="0"/>
    <x v="5"/>
    <x v="1547"/>
    <n v="8.01"/>
    <n v="3"/>
    <n v="0"/>
    <n v="3.0438000000000001"/>
  </r>
  <r>
    <n v="6405"/>
    <s v="CA-2012-156328"/>
    <x v="1"/>
    <x v="672"/>
    <d v="2012-12-05T00:00:00"/>
    <s v="Standard Class"/>
    <s v="RM-19375"/>
    <s v="Raymond Messe"/>
    <x v="0"/>
    <x v="0"/>
    <s v="Raleigh"/>
    <x v="3"/>
    <n v="27604"/>
    <x v="0"/>
    <x v="1192"/>
    <x v="2"/>
    <x v="7"/>
    <x v="1168"/>
    <n v="177.48000000000002"/>
    <n v="3"/>
    <n v="0.2"/>
    <n v="19.966499999999982"/>
  </r>
  <r>
    <n v="6406"/>
    <s v="CA-2014-154074"/>
    <x v="3"/>
    <x v="515"/>
    <d v="2014-09-03T00:00:00"/>
    <s v="Second Class"/>
    <s v="BW-11110"/>
    <s v="Bart Watters"/>
    <x v="1"/>
    <x v="0"/>
    <s v="Spokane"/>
    <x v="4"/>
    <n v="99207"/>
    <x v="1"/>
    <x v="406"/>
    <x v="0"/>
    <x v="1"/>
    <x v="402"/>
    <n v="569.5680000000001"/>
    <n v="2"/>
    <n v="0.2"/>
    <n v="7.119599999999906"/>
  </r>
  <r>
    <n v="6407"/>
    <s v="CA-2014-154074"/>
    <x v="3"/>
    <x v="515"/>
    <d v="2014-09-03T00:00:00"/>
    <s v="Second Class"/>
    <s v="BW-11110"/>
    <s v="Bart Watters"/>
    <x v="1"/>
    <x v="0"/>
    <s v="Spokane"/>
    <x v="4"/>
    <n v="99207"/>
    <x v="1"/>
    <x v="80"/>
    <x v="1"/>
    <x v="4"/>
    <x v="80"/>
    <n v="149.73000000000002"/>
    <n v="7"/>
    <n v="0"/>
    <n v="43.421699999999994"/>
  </r>
  <r>
    <n v="6408"/>
    <s v="CA-2014-161774"/>
    <x v="3"/>
    <x v="304"/>
    <d v="2014-05-16T00:00:00"/>
    <s v="First Class"/>
    <s v="GT-14710"/>
    <s v="Greg Tran"/>
    <x v="0"/>
    <x v="0"/>
    <s v="Houston"/>
    <x v="5"/>
    <n v="77041"/>
    <x v="2"/>
    <x v="1189"/>
    <x v="0"/>
    <x v="1"/>
    <x v="1166"/>
    <n v="899.43"/>
    <n v="5"/>
    <n v="0.3"/>
    <n v="-12.84900000000016"/>
  </r>
  <r>
    <n v="6409"/>
    <s v="CA-2014-161774"/>
    <x v="3"/>
    <x v="304"/>
    <d v="2014-05-16T00:00:00"/>
    <s v="First Class"/>
    <s v="GT-14710"/>
    <s v="Greg Tran"/>
    <x v="0"/>
    <x v="0"/>
    <s v="Houston"/>
    <x v="5"/>
    <n v="77041"/>
    <x v="2"/>
    <x v="1175"/>
    <x v="1"/>
    <x v="6"/>
    <x v="1152"/>
    <n v="46.2"/>
    <n v="5"/>
    <n v="0.2"/>
    <n v="5.7749999999999986"/>
  </r>
  <r>
    <n v="6410"/>
    <s v="CA-2014-161774"/>
    <x v="3"/>
    <x v="304"/>
    <d v="2014-05-16T00:00:00"/>
    <s v="First Class"/>
    <s v="GT-14710"/>
    <s v="Greg Tran"/>
    <x v="0"/>
    <x v="0"/>
    <s v="Houston"/>
    <x v="5"/>
    <n v="77041"/>
    <x v="2"/>
    <x v="1785"/>
    <x v="1"/>
    <x v="10"/>
    <x v="1766"/>
    <n v="47.952000000000005"/>
    <n v="3"/>
    <n v="0.2"/>
    <n v="16.183799999999998"/>
  </r>
  <r>
    <n v="6411"/>
    <s v="CA-2014-161774"/>
    <x v="3"/>
    <x v="304"/>
    <d v="2014-05-16T00:00:00"/>
    <s v="First Class"/>
    <s v="GT-14710"/>
    <s v="Greg Tran"/>
    <x v="0"/>
    <x v="0"/>
    <s v="Houston"/>
    <x v="5"/>
    <n v="77041"/>
    <x v="2"/>
    <x v="1557"/>
    <x v="2"/>
    <x v="7"/>
    <x v="1537"/>
    <n v="7.9920000000000009"/>
    <n v="1"/>
    <n v="0.2"/>
    <n v="0.69930000000000003"/>
  </r>
  <r>
    <n v="6412"/>
    <s v="CA-2014-161774"/>
    <x v="3"/>
    <x v="304"/>
    <d v="2014-05-16T00:00:00"/>
    <s v="First Class"/>
    <s v="GT-14710"/>
    <s v="Greg Tran"/>
    <x v="0"/>
    <x v="0"/>
    <s v="Houston"/>
    <x v="5"/>
    <n v="77041"/>
    <x v="2"/>
    <x v="1684"/>
    <x v="1"/>
    <x v="10"/>
    <x v="1663"/>
    <n v="76.864000000000004"/>
    <n v="2"/>
    <n v="0.2"/>
    <n v="26.902399999999993"/>
  </r>
  <r>
    <n v="6413"/>
    <s v="CA-2014-151211"/>
    <x v="3"/>
    <x v="629"/>
    <d v="2014-08-24T00:00:00"/>
    <s v="Standard Class"/>
    <s v="AH-10120"/>
    <s v="Adrian Hane"/>
    <x v="2"/>
    <x v="0"/>
    <s v="Louisville"/>
    <x v="0"/>
    <n v="40214"/>
    <x v="0"/>
    <x v="141"/>
    <x v="1"/>
    <x v="8"/>
    <x v="141"/>
    <n v="102.93"/>
    <n v="3"/>
    <n v="0"/>
    <n v="48.377100000000006"/>
  </r>
  <r>
    <n v="6414"/>
    <s v="CA-2014-151211"/>
    <x v="3"/>
    <x v="629"/>
    <d v="2014-08-24T00:00:00"/>
    <s v="Standard Class"/>
    <s v="AH-10120"/>
    <s v="Adrian Hane"/>
    <x v="2"/>
    <x v="0"/>
    <s v="Louisville"/>
    <x v="0"/>
    <n v="40214"/>
    <x v="0"/>
    <x v="960"/>
    <x v="2"/>
    <x v="11"/>
    <x v="944"/>
    <n v="98.16"/>
    <n v="6"/>
    <n v="0"/>
    <n v="9.8159999999999954"/>
  </r>
  <r>
    <n v="6415"/>
    <s v="CA-2014-142671"/>
    <x v="3"/>
    <x v="468"/>
    <d v="2014-11-15T00:00:00"/>
    <s v="Second Class"/>
    <s v="DR-12940"/>
    <s v="Daniel Raglin"/>
    <x v="2"/>
    <x v="0"/>
    <s v="Hollywood"/>
    <x v="2"/>
    <n v="33021"/>
    <x v="0"/>
    <x v="1736"/>
    <x v="1"/>
    <x v="8"/>
    <x v="1716"/>
    <n v="11.520000000000001"/>
    <n v="5"/>
    <n v="0.7"/>
    <n v="-7.6799999999999962"/>
  </r>
  <r>
    <n v="6416"/>
    <s v="CA-2014-144750"/>
    <x v="3"/>
    <x v="170"/>
    <d v="2014-08-22T00:00:00"/>
    <s v="Same Day"/>
    <s v="DL-13495"/>
    <s v="Dionis Lloyd"/>
    <x v="1"/>
    <x v="0"/>
    <s v="Chandler"/>
    <x v="16"/>
    <n v="85224"/>
    <x v="1"/>
    <x v="656"/>
    <x v="1"/>
    <x v="10"/>
    <x v="650"/>
    <n v="83.88"/>
    <n v="1"/>
    <n v="0.2"/>
    <n v="29.357999999999997"/>
  </r>
  <r>
    <n v="6417"/>
    <s v="CA-2013-111976"/>
    <x v="0"/>
    <x v="387"/>
    <d v="2013-03-13T00:00:00"/>
    <s v="Standard Class"/>
    <s v="BD-11620"/>
    <s v="Brian DeCherney"/>
    <x v="0"/>
    <x v="0"/>
    <s v="Philadelphia"/>
    <x v="9"/>
    <n v="19120"/>
    <x v="3"/>
    <x v="1409"/>
    <x v="2"/>
    <x v="7"/>
    <x v="1387"/>
    <n v="108.57600000000001"/>
    <n v="4"/>
    <n v="0.4"/>
    <n v="-25.334400000000002"/>
  </r>
  <r>
    <n v="6418"/>
    <s v="CA-2013-111976"/>
    <x v="0"/>
    <x v="387"/>
    <d v="2013-03-13T00:00:00"/>
    <s v="Standard Class"/>
    <s v="BD-11620"/>
    <s v="Brian DeCherney"/>
    <x v="0"/>
    <x v="0"/>
    <s v="Philadelphia"/>
    <x v="9"/>
    <n v="19120"/>
    <x v="3"/>
    <x v="1028"/>
    <x v="1"/>
    <x v="13"/>
    <x v="1010"/>
    <n v="5.9840000000000009"/>
    <n v="2"/>
    <n v="0.2"/>
    <n v="-1.3463999999999998"/>
  </r>
  <r>
    <n v="6419"/>
    <s v="CA-2013-140130"/>
    <x v="0"/>
    <x v="731"/>
    <d v="2013-11-06T00:00:00"/>
    <s v="Standard Class"/>
    <s v="HW-14935"/>
    <s v="Helen Wasserman"/>
    <x v="1"/>
    <x v="0"/>
    <s v="Tulsa"/>
    <x v="26"/>
    <n v="74133"/>
    <x v="2"/>
    <x v="133"/>
    <x v="1"/>
    <x v="14"/>
    <x v="133"/>
    <n v="21.96"/>
    <n v="2"/>
    <n v="0"/>
    <n v="6.1488000000000014"/>
  </r>
  <r>
    <n v="6420"/>
    <s v="CA-2013-140130"/>
    <x v="0"/>
    <x v="731"/>
    <d v="2013-11-06T00:00:00"/>
    <s v="Standard Class"/>
    <s v="HW-14935"/>
    <s v="Helen Wasserman"/>
    <x v="1"/>
    <x v="0"/>
    <s v="Tulsa"/>
    <x v="26"/>
    <n v="74133"/>
    <x v="2"/>
    <x v="1265"/>
    <x v="0"/>
    <x v="1"/>
    <x v="1240"/>
    <n v="368.96999999999997"/>
    <n v="3"/>
    <n v="0"/>
    <n v="81.173400000000001"/>
  </r>
  <r>
    <n v="6421"/>
    <s v="CA-2013-140130"/>
    <x v="0"/>
    <x v="731"/>
    <d v="2013-11-06T00:00:00"/>
    <s v="Standard Class"/>
    <s v="HW-14935"/>
    <s v="Helen Wasserman"/>
    <x v="1"/>
    <x v="0"/>
    <s v="Tulsa"/>
    <x v="26"/>
    <n v="74133"/>
    <x v="2"/>
    <x v="1560"/>
    <x v="1"/>
    <x v="6"/>
    <x v="1541"/>
    <n v="12.39"/>
    <n v="3"/>
    <n v="0"/>
    <n v="3.4692000000000003"/>
  </r>
  <r>
    <n v="6422"/>
    <s v="CA-2013-140130"/>
    <x v="0"/>
    <x v="731"/>
    <d v="2013-11-06T00:00:00"/>
    <s v="Standard Class"/>
    <s v="HW-14935"/>
    <s v="Helen Wasserman"/>
    <x v="1"/>
    <x v="0"/>
    <s v="Tulsa"/>
    <x v="26"/>
    <n v="74133"/>
    <x v="2"/>
    <x v="1439"/>
    <x v="1"/>
    <x v="4"/>
    <x v="1418"/>
    <n v="332.94"/>
    <n v="3"/>
    <n v="0"/>
    <n v="9.9882000000000204"/>
  </r>
  <r>
    <n v="6423"/>
    <s v="CA-2011-159121"/>
    <x v="2"/>
    <x v="711"/>
    <d v="2011-08-01T00:00:00"/>
    <s v="Standard Class"/>
    <s v="JO-15145"/>
    <s v="Jack O'Briant"/>
    <x v="1"/>
    <x v="0"/>
    <s v="Draper"/>
    <x v="7"/>
    <n v="84020"/>
    <x v="1"/>
    <x v="1097"/>
    <x v="2"/>
    <x v="11"/>
    <x v="1078"/>
    <n v="111.93"/>
    <n v="7"/>
    <n v="0"/>
    <n v="34.698299999999996"/>
  </r>
  <r>
    <n v="6424"/>
    <s v="CA-2012-149650"/>
    <x v="1"/>
    <x v="1040"/>
    <d v="2012-10-27T00:00:00"/>
    <s v="First Class"/>
    <s v="RD-19660"/>
    <s v="Robert Dilbeck"/>
    <x v="2"/>
    <x v="0"/>
    <s v="Oakland"/>
    <x v="1"/>
    <n v="94601"/>
    <x v="1"/>
    <x v="367"/>
    <x v="0"/>
    <x v="1"/>
    <x v="363"/>
    <n v="454.27200000000005"/>
    <n v="8"/>
    <n v="0.2"/>
    <n v="-73.819200000000052"/>
  </r>
  <r>
    <n v="6425"/>
    <s v="CA-2014-115777"/>
    <x v="3"/>
    <x v="971"/>
    <d v="2014-08-25T00:00:00"/>
    <s v="Standard Class"/>
    <s v="DO-13645"/>
    <s v="Doug O'Connell"/>
    <x v="0"/>
    <x v="0"/>
    <s v="Lawrence"/>
    <x v="31"/>
    <n v="1841"/>
    <x v="3"/>
    <x v="1553"/>
    <x v="1"/>
    <x v="10"/>
    <x v="1532"/>
    <n v="19.440000000000001"/>
    <n v="3"/>
    <n v="0"/>
    <n v="9.3312000000000008"/>
  </r>
  <r>
    <n v="6426"/>
    <s v="CA-2013-143714"/>
    <x v="0"/>
    <x v="454"/>
    <d v="2013-05-28T00:00:00"/>
    <s v="Standard Class"/>
    <s v="CC-12370"/>
    <s v="Christopher Conant"/>
    <x v="0"/>
    <x v="0"/>
    <s v="Philadelphia"/>
    <x v="9"/>
    <n v="19120"/>
    <x v="3"/>
    <x v="1388"/>
    <x v="2"/>
    <x v="16"/>
    <x v="1365"/>
    <n v="8399.9759999999987"/>
    <n v="4"/>
    <n v="0.4"/>
    <n v="1119.996799999999"/>
  </r>
  <r>
    <n v="6427"/>
    <s v="CA-2013-143714"/>
    <x v="0"/>
    <x v="454"/>
    <d v="2013-05-28T00:00:00"/>
    <s v="Standard Class"/>
    <s v="CC-12370"/>
    <s v="Christopher Conant"/>
    <x v="0"/>
    <x v="0"/>
    <s v="Philadelphia"/>
    <x v="9"/>
    <n v="19120"/>
    <x v="3"/>
    <x v="1786"/>
    <x v="1"/>
    <x v="8"/>
    <x v="1767"/>
    <n v="6.2940000000000014"/>
    <n v="1"/>
    <n v="0.7"/>
    <n v="-4.1959999999999997"/>
  </r>
  <r>
    <n v="6428"/>
    <s v="CA-2013-143714"/>
    <x v="0"/>
    <x v="454"/>
    <d v="2013-05-28T00:00:00"/>
    <s v="Standard Class"/>
    <s v="CC-12370"/>
    <s v="Christopher Conant"/>
    <x v="0"/>
    <x v="0"/>
    <s v="Philadelphia"/>
    <x v="9"/>
    <n v="19120"/>
    <x v="3"/>
    <x v="815"/>
    <x v="1"/>
    <x v="10"/>
    <x v="803"/>
    <n v="10.368000000000002"/>
    <n v="2"/>
    <n v="0.2"/>
    <n v="3.6288"/>
  </r>
  <r>
    <n v="6429"/>
    <s v="CA-2013-143714"/>
    <x v="0"/>
    <x v="454"/>
    <d v="2013-05-28T00:00:00"/>
    <s v="Standard Class"/>
    <s v="CC-12370"/>
    <s v="Christopher Conant"/>
    <x v="0"/>
    <x v="0"/>
    <s v="Philadelphia"/>
    <x v="9"/>
    <n v="19120"/>
    <x v="3"/>
    <x v="1787"/>
    <x v="2"/>
    <x v="7"/>
    <x v="1768"/>
    <n v="122.38199999999999"/>
    <n v="3"/>
    <n v="0.4"/>
    <n v="-24.476399999999998"/>
  </r>
  <r>
    <n v="6430"/>
    <s v="CA-2011-165764"/>
    <x v="2"/>
    <x v="935"/>
    <d v="2011-11-07T00:00:00"/>
    <s v="Standard Class"/>
    <s v="SH-20395"/>
    <s v="Shahid Hopkins"/>
    <x v="0"/>
    <x v="0"/>
    <s v="Jacksonville"/>
    <x v="3"/>
    <n v="28540"/>
    <x v="0"/>
    <x v="720"/>
    <x v="1"/>
    <x v="4"/>
    <x v="712"/>
    <n v="25.983999999999998"/>
    <n v="2"/>
    <n v="0.2"/>
    <n v="-1.6239999999999997"/>
  </r>
  <r>
    <n v="6431"/>
    <s v="CA-2011-165764"/>
    <x v="2"/>
    <x v="935"/>
    <d v="2011-11-07T00:00:00"/>
    <s v="Standard Class"/>
    <s v="SH-20395"/>
    <s v="Shahid Hopkins"/>
    <x v="0"/>
    <x v="0"/>
    <s v="Jacksonville"/>
    <x v="3"/>
    <n v="28540"/>
    <x v="0"/>
    <x v="114"/>
    <x v="0"/>
    <x v="3"/>
    <x v="114"/>
    <n v="945.03600000000006"/>
    <n v="6"/>
    <n v="0.4"/>
    <n v="-299.26140000000009"/>
  </r>
  <r>
    <n v="6432"/>
    <s v="CA-2011-165764"/>
    <x v="2"/>
    <x v="935"/>
    <d v="2011-11-07T00:00:00"/>
    <s v="Standard Class"/>
    <s v="SH-20395"/>
    <s v="Shahid Hopkins"/>
    <x v="0"/>
    <x v="0"/>
    <s v="Jacksonville"/>
    <x v="3"/>
    <n v="28540"/>
    <x v="0"/>
    <x v="1282"/>
    <x v="1"/>
    <x v="8"/>
    <x v="1258"/>
    <n v="14.301000000000002"/>
    <n v="7"/>
    <n v="0.7"/>
    <n v="-10.487400000000001"/>
  </r>
  <r>
    <n v="6433"/>
    <s v="CA-2011-165764"/>
    <x v="2"/>
    <x v="935"/>
    <d v="2011-11-07T00:00:00"/>
    <s v="Standard Class"/>
    <s v="SH-20395"/>
    <s v="Shahid Hopkins"/>
    <x v="0"/>
    <x v="0"/>
    <s v="Jacksonville"/>
    <x v="3"/>
    <n v="28540"/>
    <x v="0"/>
    <x v="1304"/>
    <x v="0"/>
    <x v="5"/>
    <x v="1280"/>
    <n v="410.35199999999998"/>
    <n v="3"/>
    <n v="0.2"/>
    <n v="-51.29400000000004"/>
  </r>
  <r>
    <n v="6434"/>
    <s v="CA-2012-121405"/>
    <x v="1"/>
    <x v="1110"/>
    <d v="2012-04-04T00:00:00"/>
    <s v="Standard Class"/>
    <s v="FC-14335"/>
    <s v="Fred Chung"/>
    <x v="1"/>
    <x v="0"/>
    <s v="Chicago"/>
    <x v="10"/>
    <n v="60610"/>
    <x v="2"/>
    <x v="1017"/>
    <x v="1"/>
    <x v="10"/>
    <x v="999"/>
    <n v="23.52"/>
    <n v="5"/>
    <n v="0.2"/>
    <n v="8.5259999999999998"/>
  </r>
  <r>
    <n v="6435"/>
    <s v="CA-2012-121405"/>
    <x v="1"/>
    <x v="1110"/>
    <d v="2012-04-04T00:00:00"/>
    <s v="Standard Class"/>
    <s v="FC-14335"/>
    <s v="Fred Chung"/>
    <x v="1"/>
    <x v="0"/>
    <s v="Chicago"/>
    <x v="10"/>
    <n v="60610"/>
    <x v="2"/>
    <x v="1409"/>
    <x v="2"/>
    <x v="7"/>
    <x v="1387"/>
    <n v="180.96"/>
    <n v="5"/>
    <n v="0.2"/>
    <n v="13.571999999999996"/>
  </r>
  <r>
    <n v="6436"/>
    <s v="US-2014-116897"/>
    <x v="3"/>
    <x v="837"/>
    <d v="2014-05-30T00:00:00"/>
    <s v="First Class"/>
    <s v="JG-15160"/>
    <s v="James Galang"/>
    <x v="0"/>
    <x v="0"/>
    <s v="Pocatello"/>
    <x v="45"/>
    <n v="83201"/>
    <x v="1"/>
    <x v="1457"/>
    <x v="0"/>
    <x v="5"/>
    <x v="1434"/>
    <n v="35"/>
    <n v="4"/>
    <n v="0"/>
    <n v="14.700000000000003"/>
  </r>
  <r>
    <n v="6437"/>
    <s v="US-2014-116897"/>
    <x v="3"/>
    <x v="837"/>
    <d v="2014-05-30T00:00:00"/>
    <s v="First Class"/>
    <s v="JG-15160"/>
    <s v="James Galang"/>
    <x v="0"/>
    <x v="0"/>
    <s v="Pocatello"/>
    <x v="45"/>
    <n v="83201"/>
    <x v="1"/>
    <x v="621"/>
    <x v="1"/>
    <x v="4"/>
    <x v="615"/>
    <n v="477.15000000000003"/>
    <n v="5"/>
    <n v="0"/>
    <n v="28.628999999999962"/>
  </r>
  <r>
    <n v="6438"/>
    <s v="US-2014-116897"/>
    <x v="3"/>
    <x v="837"/>
    <d v="2014-05-30T00:00:00"/>
    <s v="First Class"/>
    <s v="JG-15160"/>
    <s v="James Galang"/>
    <x v="0"/>
    <x v="0"/>
    <s v="Pocatello"/>
    <x v="45"/>
    <n v="83201"/>
    <x v="1"/>
    <x v="1443"/>
    <x v="2"/>
    <x v="7"/>
    <x v="1422"/>
    <n v="302.37599999999998"/>
    <n v="3"/>
    <n v="0.2"/>
    <n v="22.678200000000018"/>
  </r>
  <r>
    <n v="6439"/>
    <s v="US-2014-113992"/>
    <x v="3"/>
    <x v="817"/>
    <d v="2014-12-20T00:00:00"/>
    <s v="Standard Class"/>
    <s v="LC-16885"/>
    <s v="Lena Creighton"/>
    <x v="0"/>
    <x v="0"/>
    <s v="Plano"/>
    <x v="5"/>
    <n v="75023"/>
    <x v="2"/>
    <x v="3"/>
    <x v="0"/>
    <x v="3"/>
    <x v="3"/>
    <n v="974.98799999999983"/>
    <n v="4"/>
    <n v="0.3"/>
    <n v="-97.49879999999996"/>
  </r>
  <r>
    <n v="6440"/>
    <s v="CA-2011-166891"/>
    <x v="2"/>
    <x v="777"/>
    <d v="2011-10-06T00:00:00"/>
    <s v="First Class"/>
    <s v="CC-12220"/>
    <s v="Chris Cortes"/>
    <x v="0"/>
    <x v="0"/>
    <s v="New York City"/>
    <x v="15"/>
    <n v="10024"/>
    <x v="3"/>
    <x v="1585"/>
    <x v="0"/>
    <x v="1"/>
    <x v="1567"/>
    <n v="589.41"/>
    <n v="5"/>
    <n v="0.1"/>
    <n v="-6.5490000000000492"/>
  </r>
  <r>
    <n v="6441"/>
    <s v="CA-2013-101161"/>
    <x v="0"/>
    <x v="63"/>
    <d v="2013-10-21T00:00:00"/>
    <s v="Standard Class"/>
    <s v="BW-11110"/>
    <s v="Bart Watters"/>
    <x v="1"/>
    <x v="0"/>
    <s v="New York City"/>
    <x v="15"/>
    <n v="10024"/>
    <x v="3"/>
    <x v="924"/>
    <x v="1"/>
    <x v="6"/>
    <x v="907"/>
    <n v="34.700000000000003"/>
    <n v="5"/>
    <n v="0"/>
    <n v="12.492000000000001"/>
  </r>
  <r>
    <n v="6442"/>
    <s v="CA-2013-101161"/>
    <x v="0"/>
    <x v="63"/>
    <d v="2013-10-21T00:00:00"/>
    <s v="Standard Class"/>
    <s v="BW-11110"/>
    <s v="Bart Watters"/>
    <x v="1"/>
    <x v="0"/>
    <s v="New York City"/>
    <x v="15"/>
    <n v="10024"/>
    <x v="3"/>
    <x v="1291"/>
    <x v="1"/>
    <x v="4"/>
    <x v="1268"/>
    <n v="99.87"/>
    <n v="3"/>
    <n v="0"/>
    <n v="23.968799999999998"/>
  </r>
  <r>
    <n v="6443"/>
    <s v="CA-2013-101161"/>
    <x v="0"/>
    <x v="63"/>
    <d v="2013-10-21T00:00:00"/>
    <s v="Standard Class"/>
    <s v="BW-11110"/>
    <s v="Bart Watters"/>
    <x v="1"/>
    <x v="0"/>
    <s v="New York City"/>
    <x v="15"/>
    <n v="10024"/>
    <x v="3"/>
    <x v="1237"/>
    <x v="1"/>
    <x v="10"/>
    <x v="1211"/>
    <n v="37.94"/>
    <n v="2"/>
    <n v="0"/>
    <n v="18.211199999999998"/>
  </r>
  <r>
    <n v="6444"/>
    <s v="CA-2013-101161"/>
    <x v="0"/>
    <x v="63"/>
    <d v="2013-10-21T00:00:00"/>
    <s v="Standard Class"/>
    <s v="BW-11110"/>
    <s v="Bart Watters"/>
    <x v="1"/>
    <x v="0"/>
    <s v="New York City"/>
    <x v="15"/>
    <n v="10024"/>
    <x v="3"/>
    <x v="1508"/>
    <x v="1"/>
    <x v="2"/>
    <x v="1486"/>
    <n v="24.900000000000002"/>
    <n v="5"/>
    <n v="0"/>
    <n v="11.454000000000001"/>
  </r>
  <r>
    <n v="6445"/>
    <s v="CA-2013-101161"/>
    <x v="0"/>
    <x v="63"/>
    <d v="2013-10-21T00:00:00"/>
    <s v="Standard Class"/>
    <s v="BW-11110"/>
    <s v="Bart Watters"/>
    <x v="1"/>
    <x v="0"/>
    <s v="New York City"/>
    <x v="15"/>
    <n v="10024"/>
    <x v="3"/>
    <x v="905"/>
    <x v="0"/>
    <x v="5"/>
    <x v="888"/>
    <n v="82.26"/>
    <n v="3"/>
    <n v="0"/>
    <n v="33.726600000000005"/>
  </r>
  <r>
    <n v="6446"/>
    <s v="CA-2012-151785"/>
    <x v="1"/>
    <x v="616"/>
    <d v="2012-03-10T00:00:00"/>
    <s v="Standard Class"/>
    <s v="JJ-15445"/>
    <s v="Jennifer Jackson"/>
    <x v="0"/>
    <x v="0"/>
    <s v="Chicago"/>
    <x v="10"/>
    <n v="60623"/>
    <x v="2"/>
    <x v="1084"/>
    <x v="1"/>
    <x v="13"/>
    <x v="1065"/>
    <n v="7.1039999999999992"/>
    <n v="6"/>
    <n v="0.2"/>
    <n v="2.4863999999999997"/>
  </r>
  <r>
    <n v="6447"/>
    <s v="US-2014-119816"/>
    <x v="3"/>
    <x v="168"/>
    <d v="2014-03-07T00:00:00"/>
    <s v="Second Class"/>
    <s v="TT-21460"/>
    <s v="Tonja Turnell"/>
    <x v="2"/>
    <x v="0"/>
    <s v="Houston"/>
    <x v="5"/>
    <n v="77095"/>
    <x v="2"/>
    <x v="28"/>
    <x v="0"/>
    <x v="5"/>
    <x v="28"/>
    <n v="103.50000000000001"/>
    <n v="5"/>
    <n v="0.6"/>
    <n v="-77.625"/>
  </r>
  <r>
    <n v="6448"/>
    <s v="US-2014-119816"/>
    <x v="3"/>
    <x v="168"/>
    <d v="2014-03-07T00:00:00"/>
    <s v="Second Class"/>
    <s v="TT-21460"/>
    <s v="Tonja Turnell"/>
    <x v="2"/>
    <x v="0"/>
    <s v="Houston"/>
    <x v="5"/>
    <n v="77095"/>
    <x v="2"/>
    <x v="1098"/>
    <x v="1"/>
    <x v="2"/>
    <x v="1079"/>
    <n v="2.4640000000000004"/>
    <n v="1"/>
    <n v="0.2"/>
    <n v="0.86239999999999983"/>
  </r>
  <r>
    <n v="6449"/>
    <s v="US-2014-119816"/>
    <x v="3"/>
    <x v="168"/>
    <d v="2014-03-07T00:00:00"/>
    <s v="Second Class"/>
    <s v="TT-21460"/>
    <s v="Tonja Turnell"/>
    <x v="2"/>
    <x v="0"/>
    <s v="Houston"/>
    <x v="5"/>
    <n v="77095"/>
    <x v="2"/>
    <x v="376"/>
    <x v="1"/>
    <x v="4"/>
    <x v="372"/>
    <n v="8.7200000000000006"/>
    <n v="1"/>
    <n v="0.2"/>
    <n v="0.65399999999999947"/>
  </r>
  <r>
    <n v="6450"/>
    <s v="CA-2012-156510"/>
    <x v="1"/>
    <x v="12"/>
    <d v="2012-09-29T00:00:00"/>
    <s v="Standard Class"/>
    <s v="EH-13990"/>
    <s v="Erica Hackney"/>
    <x v="0"/>
    <x v="0"/>
    <s v="Meriden"/>
    <x v="29"/>
    <n v="6450"/>
    <x v="3"/>
    <x v="973"/>
    <x v="1"/>
    <x v="8"/>
    <x v="958"/>
    <n v="10.76"/>
    <n v="2"/>
    <n v="0"/>
    <n v="5.1647999999999996"/>
  </r>
  <r>
    <n v="6451"/>
    <s v="CA-2012-156510"/>
    <x v="1"/>
    <x v="12"/>
    <d v="2012-09-29T00:00:00"/>
    <s v="Standard Class"/>
    <s v="EH-13990"/>
    <s v="Erica Hackney"/>
    <x v="0"/>
    <x v="0"/>
    <s v="Meriden"/>
    <x v="29"/>
    <n v="6450"/>
    <x v="3"/>
    <x v="393"/>
    <x v="1"/>
    <x v="10"/>
    <x v="389"/>
    <n v="45.68"/>
    <n v="2"/>
    <n v="0"/>
    <n v="21.012799999999999"/>
  </r>
  <r>
    <n v="6452"/>
    <s v="CA-2012-156510"/>
    <x v="1"/>
    <x v="12"/>
    <d v="2012-09-29T00:00:00"/>
    <s v="Standard Class"/>
    <s v="EH-13990"/>
    <s v="Erica Hackney"/>
    <x v="0"/>
    <x v="0"/>
    <s v="Meriden"/>
    <x v="29"/>
    <n v="6450"/>
    <x v="3"/>
    <x v="87"/>
    <x v="1"/>
    <x v="6"/>
    <x v="87"/>
    <n v="6.7"/>
    <n v="1"/>
    <n v="0"/>
    <n v="2.2109999999999994"/>
  </r>
  <r>
    <n v="6453"/>
    <s v="US-2012-110261"/>
    <x v="1"/>
    <x v="546"/>
    <d v="2012-12-23T00:00:00"/>
    <s v="Second Class"/>
    <s v="PR-18880"/>
    <s v="Patrick Ryan"/>
    <x v="0"/>
    <x v="0"/>
    <s v="Glenview"/>
    <x v="10"/>
    <n v="60025"/>
    <x v="2"/>
    <x v="984"/>
    <x v="2"/>
    <x v="7"/>
    <x v="968"/>
    <n v="158.376"/>
    <n v="3"/>
    <n v="0.2"/>
    <n v="13.857900000000008"/>
  </r>
  <r>
    <n v="6454"/>
    <s v="CA-2012-125710"/>
    <x v="1"/>
    <x v="1049"/>
    <d v="2012-10-13T00:00:00"/>
    <s v="Standard Class"/>
    <s v="BT-11680"/>
    <s v="Brian Thompson"/>
    <x v="0"/>
    <x v="0"/>
    <s v="Houston"/>
    <x v="5"/>
    <n v="77036"/>
    <x v="2"/>
    <x v="1539"/>
    <x v="1"/>
    <x v="6"/>
    <x v="1518"/>
    <n v="3.44"/>
    <n v="2"/>
    <n v="0.2"/>
    <n v="0.55899999999999961"/>
  </r>
  <r>
    <n v="6455"/>
    <s v="CA-2014-161102"/>
    <x v="3"/>
    <x v="689"/>
    <d v="2014-08-04T00:00:00"/>
    <s v="First Class"/>
    <s v="EC-14050"/>
    <s v="Erin Creighton"/>
    <x v="0"/>
    <x v="0"/>
    <s v="San Francisco"/>
    <x v="1"/>
    <n v="94110"/>
    <x v="1"/>
    <x v="86"/>
    <x v="1"/>
    <x v="4"/>
    <x v="86"/>
    <n v="56.56"/>
    <n v="2"/>
    <n v="0"/>
    <n v="15.2712"/>
  </r>
  <r>
    <n v="6456"/>
    <s v="CA-2014-161102"/>
    <x v="3"/>
    <x v="689"/>
    <d v="2014-08-04T00:00:00"/>
    <s v="First Class"/>
    <s v="EC-14050"/>
    <s v="Erin Creighton"/>
    <x v="0"/>
    <x v="0"/>
    <s v="San Francisco"/>
    <x v="1"/>
    <n v="94110"/>
    <x v="1"/>
    <x v="1226"/>
    <x v="0"/>
    <x v="5"/>
    <x v="1201"/>
    <n v="36.96"/>
    <n v="7"/>
    <n v="0"/>
    <n v="11.457599999999998"/>
  </r>
  <r>
    <n v="6457"/>
    <s v="CA-2011-110065"/>
    <x v="2"/>
    <x v="79"/>
    <d v="2011-08-11T00:00:00"/>
    <s v="Standard Class"/>
    <s v="SP-20650"/>
    <s v="Stephanie Phelps"/>
    <x v="1"/>
    <x v="0"/>
    <s v="New York City"/>
    <x v="15"/>
    <n v="10009"/>
    <x v="3"/>
    <x v="1236"/>
    <x v="2"/>
    <x v="7"/>
    <x v="1210"/>
    <n v="135.99"/>
    <n v="1"/>
    <n v="0"/>
    <n v="36.717300000000009"/>
  </r>
  <r>
    <n v="6458"/>
    <s v="CA-2011-110065"/>
    <x v="2"/>
    <x v="79"/>
    <d v="2011-08-11T00:00:00"/>
    <s v="Standard Class"/>
    <s v="SP-20650"/>
    <s v="Stephanie Phelps"/>
    <x v="1"/>
    <x v="0"/>
    <s v="New York City"/>
    <x v="15"/>
    <n v="10009"/>
    <x v="3"/>
    <x v="1605"/>
    <x v="1"/>
    <x v="6"/>
    <x v="1588"/>
    <n v="15.959999999999999"/>
    <n v="7"/>
    <n v="0"/>
    <n v="7.0224000000000011"/>
  </r>
  <r>
    <n v="6459"/>
    <s v="US-2014-133361"/>
    <x v="3"/>
    <x v="304"/>
    <d v="2014-05-18T00:00:00"/>
    <s v="First Class"/>
    <s v="AJ-10780"/>
    <s v="Anthony Jacobs"/>
    <x v="1"/>
    <x v="0"/>
    <s v="Baltimore"/>
    <x v="39"/>
    <n v="21215"/>
    <x v="3"/>
    <x v="868"/>
    <x v="1"/>
    <x v="6"/>
    <x v="853"/>
    <n v="3.76"/>
    <n v="2"/>
    <n v="0"/>
    <n v="1.0903999999999998"/>
  </r>
  <r>
    <n v="6460"/>
    <s v="US-2014-133361"/>
    <x v="3"/>
    <x v="304"/>
    <d v="2014-05-18T00:00:00"/>
    <s v="First Class"/>
    <s v="AJ-10780"/>
    <s v="Anthony Jacobs"/>
    <x v="1"/>
    <x v="0"/>
    <s v="Baltimore"/>
    <x v="39"/>
    <n v="21215"/>
    <x v="3"/>
    <x v="425"/>
    <x v="1"/>
    <x v="6"/>
    <x v="420"/>
    <n v="14.7"/>
    <n v="5"/>
    <n v="0"/>
    <n v="6.6150000000000002"/>
  </r>
  <r>
    <n v="6461"/>
    <s v="US-2014-133361"/>
    <x v="3"/>
    <x v="304"/>
    <d v="2014-05-18T00:00:00"/>
    <s v="First Class"/>
    <s v="AJ-10780"/>
    <s v="Anthony Jacobs"/>
    <x v="1"/>
    <x v="0"/>
    <s v="Baltimore"/>
    <x v="39"/>
    <n v="21215"/>
    <x v="3"/>
    <x v="1453"/>
    <x v="1"/>
    <x v="6"/>
    <x v="1430"/>
    <n v="37.200000000000003"/>
    <n v="5"/>
    <n v="0"/>
    <n v="9.3000000000000007"/>
  </r>
  <r>
    <n v="6462"/>
    <s v="US-2014-133361"/>
    <x v="3"/>
    <x v="304"/>
    <d v="2014-05-18T00:00:00"/>
    <s v="First Class"/>
    <s v="AJ-10780"/>
    <s v="Anthony Jacobs"/>
    <x v="1"/>
    <x v="0"/>
    <s v="Baltimore"/>
    <x v="39"/>
    <n v="21215"/>
    <x v="3"/>
    <x v="1048"/>
    <x v="2"/>
    <x v="11"/>
    <x v="1028"/>
    <n v="89.97"/>
    <n v="3"/>
    <n v="0"/>
    <n v="18.893699999999995"/>
  </r>
  <r>
    <n v="6463"/>
    <s v="US-2014-133361"/>
    <x v="3"/>
    <x v="304"/>
    <d v="2014-05-18T00:00:00"/>
    <s v="First Class"/>
    <s v="AJ-10780"/>
    <s v="Anthony Jacobs"/>
    <x v="1"/>
    <x v="0"/>
    <s v="Baltimore"/>
    <x v="39"/>
    <n v="21215"/>
    <x v="3"/>
    <x v="1585"/>
    <x v="0"/>
    <x v="1"/>
    <x v="1567"/>
    <n v="261.95999999999998"/>
    <n v="2"/>
    <n v="0"/>
    <n v="23.576399999999978"/>
  </r>
  <r>
    <n v="6464"/>
    <s v="US-2014-133361"/>
    <x v="3"/>
    <x v="304"/>
    <d v="2014-05-18T00:00:00"/>
    <s v="First Class"/>
    <s v="AJ-10780"/>
    <s v="Anthony Jacobs"/>
    <x v="1"/>
    <x v="0"/>
    <s v="Baltimore"/>
    <x v="39"/>
    <n v="21215"/>
    <x v="3"/>
    <x v="198"/>
    <x v="1"/>
    <x v="2"/>
    <x v="197"/>
    <n v="74"/>
    <n v="5"/>
    <n v="0"/>
    <n v="37"/>
  </r>
  <r>
    <n v="6465"/>
    <s v="US-2013-155404"/>
    <x v="0"/>
    <x v="897"/>
    <d v="2013-09-29T00:00:00"/>
    <s v="Standard Class"/>
    <s v="AS-10630"/>
    <s v="Ann Steele"/>
    <x v="2"/>
    <x v="0"/>
    <s v="Louisville"/>
    <x v="0"/>
    <n v="40214"/>
    <x v="0"/>
    <x v="1494"/>
    <x v="0"/>
    <x v="5"/>
    <x v="1473"/>
    <n v="13.28"/>
    <n v="2"/>
    <n v="0"/>
    <n v="6.3743999999999996"/>
  </r>
  <r>
    <n v="6466"/>
    <s v="CA-2012-114503"/>
    <x v="1"/>
    <x v="50"/>
    <d v="2012-11-17T00:00:00"/>
    <s v="Standard Class"/>
    <s v="AA-10375"/>
    <s v="Allen Armold"/>
    <x v="0"/>
    <x v="0"/>
    <s v="Lebanon"/>
    <x v="18"/>
    <n v="37087"/>
    <x v="0"/>
    <x v="1754"/>
    <x v="1"/>
    <x v="4"/>
    <x v="1735"/>
    <n v="84.960000000000008"/>
    <n v="6"/>
    <n v="0.2"/>
    <n v="6.3719999999999999"/>
  </r>
  <r>
    <n v="6467"/>
    <s v="CA-2014-153080"/>
    <x v="3"/>
    <x v="1053"/>
    <d v="2014-05-26T00:00:00"/>
    <s v="Second Class"/>
    <s v="EH-13945"/>
    <s v="Eric Hoffmann"/>
    <x v="0"/>
    <x v="0"/>
    <s v="Los Angeles"/>
    <x v="1"/>
    <n v="90008"/>
    <x v="1"/>
    <x v="1599"/>
    <x v="2"/>
    <x v="11"/>
    <x v="1582"/>
    <n v="68.459999999999994"/>
    <n v="7"/>
    <n v="0"/>
    <n v="25.330199999999998"/>
  </r>
  <r>
    <n v="6468"/>
    <s v="CA-2013-163804"/>
    <x v="0"/>
    <x v="499"/>
    <d v="2013-12-09T00:00:00"/>
    <s v="Standard Class"/>
    <s v="DB-13270"/>
    <s v="Deborah Brumfield"/>
    <x v="2"/>
    <x v="0"/>
    <s v="Providence"/>
    <x v="34"/>
    <n v="2908"/>
    <x v="3"/>
    <x v="403"/>
    <x v="1"/>
    <x v="4"/>
    <x v="399"/>
    <n v="2079.4"/>
    <n v="5"/>
    <n v="0"/>
    <n v="582.23199999999997"/>
  </r>
  <r>
    <n v="6469"/>
    <s v="CA-2013-163804"/>
    <x v="0"/>
    <x v="499"/>
    <d v="2013-12-09T00:00:00"/>
    <s v="Standard Class"/>
    <s v="DB-13270"/>
    <s v="Deborah Brumfield"/>
    <x v="2"/>
    <x v="0"/>
    <s v="Providence"/>
    <x v="34"/>
    <n v="2908"/>
    <x v="3"/>
    <x v="1066"/>
    <x v="2"/>
    <x v="7"/>
    <x v="1046"/>
    <n v="629.94999999999993"/>
    <n v="5"/>
    <n v="0"/>
    <n v="176.38600000000002"/>
  </r>
  <r>
    <n v="6470"/>
    <s v="CA-2013-163804"/>
    <x v="0"/>
    <x v="499"/>
    <d v="2013-12-09T00:00:00"/>
    <s v="Standard Class"/>
    <s v="DB-13270"/>
    <s v="Deborah Brumfield"/>
    <x v="2"/>
    <x v="0"/>
    <s v="Providence"/>
    <x v="34"/>
    <n v="2908"/>
    <x v="3"/>
    <x v="441"/>
    <x v="0"/>
    <x v="5"/>
    <x v="1710"/>
    <n v="72.42"/>
    <n v="6"/>
    <n v="0"/>
    <n v="23.898600000000002"/>
  </r>
  <r>
    <n v="6471"/>
    <s v="CA-2012-108532"/>
    <x v="1"/>
    <x v="1111"/>
    <d v="2012-09-02T00:00:00"/>
    <s v="Standard Class"/>
    <s v="CC-12100"/>
    <s v="Chad Cunningham"/>
    <x v="2"/>
    <x v="0"/>
    <s v="Detroit"/>
    <x v="12"/>
    <n v="48234"/>
    <x v="2"/>
    <x v="984"/>
    <x v="2"/>
    <x v="7"/>
    <x v="968"/>
    <n v="131.97999999999999"/>
    <n v="2"/>
    <n v="0"/>
    <n v="35.634600000000006"/>
  </r>
  <r>
    <n v="6472"/>
    <s v="CA-2012-108532"/>
    <x v="1"/>
    <x v="1111"/>
    <d v="2012-09-02T00:00:00"/>
    <s v="Standard Class"/>
    <s v="CC-12100"/>
    <s v="Chad Cunningham"/>
    <x v="2"/>
    <x v="0"/>
    <s v="Detroit"/>
    <x v="12"/>
    <n v="48234"/>
    <x v="2"/>
    <x v="960"/>
    <x v="2"/>
    <x v="11"/>
    <x v="944"/>
    <n v="114.52"/>
    <n v="7"/>
    <n v="0"/>
    <n v="11.451999999999995"/>
  </r>
  <r>
    <n v="6473"/>
    <s v="CA-2011-151897"/>
    <x v="2"/>
    <x v="571"/>
    <d v="2011-06-10T00:00:00"/>
    <s v="Standard Class"/>
    <s v="VT-21700"/>
    <s v="Valerie Takahito"/>
    <x v="2"/>
    <x v="0"/>
    <s v="Houston"/>
    <x v="5"/>
    <n v="77070"/>
    <x v="2"/>
    <x v="300"/>
    <x v="1"/>
    <x v="2"/>
    <x v="297"/>
    <n v="100.24000000000001"/>
    <n v="10"/>
    <n v="0.2"/>
    <n v="33.830999999999989"/>
  </r>
  <r>
    <n v="6474"/>
    <s v="CA-2013-113292"/>
    <x v="0"/>
    <x v="196"/>
    <d v="2013-03-21T00:00:00"/>
    <s v="Second Class"/>
    <s v="DB-13060"/>
    <s v="Dave Brooks"/>
    <x v="0"/>
    <x v="0"/>
    <s v="Columbia"/>
    <x v="18"/>
    <n v="38401"/>
    <x v="0"/>
    <x v="963"/>
    <x v="1"/>
    <x v="9"/>
    <x v="947"/>
    <n v="871.80000000000007"/>
    <n v="3"/>
    <n v="0.2"/>
    <n v="87.180000000000092"/>
  </r>
  <r>
    <n v="6475"/>
    <s v="CA-2011-149524"/>
    <x v="2"/>
    <x v="1112"/>
    <d v="2011-01-16T00:00:00"/>
    <s v="First Class"/>
    <s v="BS-11590"/>
    <s v="Brendan Sweed"/>
    <x v="1"/>
    <x v="0"/>
    <s v="Philadelphia"/>
    <x v="9"/>
    <n v="19140"/>
    <x v="3"/>
    <x v="927"/>
    <x v="0"/>
    <x v="0"/>
    <x v="911"/>
    <n v="61.96"/>
    <n v="4"/>
    <n v="0.5"/>
    <n v="-53.285600000000009"/>
  </r>
  <r>
    <n v="6476"/>
    <s v="CA-2014-140872"/>
    <x v="3"/>
    <x v="95"/>
    <d v="2014-06-11T00:00:00"/>
    <s v="Standard Class"/>
    <s v="NR-18550"/>
    <s v="Nick Radford"/>
    <x v="0"/>
    <x v="0"/>
    <s v="Pembroke Pines"/>
    <x v="2"/>
    <n v="33024"/>
    <x v="0"/>
    <x v="881"/>
    <x v="1"/>
    <x v="8"/>
    <x v="866"/>
    <n v="4.5540000000000003"/>
    <n v="3"/>
    <n v="0.7"/>
    <n v="-3.4913999999999987"/>
  </r>
  <r>
    <n v="6477"/>
    <s v="CA-2014-140872"/>
    <x v="3"/>
    <x v="95"/>
    <d v="2014-06-11T00:00:00"/>
    <s v="Standard Class"/>
    <s v="NR-18550"/>
    <s v="Nick Radford"/>
    <x v="0"/>
    <x v="0"/>
    <s v="Pembroke Pines"/>
    <x v="2"/>
    <n v="33024"/>
    <x v="0"/>
    <x v="189"/>
    <x v="1"/>
    <x v="9"/>
    <x v="188"/>
    <n v="5.2"/>
    <n v="2"/>
    <n v="0.2"/>
    <n v="0.58499999999999974"/>
  </r>
  <r>
    <n v="6478"/>
    <s v="CA-2014-140872"/>
    <x v="3"/>
    <x v="95"/>
    <d v="2014-06-11T00:00:00"/>
    <s v="Standard Class"/>
    <s v="NR-18550"/>
    <s v="Nick Radford"/>
    <x v="0"/>
    <x v="0"/>
    <s v="Pembroke Pines"/>
    <x v="2"/>
    <n v="33024"/>
    <x v="0"/>
    <x v="217"/>
    <x v="2"/>
    <x v="11"/>
    <x v="216"/>
    <n v="205.99200000000002"/>
    <n v="1"/>
    <n v="0.2"/>
    <n v="-2.5749000000000279"/>
  </r>
  <r>
    <n v="6479"/>
    <s v="CA-2014-140872"/>
    <x v="3"/>
    <x v="95"/>
    <d v="2014-06-11T00:00:00"/>
    <s v="Standard Class"/>
    <s v="NR-18550"/>
    <s v="Nick Radford"/>
    <x v="0"/>
    <x v="0"/>
    <s v="Pembroke Pines"/>
    <x v="2"/>
    <n v="33024"/>
    <x v="0"/>
    <x v="1145"/>
    <x v="1"/>
    <x v="10"/>
    <x v="1124"/>
    <n v="15.552000000000003"/>
    <n v="3"/>
    <n v="0.2"/>
    <n v="5.4432"/>
  </r>
  <r>
    <n v="6480"/>
    <s v="CA-2014-140872"/>
    <x v="3"/>
    <x v="95"/>
    <d v="2014-06-11T00:00:00"/>
    <s v="Standard Class"/>
    <s v="NR-18550"/>
    <s v="Nick Radford"/>
    <x v="0"/>
    <x v="0"/>
    <s v="Pembroke Pines"/>
    <x v="2"/>
    <n v="33024"/>
    <x v="0"/>
    <x v="1066"/>
    <x v="2"/>
    <x v="7"/>
    <x v="1046"/>
    <n v="503.96000000000004"/>
    <n v="5"/>
    <n v="0.2"/>
    <n v="50.396000000000015"/>
  </r>
  <r>
    <n v="6481"/>
    <s v="CA-2014-140872"/>
    <x v="3"/>
    <x v="95"/>
    <d v="2014-06-11T00:00:00"/>
    <s v="Standard Class"/>
    <s v="NR-18550"/>
    <s v="Nick Radford"/>
    <x v="0"/>
    <x v="0"/>
    <s v="Pembroke Pines"/>
    <x v="2"/>
    <n v="33024"/>
    <x v="0"/>
    <x v="1298"/>
    <x v="1"/>
    <x v="9"/>
    <x v="1274"/>
    <n v="24.472000000000001"/>
    <n v="7"/>
    <n v="0.2"/>
    <n v="1.8353999999999999"/>
  </r>
  <r>
    <n v="6482"/>
    <s v="CA-2014-140872"/>
    <x v="3"/>
    <x v="95"/>
    <d v="2014-06-11T00:00:00"/>
    <s v="Standard Class"/>
    <s v="NR-18550"/>
    <s v="Nick Radford"/>
    <x v="0"/>
    <x v="0"/>
    <s v="Pembroke Pines"/>
    <x v="2"/>
    <n v="33024"/>
    <x v="0"/>
    <x v="415"/>
    <x v="0"/>
    <x v="0"/>
    <x v="410"/>
    <n v="241.56799999999998"/>
    <n v="2"/>
    <n v="0.2"/>
    <n v="0"/>
  </r>
  <r>
    <n v="6483"/>
    <s v="CA-2014-140872"/>
    <x v="3"/>
    <x v="95"/>
    <d v="2014-06-11T00:00:00"/>
    <s v="Standard Class"/>
    <s v="NR-18550"/>
    <s v="Nick Radford"/>
    <x v="0"/>
    <x v="0"/>
    <s v="Pembroke Pines"/>
    <x v="2"/>
    <n v="33024"/>
    <x v="0"/>
    <x v="1615"/>
    <x v="2"/>
    <x v="11"/>
    <x v="1597"/>
    <n v="110.4"/>
    <n v="2"/>
    <n v="0.2"/>
    <n v="-4.1400000000000077"/>
  </r>
  <r>
    <n v="6484"/>
    <s v="CA-2014-113908"/>
    <x v="3"/>
    <x v="95"/>
    <d v="2014-06-10T00:00:00"/>
    <s v="Standard Class"/>
    <s v="KN-16390"/>
    <s v="Katherine Nockton"/>
    <x v="1"/>
    <x v="0"/>
    <s v="New York City"/>
    <x v="15"/>
    <n v="10011"/>
    <x v="3"/>
    <x v="855"/>
    <x v="0"/>
    <x v="3"/>
    <x v="840"/>
    <n v="384.76799999999997"/>
    <n v="2"/>
    <n v="0.4"/>
    <n v="-115.43040000000002"/>
  </r>
  <r>
    <n v="6485"/>
    <s v="CA-2014-113908"/>
    <x v="3"/>
    <x v="95"/>
    <d v="2014-06-10T00:00:00"/>
    <s v="Standard Class"/>
    <s v="KN-16390"/>
    <s v="Katherine Nockton"/>
    <x v="1"/>
    <x v="0"/>
    <s v="New York City"/>
    <x v="15"/>
    <n v="10011"/>
    <x v="3"/>
    <x v="1728"/>
    <x v="2"/>
    <x v="15"/>
    <x v="1706"/>
    <n v="78.66"/>
    <n v="6"/>
    <n v="0"/>
    <n v="36.183599999999991"/>
  </r>
  <r>
    <n v="6486"/>
    <s v="CA-2014-113908"/>
    <x v="3"/>
    <x v="95"/>
    <d v="2014-06-10T00:00:00"/>
    <s v="Standard Class"/>
    <s v="KN-16390"/>
    <s v="Katherine Nockton"/>
    <x v="1"/>
    <x v="0"/>
    <s v="New York City"/>
    <x v="15"/>
    <n v="10011"/>
    <x v="3"/>
    <x v="752"/>
    <x v="1"/>
    <x v="10"/>
    <x v="743"/>
    <n v="45.36"/>
    <n v="4"/>
    <n v="0"/>
    <n v="22.226399999999998"/>
  </r>
  <r>
    <n v="6487"/>
    <s v="CA-2012-120621"/>
    <x v="1"/>
    <x v="1113"/>
    <d v="2012-03-26T00:00:00"/>
    <s v="Standard Class"/>
    <s v="JW-16075"/>
    <s v="Julia West"/>
    <x v="0"/>
    <x v="0"/>
    <s v="Jacksonville"/>
    <x v="3"/>
    <n v="28540"/>
    <x v="0"/>
    <x v="227"/>
    <x v="1"/>
    <x v="9"/>
    <x v="225"/>
    <n v="962.07999999999993"/>
    <n v="4"/>
    <n v="0.2"/>
    <n v="156.33799999999997"/>
  </r>
  <r>
    <n v="6488"/>
    <s v="CA-2012-120621"/>
    <x v="1"/>
    <x v="1113"/>
    <d v="2012-03-26T00:00:00"/>
    <s v="Standard Class"/>
    <s v="JW-16075"/>
    <s v="Julia West"/>
    <x v="0"/>
    <x v="0"/>
    <s v="Jacksonville"/>
    <x v="3"/>
    <n v="28540"/>
    <x v="0"/>
    <x v="1395"/>
    <x v="1"/>
    <x v="8"/>
    <x v="1373"/>
    <n v="12.843000000000002"/>
    <n v="3"/>
    <n v="0.7"/>
    <n v="-9.8462999999999994"/>
  </r>
  <r>
    <n v="6489"/>
    <s v="CA-2012-120621"/>
    <x v="1"/>
    <x v="1113"/>
    <d v="2012-03-26T00:00:00"/>
    <s v="Standard Class"/>
    <s v="JW-16075"/>
    <s v="Julia West"/>
    <x v="0"/>
    <x v="0"/>
    <s v="Jacksonville"/>
    <x v="3"/>
    <n v="28540"/>
    <x v="0"/>
    <x v="145"/>
    <x v="1"/>
    <x v="10"/>
    <x v="145"/>
    <n v="295.45600000000002"/>
    <n v="14"/>
    <n v="0.2"/>
    <n v="96.023199999999974"/>
  </r>
  <r>
    <n v="6490"/>
    <s v="US-2014-148866"/>
    <x v="3"/>
    <x v="20"/>
    <d v="2014-09-25T00:00:00"/>
    <s v="Standard Class"/>
    <s v="JM-15535"/>
    <s v="Jessica Myrick"/>
    <x v="0"/>
    <x v="0"/>
    <s v="New York City"/>
    <x v="15"/>
    <n v="10011"/>
    <x v="3"/>
    <x v="1434"/>
    <x v="1"/>
    <x v="10"/>
    <x v="1413"/>
    <n v="32.400000000000006"/>
    <n v="5"/>
    <n v="0"/>
    <n v="15.552000000000001"/>
  </r>
  <r>
    <n v="6491"/>
    <s v="CA-2011-149594"/>
    <x v="2"/>
    <x v="1114"/>
    <d v="2011-09-19T00:00:00"/>
    <s v="Standard Class"/>
    <s v="MF-18250"/>
    <s v="Monica Federle"/>
    <x v="1"/>
    <x v="0"/>
    <s v="Philadelphia"/>
    <x v="9"/>
    <n v="19120"/>
    <x v="3"/>
    <x v="596"/>
    <x v="0"/>
    <x v="5"/>
    <x v="591"/>
    <n v="103.93599999999999"/>
    <n v="4"/>
    <n v="0.2"/>
    <n v="16.889599999999998"/>
  </r>
  <r>
    <n v="6492"/>
    <s v="CA-2013-113845"/>
    <x v="0"/>
    <x v="73"/>
    <d v="2013-11-26T00:00:00"/>
    <s v="Standard Class"/>
    <s v="FA-14230"/>
    <s v="Frank Atkinson"/>
    <x v="1"/>
    <x v="0"/>
    <s v="Orlando"/>
    <x v="2"/>
    <n v="32839"/>
    <x v="0"/>
    <x v="199"/>
    <x v="0"/>
    <x v="0"/>
    <x v="198"/>
    <n v="289.56799999999998"/>
    <n v="2"/>
    <n v="0.2"/>
    <n v="10.858799999999974"/>
  </r>
  <r>
    <n v="6493"/>
    <s v="CA-2013-113845"/>
    <x v="0"/>
    <x v="73"/>
    <d v="2013-11-26T00:00:00"/>
    <s v="Standard Class"/>
    <s v="FA-14230"/>
    <s v="Frank Atkinson"/>
    <x v="1"/>
    <x v="0"/>
    <s v="Orlando"/>
    <x v="2"/>
    <n v="32839"/>
    <x v="0"/>
    <x v="337"/>
    <x v="1"/>
    <x v="4"/>
    <x v="333"/>
    <n v="39.72"/>
    <n v="5"/>
    <n v="0.2"/>
    <n v="4.4684999999999953"/>
  </r>
  <r>
    <n v="6494"/>
    <s v="CA-2013-113845"/>
    <x v="0"/>
    <x v="73"/>
    <d v="2013-11-26T00:00:00"/>
    <s v="Standard Class"/>
    <s v="FA-14230"/>
    <s v="Frank Atkinson"/>
    <x v="1"/>
    <x v="0"/>
    <s v="Orlando"/>
    <x v="2"/>
    <n v="32839"/>
    <x v="0"/>
    <x v="1081"/>
    <x v="2"/>
    <x v="7"/>
    <x v="1062"/>
    <n v="244.768"/>
    <n v="4"/>
    <n v="0.2"/>
    <n v="24.476800000000004"/>
  </r>
  <r>
    <n v="6495"/>
    <s v="CA-2014-111262"/>
    <x v="3"/>
    <x v="960"/>
    <d v="2014-11-02T00:00:00"/>
    <s v="Second Class"/>
    <s v="KH-16510"/>
    <s v="Keith Herrera"/>
    <x v="0"/>
    <x v="0"/>
    <s v="Houston"/>
    <x v="5"/>
    <n v="77095"/>
    <x v="2"/>
    <x v="46"/>
    <x v="2"/>
    <x v="11"/>
    <x v="46"/>
    <n v="24"/>
    <n v="2"/>
    <n v="0.2"/>
    <n v="-2.6999999999999993"/>
  </r>
  <r>
    <n v="6496"/>
    <s v="CA-2014-111262"/>
    <x v="3"/>
    <x v="960"/>
    <d v="2014-11-02T00:00:00"/>
    <s v="Second Class"/>
    <s v="KH-16510"/>
    <s v="Keith Herrera"/>
    <x v="0"/>
    <x v="0"/>
    <s v="Houston"/>
    <x v="5"/>
    <n v="77095"/>
    <x v="2"/>
    <x v="289"/>
    <x v="1"/>
    <x v="10"/>
    <x v="286"/>
    <n v="15.552000000000003"/>
    <n v="3"/>
    <n v="0.2"/>
    <n v="5.4432"/>
  </r>
  <r>
    <n v="6497"/>
    <s v="CA-2014-111262"/>
    <x v="3"/>
    <x v="960"/>
    <d v="2014-11-02T00:00:00"/>
    <s v="Second Class"/>
    <s v="KH-16510"/>
    <s v="Keith Herrera"/>
    <x v="0"/>
    <x v="0"/>
    <s v="Houston"/>
    <x v="5"/>
    <n v="77095"/>
    <x v="2"/>
    <x v="960"/>
    <x v="2"/>
    <x v="11"/>
    <x v="944"/>
    <n v="26.176000000000002"/>
    <n v="2"/>
    <n v="0.2"/>
    <n v="-3.272000000000002"/>
  </r>
  <r>
    <n v="6498"/>
    <s v="CA-2012-103135"/>
    <x v="1"/>
    <x v="1115"/>
    <d v="2012-07-28T00:00:00"/>
    <s v="Standard Class"/>
    <s v="SS-20515"/>
    <s v="Shirley Schmidt"/>
    <x v="2"/>
    <x v="0"/>
    <s v="Louisville"/>
    <x v="0"/>
    <n v="40214"/>
    <x v="0"/>
    <x v="5"/>
    <x v="0"/>
    <x v="5"/>
    <x v="5"/>
    <n v="20.94"/>
    <n v="3"/>
    <n v="0"/>
    <n v="6.0725999999999987"/>
  </r>
  <r>
    <n v="6499"/>
    <s v="CA-2012-103135"/>
    <x v="1"/>
    <x v="1115"/>
    <d v="2012-07-28T00:00:00"/>
    <s v="Standard Class"/>
    <s v="SS-20515"/>
    <s v="Shirley Schmidt"/>
    <x v="2"/>
    <x v="0"/>
    <s v="Louisville"/>
    <x v="0"/>
    <n v="40214"/>
    <x v="0"/>
    <x v="491"/>
    <x v="1"/>
    <x v="8"/>
    <x v="486"/>
    <n v="135.09"/>
    <n v="9"/>
    <n v="0"/>
    <n v="62.14139999999999"/>
  </r>
  <r>
    <n v="6500"/>
    <s v="CA-2012-103135"/>
    <x v="1"/>
    <x v="1115"/>
    <d v="2012-07-28T00:00:00"/>
    <s v="Standard Class"/>
    <s v="SS-20515"/>
    <s v="Shirley Schmidt"/>
    <x v="2"/>
    <x v="0"/>
    <s v="Louisville"/>
    <x v="0"/>
    <n v="40214"/>
    <x v="0"/>
    <x v="1235"/>
    <x v="2"/>
    <x v="11"/>
    <x v="1209"/>
    <n v="279.85999999999996"/>
    <n v="14"/>
    <n v="0"/>
    <n v="64.367799999999988"/>
  </r>
  <r>
    <n v="6501"/>
    <s v="CA-2012-103135"/>
    <x v="1"/>
    <x v="1115"/>
    <d v="2012-07-28T00:00:00"/>
    <s v="Standard Class"/>
    <s v="SS-20515"/>
    <s v="Shirley Schmidt"/>
    <x v="2"/>
    <x v="0"/>
    <s v="Louisville"/>
    <x v="0"/>
    <n v="40214"/>
    <x v="0"/>
    <x v="491"/>
    <x v="1"/>
    <x v="8"/>
    <x v="486"/>
    <n v="90.06"/>
    <n v="6"/>
    <n v="0"/>
    <n v="41.427599999999991"/>
  </r>
  <r>
    <n v="6502"/>
    <s v="CA-2011-129147"/>
    <x v="2"/>
    <x v="981"/>
    <d v="2011-11-06T00:00:00"/>
    <s v="Standard Class"/>
    <s v="LC-17050"/>
    <s v="Liz Carlisle"/>
    <x v="0"/>
    <x v="0"/>
    <s v="Medina"/>
    <x v="24"/>
    <n v="44256"/>
    <x v="3"/>
    <x v="1501"/>
    <x v="2"/>
    <x v="7"/>
    <x v="1480"/>
    <n v="539.96399999999994"/>
    <n v="6"/>
    <n v="0.4"/>
    <n v="-107.99280000000002"/>
  </r>
  <r>
    <n v="6503"/>
    <s v="CA-2011-129147"/>
    <x v="2"/>
    <x v="981"/>
    <d v="2011-11-06T00:00:00"/>
    <s v="Standard Class"/>
    <s v="LC-17050"/>
    <s v="Liz Carlisle"/>
    <x v="0"/>
    <x v="0"/>
    <s v="Medina"/>
    <x v="24"/>
    <n v="44256"/>
    <x v="3"/>
    <x v="179"/>
    <x v="2"/>
    <x v="7"/>
    <x v="178"/>
    <n v="50.231999999999999"/>
    <n v="7"/>
    <n v="0.4"/>
    <n v="-10.046400000000002"/>
  </r>
  <r>
    <n v="6504"/>
    <s v="CA-2011-129147"/>
    <x v="2"/>
    <x v="981"/>
    <d v="2011-11-06T00:00:00"/>
    <s v="Standard Class"/>
    <s v="LC-17050"/>
    <s v="Liz Carlisle"/>
    <x v="0"/>
    <x v="0"/>
    <s v="Medina"/>
    <x v="24"/>
    <n v="44256"/>
    <x v="3"/>
    <x v="410"/>
    <x v="1"/>
    <x v="8"/>
    <x v="405"/>
    <n v="19.242000000000001"/>
    <n v="3"/>
    <n v="0.7"/>
    <n v="-13.4694"/>
  </r>
  <r>
    <n v="6505"/>
    <s v="CA-2014-128265"/>
    <x v="3"/>
    <x v="701"/>
    <d v="2014-11-23T00:00:00"/>
    <s v="Second Class"/>
    <s v="VW-21775"/>
    <s v="Victoria Wilson"/>
    <x v="1"/>
    <x v="0"/>
    <s v="New York City"/>
    <x v="15"/>
    <n v="10011"/>
    <x v="3"/>
    <x v="403"/>
    <x v="1"/>
    <x v="4"/>
    <x v="399"/>
    <n v="1247.6399999999999"/>
    <n v="3"/>
    <n v="0"/>
    <n v="349.33919999999995"/>
  </r>
  <r>
    <n v="6506"/>
    <s v="CA-2013-152331"/>
    <x v="0"/>
    <x v="190"/>
    <d v="2013-07-01T00:00:00"/>
    <s v="Standard Class"/>
    <s v="LD-16855"/>
    <s v="Lela Donovan"/>
    <x v="1"/>
    <x v="0"/>
    <s v="Chicago"/>
    <x v="10"/>
    <n v="60653"/>
    <x v="2"/>
    <x v="147"/>
    <x v="1"/>
    <x v="6"/>
    <x v="147"/>
    <n v="5.3040000000000003"/>
    <n v="3"/>
    <n v="0.2"/>
    <n v="0.46409999999999996"/>
  </r>
  <r>
    <n v="6507"/>
    <s v="US-2013-128909"/>
    <x v="0"/>
    <x v="790"/>
    <d v="2013-10-12T00:00:00"/>
    <s v="Second Class"/>
    <s v="SP-20545"/>
    <s v="Sibella Parks"/>
    <x v="1"/>
    <x v="0"/>
    <s v="Philadelphia"/>
    <x v="9"/>
    <n v="19143"/>
    <x v="3"/>
    <x v="1774"/>
    <x v="1"/>
    <x v="10"/>
    <x v="1755"/>
    <n v="19.136000000000003"/>
    <n v="4"/>
    <n v="0.2"/>
    <n v="5.9799999999999986"/>
  </r>
  <r>
    <n v="6508"/>
    <s v="US-2013-128909"/>
    <x v="0"/>
    <x v="790"/>
    <d v="2013-10-12T00:00:00"/>
    <s v="Second Class"/>
    <s v="SP-20545"/>
    <s v="Sibella Parks"/>
    <x v="1"/>
    <x v="0"/>
    <s v="Philadelphia"/>
    <x v="9"/>
    <n v="19143"/>
    <x v="3"/>
    <x v="575"/>
    <x v="0"/>
    <x v="5"/>
    <x v="570"/>
    <n v="332.83200000000005"/>
    <n v="4"/>
    <n v="0.2"/>
    <n v="-24.962399999999988"/>
  </r>
  <r>
    <n v="6509"/>
    <s v="CA-2014-102197"/>
    <x v="3"/>
    <x v="698"/>
    <d v="2014-12-27T00:00:00"/>
    <s v="Standard Class"/>
    <s v="DK-13150"/>
    <s v="David Kendrick"/>
    <x v="1"/>
    <x v="0"/>
    <s v="New York City"/>
    <x v="15"/>
    <n v="10009"/>
    <x v="3"/>
    <x v="314"/>
    <x v="1"/>
    <x v="10"/>
    <x v="361"/>
    <n v="279.89999999999998"/>
    <n v="5"/>
    <n v="0"/>
    <n v="137.15100000000001"/>
  </r>
  <r>
    <n v="6510"/>
    <s v="CA-2014-102197"/>
    <x v="3"/>
    <x v="698"/>
    <d v="2014-12-27T00:00:00"/>
    <s v="Standard Class"/>
    <s v="DK-13150"/>
    <s v="David Kendrick"/>
    <x v="1"/>
    <x v="0"/>
    <s v="New York City"/>
    <x v="15"/>
    <n v="10009"/>
    <x v="3"/>
    <x v="301"/>
    <x v="1"/>
    <x v="8"/>
    <x v="298"/>
    <n v="50.352000000000004"/>
    <n v="3"/>
    <n v="0.2"/>
    <n v="17.623199999999997"/>
  </r>
  <r>
    <n v="6511"/>
    <s v="CA-2014-102197"/>
    <x v="3"/>
    <x v="698"/>
    <d v="2014-12-27T00:00:00"/>
    <s v="Standard Class"/>
    <s v="DK-13150"/>
    <s v="David Kendrick"/>
    <x v="1"/>
    <x v="0"/>
    <s v="New York City"/>
    <x v="15"/>
    <n v="10009"/>
    <x v="3"/>
    <x v="752"/>
    <x v="1"/>
    <x v="10"/>
    <x v="743"/>
    <n v="34.019999999999996"/>
    <n v="3"/>
    <n v="0"/>
    <n v="16.669799999999999"/>
  </r>
  <r>
    <n v="6512"/>
    <s v="CA-2014-167640"/>
    <x v="3"/>
    <x v="904"/>
    <d v="2014-03-11T00:00:00"/>
    <s v="Standard Class"/>
    <s v="FC-14245"/>
    <s v="Frank Carlisle"/>
    <x v="2"/>
    <x v="0"/>
    <s v="San Francisco"/>
    <x v="1"/>
    <n v="94109"/>
    <x v="1"/>
    <x v="703"/>
    <x v="1"/>
    <x v="6"/>
    <x v="696"/>
    <n v="23.88"/>
    <n v="6"/>
    <n v="0"/>
    <n v="8.1191999999999993"/>
  </r>
  <r>
    <n v="6513"/>
    <s v="CA-2014-167640"/>
    <x v="3"/>
    <x v="904"/>
    <d v="2014-03-11T00:00:00"/>
    <s v="Standard Class"/>
    <s v="FC-14245"/>
    <s v="Frank Carlisle"/>
    <x v="2"/>
    <x v="0"/>
    <s v="San Francisco"/>
    <x v="1"/>
    <n v="94109"/>
    <x v="1"/>
    <x v="1363"/>
    <x v="1"/>
    <x v="2"/>
    <x v="1340"/>
    <n v="11.52"/>
    <n v="4"/>
    <n v="0"/>
    <n v="5.6448"/>
  </r>
  <r>
    <n v="6514"/>
    <s v="CA-2014-167640"/>
    <x v="3"/>
    <x v="904"/>
    <d v="2014-03-11T00:00:00"/>
    <s v="Standard Class"/>
    <s v="FC-14245"/>
    <s v="Frank Carlisle"/>
    <x v="2"/>
    <x v="0"/>
    <s v="San Francisco"/>
    <x v="1"/>
    <n v="94109"/>
    <x v="1"/>
    <x v="1522"/>
    <x v="1"/>
    <x v="10"/>
    <x v="1500"/>
    <n v="286.93"/>
    <n v="7"/>
    <n v="0"/>
    <n v="140.59569999999999"/>
  </r>
  <r>
    <n v="6515"/>
    <s v="CA-2014-167640"/>
    <x v="3"/>
    <x v="904"/>
    <d v="2014-03-11T00:00:00"/>
    <s v="Standard Class"/>
    <s v="FC-14245"/>
    <s v="Frank Carlisle"/>
    <x v="2"/>
    <x v="0"/>
    <s v="San Francisco"/>
    <x v="1"/>
    <n v="94109"/>
    <x v="1"/>
    <x v="957"/>
    <x v="2"/>
    <x v="7"/>
    <x v="941"/>
    <n v="206.38400000000001"/>
    <n v="2"/>
    <n v="0.2"/>
    <n v="23.218199999999996"/>
  </r>
  <r>
    <n v="6516"/>
    <s v="US-2014-116652"/>
    <x v="3"/>
    <x v="175"/>
    <d v="2014-09-20T00:00:00"/>
    <s v="Standard Class"/>
    <s v="RD-19480"/>
    <s v="Rick Duston"/>
    <x v="0"/>
    <x v="0"/>
    <s v="San Francisco"/>
    <x v="1"/>
    <n v="94122"/>
    <x v="1"/>
    <x v="955"/>
    <x v="0"/>
    <x v="1"/>
    <x v="939"/>
    <n v="218.35200000000003"/>
    <n v="3"/>
    <n v="0.2"/>
    <n v="0"/>
  </r>
  <r>
    <n v="6517"/>
    <s v="US-2014-116652"/>
    <x v="3"/>
    <x v="175"/>
    <d v="2014-09-20T00:00:00"/>
    <s v="Standard Class"/>
    <s v="RD-19480"/>
    <s v="Rick Duston"/>
    <x v="0"/>
    <x v="0"/>
    <s v="San Francisco"/>
    <x v="1"/>
    <n v="94122"/>
    <x v="1"/>
    <x v="1060"/>
    <x v="0"/>
    <x v="5"/>
    <x v="1040"/>
    <n v="529.9"/>
    <n v="5"/>
    <n v="0"/>
    <n v="105.97999999999999"/>
  </r>
  <r>
    <n v="6518"/>
    <s v="US-2014-116652"/>
    <x v="3"/>
    <x v="175"/>
    <d v="2014-09-20T00:00:00"/>
    <s v="Standard Class"/>
    <s v="RD-19480"/>
    <s v="Rick Duston"/>
    <x v="0"/>
    <x v="0"/>
    <s v="San Francisco"/>
    <x v="1"/>
    <n v="94122"/>
    <x v="1"/>
    <x v="1068"/>
    <x v="1"/>
    <x v="6"/>
    <x v="1048"/>
    <n v="99.3"/>
    <n v="10"/>
    <n v="0"/>
    <n v="41.706000000000003"/>
  </r>
  <r>
    <n v="6519"/>
    <s v="US-2014-116652"/>
    <x v="3"/>
    <x v="175"/>
    <d v="2014-09-20T00:00:00"/>
    <s v="Standard Class"/>
    <s v="RD-19480"/>
    <s v="Rick Duston"/>
    <x v="0"/>
    <x v="0"/>
    <s v="San Francisco"/>
    <x v="1"/>
    <n v="94122"/>
    <x v="1"/>
    <x v="1309"/>
    <x v="1"/>
    <x v="9"/>
    <x v="1285"/>
    <n v="108.96"/>
    <n v="2"/>
    <n v="0"/>
    <n v="30.508800000000008"/>
  </r>
  <r>
    <n v="6520"/>
    <s v="US-2014-116652"/>
    <x v="3"/>
    <x v="175"/>
    <d v="2014-09-20T00:00:00"/>
    <s v="Standard Class"/>
    <s v="RD-19480"/>
    <s v="Rick Duston"/>
    <x v="0"/>
    <x v="0"/>
    <s v="San Francisco"/>
    <x v="1"/>
    <n v="94122"/>
    <x v="1"/>
    <x v="472"/>
    <x v="1"/>
    <x v="8"/>
    <x v="468"/>
    <n v="2.6880000000000002"/>
    <n v="1"/>
    <n v="0.2"/>
    <n v="0.83999999999999975"/>
  </r>
  <r>
    <n v="6521"/>
    <s v="CA-2014-138289"/>
    <x v="3"/>
    <x v="1034"/>
    <d v="2014-01-19T00:00:00"/>
    <s v="Second Class"/>
    <s v="AR-10540"/>
    <s v="Andy Reiter"/>
    <x v="0"/>
    <x v="0"/>
    <s v="Jackson"/>
    <x v="12"/>
    <n v="49201"/>
    <x v="2"/>
    <x v="316"/>
    <x v="1"/>
    <x v="8"/>
    <x v="313"/>
    <n v="5443.96"/>
    <n v="4"/>
    <n v="0"/>
    <n v="2504.2215999999999"/>
  </r>
  <r>
    <n v="6522"/>
    <s v="CA-2014-138289"/>
    <x v="3"/>
    <x v="1034"/>
    <d v="2014-01-19T00:00:00"/>
    <s v="Second Class"/>
    <s v="AR-10540"/>
    <s v="Andy Reiter"/>
    <x v="0"/>
    <x v="0"/>
    <s v="Jackson"/>
    <x v="12"/>
    <n v="49201"/>
    <x v="2"/>
    <x v="1719"/>
    <x v="0"/>
    <x v="1"/>
    <x v="1697"/>
    <n v="302.67"/>
    <n v="3"/>
    <n v="0"/>
    <n v="72.640799999999999"/>
  </r>
  <r>
    <n v="6523"/>
    <s v="CA-2014-138289"/>
    <x v="3"/>
    <x v="1034"/>
    <d v="2014-01-19T00:00:00"/>
    <s v="Second Class"/>
    <s v="AR-10540"/>
    <s v="Andy Reiter"/>
    <x v="0"/>
    <x v="0"/>
    <s v="Jackson"/>
    <x v="12"/>
    <n v="49201"/>
    <x v="2"/>
    <x v="1788"/>
    <x v="1"/>
    <x v="10"/>
    <x v="1769"/>
    <n v="56.07"/>
    <n v="7"/>
    <n v="0"/>
    <n v="25.231499999999997"/>
  </r>
  <r>
    <n v="6524"/>
    <s v="CA-2013-129308"/>
    <x v="0"/>
    <x v="274"/>
    <d v="2013-07-14T00:00:00"/>
    <s v="Standard Class"/>
    <s v="CC-12100"/>
    <s v="Chad Cunningham"/>
    <x v="2"/>
    <x v="0"/>
    <s v="Philadelphia"/>
    <x v="9"/>
    <n v="19120"/>
    <x v="3"/>
    <x v="1621"/>
    <x v="1"/>
    <x v="2"/>
    <x v="1603"/>
    <n v="10.08"/>
    <n v="2"/>
    <n v="0.2"/>
    <n v="3.2759999999999994"/>
  </r>
  <r>
    <n v="6525"/>
    <s v="CA-2013-129308"/>
    <x v="0"/>
    <x v="274"/>
    <d v="2013-07-14T00:00:00"/>
    <s v="Standard Class"/>
    <s v="CC-12100"/>
    <s v="Chad Cunningham"/>
    <x v="2"/>
    <x v="0"/>
    <s v="Philadelphia"/>
    <x v="9"/>
    <n v="19120"/>
    <x v="3"/>
    <x v="966"/>
    <x v="2"/>
    <x v="7"/>
    <x v="950"/>
    <n v="59.993999999999993"/>
    <n v="1"/>
    <n v="0.4"/>
    <n v="-12.998700000000007"/>
  </r>
  <r>
    <n v="6526"/>
    <s v="CA-2013-129308"/>
    <x v="0"/>
    <x v="274"/>
    <d v="2013-07-14T00:00:00"/>
    <s v="Standard Class"/>
    <s v="CC-12100"/>
    <s v="Chad Cunningham"/>
    <x v="2"/>
    <x v="0"/>
    <s v="Philadelphia"/>
    <x v="9"/>
    <n v="19120"/>
    <x v="3"/>
    <x v="31"/>
    <x v="1"/>
    <x v="8"/>
    <x v="31"/>
    <n v="5.7150000000000016"/>
    <n v="5"/>
    <n v="0.7"/>
    <n v="-4.7625000000000011"/>
  </r>
  <r>
    <n v="6527"/>
    <s v="CA-2013-129308"/>
    <x v="0"/>
    <x v="274"/>
    <d v="2013-07-14T00:00:00"/>
    <s v="Standard Class"/>
    <s v="CC-12100"/>
    <s v="Chad Cunningham"/>
    <x v="2"/>
    <x v="0"/>
    <s v="Philadelphia"/>
    <x v="9"/>
    <n v="19120"/>
    <x v="3"/>
    <x v="1375"/>
    <x v="1"/>
    <x v="8"/>
    <x v="1351"/>
    <n v="9.4200000000000017"/>
    <n v="5"/>
    <n v="0.7"/>
    <n v="-7.8500000000000014"/>
  </r>
  <r>
    <n v="6528"/>
    <s v="CA-2013-157791"/>
    <x v="0"/>
    <x v="443"/>
    <d v="2013-12-29T00:00:00"/>
    <s v="Second Class"/>
    <s v="CA-11965"/>
    <s v="Carol Adams"/>
    <x v="1"/>
    <x v="0"/>
    <s v="Warwick"/>
    <x v="34"/>
    <n v="2886"/>
    <x v="3"/>
    <x v="615"/>
    <x v="2"/>
    <x v="16"/>
    <x v="610"/>
    <n v="1999.96"/>
    <n v="4"/>
    <n v="0"/>
    <n v="899.98199999999997"/>
  </r>
  <r>
    <n v="6529"/>
    <s v="CA-2011-146864"/>
    <x v="2"/>
    <x v="1091"/>
    <d v="2011-12-26T00:00:00"/>
    <s v="Standard Class"/>
    <s v="BT-11530"/>
    <s v="Bradley Talbott"/>
    <x v="2"/>
    <x v="0"/>
    <s v="New York City"/>
    <x v="15"/>
    <n v="10024"/>
    <x v="3"/>
    <x v="1789"/>
    <x v="1"/>
    <x v="4"/>
    <x v="1770"/>
    <n v="216.4"/>
    <n v="4"/>
    <n v="0"/>
    <n v="56.26400000000001"/>
  </r>
  <r>
    <n v="6530"/>
    <s v="CA-2011-103744"/>
    <x v="2"/>
    <x v="1116"/>
    <d v="2011-02-28T00:00:00"/>
    <s v="Standard Class"/>
    <s v="MG-17875"/>
    <s v="Michael Grace"/>
    <x v="2"/>
    <x v="0"/>
    <s v="El Paso"/>
    <x v="5"/>
    <n v="79907"/>
    <x v="2"/>
    <x v="865"/>
    <x v="1"/>
    <x v="2"/>
    <x v="33"/>
    <n v="6.9360000000000008"/>
    <n v="3"/>
    <n v="0.2"/>
    <n v="2.3409000000000004"/>
  </r>
  <r>
    <n v="6531"/>
    <s v="CA-2011-103744"/>
    <x v="2"/>
    <x v="1116"/>
    <d v="2011-02-28T00:00:00"/>
    <s v="Standard Class"/>
    <s v="MG-17875"/>
    <s v="Michael Grace"/>
    <x v="2"/>
    <x v="0"/>
    <s v="El Paso"/>
    <x v="5"/>
    <n v="79907"/>
    <x v="2"/>
    <x v="777"/>
    <x v="1"/>
    <x v="8"/>
    <x v="768"/>
    <n v="4.427999999999999"/>
    <n v="3"/>
    <n v="0.8"/>
    <n v="-6.8633999999999986"/>
  </r>
  <r>
    <n v="6532"/>
    <s v="US-2014-107384"/>
    <x v="3"/>
    <x v="769"/>
    <d v="2014-12-09T00:00:00"/>
    <s v="Standard Class"/>
    <s v="TP-21130"/>
    <s v="Theone Pippenger"/>
    <x v="0"/>
    <x v="0"/>
    <s v="Rochester"/>
    <x v="11"/>
    <n v="55901"/>
    <x v="2"/>
    <x v="1039"/>
    <x v="1"/>
    <x v="6"/>
    <x v="1020"/>
    <n v="8.8000000000000007"/>
    <n v="5"/>
    <n v="0"/>
    <n v="2.5519999999999996"/>
  </r>
  <r>
    <n v="6533"/>
    <s v="US-2014-107384"/>
    <x v="3"/>
    <x v="769"/>
    <d v="2014-12-09T00:00:00"/>
    <s v="Standard Class"/>
    <s v="TP-21130"/>
    <s v="Theone Pippenger"/>
    <x v="0"/>
    <x v="0"/>
    <s v="Rochester"/>
    <x v="11"/>
    <n v="55901"/>
    <x v="2"/>
    <x v="1779"/>
    <x v="2"/>
    <x v="11"/>
    <x v="1760"/>
    <n v="142.80000000000001"/>
    <n v="1"/>
    <n v="0"/>
    <n v="29.988"/>
  </r>
  <r>
    <n v="6534"/>
    <s v="US-2014-107384"/>
    <x v="3"/>
    <x v="769"/>
    <d v="2014-12-09T00:00:00"/>
    <s v="Standard Class"/>
    <s v="TP-21130"/>
    <s v="Theone Pippenger"/>
    <x v="0"/>
    <x v="0"/>
    <s v="Rochester"/>
    <x v="11"/>
    <n v="55901"/>
    <x v="2"/>
    <x v="1593"/>
    <x v="2"/>
    <x v="11"/>
    <x v="1576"/>
    <n v="399.95"/>
    <n v="5"/>
    <n v="0"/>
    <n v="143.982"/>
  </r>
  <r>
    <n v="6535"/>
    <s v="CA-2011-128209"/>
    <x v="2"/>
    <x v="664"/>
    <d v="2011-11-22T00:00:00"/>
    <s v="Standard Class"/>
    <s v="GT-14710"/>
    <s v="Greg Tran"/>
    <x v="0"/>
    <x v="0"/>
    <s v="Buffalo"/>
    <x v="15"/>
    <n v="14215"/>
    <x v="3"/>
    <x v="1176"/>
    <x v="1"/>
    <x v="8"/>
    <x v="1153"/>
    <n v="2152.7760000000003"/>
    <n v="3"/>
    <n v="0.2"/>
    <n v="726.56189999999981"/>
  </r>
  <r>
    <n v="6536"/>
    <s v="CA-2011-128209"/>
    <x v="2"/>
    <x v="664"/>
    <d v="2011-11-22T00:00:00"/>
    <s v="Standard Class"/>
    <s v="GT-14710"/>
    <s v="Greg Tran"/>
    <x v="0"/>
    <x v="0"/>
    <s v="Buffalo"/>
    <x v="15"/>
    <n v="14215"/>
    <x v="3"/>
    <x v="1248"/>
    <x v="0"/>
    <x v="0"/>
    <x v="1223"/>
    <n v="4007.8400000000006"/>
    <n v="10"/>
    <n v="0.2"/>
    <n v="-50.098000000000297"/>
  </r>
  <r>
    <n v="6537"/>
    <s v="CA-2011-169684"/>
    <x v="2"/>
    <x v="22"/>
    <d v="2011-10-23T00:00:00"/>
    <s v="First Class"/>
    <s v="FH-14365"/>
    <s v="Fred Hopkins"/>
    <x v="1"/>
    <x v="0"/>
    <s v="Knoxville"/>
    <x v="18"/>
    <n v="37918"/>
    <x v="0"/>
    <x v="962"/>
    <x v="0"/>
    <x v="3"/>
    <x v="946"/>
    <n v="328.59000000000003"/>
    <n v="3"/>
    <n v="0.4"/>
    <n v="-147.8655"/>
  </r>
  <r>
    <n v="6538"/>
    <s v="CA-2011-169684"/>
    <x v="2"/>
    <x v="22"/>
    <d v="2011-10-23T00:00:00"/>
    <s v="First Class"/>
    <s v="FH-14365"/>
    <s v="Fred Hopkins"/>
    <x v="1"/>
    <x v="0"/>
    <s v="Knoxville"/>
    <x v="18"/>
    <n v="37918"/>
    <x v="0"/>
    <x v="356"/>
    <x v="1"/>
    <x v="4"/>
    <x v="352"/>
    <n v="98.352000000000004"/>
    <n v="3"/>
    <n v="0.2"/>
    <n v="-24.588000000000001"/>
  </r>
  <r>
    <n v="6539"/>
    <s v="CA-2012-109862"/>
    <x v="1"/>
    <x v="969"/>
    <d v="2012-10-30T00:00:00"/>
    <s v="Standard Class"/>
    <s v="HK-14890"/>
    <s v="Heather Kirkland"/>
    <x v="1"/>
    <x v="0"/>
    <s v="Newark"/>
    <x v="13"/>
    <n v="19711"/>
    <x v="3"/>
    <x v="559"/>
    <x v="2"/>
    <x v="7"/>
    <x v="553"/>
    <n v="158.99"/>
    <n v="1"/>
    <n v="0"/>
    <n v="41.337400000000002"/>
  </r>
  <r>
    <n v="6540"/>
    <s v="CA-2012-109862"/>
    <x v="1"/>
    <x v="969"/>
    <d v="2012-10-30T00:00:00"/>
    <s v="Standard Class"/>
    <s v="HK-14890"/>
    <s v="Heather Kirkland"/>
    <x v="1"/>
    <x v="0"/>
    <s v="Newark"/>
    <x v="13"/>
    <n v="19711"/>
    <x v="3"/>
    <x v="1340"/>
    <x v="0"/>
    <x v="1"/>
    <x v="1316"/>
    <n v="291.10000000000002"/>
    <n v="5"/>
    <n v="0"/>
    <n v="75.686000000000007"/>
  </r>
  <r>
    <n v="6541"/>
    <s v="US-2014-107888"/>
    <x v="3"/>
    <x v="673"/>
    <d v="2014-11-20T00:00:00"/>
    <s v="First Class"/>
    <s v="CC-12220"/>
    <s v="Chris Cortes"/>
    <x v="0"/>
    <x v="0"/>
    <s v="Seattle"/>
    <x v="4"/>
    <n v="98103"/>
    <x v="1"/>
    <x v="1635"/>
    <x v="1"/>
    <x v="10"/>
    <x v="1616"/>
    <n v="73.679999999999993"/>
    <n v="6"/>
    <n v="0"/>
    <n v="34.629599999999996"/>
  </r>
  <r>
    <n v="6542"/>
    <s v="US-2014-107888"/>
    <x v="3"/>
    <x v="673"/>
    <d v="2014-11-20T00:00:00"/>
    <s v="First Class"/>
    <s v="CC-12220"/>
    <s v="Chris Cortes"/>
    <x v="0"/>
    <x v="0"/>
    <s v="Seattle"/>
    <x v="4"/>
    <n v="98103"/>
    <x v="1"/>
    <x v="583"/>
    <x v="0"/>
    <x v="5"/>
    <x v="578"/>
    <n v="139.91999999999999"/>
    <n v="2"/>
    <n v="0"/>
    <n v="23.786399999999986"/>
  </r>
  <r>
    <n v="6543"/>
    <s v="US-2014-107888"/>
    <x v="3"/>
    <x v="673"/>
    <d v="2014-11-20T00:00:00"/>
    <s v="First Class"/>
    <s v="CC-12220"/>
    <s v="Chris Cortes"/>
    <x v="0"/>
    <x v="0"/>
    <s v="Seattle"/>
    <x v="4"/>
    <n v="98103"/>
    <x v="1"/>
    <x v="1517"/>
    <x v="2"/>
    <x v="7"/>
    <x v="1495"/>
    <n v="107.88"/>
    <n v="3"/>
    <n v="0.2"/>
    <n v="10.787999999999997"/>
  </r>
  <r>
    <n v="6544"/>
    <s v="US-2014-107888"/>
    <x v="3"/>
    <x v="673"/>
    <d v="2014-11-20T00:00:00"/>
    <s v="First Class"/>
    <s v="CC-12220"/>
    <s v="Chris Cortes"/>
    <x v="0"/>
    <x v="0"/>
    <s v="Seattle"/>
    <x v="4"/>
    <n v="98103"/>
    <x v="1"/>
    <x v="1291"/>
    <x v="1"/>
    <x v="4"/>
    <x v="1268"/>
    <n v="33.29"/>
    <n v="1"/>
    <n v="0"/>
    <n v="7.9895999999999994"/>
  </r>
  <r>
    <n v="6545"/>
    <s v="US-2014-154872"/>
    <x v="3"/>
    <x v="304"/>
    <d v="2014-05-19T00:00:00"/>
    <s v="Standard Class"/>
    <s v="DP-13000"/>
    <s v="Darren Powers"/>
    <x v="0"/>
    <x v="0"/>
    <s v="Cleveland"/>
    <x v="24"/>
    <n v="44105"/>
    <x v="3"/>
    <x v="1561"/>
    <x v="1"/>
    <x v="8"/>
    <x v="1542"/>
    <n v="58.170000000000009"/>
    <n v="5"/>
    <n v="0.7"/>
    <n v="-46.53600000000003"/>
  </r>
  <r>
    <n v="6546"/>
    <s v="US-2014-154872"/>
    <x v="3"/>
    <x v="304"/>
    <d v="2014-05-19T00:00:00"/>
    <s v="Standard Class"/>
    <s v="DP-13000"/>
    <s v="Darren Powers"/>
    <x v="0"/>
    <x v="0"/>
    <s v="Cleveland"/>
    <x v="24"/>
    <n v="44105"/>
    <x v="3"/>
    <x v="840"/>
    <x v="1"/>
    <x v="2"/>
    <x v="826"/>
    <n v="5.04"/>
    <n v="2"/>
    <n v="0.2"/>
    <n v="1.764"/>
  </r>
  <r>
    <n v="6547"/>
    <s v="US-2014-154872"/>
    <x v="3"/>
    <x v="304"/>
    <d v="2014-05-19T00:00:00"/>
    <s v="Standard Class"/>
    <s v="DP-13000"/>
    <s v="Darren Powers"/>
    <x v="0"/>
    <x v="0"/>
    <s v="Cleveland"/>
    <x v="24"/>
    <n v="44105"/>
    <x v="3"/>
    <x v="1693"/>
    <x v="1"/>
    <x v="10"/>
    <x v="1672"/>
    <n v="24.784000000000002"/>
    <n v="1"/>
    <n v="0.2"/>
    <n v="7.7449999999999983"/>
  </r>
  <r>
    <n v="6548"/>
    <s v="CA-2011-113880"/>
    <x v="2"/>
    <x v="72"/>
    <d v="2011-03-05T00:00:00"/>
    <s v="Standard Class"/>
    <s v="VF-21715"/>
    <s v="Vicky Freymann"/>
    <x v="2"/>
    <x v="0"/>
    <s v="Elmhurst"/>
    <x v="10"/>
    <n v="60126"/>
    <x v="2"/>
    <x v="83"/>
    <x v="0"/>
    <x v="1"/>
    <x v="83"/>
    <n v="634.11599999999999"/>
    <n v="6"/>
    <n v="0.3"/>
    <n v="-172.11720000000003"/>
  </r>
  <r>
    <n v="6549"/>
    <s v="CA-2011-113880"/>
    <x v="2"/>
    <x v="72"/>
    <d v="2011-03-05T00:00:00"/>
    <s v="Standard Class"/>
    <s v="VF-21715"/>
    <s v="Vicky Freymann"/>
    <x v="2"/>
    <x v="0"/>
    <s v="Elmhurst"/>
    <x v="10"/>
    <n v="60126"/>
    <x v="2"/>
    <x v="1749"/>
    <x v="1"/>
    <x v="10"/>
    <x v="1730"/>
    <n v="17.472000000000001"/>
    <n v="3"/>
    <n v="0.2"/>
    <n v="5.6783999999999981"/>
  </r>
  <r>
    <n v="6550"/>
    <s v="US-2012-164966"/>
    <x v="1"/>
    <x v="117"/>
    <d v="2012-08-01T00:00:00"/>
    <s v="First Class"/>
    <s v="GH-14410"/>
    <s v="Gary Hansen"/>
    <x v="2"/>
    <x v="0"/>
    <s v="Lakeville"/>
    <x v="11"/>
    <n v="55044"/>
    <x v="2"/>
    <x v="792"/>
    <x v="0"/>
    <x v="1"/>
    <x v="782"/>
    <n v="155.88"/>
    <n v="6"/>
    <n v="0"/>
    <n v="38.970000000000006"/>
  </r>
  <r>
    <n v="6551"/>
    <s v="CA-2012-126739"/>
    <x v="1"/>
    <x v="549"/>
    <d v="2012-11-03T00:00:00"/>
    <s v="Second Class"/>
    <s v="JH-16180"/>
    <s v="Justin Hirsh"/>
    <x v="0"/>
    <x v="0"/>
    <s v="New York City"/>
    <x v="15"/>
    <n v="10035"/>
    <x v="3"/>
    <x v="1455"/>
    <x v="0"/>
    <x v="1"/>
    <x v="1432"/>
    <n v="327.56399999999996"/>
    <n v="4"/>
    <n v="0.1"/>
    <n v="21.837600000000023"/>
  </r>
  <r>
    <n v="6552"/>
    <s v="CA-2014-161578"/>
    <x v="3"/>
    <x v="819"/>
    <d v="2014-12-22T00:00:00"/>
    <s v="Second Class"/>
    <s v="RB-19465"/>
    <s v="Rick Bensley"/>
    <x v="2"/>
    <x v="0"/>
    <s v="Los Angeles"/>
    <x v="1"/>
    <n v="90036"/>
    <x v="1"/>
    <x v="481"/>
    <x v="1"/>
    <x v="10"/>
    <x v="477"/>
    <n v="13.36"/>
    <n v="2"/>
    <n v="0"/>
    <n v="6.4127999999999998"/>
  </r>
  <r>
    <n v="6553"/>
    <s v="CA-2014-161578"/>
    <x v="3"/>
    <x v="819"/>
    <d v="2014-12-22T00:00:00"/>
    <s v="Second Class"/>
    <s v="RB-19465"/>
    <s v="Rick Bensley"/>
    <x v="2"/>
    <x v="0"/>
    <s v="Los Angeles"/>
    <x v="1"/>
    <n v="90036"/>
    <x v="1"/>
    <x v="967"/>
    <x v="1"/>
    <x v="4"/>
    <x v="951"/>
    <n v="158.9"/>
    <n v="5"/>
    <n v="0"/>
    <n v="7.9449999999999932"/>
  </r>
  <r>
    <n v="6554"/>
    <s v="CA-2011-137092"/>
    <x v="2"/>
    <x v="22"/>
    <d v="2011-10-22T00:00:00"/>
    <s v="Second Class"/>
    <s v="LS-16975"/>
    <s v="Lindsay Shagiari"/>
    <x v="2"/>
    <x v="0"/>
    <s v="Chicago"/>
    <x v="10"/>
    <n v="60653"/>
    <x v="2"/>
    <x v="590"/>
    <x v="2"/>
    <x v="11"/>
    <x v="585"/>
    <n v="319.96800000000002"/>
    <n v="4"/>
    <n v="0.2"/>
    <n v="71.992800000000003"/>
  </r>
  <r>
    <n v="6555"/>
    <s v="CA-2011-137092"/>
    <x v="2"/>
    <x v="22"/>
    <d v="2011-10-22T00:00:00"/>
    <s v="Second Class"/>
    <s v="LS-16975"/>
    <s v="Lindsay Shagiari"/>
    <x v="2"/>
    <x v="0"/>
    <s v="Chicago"/>
    <x v="10"/>
    <n v="60653"/>
    <x v="2"/>
    <x v="1672"/>
    <x v="1"/>
    <x v="4"/>
    <x v="1651"/>
    <n v="505.32000000000005"/>
    <n v="3"/>
    <n v="0.2"/>
    <n v="31.582499999999953"/>
  </r>
  <r>
    <n v="6556"/>
    <s v="CA-2011-137092"/>
    <x v="2"/>
    <x v="22"/>
    <d v="2011-10-22T00:00:00"/>
    <s v="Second Class"/>
    <s v="LS-16975"/>
    <s v="Lindsay Shagiari"/>
    <x v="2"/>
    <x v="0"/>
    <s v="Chicago"/>
    <x v="10"/>
    <n v="60653"/>
    <x v="2"/>
    <x v="1790"/>
    <x v="1"/>
    <x v="10"/>
    <x v="1771"/>
    <n v="3.8079999999999998"/>
    <n v="1"/>
    <n v="0.2"/>
    <n v="1.2375999999999996"/>
  </r>
  <r>
    <n v="6557"/>
    <s v="CA-2011-137092"/>
    <x v="2"/>
    <x v="22"/>
    <d v="2011-10-22T00:00:00"/>
    <s v="Second Class"/>
    <s v="LS-16975"/>
    <s v="Lindsay Shagiari"/>
    <x v="2"/>
    <x v="0"/>
    <s v="Chicago"/>
    <x v="10"/>
    <n v="60653"/>
    <x v="2"/>
    <x v="1311"/>
    <x v="1"/>
    <x v="8"/>
    <x v="1288"/>
    <n v="8.6819999999999968"/>
    <n v="1"/>
    <n v="0.8"/>
    <n v="-14.759400000000003"/>
  </r>
  <r>
    <n v="6558"/>
    <s v="CA-2011-137092"/>
    <x v="2"/>
    <x v="22"/>
    <d v="2011-10-22T00:00:00"/>
    <s v="Second Class"/>
    <s v="LS-16975"/>
    <s v="Lindsay Shagiari"/>
    <x v="2"/>
    <x v="0"/>
    <s v="Chicago"/>
    <x v="10"/>
    <n v="60653"/>
    <x v="2"/>
    <x v="580"/>
    <x v="1"/>
    <x v="2"/>
    <x v="575"/>
    <n v="24.424000000000003"/>
    <n v="1"/>
    <n v="0.2"/>
    <n v="7.9378000000000002"/>
  </r>
  <r>
    <n v="6559"/>
    <s v="CA-2012-166947"/>
    <x v="1"/>
    <x v="1117"/>
    <d v="2012-06-10T00:00:00"/>
    <s v="Standard Class"/>
    <s v="EB-13750"/>
    <s v="Edward Becker"/>
    <x v="1"/>
    <x v="0"/>
    <s v="Buffalo"/>
    <x v="15"/>
    <n v="14215"/>
    <x v="3"/>
    <x v="499"/>
    <x v="0"/>
    <x v="1"/>
    <x v="494"/>
    <n v="1522.6379999999999"/>
    <n v="9"/>
    <n v="0.1"/>
    <n v="169.18200000000004"/>
  </r>
  <r>
    <n v="6560"/>
    <s v="CA-2013-160941"/>
    <x v="0"/>
    <x v="658"/>
    <d v="2013-07-27T00:00:00"/>
    <s v="Standard Class"/>
    <s v="DK-12835"/>
    <s v="Damala Kotsonis"/>
    <x v="1"/>
    <x v="0"/>
    <s v="Roseville"/>
    <x v="1"/>
    <n v="95661"/>
    <x v="1"/>
    <x v="970"/>
    <x v="1"/>
    <x v="12"/>
    <x v="955"/>
    <n v="419.90000000000003"/>
    <n v="5"/>
    <n v="0"/>
    <n v="197.35299999999998"/>
  </r>
  <r>
    <n v="6561"/>
    <s v="CA-2013-160941"/>
    <x v="0"/>
    <x v="658"/>
    <d v="2013-07-27T00:00:00"/>
    <s v="Standard Class"/>
    <s v="DK-12835"/>
    <s v="Damala Kotsonis"/>
    <x v="1"/>
    <x v="0"/>
    <s v="Roseville"/>
    <x v="1"/>
    <n v="95661"/>
    <x v="1"/>
    <x v="365"/>
    <x v="1"/>
    <x v="2"/>
    <x v="360"/>
    <n v="3.15"/>
    <n v="1"/>
    <n v="0"/>
    <n v="1.512"/>
  </r>
  <r>
    <n v="6562"/>
    <s v="CA-2014-144680"/>
    <x v="3"/>
    <x v="185"/>
    <d v="2014-04-03T00:00:00"/>
    <s v="First Class"/>
    <s v="SC-20260"/>
    <s v="Scott Cohen"/>
    <x v="1"/>
    <x v="0"/>
    <s v="Arlington"/>
    <x v="5"/>
    <n v="76017"/>
    <x v="2"/>
    <x v="731"/>
    <x v="1"/>
    <x v="9"/>
    <x v="723"/>
    <n v="33.61999999999999"/>
    <n v="5"/>
    <n v="0.8"/>
    <n v="-90.774000000000029"/>
  </r>
  <r>
    <n v="6563"/>
    <s v="CA-2011-166086"/>
    <x v="2"/>
    <x v="1118"/>
    <d v="2011-05-12T00:00:00"/>
    <s v="Standard Class"/>
    <s v="CT-11995"/>
    <s v="Carol Triggs"/>
    <x v="0"/>
    <x v="0"/>
    <s v="Lawrence"/>
    <x v="31"/>
    <n v="1841"/>
    <x v="3"/>
    <x v="61"/>
    <x v="1"/>
    <x v="8"/>
    <x v="61"/>
    <n v="16.14"/>
    <n v="3"/>
    <n v="0"/>
    <n v="7.9085999999999999"/>
  </r>
  <r>
    <n v="6564"/>
    <s v="CA-2011-166086"/>
    <x v="2"/>
    <x v="1118"/>
    <d v="2011-05-12T00:00:00"/>
    <s v="Standard Class"/>
    <s v="CT-11995"/>
    <s v="Carol Triggs"/>
    <x v="0"/>
    <x v="0"/>
    <s v="Lawrence"/>
    <x v="31"/>
    <n v="1841"/>
    <x v="3"/>
    <x v="1582"/>
    <x v="0"/>
    <x v="3"/>
    <x v="1564"/>
    <n v="194.25"/>
    <n v="2"/>
    <n v="0.3"/>
    <n v="-38.849999999999994"/>
  </r>
  <r>
    <n v="6565"/>
    <s v="CA-2011-166086"/>
    <x v="2"/>
    <x v="1118"/>
    <d v="2011-05-12T00:00:00"/>
    <s v="Standard Class"/>
    <s v="CT-11995"/>
    <s v="Carol Triggs"/>
    <x v="0"/>
    <x v="0"/>
    <s v="Lawrence"/>
    <x v="31"/>
    <n v="1841"/>
    <x v="3"/>
    <x v="671"/>
    <x v="1"/>
    <x v="6"/>
    <x v="665"/>
    <n v="8.64"/>
    <n v="3"/>
    <n v="0"/>
    <n v="2.5055999999999998"/>
  </r>
  <r>
    <n v="6566"/>
    <s v="CA-2011-166086"/>
    <x v="2"/>
    <x v="1118"/>
    <d v="2011-05-12T00:00:00"/>
    <s v="Standard Class"/>
    <s v="CT-11995"/>
    <s v="Carol Triggs"/>
    <x v="0"/>
    <x v="0"/>
    <s v="Lawrence"/>
    <x v="31"/>
    <n v="1841"/>
    <x v="3"/>
    <x v="635"/>
    <x v="0"/>
    <x v="1"/>
    <x v="629"/>
    <n v="872.32"/>
    <n v="4"/>
    <n v="0"/>
    <n v="244.24959999999999"/>
  </r>
  <r>
    <n v="6567"/>
    <s v="CA-2014-131282"/>
    <x v="3"/>
    <x v="1119"/>
    <d v="2014-02-09T00:00:00"/>
    <s v="Second Class"/>
    <s v="CB-12025"/>
    <s v="Cassandra Brandow"/>
    <x v="0"/>
    <x v="0"/>
    <s v="Waco"/>
    <x v="5"/>
    <n v="76706"/>
    <x v="2"/>
    <x v="569"/>
    <x v="1"/>
    <x v="8"/>
    <x v="564"/>
    <n v="243.99199999999996"/>
    <n v="4"/>
    <n v="0.8"/>
    <n v="-426.9860000000001"/>
  </r>
  <r>
    <n v="6568"/>
    <s v="CA-2014-131282"/>
    <x v="3"/>
    <x v="1119"/>
    <d v="2014-02-09T00:00:00"/>
    <s v="Second Class"/>
    <s v="CB-12025"/>
    <s v="Cassandra Brandow"/>
    <x v="0"/>
    <x v="0"/>
    <s v="Waco"/>
    <x v="5"/>
    <n v="76706"/>
    <x v="2"/>
    <x v="1325"/>
    <x v="1"/>
    <x v="6"/>
    <x v="33"/>
    <n v="7.120000000000001"/>
    <n v="5"/>
    <n v="0.2"/>
    <n v="0.71199999999999974"/>
  </r>
  <r>
    <n v="6569"/>
    <s v="CA-2011-100678"/>
    <x v="2"/>
    <x v="891"/>
    <d v="2011-04-22T00:00:00"/>
    <s v="Standard Class"/>
    <s v="KM-16720"/>
    <s v="Kunst Miller"/>
    <x v="0"/>
    <x v="0"/>
    <s v="Houston"/>
    <x v="5"/>
    <n v="77095"/>
    <x v="2"/>
    <x v="59"/>
    <x v="1"/>
    <x v="6"/>
    <x v="59"/>
    <n v="2.6880000000000002"/>
    <n v="2"/>
    <n v="0.2"/>
    <n v="1.008"/>
  </r>
  <r>
    <n v="6570"/>
    <s v="CA-2011-100678"/>
    <x v="2"/>
    <x v="891"/>
    <d v="2011-04-22T00:00:00"/>
    <s v="Standard Class"/>
    <s v="KM-16720"/>
    <s v="Kunst Miller"/>
    <x v="0"/>
    <x v="0"/>
    <s v="Houston"/>
    <x v="5"/>
    <n v="77095"/>
    <x v="2"/>
    <x v="291"/>
    <x v="0"/>
    <x v="1"/>
    <x v="288"/>
    <n v="317.05799999999999"/>
    <n v="3"/>
    <n v="0.3"/>
    <n v="-18.117599999999996"/>
  </r>
  <r>
    <n v="6571"/>
    <s v="CA-2011-100678"/>
    <x v="2"/>
    <x v="891"/>
    <d v="2011-04-22T00:00:00"/>
    <s v="Standard Class"/>
    <s v="KM-16720"/>
    <s v="Kunst Miller"/>
    <x v="0"/>
    <x v="0"/>
    <s v="Houston"/>
    <x v="5"/>
    <n v="77095"/>
    <x v="2"/>
    <x v="633"/>
    <x v="1"/>
    <x v="12"/>
    <x v="627"/>
    <n v="149.352"/>
    <n v="3"/>
    <n v="0.2"/>
    <n v="50.40629999999998"/>
  </r>
  <r>
    <n v="6572"/>
    <s v="CA-2011-100678"/>
    <x v="2"/>
    <x v="891"/>
    <d v="2011-04-22T00:00:00"/>
    <s v="Standard Class"/>
    <s v="KM-16720"/>
    <s v="Kunst Miller"/>
    <x v="0"/>
    <x v="0"/>
    <s v="Houston"/>
    <x v="5"/>
    <n v="77095"/>
    <x v="2"/>
    <x v="1523"/>
    <x v="2"/>
    <x v="11"/>
    <x v="1501"/>
    <n v="227.976"/>
    <n v="3"/>
    <n v="0.2"/>
    <n v="28.496999999999957"/>
  </r>
  <r>
    <n v="6573"/>
    <s v="CA-2013-161543"/>
    <x v="0"/>
    <x v="1120"/>
    <d v="2013-05-17T00:00:00"/>
    <s v="Standard Class"/>
    <s v="RD-19720"/>
    <s v="Roger Demir"/>
    <x v="0"/>
    <x v="0"/>
    <s v="Seattle"/>
    <x v="4"/>
    <n v="98105"/>
    <x v="1"/>
    <x v="1296"/>
    <x v="1"/>
    <x v="10"/>
    <x v="1272"/>
    <n v="11.96"/>
    <n v="2"/>
    <n v="0"/>
    <n v="5.8604000000000003"/>
  </r>
  <r>
    <n v="6574"/>
    <s v="CA-2013-160535"/>
    <x v="0"/>
    <x v="881"/>
    <d v="2013-12-01T00:00:00"/>
    <s v="Standard Class"/>
    <s v="BP-11050"/>
    <s v="Barry Pond"/>
    <x v="1"/>
    <x v="0"/>
    <s v="Plainfield"/>
    <x v="30"/>
    <n v="7060"/>
    <x v="3"/>
    <x v="426"/>
    <x v="1"/>
    <x v="4"/>
    <x v="421"/>
    <n v="563.4"/>
    <n v="4"/>
    <n v="0"/>
    <n v="67.608000000000004"/>
  </r>
  <r>
    <n v="6575"/>
    <s v="CA-2013-160535"/>
    <x v="0"/>
    <x v="881"/>
    <d v="2013-12-01T00:00:00"/>
    <s v="Standard Class"/>
    <s v="BP-11050"/>
    <s v="Barry Pond"/>
    <x v="1"/>
    <x v="0"/>
    <s v="Plainfield"/>
    <x v="30"/>
    <n v="7060"/>
    <x v="3"/>
    <x v="1791"/>
    <x v="2"/>
    <x v="15"/>
    <x v="1772"/>
    <n v="319.92"/>
    <n v="8"/>
    <n v="0"/>
    <n v="118.37040000000002"/>
  </r>
  <r>
    <n v="6576"/>
    <s v="CA-2014-123085"/>
    <x v="3"/>
    <x v="448"/>
    <d v="2014-03-09T00:00:00"/>
    <s v="Standard Class"/>
    <s v="EJ-13720"/>
    <s v="Ed Jacobs"/>
    <x v="0"/>
    <x v="0"/>
    <s v="Los Angeles"/>
    <x v="1"/>
    <n v="90008"/>
    <x v="1"/>
    <x v="1543"/>
    <x v="2"/>
    <x v="11"/>
    <x v="1522"/>
    <n v="1049.44"/>
    <n v="8"/>
    <n v="0"/>
    <n v="440.76480000000004"/>
  </r>
  <r>
    <n v="6577"/>
    <s v="CA-2014-123085"/>
    <x v="3"/>
    <x v="448"/>
    <d v="2014-03-09T00:00:00"/>
    <s v="Standard Class"/>
    <s v="EJ-13720"/>
    <s v="Ed Jacobs"/>
    <x v="0"/>
    <x v="0"/>
    <s v="Los Angeles"/>
    <x v="1"/>
    <n v="90008"/>
    <x v="1"/>
    <x v="56"/>
    <x v="0"/>
    <x v="1"/>
    <x v="56"/>
    <n v="170.35200000000003"/>
    <n v="3"/>
    <n v="0.2"/>
    <n v="-17.035200000000003"/>
  </r>
  <r>
    <n v="6578"/>
    <s v="CA-2012-153752"/>
    <x v="1"/>
    <x v="401"/>
    <d v="2012-12-11T00:00:00"/>
    <s v="Second Class"/>
    <s v="RO-19780"/>
    <s v="Rose O'Brian"/>
    <x v="0"/>
    <x v="0"/>
    <s v="Arlington"/>
    <x v="17"/>
    <n v="22204"/>
    <x v="0"/>
    <x v="1129"/>
    <x v="2"/>
    <x v="7"/>
    <x v="1108"/>
    <n v="173.94"/>
    <n v="6"/>
    <n v="0"/>
    <n v="50.442599999999977"/>
  </r>
  <r>
    <n v="6579"/>
    <s v="CA-2011-103660"/>
    <x v="2"/>
    <x v="55"/>
    <d v="2011-08-30T00:00:00"/>
    <s v="Standard Class"/>
    <s v="MW-18220"/>
    <s v="Mitch Webber"/>
    <x v="0"/>
    <x v="0"/>
    <s v="Seattle"/>
    <x v="4"/>
    <n v="98103"/>
    <x v="1"/>
    <x v="1149"/>
    <x v="2"/>
    <x v="7"/>
    <x v="1128"/>
    <n v="1007.9440000000002"/>
    <n v="7"/>
    <n v="0.2"/>
    <n v="75.595799999999997"/>
  </r>
  <r>
    <n v="6580"/>
    <s v="CA-2013-169887"/>
    <x v="0"/>
    <x v="332"/>
    <d v="2013-10-23T00:00:00"/>
    <s v="Same Day"/>
    <s v="MS-17530"/>
    <s v="MaryBeth Skach"/>
    <x v="0"/>
    <x v="0"/>
    <s v="Seattle"/>
    <x v="4"/>
    <n v="98105"/>
    <x v="1"/>
    <x v="1083"/>
    <x v="1"/>
    <x v="10"/>
    <x v="1064"/>
    <n v="6.68"/>
    <n v="1"/>
    <n v="0"/>
    <n v="3.2063999999999999"/>
  </r>
  <r>
    <n v="6581"/>
    <s v="CA-2013-169887"/>
    <x v="0"/>
    <x v="332"/>
    <d v="2013-10-23T00:00:00"/>
    <s v="Same Day"/>
    <s v="MS-17530"/>
    <s v="MaryBeth Skach"/>
    <x v="0"/>
    <x v="0"/>
    <s v="Seattle"/>
    <x v="4"/>
    <n v="98105"/>
    <x v="1"/>
    <x v="1622"/>
    <x v="1"/>
    <x v="6"/>
    <x v="1041"/>
    <n v="8.34"/>
    <n v="3"/>
    <n v="0"/>
    <n v="2.2517999999999998"/>
  </r>
  <r>
    <n v="6582"/>
    <s v="CA-2013-169887"/>
    <x v="0"/>
    <x v="332"/>
    <d v="2013-10-23T00:00:00"/>
    <s v="Same Day"/>
    <s v="MS-17530"/>
    <s v="MaryBeth Skach"/>
    <x v="0"/>
    <x v="0"/>
    <s v="Seattle"/>
    <x v="4"/>
    <n v="98105"/>
    <x v="1"/>
    <x v="1792"/>
    <x v="0"/>
    <x v="5"/>
    <x v="1773"/>
    <n v="101.94"/>
    <n v="3"/>
    <n v="0"/>
    <n v="30.581999999999987"/>
  </r>
  <r>
    <n v="6583"/>
    <s v="CA-2013-148516"/>
    <x v="0"/>
    <x v="1121"/>
    <d v="2013-08-12T00:00:00"/>
    <s v="Standard Class"/>
    <s v="DW-13585"/>
    <s v="Dorothy Wardle"/>
    <x v="1"/>
    <x v="0"/>
    <s v="Edmonds"/>
    <x v="4"/>
    <n v="98026"/>
    <x v="1"/>
    <x v="603"/>
    <x v="2"/>
    <x v="11"/>
    <x v="598"/>
    <n v="179.97"/>
    <n v="3"/>
    <n v="0"/>
    <n v="86.385600000000011"/>
  </r>
  <r>
    <n v="6584"/>
    <s v="CA-2014-104731"/>
    <x v="3"/>
    <x v="246"/>
    <d v="2014-07-28T00:00:00"/>
    <s v="Standard Class"/>
    <s v="AM-10705"/>
    <s v="Anne McFarland"/>
    <x v="0"/>
    <x v="0"/>
    <s v="Salem"/>
    <x v="17"/>
    <n v="24153"/>
    <x v="0"/>
    <x v="1385"/>
    <x v="1"/>
    <x v="6"/>
    <x v="1362"/>
    <n v="101.94"/>
    <n v="6"/>
    <n v="0"/>
    <n v="29.562599999999986"/>
  </r>
  <r>
    <n v="6585"/>
    <s v="CA-2014-104731"/>
    <x v="3"/>
    <x v="246"/>
    <d v="2014-07-28T00:00:00"/>
    <s v="Standard Class"/>
    <s v="AM-10705"/>
    <s v="Anne McFarland"/>
    <x v="0"/>
    <x v="0"/>
    <s v="Salem"/>
    <x v="17"/>
    <n v="24153"/>
    <x v="0"/>
    <x v="704"/>
    <x v="2"/>
    <x v="7"/>
    <x v="697"/>
    <n v="271.95999999999998"/>
    <n v="4"/>
    <n v="0"/>
    <n v="67.990000000000009"/>
  </r>
  <r>
    <n v="6586"/>
    <s v="CA-2014-104731"/>
    <x v="3"/>
    <x v="246"/>
    <d v="2014-07-28T00:00:00"/>
    <s v="Standard Class"/>
    <s v="AM-10705"/>
    <s v="Anne McFarland"/>
    <x v="0"/>
    <x v="0"/>
    <s v="Salem"/>
    <x v="17"/>
    <n v="24153"/>
    <x v="0"/>
    <x v="247"/>
    <x v="0"/>
    <x v="5"/>
    <x v="245"/>
    <n v="8.8000000000000007"/>
    <n v="5"/>
    <n v="0"/>
    <n v="3.8720000000000003"/>
  </r>
  <r>
    <n v="6587"/>
    <s v="CA-2014-104731"/>
    <x v="3"/>
    <x v="246"/>
    <d v="2014-07-28T00:00:00"/>
    <s v="Standard Class"/>
    <s v="AM-10705"/>
    <s v="Anne McFarland"/>
    <x v="0"/>
    <x v="0"/>
    <s v="Salem"/>
    <x v="17"/>
    <n v="24153"/>
    <x v="0"/>
    <x v="950"/>
    <x v="1"/>
    <x v="6"/>
    <x v="934"/>
    <n v="19.68"/>
    <n v="6"/>
    <n v="0"/>
    <n v="5.7071999999999976"/>
  </r>
  <r>
    <n v="6588"/>
    <s v="CA-2014-104731"/>
    <x v="3"/>
    <x v="246"/>
    <d v="2014-07-28T00:00:00"/>
    <s v="Standard Class"/>
    <s v="AM-10705"/>
    <s v="Anne McFarland"/>
    <x v="0"/>
    <x v="0"/>
    <s v="Salem"/>
    <x v="17"/>
    <n v="24153"/>
    <x v="0"/>
    <x v="713"/>
    <x v="0"/>
    <x v="0"/>
    <x v="705"/>
    <n v="302.94"/>
    <n v="3"/>
    <n v="0"/>
    <n v="69.67619999999998"/>
  </r>
  <r>
    <n v="6589"/>
    <s v="CA-2014-104731"/>
    <x v="3"/>
    <x v="246"/>
    <d v="2014-07-28T00:00:00"/>
    <s v="Standard Class"/>
    <s v="AM-10705"/>
    <s v="Anne McFarland"/>
    <x v="0"/>
    <x v="0"/>
    <s v="Salem"/>
    <x v="17"/>
    <n v="24153"/>
    <x v="0"/>
    <x v="591"/>
    <x v="1"/>
    <x v="8"/>
    <x v="586"/>
    <n v="14.940000000000001"/>
    <n v="3"/>
    <n v="0"/>
    <n v="7.1712000000000007"/>
  </r>
  <r>
    <n v="6590"/>
    <s v="CA-2014-104731"/>
    <x v="3"/>
    <x v="246"/>
    <d v="2014-07-28T00:00:00"/>
    <s v="Standard Class"/>
    <s v="AM-10705"/>
    <s v="Anne McFarland"/>
    <x v="0"/>
    <x v="0"/>
    <s v="Salem"/>
    <x v="17"/>
    <n v="24153"/>
    <x v="0"/>
    <x v="413"/>
    <x v="1"/>
    <x v="14"/>
    <x v="408"/>
    <n v="231.72"/>
    <n v="2"/>
    <n v="0"/>
    <n v="11.585999999999984"/>
  </r>
  <r>
    <n v="6591"/>
    <s v="CA-2011-164749"/>
    <x v="2"/>
    <x v="893"/>
    <d v="2011-03-26T00:00:00"/>
    <s v="First Class"/>
    <s v="BG-11740"/>
    <s v="Bruce Geld"/>
    <x v="0"/>
    <x v="0"/>
    <s v="Delray Beach"/>
    <x v="2"/>
    <n v="33445"/>
    <x v="0"/>
    <x v="617"/>
    <x v="1"/>
    <x v="2"/>
    <x v="612"/>
    <n v="9.9120000000000008"/>
    <n v="3"/>
    <n v="0.2"/>
    <n v="3.2213999999999996"/>
  </r>
  <r>
    <n v="6592"/>
    <s v="CA-2012-103716"/>
    <x v="1"/>
    <x v="28"/>
    <d v="2012-05-06T00:00:00"/>
    <s v="Standard Class"/>
    <s v="KB-16585"/>
    <s v="Ken Black"/>
    <x v="1"/>
    <x v="0"/>
    <s v="San Francisco"/>
    <x v="1"/>
    <n v="94110"/>
    <x v="1"/>
    <x v="332"/>
    <x v="1"/>
    <x v="6"/>
    <x v="328"/>
    <n v="34.650000000000006"/>
    <n v="3"/>
    <n v="0"/>
    <n v="9.702"/>
  </r>
  <r>
    <n v="6593"/>
    <s v="CA-2012-103716"/>
    <x v="1"/>
    <x v="28"/>
    <d v="2012-05-06T00:00:00"/>
    <s v="Standard Class"/>
    <s v="KB-16585"/>
    <s v="Ken Black"/>
    <x v="1"/>
    <x v="0"/>
    <s v="San Francisco"/>
    <x v="1"/>
    <n v="94110"/>
    <x v="1"/>
    <x v="500"/>
    <x v="2"/>
    <x v="7"/>
    <x v="495"/>
    <n v="19.8"/>
    <n v="5"/>
    <n v="0.2"/>
    <n v="1.7324999999999999"/>
  </r>
  <r>
    <n v="6594"/>
    <s v="CA-2013-126795"/>
    <x v="0"/>
    <x v="900"/>
    <d v="2013-06-17T00:00:00"/>
    <s v="Second Class"/>
    <s v="GT-14710"/>
    <s v="Greg Tran"/>
    <x v="0"/>
    <x v="0"/>
    <s v="New York City"/>
    <x v="15"/>
    <n v="10024"/>
    <x v="3"/>
    <x v="542"/>
    <x v="1"/>
    <x v="8"/>
    <x v="537"/>
    <n v="33.568000000000005"/>
    <n v="2"/>
    <n v="0.2"/>
    <n v="11.748799999999997"/>
  </r>
  <r>
    <n v="6595"/>
    <s v="CA-2012-146290"/>
    <x v="1"/>
    <x v="124"/>
    <d v="2012-05-11T00:00:00"/>
    <s v="Standard Class"/>
    <s v="SV-20815"/>
    <s v="Stuart Van"/>
    <x v="1"/>
    <x v="0"/>
    <s v="Indianapolis"/>
    <x v="14"/>
    <n v="46203"/>
    <x v="2"/>
    <x v="646"/>
    <x v="1"/>
    <x v="6"/>
    <x v="640"/>
    <n v="125.92999999999999"/>
    <n v="7"/>
    <n v="0"/>
    <n v="35.260400000000004"/>
  </r>
  <r>
    <n v="6596"/>
    <s v="CA-2014-157112"/>
    <x v="3"/>
    <x v="756"/>
    <d v="2014-04-27T00:00:00"/>
    <s v="First Class"/>
    <s v="GG-14650"/>
    <s v="Greg Guthrie"/>
    <x v="1"/>
    <x v="0"/>
    <s v="Columbus"/>
    <x v="24"/>
    <n v="43229"/>
    <x v="3"/>
    <x v="460"/>
    <x v="1"/>
    <x v="8"/>
    <x v="456"/>
    <n v="11.760000000000002"/>
    <n v="5"/>
    <n v="0.7"/>
    <n v="-7.8399999999999963"/>
  </r>
  <r>
    <n v="6597"/>
    <s v="CA-2014-157112"/>
    <x v="3"/>
    <x v="756"/>
    <d v="2014-04-27T00:00:00"/>
    <s v="First Class"/>
    <s v="GG-14650"/>
    <s v="Greg Guthrie"/>
    <x v="1"/>
    <x v="0"/>
    <s v="Columbus"/>
    <x v="24"/>
    <n v="43229"/>
    <x v="3"/>
    <x v="128"/>
    <x v="1"/>
    <x v="10"/>
    <x v="128"/>
    <n v="5.3440000000000003"/>
    <n v="1"/>
    <n v="0.2"/>
    <n v="1.8703999999999998"/>
  </r>
  <r>
    <n v="6598"/>
    <s v="CA-2011-169257"/>
    <x v="2"/>
    <x v="571"/>
    <d v="2011-06-12T00:00:00"/>
    <s v="Standard Class"/>
    <s v="SV-20785"/>
    <s v="Stewart Visinsky"/>
    <x v="0"/>
    <x v="0"/>
    <s v="Jacksonville"/>
    <x v="2"/>
    <n v="32216"/>
    <x v="0"/>
    <x v="248"/>
    <x v="1"/>
    <x v="8"/>
    <x v="246"/>
    <n v="1.3650000000000002"/>
    <n v="1"/>
    <n v="0.7"/>
    <n v="-0.9099999999999997"/>
  </r>
  <r>
    <n v="6599"/>
    <s v="CA-2011-169257"/>
    <x v="2"/>
    <x v="571"/>
    <d v="2011-06-12T00:00:00"/>
    <s v="Standard Class"/>
    <s v="SV-20785"/>
    <s v="Stewart Visinsky"/>
    <x v="0"/>
    <x v="0"/>
    <s v="Jacksonville"/>
    <x v="2"/>
    <n v="32216"/>
    <x v="0"/>
    <x v="1413"/>
    <x v="1"/>
    <x v="10"/>
    <x v="1391"/>
    <n v="62.015999999999998"/>
    <n v="2"/>
    <n v="0.2"/>
    <n v="22.480800000000002"/>
  </r>
  <r>
    <n v="6600"/>
    <s v="CA-2011-154095"/>
    <x v="2"/>
    <x v="266"/>
    <d v="2011-12-07T00:00:00"/>
    <s v="Standard Class"/>
    <s v="ON-18715"/>
    <s v="Odella Nelson"/>
    <x v="1"/>
    <x v="0"/>
    <s v="Clinton"/>
    <x v="39"/>
    <n v="20735"/>
    <x v="3"/>
    <x v="526"/>
    <x v="0"/>
    <x v="5"/>
    <x v="521"/>
    <n v="60.72"/>
    <n v="3"/>
    <n v="0"/>
    <n v="23.680799999999998"/>
  </r>
  <r>
    <n v="6601"/>
    <s v="CA-2011-154095"/>
    <x v="2"/>
    <x v="266"/>
    <d v="2011-12-07T00:00:00"/>
    <s v="Standard Class"/>
    <s v="ON-18715"/>
    <s v="Odella Nelson"/>
    <x v="1"/>
    <x v="0"/>
    <s v="Clinton"/>
    <x v="39"/>
    <n v="20735"/>
    <x v="3"/>
    <x v="1438"/>
    <x v="1"/>
    <x v="10"/>
    <x v="1417"/>
    <n v="146.82"/>
    <n v="3"/>
    <n v="0"/>
    <n v="73.41"/>
  </r>
  <r>
    <n v="6602"/>
    <s v="CA-2011-154095"/>
    <x v="2"/>
    <x v="266"/>
    <d v="2011-12-07T00:00:00"/>
    <s v="Standard Class"/>
    <s v="ON-18715"/>
    <s v="Odella Nelson"/>
    <x v="1"/>
    <x v="0"/>
    <s v="Clinton"/>
    <x v="39"/>
    <n v="20735"/>
    <x v="3"/>
    <x v="1144"/>
    <x v="0"/>
    <x v="1"/>
    <x v="1123"/>
    <n v="239.84"/>
    <n v="8"/>
    <n v="0"/>
    <n v="64.756799999999998"/>
  </r>
  <r>
    <n v="6603"/>
    <s v="CA-2011-154095"/>
    <x v="2"/>
    <x v="266"/>
    <d v="2011-12-07T00:00:00"/>
    <s v="Standard Class"/>
    <s v="ON-18715"/>
    <s v="Odella Nelson"/>
    <x v="1"/>
    <x v="0"/>
    <s v="Clinton"/>
    <x v="39"/>
    <n v="20735"/>
    <x v="3"/>
    <x v="286"/>
    <x v="1"/>
    <x v="2"/>
    <x v="283"/>
    <n v="15.66"/>
    <n v="6"/>
    <n v="0"/>
    <n v="7.2035999999999998"/>
  </r>
  <r>
    <n v="6604"/>
    <s v="CA-2014-146346"/>
    <x v="3"/>
    <x v="46"/>
    <d v="2014-06-21T00:00:00"/>
    <s v="First Class"/>
    <s v="RA-19945"/>
    <s v="Ryan Akin"/>
    <x v="0"/>
    <x v="0"/>
    <s v="Commerce City"/>
    <x v="22"/>
    <n v="80022"/>
    <x v="1"/>
    <x v="886"/>
    <x v="1"/>
    <x v="4"/>
    <x v="870"/>
    <n v="146.352"/>
    <n v="3"/>
    <n v="0.2"/>
    <n v="-32.929200000000002"/>
  </r>
  <r>
    <n v="6605"/>
    <s v="CA-2013-148852"/>
    <x v="0"/>
    <x v="439"/>
    <d v="2013-06-01T00:00:00"/>
    <s v="Standard Class"/>
    <s v="SV-20785"/>
    <s v="Stewart Visinsky"/>
    <x v="0"/>
    <x v="0"/>
    <s v="Santa Ana"/>
    <x v="1"/>
    <n v="92704"/>
    <x v="1"/>
    <x v="494"/>
    <x v="1"/>
    <x v="13"/>
    <x v="489"/>
    <n v="5.9399999999999995"/>
    <n v="3"/>
    <n v="0"/>
    <n v="0"/>
  </r>
  <r>
    <n v="6606"/>
    <s v="CA-2013-148852"/>
    <x v="0"/>
    <x v="439"/>
    <d v="2013-06-01T00:00:00"/>
    <s v="Standard Class"/>
    <s v="SV-20785"/>
    <s v="Stewart Visinsky"/>
    <x v="0"/>
    <x v="0"/>
    <s v="Santa Ana"/>
    <x v="1"/>
    <n v="92704"/>
    <x v="1"/>
    <x v="1004"/>
    <x v="1"/>
    <x v="10"/>
    <x v="987"/>
    <n v="45.36"/>
    <n v="7"/>
    <n v="0"/>
    <n v="21.772800000000004"/>
  </r>
  <r>
    <n v="6607"/>
    <s v="CA-2013-148852"/>
    <x v="0"/>
    <x v="439"/>
    <d v="2013-06-01T00:00:00"/>
    <s v="Standard Class"/>
    <s v="SV-20785"/>
    <s v="Stewart Visinsky"/>
    <x v="0"/>
    <x v="0"/>
    <s v="Santa Ana"/>
    <x v="1"/>
    <n v="92704"/>
    <x v="1"/>
    <x v="781"/>
    <x v="2"/>
    <x v="7"/>
    <x v="772"/>
    <n v="211.16800000000001"/>
    <n v="4"/>
    <n v="0.2"/>
    <n v="23.756399999999985"/>
  </r>
  <r>
    <n v="6608"/>
    <s v="CA-2013-148852"/>
    <x v="0"/>
    <x v="439"/>
    <d v="2013-06-01T00:00:00"/>
    <s v="Standard Class"/>
    <s v="SV-20785"/>
    <s v="Stewart Visinsky"/>
    <x v="0"/>
    <x v="0"/>
    <s v="Santa Ana"/>
    <x v="1"/>
    <n v="92704"/>
    <x v="1"/>
    <x v="211"/>
    <x v="0"/>
    <x v="1"/>
    <x v="210"/>
    <n v="484.70400000000006"/>
    <n v="6"/>
    <n v="0.2"/>
    <n v="-84.823200000000071"/>
  </r>
  <r>
    <n v="6609"/>
    <s v="CA-2013-148852"/>
    <x v="0"/>
    <x v="439"/>
    <d v="2013-06-01T00:00:00"/>
    <s v="Standard Class"/>
    <s v="SV-20785"/>
    <s v="Stewart Visinsky"/>
    <x v="0"/>
    <x v="0"/>
    <s v="Santa Ana"/>
    <x v="1"/>
    <n v="92704"/>
    <x v="1"/>
    <x v="1520"/>
    <x v="2"/>
    <x v="15"/>
    <x v="1498"/>
    <n v="371.97600000000006"/>
    <n v="3"/>
    <n v="0.2"/>
    <n v="116.24249999999996"/>
  </r>
  <r>
    <n v="6610"/>
    <s v="US-2012-118906"/>
    <x v="1"/>
    <x v="366"/>
    <d v="2012-03-10T00:00:00"/>
    <s v="Same Day"/>
    <s v="KB-16585"/>
    <s v="Ken Black"/>
    <x v="1"/>
    <x v="0"/>
    <s v="Clinton"/>
    <x v="39"/>
    <n v="20735"/>
    <x v="3"/>
    <x v="328"/>
    <x v="1"/>
    <x v="4"/>
    <x v="324"/>
    <n v="89.820000000000007"/>
    <n v="6"/>
    <n v="0"/>
    <n v="25.149600000000007"/>
  </r>
  <r>
    <n v="6611"/>
    <s v="CA-2013-168921"/>
    <x v="0"/>
    <x v="201"/>
    <d v="2013-10-23T00:00:00"/>
    <s v="First Class"/>
    <s v="AG-10495"/>
    <s v="Andrew Gjertsen"/>
    <x v="1"/>
    <x v="0"/>
    <s v="Los Angeles"/>
    <x v="1"/>
    <n v="90049"/>
    <x v="1"/>
    <x v="1232"/>
    <x v="1"/>
    <x v="8"/>
    <x v="1206"/>
    <n v="19.295999999999999"/>
    <n v="3"/>
    <n v="0.2"/>
    <n v="6.0299999999999994"/>
  </r>
  <r>
    <n v="6612"/>
    <s v="CA-2012-107678"/>
    <x v="1"/>
    <x v="1122"/>
    <d v="2012-04-28T00:00:00"/>
    <s v="Standard Class"/>
    <s v="JK-16090"/>
    <s v="Juliana Krohn"/>
    <x v="0"/>
    <x v="0"/>
    <s v="Louisville"/>
    <x v="0"/>
    <n v="40214"/>
    <x v="0"/>
    <x v="268"/>
    <x v="0"/>
    <x v="1"/>
    <x v="265"/>
    <n v="191.96"/>
    <n v="2"/>
    <n v="0"/>
    <n v="51.829200000000014"/>
  </r>
  <r>
    <n v="6613"/>
    <s v="CA-2012-107678"/>
    <x v="1"/>
    <x v="1122"/>
    <d v="2012-04-28T00:00:00"/>
    <s v="Standard Class"/>
    <s v="JK-16090"/>
    <s v="Juliana Krohn"/>
    <x v="0"/>
    <x v="0"/>
    <s v="Louisville"/>
    <x v="0"/>
    <n v="40214"/>
    <x v="0"/>
    <x v="20"/>
    <x v="1"/>
    <x v="8"/>
    <x v="20"/>
    <n v="21.299999999999997"/>
    <n v="3"/>
    <n v="0"/>
    <n v="9.7979999999999983"/>
  </r>
  <r>
    <n v="6614"/>
    <s v="CA-2012-107678"/>
    <x v="1"/>
    <x v="1122"/>
    <d v="2012-04-28T00:00:00"/>
    <s v="Standard Class"/>
    <s v="JK-16090"/>
    <s v="Juliana Krohn"/>
    <x v="0"/>
    <x v="0"/>
    <s v="Louisville"/>
    <x v="0"/>
    <n v="40214"/>
    <x v="0"/>
    <x v="539"/>
    <x v="2"/>
    <x v="7"/>
    <x v="534"/>
    <n v="469.95"/>
    <n v="5"/>
    <n v="0"/>
    <n v="131.58600000000001"/>
  </r>
  <r>
    <n v="6615"/>
    <s v="CA-2012-107678"/>
    <x v="1"/>
    <x v="1122"/>
    <d v="2012-04-28T00:00:00"/>
    <s v="Standard Class"/>
    <s v="JK-16090"/>
    <s v="Juliana Krohn"/>
    <x v="0"/>
    <x v="0"/>
    <s v="Louisville"/>
    <x v="0"/>
    <n v="40214"/>
    <x v="0"/>
    <x v="583"/>
    <x v="0"/>
    <x v="5"/>
    <x v="578"/>
    <n v="209.88"/>
    <n v="3"/>
    <n v="0"/>
    <n v="35.679599999999979"/>
  </r>
  <r>
    <n v="6616"/>
    <s v="CA-2013-123512"/>
    <x v="0"/>
    <x v="26"/>
    <d v="2013-06-20T00:00:00"/>
    <s v="First Class"/>
    <s v="MV-18190"/>
    <s v="Mike Vittorini"/>
    <x v="0"/>
    <x v="0"/>
    <s v="Los Angeles"/>
    <x v="1"/>
    <n v="90045"/>
    <x v="1"/>
    <x v="1601"/>
    <x v="0"/>
    <x v="0"/>
    <x v="1584"/>
    <n v="239.66599999999997"/>
    <n v="2"/>
    <n v="0.15"/>
    <n v="14.097999999999999"/>
  </r>
  <r>
    <n v="6617"/>
    <s v="CA-2013-123512"/>
    <x v="0"/>
    <x v="26"/>
    <d v="2013-06-20T00:00:00"/>
    <s v="First Class"/>
    <s v="MV-18190"/>
    <s v="Mike Vittorini"/>
    <x v="0"/>
    <x v="0"/>
    <s v="Los Angeles"/>
    <x v="1"/>
    <n v="90045"/>
    <x v="1"/>
    <x v="1345"/>
    <x v="1"/>
    <x v="2"/>
    <x v="1321"/>
    <n v="22.5"/>
    <n v="6"/>
    <n v="0"/>
    <n v="10.799999999999999"/>
  </r>
  <r>
    <n v="6618"/>
    <s v="CA-2013-123512"/>
    <x v="0"/>
    <x v="26"/>
    <d v="2013-06-20T00:00:00"/>
    <s v="First Class"/>
    <s v="MV-18190"/>
    <s v="Mike Vittorini"/>
    <x v="0"/>
    <x v="0"/>
    <s v="Los Angeles"/>
    <x v="1"/>
    <n v="90045"/>
    <x v="1"/>
    <x v="1766"/>
    <x v="1"/>
    <x v="10"/>
    <x v="1746"/>
    <n v="219.84"/>
    <n v="4"/>
    <n v="0"/>
    <n v="107.7216"/>
  </r>
  <r>
    <n v="6619"/>
    <s v="US-2014-167402"/>
    <x v="3"/>
    <x v="1123"/>
    <d v="2014-01-19T00:00:00"/>
    <s v="Second Class"/>
    <s v="CP-12085"/>
    <s v="Cathy Prescott"/>
    <x v="1"/>
    <x v="0"/>
    <s v="Springfield"/>
    <x v="25"/>
    <n v="65807"/>
    <x v="2"/>
    <x v="1347"/>
    <x v="1"/>
    <x v="10"/>
    <x v="1323"/>
    <n v="32.400000000000006"/>
    <n v="5"/>
    <n v="0"/>
    <n v="15.552000000000001"/>
  </r>
  <r>
    <n v="6620"/>
    <s v="US-2014-167402"/>
    <x v="3"/>
    <x v="1123"/>
    <d v="2014-01-19T00:00:00"/>
    <s v="Second Class"/>
    <s v="CP-12085"/>
    <s v="Cathy Prescott"/>
    <x v="1"/>
    <x v="0"/>
    <s v="Springfield"/>
    <x v="25"/>
    <n v="65807"/>
    <x v="2"/>
    <x v="1753"/>
    <x v="1"/>
    <x v="6"/>
    <x v="1734"/>
    <n v="209.94"/>
    <n v="6"/>
    <n v="0"/>
    <n v="54.584400000000002"/>
  </r>
  <r>
    <n v="6621"/>
    <s v="US-2014-167402"/>
    <x v="3"/>
    <x v="1123"/>
    <d v="2014-01-19T00:00:00"/>
    <s v="Second Class"/>
    <s v="CP-12085"/>
    <s v="Cathy Prescott"/>
    <x v="1"/>
    <x v="0"/>
    <s v="Springfield"/>
    <x v="25"/>
    <n v="65807"/>
    <x v="2"/>
    <x v="465"/>
    <x v="1"/>
    <x v="14"/>
    <x v="461"/>
    <n v="4164.0499999999993"/>
    <n v="5"/>
    <n v="0"/>
    <n v="83.281000000000063"/>
  </r>
  <r>
    <n v="6622"/>
    <s v="US-2014-167402"/>
    <x v="3"/>
    <x v="1123"/>
    <d v="2014-01-19T00:00:00"/>
    <s v="Second Class"/>
    <s v="CP-12085"/>
    <s v="Cathy Prescott"/>
    <x v="1"/>
    <x v="0"/>
    <s v="Springfield"/>
    <x v="25"/>
    <n v="65807"/>
    <x v="2"/>
    <x v="1544"/>
    <x v="0"/>
    <x v="0"/>
    <x v="1523"/>
    <n v="212.94"/>
    <n v="3"/>
    <n v="0"/>
    <n v="53.235000000000014"/>
  </r>
  <r>
    <n v="6623"/>
    <s v="CA-2011-130449"/>
    <x v="2"/>
    <x v="1124"/>
    <d v="2011-09-09T00:00:00"/>
    <s v="First Class"/>
    <s v="VP-21760"/>
    <s v="Victoria Pisteka"/>
    <x v="1"/>
    <x v="0"/>
    <s v="San Francisco"/>
    <x v="1"/>
    <n v="94109"/>
    <x v="1"/>
    <x v="5"/>
    <x v="0"/>
    <x v="5"/>
    <x v="5"/>
    <n v="41.88"/>
    <n v="6"/>
    <n v="0"/>
    <n v="12.145199999999997"/>
  </r>
  <r>
    <n v="6624"/>
    <s v="CA-2011-130449"/>
    <x v="2"/>
    <x v="1124"/>
    <d v="2011-09-09T00:00:00"/>
    <s v="First Class"/>
    <s v="VP-21760"/>
    <s v="Victoria Pisteka"/>
    <x v="1"/>
    <x v="0"/>
    <s v="San Francisco"/>
    <x v="1"/>
    <n v="94109"/>
    <x v="1"/>
    <x v="573"/>
    <x v="1"/>
    <x v="2"/>
    <x v="568"/>
    <n v="58.48"/>
    <n v="8"/>
    <n v="0"/>
    <n v="27.485599999999998"/>
  </r>
  <r>
    <n v="6625"/>
    <s v="CA-2012-141250"/>
    <x v="1"/>
    <x v="1125"/>
    <d v="2012-01-23T00:00:00"/>
    <s v="Standard Class"/>
    <s v="PM-18940"/>
    <s v="Paul MacIntyre"/>
    <x v="0"/>
    <x v="0"/>
    <s v="Texas City"/>
    <x v="5"/>
    <n v="77590"/>
    <x v="2"/>
    <x v="1213"/>
    <x v="0"/>
    <x v="3"/>
    <x v="1189"/>
    <n v="102.438"/>
    <n v="1"/>
    <n v="0.3"/>
    <n v="-13.170600000000007"/>
  </r>
  <r>
    <n v="6626"/>
    <s v="CA-2012-141250"/>
    <x v="1"/>
    <x v="1125"/>
    <d v="2012-01-23T00:00:00"/>
    <s v="Standard Class"/>
    <s v="PM-18940"/>
    <s v="Paul MacIntyre"/>
    <x v="0"/>
    <x v="0"/>
    <s v="Texas City"/>
    <x v="5"/>
    <n v="77590"/>
    <x v="2"/>
    <x v="1459"/>
    <x v="0"/>
    <x v="1"/>
    <x v="1436"/>
    <n v="199.304"/>
    <n v="4"/>
    <n v="0.3"/>
    <n v="-8.5416000000000025"/>
  </r>
  <r>
    <n v="6627"/>
    <s v="CA-2011-145541"/>
    <x v="2"/>
    <x v="637"/>
    <d v="2011-12-21T00:00:00"/>
    <s v="Standard Class"/>
    <s v="TB-21400"/>
    <s v="Tom Boeckenhauer"/>
    <x v="0"/>
    <x v="0"/>
    <s v="New York City"/>
    <x v="15"/>
    <n v="10024"/>
    <x v="3"/>
    <x v="1629"/>
    <x v="2"/>
    <x v="15"/>
    <x v="1610"/>
    <n v="6999.96"/>
    <n v="4"/>
    <n v="0"/>
    <n v="2239.9871999999996"/>
  </r>
  <r>
    <n v="6628"/>
    <s v="CA-2011-138513"/>
    <x v="2"/>
    <x v="235"/>
    <d v="2011-05-27T00:00:00"/>
    <s v="Standard Class"/>
    <s v="EH-13990"/>
    <s v="Erica Hackney"/>
    <x v="0"/>
    <x v="0"/>
    <s v="Bellevue"/>
    <x v="4"/>
    <n v="98006"/>
    <x v="1"/>
    <x v="89"/>
    <x v="1"/>
    <x v="10"/>
    <x v="89"/>
    <n v="12.96"/>
    <n v="2"/>
    <n v="0"/>
    <n v="6.2208000000000006"/>
  </r>
  <r>
    <n v="6629"/>
    <s v="CA-2012-135489"/>
    <x v="1"/>
    <x v="444"/>
    <d v="2012-09-22T00:00:00"/>
    <s v="Second Class"/>
    <s v="GW-14605"/>
    <s v="Giulietta Weimer"/>
    <x v="0"/>
    <x v="0"/>
    <s v="New York City"/>
    <x v="15"/>
    <n v="10024"/>
    <x v="3"/>
    <x v="222"/>
    <x v="2"/>
    <x v="7"/>
    <x v="220"/>
    <n v="279.85999999999996"/>
    <n v="14"/>
    <n v="0"/>
    <n v="134.33279999999996"/>
  </r>
  <r>
    <n v="6630"/>
    <s v="CA-2012-125696"/>
    <x v="1"/>
    <x v="653"/>
    <d v="2012-10-06T00:00:00"/>
    <s v="Standard Class"/>
    <s v="NP-18685"/>
    <s v="Nora Pelletier"/>
    <x v="2"/>
    <x v="0"/>
    <s v="Wilson"/>
    <x v="3"/>
    <n v="27893"/>
    <x v="0"/>
    <x v="1181"/>
    <x v="1"/>
    <x v="8"/>
    <x v="1158"/>
    <n v="7.3800000000000008"/>
    <n v="5"/>
    <n v="0.7"/>
    <n v="-5.4120000000000008"/>
  </r>
  <r>
    <n v="6631"/>
    <s v="CA-2013-105081"/>
    <x v="0"/>
    <x v="591"/>
    <d v="2013-12-31T00:00:00"/>
    <s v="Standard Class"/>
    <s v="JE-15715"/>
    <s v="Joe Elijah"/>
    <x v="0"/>
    <x v="0"/>
    <s v="Seattle"/>
    <x v="4"/>
    <n v="98115"/>
    <x v="1"/>
    <x v="1003"/>
    <x v="0"/>
    <x v="1"/>
    <x v="986"/>
    <n v="698.35200000000009"/>
    <n v="3"/>
    <n v="0.2"/>
    <n v="52.376399999999961"/>
  </r>
  <r>
    <n v="6632"/>
    <s v="CA-2013-105081"/>
    <x v="0"/>
    <x v="591"/>
    <d v="2013-12-31T00:00:00"/>
    <s v="Standard Class"/>
    <s v="JE-15715"/>
    <s v="Joe Elijah"/>
    <x v="0"/>
    <x v="0"/>
    <s v="Seattle"/>
    <x v="4"/>
    <n v="98115"/>
    <x v="1"/>
    <x v="1110"/>
    <x v="0"/>
    <x v="3"/>
    <x v="1090"/>
    <n v="1747.25"/>
    <n v="5"/>
    <n v="0"/>
    <n v="629.01"/>
  </r>
  <r>
    <n v="6633"/>
    <s v="US-2013-146857"/>
    <x v="0"/>
    <x v="715"/>
    <d v="2013-05-09T00:00:00"/>
    <s v="Second Class"/>
    <s v="BE-11455"/>
    <s v="Brad Eason"/>
    <x v="2"/>
    <x v="0"/>
    <s v="Springfield"/>
    <x v="25"/>
    <n v="65807"/>
    <x v="2"/>
    <x v="1309"/>
    <x v="1"/>
    <x v="9"/>
    <x v="1285"/>
    <n v="54.48"/>
    <n v="1"/>
    <n v="0"/>
    <n v="15.254400000000004"/>
  </r>
  <r>
    <n v="6634"/>
    <s v="CA-2013-166275"/>
    <x v="0"/>
    <x v="1057"/>
    <d v="2013-10-25T00:00:00"/>
    <s v="Same Day"/>
    <s v="SS-20590"/>
    <s v="Sonia Sunley"/>
    <x v="0"/>
    <x v="0"/>
    <s v="San Francisco"/>
    <x v="1"/>
    <n v="94109"/>
    <x v="1"/>
    <x v="651"/>
    <x v="2"/>
    <x v="11"/>
    <x v="645"/>
    <n v="199.99"/>
    <n v="1"/>
    <n v="0"/>
    <n v="85.995700000000014"/>
  </r>
  <r>
    <n v="6635"/>
    <s v="CA-2014-144498"/>
    <x v="3"/>
    <x v="636"/>
    <d v="2014-05-07T00:00:00"/>
    <s v="Same Day"/>
    <s v="MB-18085"/>
    <s v="Mick Brown"/>
    <x v="0"/>
    <x v="0"/>
    <s v="Charlotte"/>
    <x v="3"/>
    <n v="28205"/>
    <x v="0"/>
    <x v="350"/>
    <x v="1"/>
    <x v="8"/>
    <x v="346"/>
    <n v="68.541000000000011"/>
    <n v="11"/>
    <n v="0.7"/>
    <n v="-52.548099999999991"/>
  </r>
  <r>
    <n v="6636"/>
    <s v="CA-2014-144498"/>
    <x v="3"/>
    <x v="636"/>
    <d v="2014-05-07T00:00:00"/>
    <s v="Same Day"/>
    <s v="MB-18085"/>
    <s v="Mick Brown"/>
    <x v="0"/>
    <x v="0"/>
    <s v="Charlotte"/>
    <x v="3"/>
    <n v="28205"/>
    <x v="0"/>
    <x v="34"/>
    <x v="2"/>
    <x v="7"/>
    <x v="34"/>
    <n v="627.16800000000012"/>
    <n v="4"/>
    <n v="0.2"/>
    <n v="70.55639999999994"/>
  </r>
  <r>
    <n v="6637"/>
    <s v="CA-2014-144498"/>
    <x v="3"/>
    <x v="636"/>
    <d v="2014-05-07T00:00:00"/>
    <s v="Same Day"/>
    <s v="MB-18085"/>
    <s v="Mick Brown"/>
    <x v="0"/>
    <x v="0"/>
    <s v="Charlotte"/>
    <x v="3"/>
    <n v="28205"/>
    <x v="0"/>
    <x v="580"/>
    <x v="1"/>
    <x v="2"/>
    <x v="575"/>
    <n v="122.12000000000002"/>
    <n v="5"/>
    <n v="0.2"/>
    <n v="39.689000000000007"/>
  </r>
  <r>
    <n v="6638"/>
    <s v="CA-2014-103352"/>
    <x v="3"/>
    <x v="344"/>
    <d v="2014-12-01T00:00:00"/>
    <s v="Second Class"/>
    <s v="RP-19390"/>
    <s v="Resi Pölking"/>
    <x v="0"/>
    <x v="0"/>
    <s v="New York City"/>
    <x v="15"/>
    <n v="10011"/>
    <x v="3"/>
    <x v="372"/>
    <x v="1"/>
    <x v="6"/>
    <x v="368"/>
    <n v="6.99"/>
    <n v="3"/>
    <n v="0"/>
    <n v="2.027099999999999"/>
  </r>
  <r>
    <n v="6639"/>
    <s v="CA-2014-103352"/>
    <x v="3"/>
    <x v="344"/>
    <d v="2014-12-01T00:00:00"/>
    <s v="Second Class"/>
    <s v="RP-19390"/>
    <s v="Resi Pölking"/>
    <x v="0"/>
    <x v="0"/>
    <s v="New York City"/>
    <x v="15"/>
    <n v="10011"/>
    <x v="3"/>
    <x v="1403"/>
    <x v="1"/>
    <x v="8"/>
    <x v="1381"/>
    <n v="107.42400000000001"/>
    <n v="6"/>
    <n v="0.2"/>
    <n v="36.255599999999994"/>
  </r>
  <r>
    <n v="6640"/>
    <s v="CA-2011-108609"/>
    <x v="2"/>
    <x v="656"/>
    <d v="2011-11-02T00:00:00"/>
    <s v="Second Class"/>
    <s v="AJ-10780"/>
    <s v="Anthony Jacobs"/>
    <x v="1"/>
    <x v="0"/>
    <s v="Lorain"/>
    <x v="24"/>
    <n v="44052"/>
    <x v="3"/>
    <x v="1234"/>
    <x v="0"/>
    <x v="3"/>
    <x v="1208"/>
    <n v="1421.664"/>
    <n v="8"/>
    <n v="0.4"/>
    <n v="-734.52639999999997"/>
  </r>
  <r>
    <n v="6641"/>
    <s v="CA-2014-128328"/>
    <x v="3"/>
    <x v="485"/>
    <d v="2014-08-10T00:00:00"/>
    <s v="Standard Class"/>
    <s v="PO-18865"/>
    <s v="Patrick O'Donnell"/>
    <x v="0"/>
    <x v="0"/>
    <s v="Indianapolis"/>
    <x v="14"/>
    <n v="46203"/>
    <x v="2"/>
    <x v="542"/>
    <x v="1"/>
    <x v="8"/>
    <x v="537"/>
    <n v="125.88"/>
    <n v="6"/>
    <n v="0"/>
    <n v="60.422399999999996"/>
  </r>
  <r>
    <n v="6642"/>
    <s v="CA-2014-128328"/>
    <x v="3"/>
    <x v="485"/>
    <d v="2014-08-10T00:00:00"/>
    <s v="Standard Class"/>
    <s v="PO-18865"/>
    <s v="Patrick O'Donnell"/>
    <x v="0"/>
    <x v="0"/>
    <s v="Indianapolis"/>
    <x v="14"/>
    <n v="46203"/>
    <x v="2"/>
    <x v="685"/>
    <x v="2"/>
    <x v="11"/>
    <x v="678"/>
    <n v="79.78"/>
    <n v="2"/>
    <n v="0"/>
    <n v="29.518599999999999"/>
  </r>
  <r>
    <n v="6643"/>
    <s v="CA-2014-128328"/>
    <x v="3"/>
    <x v="485"/>
    <d v="2014-08-10T00:00:00"/>
    <s v="Standard Class"/>
    <s v="PO-18865"/>
    <s v="Patrick O'Donnell"/>
    <x v="0"/>
    <x v="0"/>
    <s v="Indianapolis"/>
    <x v="14"/>
    <n v="46203"/>
    <x v="2"/>
    <x v="1760"/>
    <x v="1"/>
    <x v="2"/>
    <x v="1740"/>
    <n v="133.20000000000002"/>
    <n v="9"/>
    <n v="0"/>
    <n v="66.600000000000009"/>
  </r>
  <r>
    <n v="6644"/>
    <s v="US-2012-156496"/>
    <x v="1"/>
    <x v="544"/>
    <d v="2012-08-16T00:00:00"/>
    <s v="Standard Class"/>
    <s v="WB-21850"/>
    <s v="William Brown"/>
    <x v="0"/>
    <x v="0"/>
    <s v="Redmond"/>
    <x v="21"/>
    <n v="97756"/>
    <x v="1"/>
    <x v="819"/>
    <x v="2"/>
    <x v="7"/>
    <x v="807"/>
    <n v="438.36800000000005"/>
    <n v="4"/>
    <n v="0.2"/>
    <n v="38.357200000000006"/>
  </r>
  <r>
    <n v="6645"/>
    <s v="US-2012-156496"/>
    <x v="1"/>
    <x v="544"/>
    <d v="2012-08-16T00:00:00"/>
    <s v="Standard Class"/>
    <s v="WB-21850"/>
    <s v="William Brown"/>
    <x v="0"/>
    <x v="0"/>
    <s v="Redmond"/>
    <x v="21"/>
    <n v="97756"/>
    <x v="1"/>
    <x v="771"/>
    <x v="2"/>
    <x v="7"/>
    <x v="763"/>
    <n v="139.94400000000002"/>
    <n v="7"/>
    <n v="0.2"/>
    <n v="-31.487400000000001"/>
  </r>
  <r>
    <n v="6646"/>
    <s v="US-2012-156496"/>
    <x v="1"/>
    <x v="544"/>
    <d v="2012-08-16T00:00:00"/>
    <s v="Standard Class"/>
    <s v="WB-21850"/>
    <s v="William Brown"/>
    <x v="0"/>
    <x v="0"/>
    <s v="Redmond"/>
    <x v="21"/>
    <n v="97756"/>
    <x v="1"/>
    <x v="586"/>
    <x v="1"/>
    <x v="9"/>
    <x v="581"/>
    <n v="133.47200000000001"/>
    <n v="4"/>
    <n v="0.2"/>
    <n v="15.015599999999985"/>
  </r>
  <r>
    <n v="6647"/>
    <s v="US-2013-127334"/>
    <x v="0"/>
    <x v="272"/>
    <d v="2013-12-22T00:00:00"/>
    <s v="Standard Class"/>
    <s v="MP-18175"/>
    <s v="Mike Pelletier"/>
    <x v="2"/>
    <x v="0"/>
    <s v="Springfield"/>
    <x v="21"/>
    <n v="97477"/>
    <x v="1"/>
    <x v="215"/>
    <x v="0"/>
    <x v="3"/>
    <x v="214"/>
    <n v="564.19499999999994"/>
    <n v="3"/>
    <n v="0.5"/>
    <n v="-304.66529999999989"/>
  </r>
  <r>
    <n v="6648"/>
    <s v="US-2013-127334"/>
    <x v="0"/>
    <x v="272"/>
    <d v="2013-12-22T00:00:00"/>
    <s v="Standard Class"/>
    <s v="MP-18175"/>
    <s v="Mike Pelletier"/>
    <x v="2"/>
    <x v="0"/>
    <s v="Springfield"/>
    <x v="21"/>
    <n v="97477"/>
    <x v="1"/>
    <x v="1309"/>
    <x v="1"/>
    <x v="9"/>
    <x v="1285"/>
    <n v="87.168000000000006"/>
    <n v="2"/>
    <n v="0.2"/>
    <n v="8.7168000000000063"/>
  </r>
  <r>
    <n v="6649"/>
    <s v="US-2014-124779"/>
    <x v="3"/>
    <x v="565"/>
    <d v="2014-09-12T00:00:00"/>
    <s v="First Class"/>
    <s v="BF-11020"/>
    <s v="Barry Französisch"/>
    <x v="1"/>
    <x v="0"/>
    <s v="Arlington"/>
    <x v="5"/>
    <n v="76017"/>
    <x v="2"/>
    <x v="471"/>
    <x v="1"/>
    <x v="8"/>
    <x v="467"/>
    <n v="42.615999999999993"/>
    <n v="7"/>
    <n v="0.8"/>
    <n v="-68.185600000000022"/>
  </r>
  <r>
    <n v="6650"/>
    <s v="US-2014-124779"/>
    <x v="3"/>
    <x v="565"/>
    <d v="2014-09-12T00:00:00"/>
    <s v="First Class"/>
    <s v="BF-11020"/>
    <s v="Barry Französisch"/>
    <x v="1"/>
    <x v="0"/>
    <s v="Arlington"/>
    <x v="5"/>
    <n v="76017"/>
    <x v="2"/>
    <x v="1687"/>
    <x v="2"/>
    <x v="16"/>
    <x v="1666"/>
    <n v="319.98400000000004"/>
    <n v="2"/>
    <n v="0.2"/>
    <n v="107.99459999999999"/>
  </r>
  <r>
    <n v="6651"/>
    <s v="US-2014-124779"/>
    <x v="3"/>
    <x v="565"/>
    <d v="2014-09-12T00:00:00"/>
    <s v="First Class"/>
    <s v="BF-11020"/>
    <s v="Barry Französisch"/>
    <x v="1"/>
    <x v="0"/>
    <s v="Arlington"/>
    <x v="5"/>
    <n v="76017"/>
    <x v="2"/>
    <x v="271"/>
    <x v="1"/>
    <x v="13"/>
    <x v="268"/>
    <n v="45.92"/>
    <n v="5"/>
    <n v="0.2"/>
    <n v="15.498000000000001"/>
  </r>
  <r>
    <n v="6652"/>
    <s v="US-2014-124779"/>
    <x v="3"/>
    <x v="565"/>
    <d v="2014-09-12T00:00:00"/>
    <s v="First Class"/>
    <s v="BF-11020"/>
    <s v="Barry Französisch"/>
    <x v="1"/>
    <x v="0"/>
    <s v="Arlington"/>
    <x v="5"/>
    <n v="76017"/>
    <x v="2"/>
    <x v="750"/>
    <x v="0"/>
    <x v="5"/>
    <x v="741"/>
    <n v="21.184000000000001"/>
    <n v="2"/>
    <n v="0.6"/>
    <n v="-11.651199999999999"/>
  </r>
  <r>
    <n v="6653"/>
    <s v="US-2014-124779"/>
    <x v="3"/>
    <x v="565"/>
    <d v="2014-09-12T00:00:00"/>
    <s v="First Class"/>
    <s v="BF-11020"/>
    <s v="Barry Französisch"/>
    <x v="1"/>
    <x v="0"/>
    <s v="Arlington"/>
    <x v="5"/>
    <n v="76017"/>
    <x v="2"/>
    <x v="180"/>
    <x v="1"/>
    <x v="10"/>
    <x v="179"/>
    <n v="20.736000000000004"/>
    <n v="4"/>
    <n v="0.2"/>
    <n v="7.2576000000000001"/>
  </r>
  <r>
    <n v="6654"/>
    <s v="US-2014-124779"/>
    <x v="3"/>
    <x v="565"/>
    <d v="2014-09-12T00:00:00"/>
    <s v="First Class"/>
    <s v="BF-11020"/>
    <s v="Barry Französisch"/>
    <x v="1"/>
    <x v="0"/>
    <s v="Arlington"/>
    <x v="5"/>
    <n v="76017"/>
    <x v="2"/>
    <x v="1534"/>
    <x v="0"/>
    <x v="1"/>
    <x v="1513"/>
    <n v="213.42999999999995"/>
    <n v="5"/>
    <n v="0.3"/>
    <n v="-39.636999999999993"/>
  </r>
  <r>
    <n v="6655"/>
    <s v="CA-2014-135937"/>
    <x v="3"/>
    <x v="297"/>
    <d v="2014-02-28T00:00:00"/>
    <s v="Standard Class"/>
    <s v="KM-16375"/>
    <s v="Katherine Murray"/>
    <x v="2"/>
    <x v="0"/>
    <s v="Gilbert"/>
    <x v="16"/>
    <n v="85234"/>
    <x v="1"/>
    <x v="872"/>
    <x v="2"/>
    <x v="7"/>
    <x v="857"/>
    <n v="333.57600000000002"/>
    <n v="3"/>
    <n v="0.2"/>
    <n v="25.018199999999993"/>
  </r>
  <r>
    <n v="6656"/>
    <s v="CA-2014-135937"/>
    <x v="3"/>
    <x v="297"/>
    <d v="2014-02-28T00:00:00"/>
    <s v="Standard Class"/>
    <s v="KM-16375"/>
    <s v="Katherine Murray"/>
    <x v="2"/>
    <x v="0"/>
    <s v="Gilbert"/>
    <x v="16"/>
    <n v="85234"/>
    <x v="1"/>
    <x v="1227"/>
    <x v="2"/>
    <x v="11"/>
    <x v="1202"/>
    <n v="31.992000000000004"/>
    <n v="1"/>
    <n v="0.2"/>
    <n v="4.7987999999999964"/>
  </r>
  <r>
    <n v="6657"/>
    <s v="CA-2014-135937"/>
    <x v="3"/>
    <x v="297"/>
    <d v="2014-02-28T00:00:00"/>
    <s v="Standard Class"/>
    <s v="KM-16375"/>
    <s v="Katherine Murray"/>
    <x v="2"/>
    <x v="0"/>
    <s v="Gilbert"/>
    <x v="16"/>
    <n v="85234"/>
    <x v="1"/>
    <x v="911"/>
    <x v="1"/>
    <x v="4"/>
    <x v="894"/>
    <n v="51.168000000000006"/>
    <n v="2"/>
    <n v="0.2"/>
    <n v="-6.3960000000000008"/>
  </r>
  <r>
    <n v="6658"/>
    <s v="CA-2014-135937"/>
    <x v="3"/>
    <x v="297"/>
    <d v="2014-02-28T00:00:00"/>
    <s v="Standard Class"/>
    <s v="KM-16375"/>
    <s v="Katherine Murray"/>
    <x v="2"/>
    <x v="0"/>
    <s v="Gilbert"/>
    <x v="16"/>
    <n v="85234"/>
    <x v="1"/>
    <x v="1510"/>
    <x v="1"/>
    <x v="12"/>
    <x v="1488"/>
    <n v="10.64"/>
    <n v="5"/>
    <n v="0.2"/>
    <n v="3.8570000000000002"/>
  </r>
  <r>
    <n v="6659"/>
    <s v="CA-2014-135937"/>
    <x v="3"/>
    <x v="297"/>
    <d v="2014-02-28T00:00:00"/>
    <s v="Standard Class"/>
    <s v="KM-16375"/>
    <s v="Katherine Murray"/>
    <x v="2"/>
    <x v="0"/>
    <s v="Gilbert"/>
    <x v="16"/>
    <n v="85234"/>
    <x v="1"/>
    <x v="592"/>
    <x v="0"/>
    <x v="5"/>
    <x v="587"/>
    <n v="68.703999999999994"/>
    <n v="2"/>
    <n v="0.2"/>
    <n v="16.317200000000003"/>
  </r>
  <r>
    <n v="6660"/>
    <s v="CA-2014-135937"/>
    <x v="3"/>
    <x v="297"/>
    <d v="2014-02-28T00:00:00"/>
    <s v="Standard Class"/>
    <s v="KM-16375"/>
    <s v="Katherine Murray"/>
    <x v="2"/>
    <x v="0"/>
    <s v="Gilbert"/>
    <x v="16"/>
    <n v="85234"/>
    <x v="1"/>
    <x v="977"/>
    <x v="0"/>
    <x v="3"/>
    <x v="824"/>
    <n v="386.91"/>
    <n v="9"/>
    <n v="0.5"/>
    <n v="-185.71679999999998"/>
  </r>
  <r>
    <n v="6661"/>
    <s v="CA-2012-129322"/>
    <x v="1"/>
    <x v="816"/>
    <d v="2012-08-10T00:00:00"/>
    <s v="Second Class"/>
    <s v="DB-13405"/>
    <s v="Denny Blanton"/>
    <x v="0"/>
    <x v="0"/>
    <s v="Lawrence"/>
    <x v="31"/>
    <n v="1841"/>
    <x v="3"/>
    <x v="1643"/>
    <x v="1"/>
    <x v="6"/>
    <x v="1624"/>
    <n v="39.659999999999997"/>
    <n v="2"/>
    <n v="0"/>
    <n v="11.897999999999996"/>
  </r>
  <r>
    <n v="6662"/>
    <s v="CA-2012-129322"/>
    <x v="1"/>
    <x v="816"/>
    <d v="2012-08-10T00:00:00"/>
    <s v="Second Class"/>
    <s v="DB-13405"/>
    <s v="Denny Blanton"/>
    <x v="0"/>
    <x v="0"/>
    <s v="Lawrence"/>
    <x v="31"/>
    <n v="1841"/>
    <x v="3"/>
    <x v="1051"/>
    <x v="1"/>
    <x v="9"/>
    <x v="1031"/>
    <n v="113.92"/>
    <n v="2"/>
    <n v="0"/>
    <n v="33.036799999999985"/>
  </r>
  <r>
    <n v="6663"/>
    <s v="CA-2012-129322"/>
    <x v="1"/>
    <x v="816"/>
    <d v="2012-08-10T00:00:00"/>
    <s v="Second Class"/>
    <s v="DB-13405"/>
    <s v="Denny Blanton"/>
    <x v="0"/>
    <x v="0"/>
    <s v="Lawrence"/>
    <x v="31"/>
    <n v="1841"/>
    <x v="3"/>
    <x v="1242"/>
    <x v="1"/>
    <x v="8"/>
    <x v="1216"/>
    <n v="447.85999999999996"/>
    <n v="7"/>
    <n v="0"/>
    <n v="210.49419999999998"/>
  </r>
  <r>
    <n v="6664"/>
    <s v="CA-2014-162173"/>
    <x v="3"/>
    <x v="40"/>
    <d v="2014-11-02T00:00:00"/>
    <s v="Standard Class"/>
    <s v="OT-18730"/>
    <s v="Olvera Toch"/>
    <x v="0"/>
    <x v="0"/>
    <s v="Virginia Beach"/>
    <x v="17"/>
    <n v="23464"/>
    <x v="0"/>
    <x v="719"/>
    <x v="0"/>
    <x v="3"/>
    <x v="711"/>
    <n v="356.85"/>
    <n v="5"/>
    <n v="0"/>
    <n v="60.664499999999961"/>
  </r>
  <r>
    <n v="6665"/>
    <s v="CA-2014-162173"/>
    <x v="3"/>
    <x v="40"/>
    <d v="2014-11-02T00:00:00"/>
    <s v="Standard Class"/>
    <s v="OT-18730"/>
    <s v="Olvera Toch"/>
    <x v="0"/>
    <x v="0"/>
    <s v="Virginia Beach"/>
    <x v="17"/>
    <n v="23464"/>
    <x v="0"/>
    <x v="842"/>
    <x v="1"/>
    <x v="12"/>
    <x v="828"/>
    <n v="251.57999999999998"/>
    <n v="7"/>
    <n v="0"/>
    <n v="113.21099999999998"/>
  </r>
  <r>
    <n v="6666"/>
    <s v="CA-2013-115483"/>
    <x v="0"/>
    <x v="216"/>
    <d v="2013-07-19T00:00:00"/>
    <s v="Second Class"/>
    <s v="JS-15880"/>
    <s v="John Stevenson"/>
    <x v="0"/>
    <x v="0"/>
    <s v="Irving"/>
    <x v="5"/>
    <n v="75061"/>
    <x v="2"/>
    <x v="1766"/>
    <x v="1"/>
    <x v="10"/>
    <x v="1746"/>
    <n v="219.84000000000003"/>
    <n v="5"/>
    <n v="0.2"/>
    <n v="79.691999999999979"/>
  </r>
  <r>
    <n v="6667"/>
    <s v="CA-2014-122175"/>
    <x v="3"/>
    <x v="605"/>
    <d v="2014-05-15T00:00:00"/>
    <s v="Second Class"/>
    <s v="CA-12775"/>
    <s v="Cynthia Arntzen"/>
    <x v="0"/>
    <x v="0"/>
    <s v="Vineland"/>
    <x v="30"/>
    <n v="8360"/>
    <x v="3"/>
    <x v="1685"/>
    <x v="0"/>
    <x v="5"/>
    <x v="1664"/>
    <n v="42.85"/>
    <n v="5"/>
    <n v="0"/>
    <n v="15.426000000000002"/>
  </r>
  <r>
    <n v="6668"/>
    <s v="CA-2014-122175"/>
    <x v="3"/>
    <x v="605"/>
    <d v="2014-05-15T00:00:00"/>
    <s v="Second Class"/>
    <s v="CA-12775"/>
    <s v="Cynthia Arntzen"/>
    <x v="0"/>
    <x v="0"/>
    <s v="Vineland"/>
    <x v="30"/>
    <n v="8360"/>
    <x v="3"/>
    <x v="641"/>
    <x v="1"/>
    <x v="2"/>
    <x v="635"/>
    <n v="6.16"/>
    <n v="2"/>
    <n v="0"/>
    <n v="2.9567999999999999"/>
  </r>
  <r>
    <n v="6669"/>
    <s v="CA-2014-122175"/>
    <x v="3"/>
    <x v="605"/>
    <d v="2014-05-15T00:00:00"/>
    <s v="Second Class"/>
    <s v="CA-12775"/>
    <s v="Cynthia Arntzen"/>
    <x v="0"/>
    <x v="0"/>
    <s v="Vineland"/>
    <x v="30"/>
    <n v="8360"/>
    <x v="3"/>
    <x v="1768"/>
    <x v="1"/>
    <x v="14"/>
    <x v="1748"/>
    <n v="17"/>
    <n v="2"/>
    <n v="0"/>
    <n v="4.42"/>
  </r>
  <r>
    <n v="6670"/>
    <s v="CA-2014-122175"/>
    <x v="3"/>
    <x v="605"/>
    <d v="2014-05-15T00:00:00"/>
    <s v="Second Class"/>
    <s v="CA-12775"/>
    <s v="Cynthia Arntzen"/>
    <x v="0"/>
    <x v="0"/>
    <s v="Vineland"/>
    <x v="30"/>
    <n v="8360"/>
    <x v="3"/>
    <x v="1563"/>
    <x v="2"/>
    <x v="11"/>
    <x v="1545"/>
    <n v="87.4"/>
    <n v="5"/>
    <n v="0"/>
    <n v="34.960000000000008"/>
  </r>
  <r>
    <n v="6671"/>
    <s v="CA-2014-161088"/>
    <x v="3"/>
    <x v="1126"/>
    <d v="2014-05-30T00:00:00"/>
    <s v="Standard Class"/>
    <s v="MH-18115"/>
    <s v="Mick Hernandez"/>
    <x v="2"/>
    <x v="0"/>
    <s v="Columbus"/>
    <x v="32"/>
    <n v="31907"/>
    <x v="0"/>
    <x v="528"/>
    <x v="1"/>
    <x v="8"/>
    <x v="523"/>
    <n v="29.84"/>
    <n v="2"/>
    <n v="0"/>
    <n v="13.427999999999997"/>
  </r>
  <r>
    <n v="6672"/>
    <s v="CA-2011-154837"/>
    <x v="2"/>
    <x v="709"/>
    <d v="2011-08-27T00:00:00"/>
    <s v="Second Class"/>
    <s v="RB-19645"/>
    <s v="Robert Barroso"/>
    <x v="1"/>
    <x v="0"/>
    <s v="Los Angeles"/>
    <x v="1"/>
    <n v="90032"/>
    <x v="1"/>
    <x v="582"/>
    <x v="1"/>
    <x v="8"/>
    <x v="577"/>
    <n v="49.568000000000005"/>
    <n v="2"/>
    <n v="0.2"/>
    <n v="17.348799999999997"/>
  </r>
  <r>
    <n v="6673"/>
    <s v="CA-2012-153794"/>
    <x v="1"/>
    <x v="861"/>
    <d v="2012-09-16T00:00:00"/>
    <s v="Standard Class"/>
    <s v="SB-20290"/>
    <s v="Sean Braxton"/>
    <x v="1"/>
    <x v="0"/>
    <s v="San Diego"/>
    <x v="1"/>
    <n v="92024"/>
    <x v="1"/>
    <x v="108"/>
    <x v="1"/>
    <x v="6"/>
    <x v="108"/>
    <n v="265.85999999999996"/>
    <n v="7"/>
    <n v="0"/>
    <n v="79.757999999999967"/>
  </r>
  <r>
    <n v="6674"/>
    <s v="CA-2012-135510"/>
    <x v="1"/>
    <x v="577"/>
    <d v="2012-09-12T00:00:00"/>
    <s v="Standard Class"/>
    <s v="TW-21025"/>
    <s v="Tamara Willingham"/>
    <x v="2"/>
    <x v="0"/>
    <s v="Charlottesville"/>
    <x v="17"/>
    <n v="22901"/>
    <x v="0"/>
    <x v="1793"/>
    <x v="0"/>
    <x v="5"/>
    <x v="1774"/>
    <n v="67.959999999999994"/>
    <n v="4"/>
    <n v="0"/>
    <n v="12.232799999999997"/>
  </r>
  <r>
    <n v="6675"/>
    <s v="CA-2012-109337"/>
    <x v="1"/>
    <x v="82"/>
    <d v="2012-11-23T00:00:00"/>
    <s v="Second Class"/>
    <s v="DL-13330"/>
    <s v="Denise Leinenbach"/>
    <x v="0"/>
    <x v="0"/>
    <s v="Lawrence"/>
    <x v="14"/>
    <n v="46226"/>
    <x v="2"/>
    <x v="853"/>
    <x v="1"/>
    <x v="6"/>
    <x v="838"/>
    <n v="10.92"/>
    <n v="6"/>
    <n v="0"/>
    <n v="4.9139999999999997"/>
  </r>
  <r>
    <n v="6676"/>
    <s v="CA-2012-109337"/>
    <x v="1"/>
    <x v="82"/>
    <d v="2012-11-23T00:00:00"/>
    <s v="Second Class"/>
    <s v="DL-13330"/>
    <s v="Denise Leinenbach"/>
    <x v="0"/>
    <x v="0"/>
    <s v="Lawrence"/>
    <x v="14"/>
    <n v="46226"/>
    <x v="2"/>
    <x v="1794"/>
    <x v="2"/>
    <x v="15"/>
    <x v="1775"/>
    <n v="83.9"/>
    <n v="2"/>
    <n v="0"/>
    <n v="22.653000000000006"/>
  </r>
  <r>
    <n v="6677"/>
    <s v="CA-2012-109337"/>
    <x v="1"/>
    <x v="82"/>
    <d v="2012-11-23T00:00:00"/>
    <s v="Second Class"/>
    <s v="DL-13330"/>
    <s v="Denise Leinenbach"/>
    <x v="0"/>
    <x v="0"/>
    <s v="Lawrence"/>
    <x v="14"/>
    <n v="46226"/>
    <x v="2"/>
    <x v="1683"/>
    <x v="1"/>
    <x v="9"/>
    <x v="1662"/>
    <n v="19.75"/>
    <n v="5"/>
    <n v="0"/>
    <n v="5.1350000000000007"/>
  </r>
  <r>
    <n v="6678"/>
    <s v="CA-2012-109337"/>
    <x v="1"/>
    <x v="82"/>
    <d v="2012-11-23T00:00:00"/>
    <s v="Second Class"/>
    <s v="DL-13330"/>
    <s v="Denise Leinenbach"/>
    <x v="0"/>
    <x v="0"/>
    <s v="Lawrence"/>
    <x v="14"/>
    <n v="46226"/>
    <x v="2"/>
    <x v="1543"/>
    <x v="2"/>
    <x v="11"/>
    <x v="1522"/>
    <n v="393.54"/>
    <n v="3"/>
    <n v="0"/>
    <n v="165.28680000000003"/>
  </r>
  <r>
    <n v="6679"/>
    <s v="CA-2011-150329"/>
    <x v="2"/>
    <x v="982"/>
    <d v="2011-10-14T00:00:00"/>
    <s v="Standard Class"/>
    <s v="SD-20485"/>
    <s v="Shirley Daniels"/>
    <x v="2"/>
    <x v="0"/>
    <s v="Phoenix"/>
    <x v="16"/>
    <n v="85023"/>
    <x v="1"/>
    <x v="904"/>
    <x v="0"/>
    <x v="5"/>
    <x v="887"/>
    <n v="46.872"/>
    <n v="7"/>
    <n v="0.2"/>
    <n v="3.5153999999999979"/>
  </r>
  <r>
    <n v="6680"/>
    <s v="CA-2014-145037"/>
    <x v="3"/>
    <x v="264"/>
    <d v="2014-09-08T00:00:00"/>
    <s v="Second Class"/>
    <s v="TB-21055"/>
    <s v="Ted Butterfield"/>
    <x v="0"/>
    <x v="0"/>
    <s v="Meriden"/>
    <x v="29"/>
    <n v="6450"/>
    <x v="3"/>
    <x v="376"/>
    <x v="1"/>
    <x v="4"/>
    <x v="372"/>
    <n v="10.9"/>
    <n v="1"/>
    <n v="0"/>
    <n v="2.8339999999999996"/>
  </r>
  <r>
    <n v="6681"/>
    <s v="CA-2014-145037"/>
    <x v="3"/>
    <x v="264"/>
    <d v="2014-09-08T00:00:00"/>
    <s v="Second Class"/>
    <s v="TB-21055"/>
    <s v="Ted Butterfield"/>
    <x v="0"/>
    <x v="0"/>
    <s v="Meriden"/>
    <x v="29"/>
    <n v="6450"/>
    <x v="3"/>
    <x v="368"/>
    <x v="1"/>
    <x v="10"/>
    <x v="364"/>
    <n v="79.92"/>
    <n v="4"/>
    <n v="0"/>
    <n v="37.562399999999997"/>
  </r>
  <r>
    <n v="6682"/>
    <s v="CA-2014-145037"/>
    <x v="3"/>
    <x v="264"/>
    <d v="2014-09-08T00:00:00"/>
    <s v="Second Class"/>
    <s v="TB-21055"/>
    <s v="Ted Butterfield"/>
    <x v="0"/>
    <x v="0"/>
    <s v="Meriden"/>
    <x v="29"/>
    <n v="6450"/>
    <x v="3"/>
    <x v="1619"/>
    <x v="1"/>
    <x v="10"/>
    <x v="1601"/>
    <n v="146.82"/>
    <n v="3"/>
    <n v="0"/>
    <n v="73.41"/>
  </r>
  <r>
    <n v="6683"/>
    <s v="CA-2014-154466"/>
    <x v="3"/>
    <x v="314"/>
    <d v="2014-01-03T00:00:00"/>
    <s v="First Class"/>
    <s v="DP-13390"/>
    <s v="Dennis Pardue"/>
    <x v="2"/>
    <x v="0"/>
    <s v="Franklin"/>
    <x v="6"/>
    <n v="53132"/>
    <x v="2"/>
    <x v="751"/>
    <x v="1"/>
    <x v="8"/>
    <x v="742"/>
    <n v="3.6"/>
    <n v="2"/>
    <n v="0"/>
    <n v="1.728"/>
  </r>
  <r>
    <n v="6684"/>
    <s v="CA-2011-109134"/>
    <x v="2"/>
    <x v="1127"/>
    <d v="2011-11-10T00:00:00"/>
    <s v="Standard Class"/>
    <s v="DE-13255"/>
    <s v="Deanra Eno"/>
    <x v="2"/>
    <x v="0"/>
    <s v="Los Angeles"/>
    <x v="1"/>
    <n v="90008"/>
    <x v="1"/>
    <x v="1533"/>
    <x v="0"/>
    <x v="5"/>
    <x v="1512"/>
    <n v="20.04"/>
    <n v="6"/>
    <n v="0"/>
    <n v="8.8176000000000023"/>
  </r>
  <r>
    <n v="6685"/>
    <s v="US-2012-129637"/>
    <x v="1"/>
    <x v="997"/>
    <d v="2012-12-22T00:00:00"/>
    <s v="Standard Class"/>
    <s v="MC-18100"/>
    <s v="Mick Crebagga"/>
    <x v="0"/>
    <x v="0"/>
    <s v="Bloomington"/>
    <x v="10"/>
    <n v="61701"/>
    <x v="2"/>
    <x v="906"/>
    <x v="1"/>
    <x v="4"/>
    <x v="889"/>
    <n v="180.01600000000002"/>
    <n v="1"/>
    <n v="0.2"/>
    <n v="-15.751400000000004"/>
  </r>
  <r>
    <n v="6686"/>
    <s v="US-2012-129637"/>
    <x v="1"/>
    <x v="997"/>
    <d v="2012-12-22T00:00:00"/>
    <s v="Standard Class"/>
    <s v="MC-18100"/>
    <s v="Mick Crebagga"/>
    <x v="0"/>
    <x v="0"/>
    <s v="Bloomington"/>
    <x v="10"/>
    <n v="61701"/>
    <x v="2"/>
    <x v="689"/>
    <x v="0"/>
    <x v="5"/>
    <x v="682"/>
    <n v="41.552"/>
    <n v="2"/>
    <n v="0.6"/>
    <n v="-19.737199999999994"/>
  </r>
  <r>
    <n v="6687"/>
    <s v="US-2012-129637"/>
    <x v="1"/>
    <x v="997"/>
    <d v="2012-12-22T00:00:00"/>
    <s v="Standard Class"/>
    <s v="MC-18100"/>
    <s v="Mick Crebagga"/>
    <x v="0"/>
    <x v="0"/>
    <s v="Bloomington"/>
    <x v="10"/>
    <n v="61701"/>
    <x v="2"/>
    <x v="950"/>
    <x v="1"/>
    <x v="6"/>
    <x v="934"/>
    <n v="13.120000000000001"/>
    <n v="5"/>
    <n v="0.2"/>
    <n v="1.4759999999999982"/>
  </r>
  <r>
    <n v="6688"/>
    <s v="CA-2012-165162"/>
    <x v="1"/>
    <x v="263"/>
    <d v="2012-05-21T00:00:00"/>
    <s v="Standard Class"/>
    <s v="HG-15025"/>
    <s v="Hunter Glantz"/>
    <x v="0"/>
    <x v="0"/>
    <s v="Los Angeles"/>
    <x v="1"/>
    <n v="90032"/>
    <x v="1"/>
    <x v="1362"/>
    <x v="1"/>
    <x v="4"/>
    <x v="1339"/>
    <n v="1117.92"/>
    <n v="4"/>
    <n v="0"/>
    <n v="55.895999999999958"/>
  </r>
  <r>
    <n v="6689"/>
    <s v="CA-2014-140494"/>
    <x v="3"/>
    <x v="434"/>
    <d v="2014-03-16T00:00:00"/>
    <s v="Second Class"/>
    <s v="CM-11815"/>
    <s v="Candace McMahon"/>
    <x v="1"/>
    <x v="0"/>
    <s v="San Francisco"/>
    <x v="1"/>
    <n v="94109"/>
    <x v="1"/>
    <x v="1130"/>
    <x v="2"/>
    <x v="11"/>
    <x v="1109"/>
    <n v="111.96"/>
    <n v="4"/>
    <n v="0"/>
    <n v="21.27239999999999"/>
  </r>
  <r>
    <n v="6690"/>
    <s v="CA-2014-104108"/>
    <x v="3"/>
    <x v="574"/>
    <d v="2014-12-10T00:00:00"/>
    <s v="Standard Class"/>
    <s v="RP-19855"/>
    <s v="Roy Phan"/>
    <x v="1"/>
    <x v="0"/>
    <s v="Houston"/>
    <x v="5"/>
    <n v="77095"/>
    <x v="2"/>
    <x v="1279"/>
    <x v="1"/>
    <x v="6"/>
    <x v="1255"/>
    <n v="12.160000000000002"/>
    <n v="5"/>
    <n v="0.2"/>
    <n v="2.1279999999999988"/>
  </r>
  <r>
    <n v="6691"/>
    <s v="US-2014-165869"/>
    <x v="3"/>
    <x v="689"/>
    <d v="2014-08-06T00:00:00"/>
    <s v="Standard Class"/>
    <s v="LS-17200"/>
    <s v="Luke Schmidt"/>
    <x v="1"/>
    <x v="0"/>
    <s v="Milwaukee"/>
    <x v="6"/>
    <n v="53209"/>
    <x v="2"/>
    <x v="236"/>
    <x v="1"/>
    <x v="8"/>
    <x v="234"/>
    <n v="17.52"/>
    <n v="4"/>
    <n v="0"/>
    <n v="8.4095999999999993"/>
  </r>
  <r>
    <n v="6692"/>
    <s v="US-2014-165869"/>
    <x v="3"/>
    <x v="689"/>
    <d v="2014-08-06T00:00:00"/>
    <s v="Standard Class"/>
    <s v="LS-17200"/>
    <s v="Luke Schmidt"/>
    <x v="1"/>
    <x v="0"/>
    <s v="Milwaukee"/>
    <x v="6"/>
    <n v="53209"/>
    <x v="2"/>
    <x v="408"/>
    <x v="1"/>
    <x v="9"/>
    <x v="403"/>
    <n v="155.88"/>
    <n v="6"/>
    <n v="0"/>
    <n v="54.558"/>
  </r>
  <r>
    <n v="6693"/>
    <s v="CA-2014-160899"/>
    <x v="3"/>
    <x v="938"/>
    <d v="2014-08-14T00:00:00"/>
    <s v="Second Class"/>
    <s v="DR-12940"/>
    <s v="Daniel Raglin"/>
    <x v="2"/>
    <x v="0"/>
    <s v="Lake Charles"/>
    <x v="28"/>
    <n v="70601"/>
    <x v="0"/>
    <x v="1311"/>
    <x v="1"/>
    <x v="8"/>
    <x v="1288"/>
    <n v="477.51"/>
    <n v="11"/>
    <n v="0"/>
    <n v="219.65459999999999"/>
  </r>
  <r>
    <n v="6694"/>
    <s v="CA-2014-144225"/>
    <x v="3"/>
    <x v="1033"/>
    <d v="2014-10-03T00:00:00"/>
    <s v="Second Class"/>
    <s v="CC-12475"/>
    <s v="Cindy Chapman"/>
    <x v="0"/>
    <x v="0"/>
    <s v="Baltimore"/>
    <x v="39"/>
    <n v="21215"/>
    <x v="3"/>
    <x v="1397"/>
    <x v="1"/>
    <x v="10"/>
    <x v="1375"/>
    <n v="164.88"/>
    <n v="3"/>
    <n v="0"/>
    <n v="80.791200000000003"/>
  </r>
  <r>
    <n v="6695"/>
    <s v="US-2013-163538"/>
    <x v="0"/>
    <x v="370"/>
    <d v="2013-08-31T00:00:00"/>
    <s v="Standard Class"/>
    <s v="SS-20515"/>
    <s v="Shirley Schmidt"/>
    <x v="2"/>
    <x v="0"/>
    <s v="Franklin"/>
    <x v="6"/>
    <n v="53132"/>
    <x v="2"/>
    <x v="1097"/>
    <x v="2"/>
    <x v="11"/>
    <x v="1078"/>
    <n v="47.97"/>
    <n v="3"/>
    <n v="0"/>
    <n v="14.870699999999998"/>
  </r>
  <r>
    <n v="6696"/>
    <s v="US-2013-155103"/>
    <x v="0"/>
    <x v="499"/>
    <d v="2013-12-08T00:00:00"/>
    <s v="Standard Class"/>
    <s v="JF-15190"/>
    <s v="Jamie Frazer"/>
    <x v="0"/>
    <x v="0"/>
    <s v="New York City"/>
    <x v="15"/>
    <n v="10024"/>
    <x v="3"/>
    <x v="1591"/>
    <x v="1"/>
    <x v="8"/>
    <x v="1574"/>
    <n v="415.17600000000004"/>
    <n v="3"/>
    <n v="0.2"/>
    <n v="134.93219999999999"/>
  </r>
  <r>
    <n v="6697"/>
    <s v="US-2013-155103"/>
    <x v="0"/>
    <x v="499"/>
    <d v="2013-12-08T00:00:00"/>
    <s v="Standard Class"/>
    <s v="JF-15190"/>
    <s v="Jamie Frazer"/>
    <x v="0"/>
    <x v="0"/>
    <s v="New York City"/>
    <x v="15"/>
    <n v="10024"/>
    <x v="3"/>
    <x v="908"/>
    <x v="1"/>
    <x v="8"/>
    <x v="891"/>
    <n v="35.231999999999999"/>
    <n v="3"/>
    <n v="0.2"/>
    <n v="11.450399999999998"/>
  </r>
  <r>
    <n v="6698"/>
    <s v="US-2013-155103"/>
    <x v="0"/>
    <x v="499"/>
    <d v="2013-12-08T00:00:00"/>
    <s v="Standard Class"/>
    <s v="JF-15190"/>
    <s v="Jamie Frazer"/>
    <x v="0"/>
    <x v="0"/>
    <s v="New York City"/>
    <x v="15"/>
    <n v="10024"/>
    <x v="3"/>
    <x v="1397"/>
    <x v="1"/>
    <x v="10"/>
    <x v="1375"/>
    <n v="54.96"/>
    <n v="1"/>
    <n v="0"/>
    <n v="26.930399999999999"/>
  </r>
  <r>
    <n v="6699"/>
    <s v="CA-2014-145429"/>
    <x v="3"/>
    <x v="246"/>
    <d v="2014-07-26T00:00:00"/>
    <s v="Standard Class"/>
    <s v="SW-20455"/>
    <s v="Shaun Weien"/>
    <x v="0"/>
    <x v="0"/>
    <s v="San Diego"/>
    <x v="1"/>
    <n v="92024"/>
    <x v="1"/>
    <x v="1795"/>
    <x v="1"/>
    <x v="10"/>
    <x v="1776"/>
    <n v="16.34"/>
    <n v="2"/>
    <n v="0"/>
    <n v="7.6798000000000002"/>
  </r>
  <r>
    <n v="6700"/>
    <s v="CA-2014-145429"/>
    <x v="3"/>
    <x v="246"/>
    <d v="2014-07-26T00:00:00"/>
    <s v="Standard Class"/>
    <s v="SW-20455"/>
    <s v="Shaun Weien"/>
    <x v="0"/>
    <x v="0"/>
    <s v="San Diego"/>
    <x v="1"/>
    <n v="92024"/>
    <x v="1"/>
    <x v="1153"/>
    <x v="0"/>
    <x v="1"/>
    <x v="1132"/>
    <n v="225.29600000000002"/>
    <n v="2"/>
    <n v="0.2"/>
    <n v="22.529599999999995"/>
  </r>
  <r>
    <n v="6701"/>
    <s v="CA-2014-145429"/>
    <x v="3"/>
    <x v="246"/>
    <d v="2014-07-26T00:00:00"/>
    <s v="Standard Class"/>
    <s v="SW-20455"/>
    <s v="Shaun Weien"/>
    <x v="0"/>
    <x v="0"/>
    <s v="San Diego"/>
    <x v="1"/>
    <n v="92024"/>
    <x v="1"/>
    <x v="301"/>
    <x v="1"/>
    <x v="8"/>
    <x v="298"/>
    <n v="50.352000000000004"/>
    <n v="3"/>
    <n v="0.2"/>
    <n v="17.623199999999997"/>
  </r>
  <r>
    <n v="6702"/>
    <s v="CA-2012-153535"/>
    <x v="1"/>
    <x v="1128"/>
    <d v="2012-05-24T00:00:00"/>
    <s v="Standard Class"/>
    <s v="SG-20470"/>
    <s v="Sheri Gordon"/>
    <x v="0"/>
    <x v="0"/>
    <s v="Wilson"/>
    <x v="3"/>
    <n v="27893"/>
    <x v="0"/>
    <x v="1154"/>
    <x v="0"/>
    <x v="5"/>
    <x v="1133"/>
    <n v="163.136"/>
    <n v="4"/>
    <n v="0.2"/>
    <n v="20.391999999999989"/>
  </r>
  <r>
    <n v="6703"/>
    <s v="CA-2012-153535"/>
    <x v="1"/>
    <x v="1128"/>
    <d v="2012-05-24T00:00:00"/>
    <s v="Standard Class"/>
    <s v="SG-20470"/>
    <s v="Sheri Gordon"/>
    <x v="0"/>
    <x v="0"/>
    <s v="Wilson"/>
    <x v="3"/>
    <n v="27893"/>
    <x v="0"/>
    <x v="880"/>
    <x v="1"/>
    <x v="8"/>
    <x v="865"/>
    <n v="6.4080000000000004"/>
    <n v="4"/>
    <n v="0.7"/>
    <n v="-4.9127999999999989"/>
  </r>
  <r>
    <n v="6704"/>
    <s v="CA-2012-139164"/>
    <x v="1"/>
    <x v="537"/>
    <d v="2012-06-28T00:00:00"/>
    <s v="Standard Class"/>
    <s v="CS-12355"/>
    <s v="Christine Sundaresam"/>
    <x v="0"/>
    <x v="0"/>
    <s v="Long Beach"/>
    <x v="1"/>
    <n v="90805"/>
    <x v="1"/>
    <x v="1236"/>
    <x v="2"/>
    <x v="7"/>
    <x v="1210"/>
    <n v="217.58400000000003"/>
    <n v="2"/>
    <n v="0.2"/>
    <n v="19.03860000000001"/>
  </r>
  <r>
    <n v="6705"/>
    <s v="CA-2012-139164"/>
    <x v="1"/>
    <x v="537"/>
    <d v="2012-06-28T00:00:00"/>
    <s v="Standard Class"/>
    <s v="CS-12355"/>
    <s v="Christine Sundaresam"/>
    <x v="0"/>
    <x v="0"/>
    <s v="Long Beach"/>
    <x v="1"/>
    <n v="90805"/>
    <x v="1"/>
    <x v="804"/>
    <x v="1"/>
    <x v="13"/>
    <x v="794"/>
    <n v="5.43"/>
    <n v="3"/>
    <n v="0"/>
    <n v="1.7918999999999998"/>
  </r>
  <r>
    <n v="6706"/>
    <s v="CA-2012-139164"/>
    <x v="1"/>
    <x v="537"/>
    <d v="2012-06-28T00:00:00"/>
    <s v="Standard Class"/>
    <s v="CS-12355"/>
    <s v="Christine Sundaresam"/>
    <x v="0"/>
    <x v="0"/>
    <s v="Long Beach"/>
    <x v="1"/>
    <n v="90805"/>
    <x v="1"/>
    <x v="160"/>
    <x v="2"/>
    <x v="7"/>
    <x v="159"/>
    <n v="143.976"/>
    <n v="3"/>
    <n v="0.2"/>
    <n v="8.998500000000007"/>
  </r>
  <r>
    <n v="6707"/>
    <s v="CA-2013-112277"/>
    <x v="0"/>
    <x v="545"/>
    <d v="2013-09-16T00:00:00"/>
    <s v="Standard Class"/>
    <s v="SC-20695"/>
    <s v="Steve Chapman"/>
    <x v="1"/>
    <x v="0"/>
    <s v="Fort Lauderdale"/>
    <x v="2"/>
    <n v="33311"/>
    <x v="0"/>
    <x v="918"/>
    <x v="2"/>
    <x v="7"/>
    <x v="901"/>
    <n v="519.67999999999995"/>
    <n v="7"/>
    <n v="0.2"/>
    <n v="58.46399999999997"/>
  </r>
  <r>
    <n v="6708"/>
    <s v="CA-2011-167724"/>
    <x v="2"/>
    <x v="138"/>
    <d v="2011-04-18T00:00:00"/>
    <s v="Standard Class"/>
    <s v="BF-11170"/>
    <s v="Ben Ferrer"/>
    <x v="2"/>
    <x v="0"/>
    <s v="Baltimore"/>
    <x v="39"/>
    <n v="21215"/>
    <x v="3"/>
    <x v="1796"/>
    <x v="1"/>
    <x v="2"/>
    <x v="1777"/>
    <n v="7.83"/>
    <n v="3"/>
    <n v="0"/>
    <n v="3.6017999999999999"/>
  </r>
  <r>
    <n v="6709"/>
    <s v="CA-2012-123141"/>
    <x v="1"/>
    <x v="717"/>
    <d v="2012-11-19T00:00:00"/>
    <s v="Standard Class"/>
    <s v="GZ-14470"/>
    <s v="Gary Zandusky"/>
    <x v="0"/>
    <x v="0"/>
    <s v="Rio Rancho"/>
    <x v="27"/>
    <n v="87124"/>
    <x v="1"/>
    <x v="157"/>
    <x v="0"/>
    <x v="1"/>
    <x v="156"/>
    <n v="883.84"/>
    <n v="4"/>
    <n v="0.2"/>
    <n v="99.431999999999931"/>
  </r>
  <r>
    <n v="6710"/>
    <s v="CA-2012-123141"/>
    <x v="1"/>
    <x v="717"/>
    <d v="2012-11-19T00:00:00"/>
    <s v="Standard Class"/>
    <s v="GZ-14470"/>
    <s v="Gary Zandusky"/>
    <x v="0"/>
    <x v="0"/>
    <s v="Rio Rancho"/>
    <x v="27"/>
    <n v="87124"/>
    <x v="1"/>
    <x v="268"/>
    <x v="0"/>
    <x v="1"/>
    <x v="265"/>
    <n v="230.35200000000003"/>
    <n v="3"/>
    <n v="0.2"/>
    <n v="20.155800000000013"/>
  </r>
  <r>
    <n v="6711"/>
    <s v="CA-2013-149503"/>
    <x v="0"/>
    <x v="10"/>
    <d v="2013-12-13T00:00:00"/>
    <s v="First Class"/>
    <s v="SP-20650"/>
    <s v="Stephanie Phelps"/>
    <x v="1"/>
    <x v="0"/>
    <s v="Stockton"/>
    <x v="1"/>
    <n v="95207"/>
    <x v="1"/>
    <x v="1160"/>
    <x v="1"/>
    <x v="8"/>
    <x v="1138"/>
    <n v="273.92"/>
    <n v="8"/>
    <n v="0.2"/>
    <n v="99.295999999999978"/>
  </r>
  <r>
    <n v="6712"/>
    <s v="CA-2014-163069"/>
    <x v="3"/>
    <x v="238"/>
    <d v="2014-08-22T00:00:00"/>
    <s v="Second Class"/>
    <s v="PJ-19015"/>
    <s v="Pauline Johnson"/>
    <x v="0"/>
    <x v="0"/>
    <s v="Columbus"/>
    <x v="24"/>
    <n v="43229"/>
    <x v="3"/>
    <x v="1024"/>
    <x v="1"/>
    <x v="6"/>
    <x v="1006"/>
    <n v="9.9120000000000008"/>
    <n v="3"/>
    <n v="0.2"/>
    <n v="1.2389999999999994"/>
  </r>
  <r>
    <n v="6713"/>
    <s v="CA-2014-107629"/>
    <x v="3"/>
    <x v="817"/>
    <d v="2014-12-15T00:00:00"/>
    <s v="Same Day"/>
    <s v="DB-13060"/>
    <s v="Dave Brooks"/>
    <x v="0"/>
    <x v="0"/>
    <s v="Skokie"/>
    <x v="10"/>
    <n v="60076"/>
    <x v="2"/>
    <x v="1319"/>
    <x v="0"/>
    <x v="5"/>
    <x v="1296"/>
    <n v="266.35200000000003"/>
    <n v="6"/>
    <n v="0.6"/>
    <n v="-292.98719999999997"/>
  </r>
  <r>
    <n v="6714"/>
    <s v="CA-2014-107629"/>
    <x v="3"/>
    <x v="817"/>
    <d v="2014-12-15T00:00:00"/>
    <s v="Same Day"/>
    <s v="DB-13060"/>
    <s v="Dave Brooks"/>
    <x v="0"/>
    <x v="0"/>
    <s v="Skokie"/>
    <x v="10"/>
    <n v="60076"/>
    <x v="2"/>
    <x v="267"/>
    <x v="0"/>
    <x v="5"/>
    <x v="264"/>
    <n v="56.328000000000003"/>
    <n v="3"/>
    <n v="0.6"/>
    <n v="-26.755799999999994"/>
  </r>
  <r>
    <n v="6715"/>
    <s v="CA-2014-107629"/>
    <x v="3"/>
    <x v="817"/>
    <d v="2014-12-15T00:00:00"/>
    <s v="Same Day"/>
    <s v="DB-13060"/>
    <s v="Dave Brooks"/>
    <x v="0"/>
    <x v="0"/>
    <s v="Skokie"/>
    <x v="10"/>
    <n v="60076"/>
    <x v="2"/>
    <x v="960"/>
    <x v="2"/>
    <x v="11"/>
    <x v="944"/>
    <n v="39.264000000000003"/>
    <n v="3"/>
    <n v="0.2"/>
    <n v="-4.908000000000003"/>
  </r>
  <r>
    <n v="6716"/>
    <s v="CA-2014-107629"/>
    <x v="3"/>
    <x v="817"/>
    <d v="2014-12-15T00:00:00"/>
    <s v="Same Day"/>
    <s v="DB-13060"/>
    <s v="Dave Brooks"/>
    <x v="0"/>
    <x v="0"/>
    <s v="Skokie"/>
    <x v="10"/>
    <n v="60076"/>
    <x v="2"/>
    <x v="1571"/>
    <x v="1"/>
    <x v="6"/>
    <x v="1553"/>
    <n v="95.231999999999999"/>
    <n v="6"/>
    <n v="0.2"/>
    <n v="24.998400000000011"/>
  </r>
  <r>
    <n v="6717"/>
    <s v="CA-2013-134789"/>
    <x v="0"/>
    <x v="143"/>
    <d v="2013-04-16T00:00:00"/>
    <s v="Standard Class"/>
    <s v="CK-12325"/>
    <s v="Christine Kargatis"/>
    <x v="2"/>
    <x v="0"/>
    <s v="Hot Springs"/>
    <x v="36"/>
    <n v="71901"/>
    <x v="0"/>
    <x v="659"/>
    <x v="1"/>
    <x v="13"/>
    <x v="653"/>
    <n v="30"/>
    <n v="6"/>
    <n v="0"/>
    <n v="14.399999999999999"/>
  </r>
  <r>
    <n v="6718"/>
    <s v="CA-2013-134789"/>
    <x v="0"/>
    <x v="143"/>
    <d v="2013-04-16T00:00:00"/>
    <s v="Standard Class"/>
    <s v="CK-12325"/>
    <s v="Christine Kargatis"/>
    <x v="2"/>
    <x v="0"/>
    <s v="Hot Springs"/>
    <x v="36"/>
    <n v="71901"/>
    <x v="0"/>
    <x v="548"/>
    <x v="1"/>
    <x v="10"/>
    <x v="543"/>
    <n v="25.92"/>
    <n v="4"/>
    <n v="0"/>
    <n v="12.700800000000001"/>
  </r>
  <r>
    <n v="6719"/>
    <s v="CA-2013-134789"/>
    <x v="0"/>
    <x v="143"/>
    <d v="2013-04-16T00:00:00"/>
    <s v="Standard Class"/>
    <s v="CK-12325"/>
    <s v="Christine Kargatis"/>
    <x v="2"/>
    <x v="0"/>
    <s v="Hot Springs"/>
    <x v="36"/>
    <n v="71901"/>
    <x v="0"/>
    <x v="892"/>
    <x v="0"/>
    <x v="5"/>
    <x v="876"/>
    <n v="159.91999999999999"/>
    <n v="4"/>
    <n v="0"/>
    <n v="31.983999999999995"/>
  </r>
  <r>
    <n v="6720"/>
    <s v="CA-2013-130442"/>
    <x v="0"/>
    <x v="186"/>
    <d v="2013-12-20T00:00:00"/>
    <s v="First Class"/>
    <s v="SF-20065"/>
    <s v="Sandra Flanagan"/>
    <x v="0"/>
    <x v="0"/>
    <s v="Goldsboro"/>
    <x v="3"/>
    <n v="27534"/>
    <x v="0"/>
    <x v="937"/>
    <x v="1"/>
    <x v="9"/>
    <x v="921"/>
    <n v="34.944000000000003"/>
    <n v="3"/>
    <n v="0.2"/>
    <n v="3.0576000000000008"/>
  </r>
  <r>
    <n v="6721"/>
    <s v="CA-2014-102974"/>
    <x v="3"/>
    <x v="20"/>
    <d v="2014-09-25T00:00:00"/>
    <s v="Standard Class"/>
    <s v="DP-13105"/>
    <s v="Dave Poirier"/>
    <x v="1"/>
    <x v="0"/>
    <s v="Los Angeles"/>
    <x v="1"/>
    <n v="90032"/>
    <x v="1"/>
    <x v="632"/>
    <x v="2"/>
    <x v="11"/>
    <x v="626"/>
    <n v="149.94999999999999"/>
    <n v="5"/>
    <n v="0"/>
    <n v="31.489499999999992"/>
  </r>
  <r>
    <n v="6722"/>
    <s v="CA-2014-102974"/>
    <x v="3"/>
    <x v="20"/>
    <d v="2014-09-25T00:00:00"/>
    <s v="Standard Class"/>
    <s v="DP-13105"/>
    <s v="Dave Poirier"/>
    <x v="1"/>
    <x v="0"/>
    <s v="Los Angeles"/>
    <x v="1"/>
    <n v="90032"/>
    <x v="1"/>
    <x v="1759"/>
    <x v="1"/>
    <x v="6"/>
    <x v="1739"/>
    <n v="23.32"/>
    <n v="2"/>
    <n v="0"/>
    <n v="6.0632000000000019"/>
  </r>
  <r>
    <n v="6723"/>
    <s v="CA-2014-102974"/>
    <x v="3"/>
    <x v="20"/>
    <d v="2014-09-25T00:00:00"/>
    <s v="Standard Class"/>
    <s v="DP-13105"/>
    <s v="Dave Poirier"/>
    <x v="1"/>
    <x v="0"/>
    <s v="Los Angeles"/>
    <x v="1"/>
    <n v="90032"/>
    <x v="1"/>
    <x v="1260"/>
    <x v="1"/>
    <x v="6"/>
    <x v="1235"/>
    <n v="16.740000000000002"/>
    <n v="3"/>
    <n v="0"/>
    <n v="4.8545999999999978"/>
  </r>
  <r>
    <n v="6724"/>
    <s v="US-2014-166394"/>
    <x v="3"/>
    <x v="507"/>
    <d v="2014-09-07T00:00:00"/>
    <s v="Second Class"/>
    <s v="VM-21835"/>
    <s v="Vivian Mathis"/>
    <x v="0"/>
    <x v="0"/>
    <s v="Nashua"/>
    <x v="38"/>
    <n v="3060"/>
    <x v="3"/>
    <x v="1099"/>
    <x v="1"/>
    <x v="13"/>
    <x v="33"/>
    <n v="14.82"/>
    <n v="6"/>
    <n v="0"/>
    <n v="6.9654000000000007"/>
  </r>
  <r>
    <n v="6725"/>
    <s v="CA-2013-128811"/>
    <x v="0"/>
    <x v="126"/>
    <d v="2013-09-17T00:00:00"/>
    <s v="Standard Class"/>
    <s v="SF-20200"/>
    <s v="Sarah Foster"/>
    <x v="0"/>
    <x v="0"/>
    <s v="Seattle"/>
    <x v="4"/>
    <n v="98103"/>
    <x v="1"/>
    <x v="203"/>
    <x v="1"/>
    <x v="13"/>
    <x v="202"/>
    <n v="10.47"/>
    <n v="3"/>
    <n v="0"/>
    <n v="4.8162000000000003"/>
  </r>
  <r>
    <n v="6726"/>
    <s v="CA-2013-128811"/>
    <x v="0"/>
    <x v="126"/>
    <d v="2013-09-17T00:00:00"/>
    <s v="Standard Class"/>
    <s v="SF-20200"/>
    <s v="Sarah Foster"/>
    <x v="0"/>
    <x v="0"/>
    <s v="Seattle"/>
    <x v="4"/>
    <n v="98103"/>
    <x v="1"/>
    <x v="1647"/>
    <x v="1"/>
    <x v="2"/>
    <x v="1627"/>
    <n v="11.07"/>
    <n v="3"/>
    <n v="0"/>
    <n v="5.2028999999999996"/>
  </r>
  <r>
    <n v="6727"/>
    <s v="CA-2013-128811"/>
    <x v="0"/>
    <x v="126"/>
    <d v="2013-09-17T00:00:00"/>
    <s v="Standard Class"/>
    <s v="SF-20200"/>
    <s v="Sarah Foster"/>
    <x v="0"/>
    <x v="0"/>
    <s v="Seattle"/>
    <x v="4"/>
    <n v="98103"/>
    <x v="1"/>
    <x v="625"/>
    <x v="1"/>
    <x v="8"/>
    <x v="619"/>
    <n v="20.704000000000001"/>
    <n v="4"/>
    <n v="0.2"/>
    <n v="7.7639999999999993"/>
  </r>
  <r>
    <n v="6728"/>
    <s v="CA-2014-145443"/>
    <x v="3"/>
    <x v="682"/>
    <d v="2014-08-16T00:00:00"/>
    <s v="Second Class"/>
    <s v="SC-20695"/>
    <s v="Steve Chapman"/>
    <x v="1"/>
    <x v="0"/>
    <s v="Richmond"/>
    <x v="14"/>
    <n v="47374"/>
    <x v="2"/>
    <x v="1733"/>
    <x v="1"/>
    <x v="10"/>
    <x v="1712"/>
    <n v="177.2"/>
    <n v="5"/>
    <n v="0"/>
    <n v="83.283999999999992"/>
  </r>
  <r>
    <n v="6729"/>
    <s v="CA-2013-165827"/>
    <x v="0"/>
    <x v="254"/>
    <d v="2013-11-10T00:00:00"/>
    <s v="Standard Class"/>
    <s v="MF-17665"/>
    <s v="Maureen Fritzler"/>
    <x v="1"/>
    <x v="0"/>
    <s v="Miami"/>
    <x v="2"/>
    <n v="33180"/>
    <x v="0"/>
    <x v="1172"/>
    <x v="0"/>
    <x v="5"/>
    <x v="1149"/>
    <n v="50.496000000000002"/>
    <n v="6"/>
    <n v="0.2"/>
    <n v="8.2055999999999987"/>
  </r>
  <r>
    <n v="6730"/>
    <s v="CA-2012-156734"/>
    <x v="1"/>
    <x v="652"/>
    <d v="2012-06-20T00:00:00"/>
    <s v="First Class"/>
    <s v="BV-11245"/>
    <s v="Benjamin Venier"/>
    <x v="1"/>
    <x v="0"/>
    <s v="Smyrna"/>
    <x v="18"/>
    <n v="37167"/>
    <x v="0"/>
    <x v="1282"/>
    <x v="1"/>
    <x v="8"/>
    <x v="1258"/>
    <n v="6.1290000000000004"/>
    <n v="3"/>
    <n v="0.7"/>
    <n v="-4.4945999999999984"/>
  </r>
  <r>
    <n v="6731"/>
    <s v="CA-2012-156734"/>
    <x v="1"/>
    <x v="652"/>
    <d v="2012-06-20T00:00:00"/>
    <s v="First Class"/>
    <s v="BV-11245"/>
    <s v="Benjamin Venier"/>
    <x v="1"/>
    <x v="0"/>
    <s v="Smyrna"/>
    <x v="18"/>
    <n v="37167"/>
    <x v="0"/>
    <x v="228"/>
    <x v="0"/>
    <x v="1"/>
    <x v="226"/>
    <n v="643.13599999999997"/>
    <n v="4"/>
    <n v="0.2"/>
    <n v="56.274400000000014"/>
  </r>
  <r>
    <n v="6732"/>
    <s v="CA-2012-156734"/>
    <x v="1"/>
    <x v="652"/>
    <d v="2012-06-20T00:00:00"/>
    <s v="First Class"/>
    <s v="BV-11245"/>
    <s v="Benjamin Venier"/>
    <x v="1"/>
    <x v="0"/>
    <s v="Smyrna"/>
    <x v="18"/>
    <n v="37167"/>
    <x v="0"/>
    <x v="289"/>
    <x v="1"/>
    <x v="10"/>
    <x v="286"/>
    <n v="20.736000000000004"/>
    <n v="4"/>
    <n v="0.2"/>
    <n v="7.2576000000000001"/>
  </r>
  <r>
    <n v="6733"/>
    <s v="CA-2011-120096"/>
    <x v="2"/>
    <x v="1129"/>
    <d v="2011-07-07T00:00:00"/>
    <s v="First Class"/>
    <s v="KE-16420"/>
    <s v="Katrina Edelman"/>
    <x v="1"/>
    <x v="0"/>
    <s v="Aurora"/>
    <x v="22"/>
    <n v="80013"/>
    <x v="1"/>
    <x v="1486"/>
    <x v="1"/>
    <x v="10"/>
    <x v="1464"/>
    <n v="177.536"/>
    <n v="4"/>
    <n v="0.2"/>
    <n v="62.137599999999992"/>
  </r>
  <r>
    <n v="6734"/>
    <s v="CA-2011-120096"/>
    <x v="2"/>
    <x v="1129"/>
    <d v="2011-07-07T00:00:00"/>
    <s v="First Class"/>
    <s v="KE-16420"/>
    <s v="Katrina Edelman"/>
    <x v="1"/>
    <x v="0"/>
    <s v="Aurora"/>
    <x v="22"/>
    <n v="80013"/>
    <x v="1"/>
    <x v="1266"/>
    <x v="1"/>
    <x v="9"/>
    <x v="1241"/>
    <n v="32.432000000000002"/>
    <n v="2"/>
    <n v="0.2"/>
    <n v="3.2432000000000016"/>
  </r>
  <r>
    <n v="6735"/>
    <s v="CA-2012-141754"/>
    <x v="1"/>
    <x v="139"/>
    <d v="2012-12-25T00:00:00"/>
    <s v="Standard Class"/>
    <s v="EM-14200"/>
    <s v="Evan Minnotte"/>
    <x v="2"/>
    <x v="0"/>
    <s v="Miami"/>
    <x v="2"/>
    <n v="33142"/>
    <x v="0"/>
    <x v="676"/>
    <x v="1"/>
    <x v="2"/>
    <x v="670"/>
    <n v="11.696"/>
    <n v="2"/>
    <n v="0.2"/>
    <n v="3.9473999999999996"/>
  </r>
  <r>
    <n v="6736"/>
    <s v="CA-2013-123358"/>
    <x v="0"/>
    <x v="342"/>
    <d v="2013-04-18T00:00:00"/>
    <s v="Standard Class"/>
    <s v="BT-11680"/>
    <s v="Brian Thompson"/>
    <x v="0"/>
    <x v="0"/>
    <s v="San Francisco"/>
    <x v="1"/>
    <n v="94122"/>
    <x v="1"/>
    <x v="983"/>
    <x v="1"/>
    <x v="9"/>
    <x v="967"/>
    <n v="113.76"/>
    <n v="3"/>
    <n v="0"/>
    <n v="44.366400000000006"/>
  </r>
  <r>
    <n v="6737"/>
    <s v="CA-2013-123358"/>
    <x v="0"/>
    <x v="342"/>
    <d v="2013-04-18T00:00:00"/>
    <s v="Standard Class"/>
    <s v="BT-11680"/>
    <s v="Brian Thompson"/>
    <x v="0"/>
    <x v="0"/>
    <s v="San Francisco"/>
    <x v="1"/>
    <n v="94122"/>
    <x v="1"/>
    <x v="1662"/>
    <x v="1"/>
    <x v="4"/>
    <x v="1641"/>
    <n v="579.51"/>
    <n v="3"/>
    <n v="0"/>
    <n v="81.131400000000014"/>
  </r>
  <r>
    <n v="6738"/>
    <s v="CA-2013-123358"/>
    <x v="0"/>
    <x v="342"/>
    <d v="2013-04-18T00:00:00"/>
    <s v="Standard Class"/>
    <s v="BT-11680"/>
    <s v="Brian Thompson"/>
    <x v="0"/>
    <x v="0"/>
    <s v="San Francisco"/>
    <x v="1"/>
    <n v="94122"/>
    <x v="1"/>
    <x v="1764"/>
    <x v="1"/>
    <x v="4"/>
    <x v="1744"/>
    <n v="150.66"/>
    <n v="9"/>
    <n v="0"/>
    <n v="6.0263999999999918"/>
  </r>
  <r>
    <n v="6739"/>
    <s v="CA-2013-123358"/>
    <x v="0"/>
    <x v="342"/>
    <d v="2013-04-18T00:00:00"/>
    <s v="Standard Class"/>
    <s v="BT-11680"/>
    <s v="Brian Thompson"/>
    <x v="0"/>
    <x v="0"/>
    <s v="San Francisco"/>
    <x v="1"/>
    <n v="94122"/>
    <x v="1"/>
    <x v="491"/>
    <x v="1"/>
    <x v="8"/>
    <x v="486"/>
    <n v="48.032000000000004"/>
    <n v="4"/>
    <n v="0.2"/>
    <n v="15.610399999999993"/>
  </r>
  <r>
    <n v="6740"/>
    <s v="CA-2011-144029"/>
    <x v="2"/>
    <x v="542"/>
    <d v="2011-05-31T00:00:00"/>
    <s v="Standard Class"/>
    <s v="MM-18055"/>
    <s v="Michelle Moray"/>
    <x v="0"/>
    <x v="0"/>
    <s v="Chicago"/>
    <x v="10"/>
    <n v="60623"/>
    <x v="2"/>
    <x v="1354"/>
    <x v="1"/>
    <x v="4"/>
    <x v="1331"/>
    <n v="102.624"/>
    <n v="3"/>
    <n v="0.2"/>
    <n v="7.6968000000000032"/>
  </r>
  <r>
    <n v="6741"/>
    <s v="CA-2011-144029"/>
    <x v="2"/>
    <x v="542"/>
    <d v="2011-05-31T00:00:00"/>
    <s v="Standard Class"/>
    <s v="MM-18055"/>
    <s v="Michelle Moray"/>
    <x v="0"/>
    <x v="0"/>
    <s v="Chicago"/>
    <x v="10"/>
    <n v="60623"/>
    <x v="2"/>
    <x v="1189"/>
    <x v="0"/>
    <x v="1"/>
    <x v="1166"/>
    <n v="359.77199999999999"/>
    <n v="2"/>
    <n v="0.3"/>
    <n v="-5.1396000000000583"/>
  </r>
  <r>
    <n v="6742"/>
    <s v="CA-2011-144029"/>
    <x v="2"/>
    <x v="542"/>
    <d v="2011-05-31T00:00:00"/>
    <s v="Standard Class"/>
    <s v="MM-18055"/>
    <s v="Michelle Moray"/>
    <x v="0"/>
    <x v="0"/>
    <s v="Chicago"/>
    <x v="10"/>
    <n v="60623"/>
    <x v="2"/>
    <x v="796"/>
    <x v="1"/>
    <x v="6"/>
    <x v="786"/>
    <n v="13.392000000000001"/>
    <n v="3"/>
    <n v="0.2"/>
    <n v="3.1806000000000005"/>
  </r>
  <r>
    <n v="6743"/>
    <s v="US-2014-101784"/>
    <x v="3"/>
    <x v="91"/>
    <d v="2014-07-12T00:00:00"/>
    <s v="Standard Class"/>
    <s v="PO-18850"/>
    <s v="Patrick O'Brill"/>
    <x v="0"/>
    <x v="0"/>
    <s v="Los Angeles"/>
    <x v="1"/>
    <n v="90008"/>
    <x v="1"/>
    <x v="64"/>
    <x v="0"/>
    <x v="1"/>
    <x v="124"/>
    <n v="122.13600000000001"/>
    <n v="3"/>
    <n v="0.2"/>
    <n v="-13.740299999999994"/>
  </r>
  <r>
    <n v="6744"/>
    <s v="CA-2012-156923"/>
    <x v="1"/>
    <x v="1130"/>
    <d v="2012-02-20T00:00:00"/>
    <s v="Standard Class"/>
    <s v="SP-20860"/>
    <s v="Sung Pak"/>
    <x v="1"/>
    <x v="0"/>
    <s v="Dover"/>
    <x v="38"/>
    <n v="3820"/>
    <x v="3"/>
    <x v="150"/>
    <x v="1"/>
    <x v="10"/>
    <x v="150"/>
    <n v="35.880000000000003"/>
    <n v="6"/>
    <n v="0"/>
    <n v="16.146000000000001"/>
  </r>
  <r>
    <n v="6745"/>
    <s v="CA-2014-111269"/>
    <x v="3"/>
    <x v="114"/>
    <d v="2014-06-19T00:00:00"/>
    <s v="Second Class"/>
    <s v="CS-12355"/>
    <s v="Christine Sundaresam"/>
    <x v="0"/>
    <x v="0"/>
    <s v="Dublin"/>
    <x v="24"/>
    <n v="43017"/>
    <x v="3"/>
    <x v="590"/>
    <x v="2"/>
    <x v="11"/>
    <x v="585"/>
    <n v="479.952"/>
    <n v="6"/>
    <n v="0.2"/>
    <n v="107.98920000000001"/>
  </r>
  <r>
    <n v="6746"/>
    <s v="CA-2014-111269"/>
    <x v="3"/>
    <x v="114"/>
    <d v="2014-06-19T00:00:00"/>
    <s v="Second Class"/>
    <s v="CS-12355"/>
    <s v="Christine Sundaresam"/>
    <x v="0"/>
    <x v="0"/>
    <s v="Dublin"/>
    <x v="24"/>
    <n v="43017"/>
    <x v="3"/>
    <x v="250"/>
    <x v="1"/>
    <x v="6"/>
    <x v="248"/>
    <n v="23.92"/>
    <n v="5"/>
    <n v="0.2"/>
    <n v="1.7940000000000005"/>
  </r>
  <r>
    <n v="6747"/>
    <s v="CA-2014-159156"/>
    <x v="3"/>
    <x v="38"/>
    <d v="2014-11-17T00:00:00"/>
    <s v="First Class"/>
    <s v="KB-16600"/>
    <s v="Ken Brennan"/>
    <x v="1"/>
    <x v="0"/>
    <s v="New York City"/>
    <x v="15"/>
    <n v="10009"/>
    <x v="3"/>
    <x v="1443"/>
    <x v="2"/>
    <x v="7"/>
    <x v="1422"/>
    <n v="629.94999999999993"/>
    <n v="5"/>
    <n v="0"/>
    <n v="163.78700000000003"/>
  </r>
  <r>
    <n v="6748"/>
    <s v="CA-2014-100230"/>
    <x v="3"/>
    <x v="157"/>
    <d v="2014-12-16T00:00:00"/>
    <s v="Standard Class"/>
    <s v="AA-10375"/>
    <s v="Allen Armold"/>
    <x v="0"/>
    <x v="0"/>
    <s v="New York City"/>
    <x v="15"/>
    <n v="10035"/>
    <x v="3"/>
    <x v="440"/>
    <x v="1"/>
    <x v="8"/>
    <x v="435"/>
    <n v="14.952000000000002"/>
    <n v="1"/>
    <n v="0.2"/>
    <n v="5.0462999999999996"/>
  </r>
  <r>
    <n v="6749"/>
    <s v="CA-2014-100230"/>
    <x v="3"/>
    <x v="157"/>
    <d v="2014-12-16T00:00:00"/>
    <s v="Standard Class"/>
    <s v="AA-10375"/>
    <s v="Allen Armold"/>
    <x v="0"/>
    <x v="0"/>
    <s v="New York City"/>
    <x v="15"/>
    <n v="10035"/>
    <x v="3"/>
    <x v="1357"/>
    <x v="1"/>
    <x v="10"/>
    <x v="1334"/>
    <n v="17.940000000000001"/>
    <n v="3"/>
    <n v="0"/>
    <n v="8.0730000000000004"/>
  </r>
  <r>
    <n v="6750"/>
    <s v="CA-2014-100230"/>
    <x v="3"/>
    <x v="157"/>
    <d v="2014-12-16T00:00:00"/>
    <s v="Standard Class"/>
    <s v="AA-10375"/>
    <s v="Allen Armold"/>
    <x v="0"/>
    <x v="0"/>
    <s v="New York City"/>
    <x v="15"/>
    <n v="10035"/>
    <x v="3"/>
    <x v="1717"/>
    <x v="2"/>
    <x v="7"/>
    <x v="1695"/>
    <n v="116.98"/>
    <n v="2"/>
    <n v="0"/>
    <n v="29.245000000000005"/>
  </r>
  <r>
    <n v="6751"/>
    <s v="CA-2013-154767"/>
    <x v="0"/>
    <x v="931"/>
    <d v="2013-07-01T00:00:00"/>
    <s v="Second Class"/>
    <s v="BP-11155"/>
    <s v="Becky Pak"/>
    <x v="0"/>
    <x v="0"/>
    <s v="Paterson"/>
    <x v="30"/>
    <n v="7501"/>
    <x v="3"/>
    <x v="1534"/>
    <x v="0"/>
    <x v="1"/>
    <x v="1513"/>
    <n v="121.96"/>
    <n v="2"/>
    <n v="0"/>
    <n v="20.733199999999997"/>
  </r>
  <r>
    <n v="6752"/>
    <s v="CA-2013-154767"/>
    <x v="0"/>
    <x v="931"/>
    <d v="2013-07-01T00:00:00"/>
    <s v="Second Class"/>
    <s v="BP-11155"/>
    <s v="Becky Pak"/>
    <x v="0"/>
    <x v="0"/>
    <s v="Paterson"/>
    <x v="30"/>
    <n v="7501"/>
    <x v="3"/>
    <x v="1518"/>
    <x v="1"/>
    <x v="9"/>
    <x v="1496"/>
    <n v="8.74"/>
    <n v="2"/>
    <n v="0"/>
    <n v="2.2724000000000002"/>
  </r>
  <r>
    <n v="6753"/>
    <s v="CA-2013-154767"/>
    <x v="0"/>
    <x v="931"/>
    <d v="2013-07-01T00:00:00"/>
    <s v="Second Class"/>
    <s v="BP-11155"/>
    <s v="Becky Pak"/>
    <x v="0"/>
    <x v="0"/>
    <s v="Paterson"/>
    <x v="30"/>
    <n v="7501"/>
    <x v="3"/>
    <x v="334"/>
    <x v="1"/>
    <x v="10"/>
    <x v="330"/>
    <n v="61.96"/>
    <n v="2"/>
    <n v="0"/>
    <n v="27.881999999999998"/>
  </r>
  <r>
    <n v="6754"/>
    <s v="CA-2013-154767"/>
    <x v="0"/>
    <x v="931"/>
    <d v="2013-07-01T00:00:00"/>
    <s v="Second Class"/>
    <s v="BP-11155"/>
    <s v="Becky Pak"/>
    <x v="0"/>
    <x v="0"/>
    <s v="Paterson"/>
    <x v="30"/>
    <n v="7501"/>
    <x v="3"/>
    <x v="1406"/>
    <x v="1"/>
    <x v="8"/>
    <x v="1384"/>
    <n v="7.96"/>
    <n v="2"/>
    <n v="0"/>
    <n v="3.7412000000000001"/>
  </r>
  <r>
    <n v="6755"/>
    <s v="CA-2013-154767"/>
    <x v="0"/>
    <x v="931"/>
    <d v="2013-07-01T00:00:00"/>
    <s v="Second Class"/>
    <s v="BP-11155"/>
    <s v="Becky Pak"/>
    <x v="0"/>
    <x v="0"/>
    <s v="Paterson"/>
    <x v="30"/>
    <n v="7501"/>
    <x v="3"/>
    <x v="14"/>
    <x v="1"/>
    <x v="9"/>
    <x v="14"/>
    <n v="275.24"/>
    <n v="4"/>
    <n v="0"/>
    <n v="121.10560000000001"/>
  </r>
  <r>
    <n v="6756"/>
    <s v="CA-2014-124205"/>
    <x v="3"/>
    <x v="175"/>
    <d v="2014-09-20T00:00:00"/>
    <s v="Standard Class"/>
    <s v="TC-21145"/>
    <s v="Theresa Coyne"/>
    <x v="1"/>
    <x v="0"/>
    <s v="Lakewood"/>
    <x v="30"/>
    <n v="8701"/>
    <x v="3"/>
    <x v="1462"/>
    <x v="0"/>
    <x v="5"/>
    <x v="1439"/>
    <n v="47.400000000000006"/>
    <n v="5"/>
    <n v="0"/>
    <n v="18.960000000000004"/>
  </r>
  <r>
    <n v="6757"/>
    <s v="CA-2014-124205"/>
    <x v="3"/>
    <x v="175"/>
    <d v="2014-09-20T00:00:00"/>
    <s v="Standard Class"/>
    <s v="TC-21145"/>
    <s v="Theresa Coyne"/>
    <x v="1"/>
    <x v="0"/>
    <s v="Lakewood"/>
    <x v="30"/>
    <n v="8701"/>
    <x v="3"/>
    <x v="1584"/>
    <x v="0"/>
    <x v="1"/>
    <x v="1566"/>
    <n v="512.96"/>
    <n v="4"/>
    <n v="0"/>
    <n v="143.62880000000001"/>
  </r>
  <r>
    <n v="6758"/>
    <s v="CA-2014-124205"/>
    <x v="3"/>
    <x v="175"/>
    <d v="2014-09-20T00:00:00"/>
    <s v="Standard Class"/>
    <s v="TC-21145"/>
    <s v="Theresa Coyne"/>
    <x v="1"/>
    <x v="0"/>
    <s v="Lakewood"/>
    <x v="30"/>
    <n v="8701"/>
    <x v="3"/>
    <x v="803"/>
    <x v="2"/>
    <x v="7"/>
    <x v="793"/>
    <n v="395.93999999999994"/>
    <n v="6"/>
    <n v="0"/>
    <n v="102.94440000000002"/>
  </r>
  <r>
    <n v="6759"/>
    <s v="CA-2014-124205"/>
    <x v="3"/>
    <x v="175"/>
    <d v="2014-09-20T00:00:00"/>
    <s v="Standard Class"/>
    <s v="TC-21145"/>
    <s v="Theresa Coyne"/>
    <x v="1"/>
    <x v="0"/>
    <s v="Lakewood"/>
    <x v="30"/>
    <n v="8701"/>
    <x v="3"/>
    <x v="356"/>
    <x v="1"/>
    <x v="4"/>
    <x v="352"/>
    <n v="81.96"/>
    <n v="2"/>
    <n v="0"/>
    <n v="0"/>
  </r>
  <r>
    <n v="6760"/>
    <s v="CA-2014-165715"/>
    <x v="3"/>
    <x v="574"/>
    <d v="2014-12-09T00:00:00"/>
    <s v="Standard Class"/>
    <s v="BG-11035"/>
    <s v="Barry Gonzalez"/>
    <x v="0"/>
    <x v="0"/>
    <s v="Greensboro"/>
    <x v="3"/>
    <n v="27405"/>
    <x v="0"/>
    <x v="894"/>
    <x v="1"/>
    <x v="6"/>
    <x v="878"/>
    <n v="32.776000000000003"/>
    <n v="1"/>
    <n v="0.2"/>
    <n v="2.4581999999999997"/>
  </r>
  <r>
    <n v="6761"/>
    <s v="CA-2014-100636"/>
    <x v="3"/>
    <x v="335"/>
    <d v="2014-07-01T00:00:00"/>
    <s v="Standard Class"/>
    <s v="DO-13435"/>
    <s v="Denny Ordway"/>
    <x v="0"/>
    <x v="0"/>
    <s v="New York City"/>
    <x v="15"/>
    <n v="10035"/>
    <x v="3"/>
    <x v="72"/>
    <x v="1"/>
    <x v="4"/>
    <x v="72"/>
    <n v="272.94"/>
    <n v="3"/>
    <n v="0"/>
    <n v="0"/>
  </r>
  <r>
    <n v="6762"/>
    <s v="CA-2013-162943"/>
    <x v="0"/>
    <x v="1131"/>
    <d v="2013-07-27T00:00:00"/>
    <s v="Second Class"/>
    <s v="DB-12970"/>
    <s v="Darren Budd"/>
    <x v="1"/>
    <x v="0"/>
    <s v="New York City"/>
    <x v="15"/>
    <n v="10035"/>
    <x v="3"/>
    <x v="901"/>
    <x v="0"/>
    <x v="1"/>
    <x v="884"/>
    <n v="253.76399999999998"/>
    <n v="2"/>
    <n v="0.1"/>
    <n v="31.015599999999978"/>
  </r>
  <r>
    <n v="6763"/>
    <s v="CA-2013-144764"/>
    <x v="0"/>
    <x v="476"/>
    <d v="2013-09-09T00:00:00"/>
    <s v="Standard Class"/>
    <s v="RL-19615"/>
    <s v="Rob Lucas"/>
    <x v="0"/>
    <x v="0"/>
    <s v="Chicago"/>
    <x v="10"/>
    <n v="60623"/>
    <x v="2"/>
    <x v="2"/>
    <x v="1"/>
    <x v="2"/>
    <x v="2"/>
    <n v="29.24"/>
    <n v="5"/>
    <n v="0.2"/>
    <n v="9.8685000000000009"/>
  </r>
  <r>
    <n v="6764"/>
    <s v="CA-2013-144764"/>
    <x v="0"/>
    <x v="476"/>
    <d v="2013-09-09T00:00:00"/>
    <s v="Standard Class"/>
    <s v="RL-19615"/>
    <s v="Rob Lucas"/>
    <x v="0"/>
    <x v="0"/>
    <s v="Chicago"/>
    <x v="10"/>
    <n v="60623"/>
    <x v="2"/>
    <x v="210"/>
    <x v="1"/>
    <x v="4"/>
    <x v="209"/>
    <n v="35.167999999999999"/>
    <n v="2"/>
    <n v="0.2"/>
    <n v="-8.3524000000000012"/>
  </r>
  <r>
    <n v="6765"/>
    <s v="CA-2013-144764"/>
    <x v="0"/>
    <x v="476"/>
    <d v="2013-09-09T00:00:00"/>
    <s v="Standard Class"/>
    <s v="RL-19615"/>
    <s v="Rob Lucas"/>
    <x v="0"/>
    <x v="0"/>
    <s v="Chicago"/>
    <x v="10"/>
    <n v="60623"/>
    <x v="2"/>
    <x v="1797"/>
    <x v="2"/>
    <x v="15"/>
    <x v="1778"/>
    <n v="1362.8999999999999"/>
    <n v="3"/>
    <n v="0.3"/>
    <n v="-19.470000000000141"/>
  </r>
  <r>
    <n v="6766"/>
    <s v="CA-2014-100615"/>
    <x v="3"/>
    <x v="693"/>
    <d v="2014-04-25T00:00:00"/>
    <s v="Standard Class"/>
    <s v="SJ-20215"/>
    <s v="Sarah Jordon"/>
    <x v="0"/>
    <x v="0"/>
    <s v="Chicago"/>
    <x v="10"/>
    <n v="60653"/>
    <x v="2"/>
    <x v="291"/>
    <x v="0"/>
    <x v="1"/>
    <x v="288"/>
    <n v="317.05799999999999"/>
    <n v="3"/>
    <n v="0.3"/>
    <n v="-18.117599999999996"/>
  </r>
  <r>
    <n v="6767"/>
    <s v="CA-2014-100615"/>
    <x v="3"/>
    <x v="693"/>
    <d v="2014-04-25T00:00:00"/>
    <s v="Standard Class"/>
    <s v="SJ-20215"/>
    <s v="Sarah Jordon"/>
    <x v="0"/>
    <x v="0"/>
    <s v="Chicago"/>
    <x v="10"/>
    <n v="60653"/>
    <x v="2"/>
    <x v="32"/>
    <x v="1"/>
    <x v="6"/>
    <x v="32"/>
    <n v="15.76"/>
    <n v="2"/>
    <n v="0.2"/>
    <n v="3.5460000000000007"/>
  </r>
  <r>
    <n v="6768"/>
    <s v="CA-2014-100615"/>
    <x v="3"/>
    <x v="693"/>
    <d v="2014-04-25T00:00:00"/>
    <s v="Standard Class"/>
    <s v="SJ-20215"/>
    <s v="Sarah Jordon"/>
    <x v="0"/>
    <x v="0"/>
    <s v="Chicago"/>
    <x v="10"/>
    <n v="60653"/>
    <x v="2"/>
    <x v="1027"/>
    <x v="0"/>
    <x v="5"/>
    <x v="1009"/>
    <n v="14.560000000000002"/>
    <n v="5"/>
    <n v="0.6"/>
    <n v="-6.1879999999999988"/>
  </r>
  <r>
    <n v="6769"/>
    <s v="CA-2011-109302"/>
    <x v="2"/>
    <x v="1132"/>
    <d v="2011-08-16T00:00:00"/>
    <s v="Standard Class"/>
    <s v="CS-12175"/>
    <s v="Charles Sheldon"/>
    <x v="1"/>
    <x v="0"/>
    <s v="Lakewood"/>
    <x v="30"/>
    <n v="8701"/>
    <x v="3"/>
    <x v="912"/>
    <x v="1"/>
    <x v="8"/>
    <x v="895"/>
    <n v="196.21"/>
    <n v="7"/>
    <n v="0"/>
    <n v="98.105000000000004"/>
  </r>
  <r>
    <n v="6770"/>
    <s v="CA-2014-139787"/>
    <x v="3"/>
    <x v="20"/>
    <d v="2014-09-24T00:00:00"/>
    <s v="Standard Class"/>
    <s v="JP-16135"/>
    <s v="Julie Prescott"/>
    <x v="2"/>
    <x v="0"/>
    <s v="Columbus"/>
    <x v="32"/>
    <n v="31907"/>
    <x v="0"/>
    <x v="1658"/>
    <x v="1"/>
    <x v="6"/>
    <x v="1637"/>
    <n v="35.4"/>
    <n v="5"/>
    <n v="0"/>
    <n v="13.452000000000002"/>
  </r>
  <r>
    <n v="6771"/>
    <s v="CA-2014-139402"/>
    <x v="3"/>
    <x v="34"/>
    <d v="2014-12-14T00:00:00"/>
    <s v="Standard Class"/>
    <s v="NC-18535"/>
    <s v="Nick Crebassa"/>
    <x v="1"/>
    <x v="0"/>
    <s v="Phoenix"/>
    <x v="16"/>
    <n v="85023"/>
    <x v="1"/>
    <x v="1078"/>
    <x v="1"/>
    <x v="10"/>
    <x v="1059"/>
    <n v="419.4"/>
    <n v="5"/>
    <n v="0.2"/>
    <n v="146.79"/>
  </r>
  <r>
    <n v="6772"/>
    <s v="CA-2014-139402"/>
    <x v="3"/>
    <x v="34"/>
    <d v="2014-12-14T00:00:00"/>
    <s v="Standard Class"/>
    <s v="NC-18535"/>
    <s v="Nick Crebassa"/>
    <x v="1"/>
    <x v="0"/>
    <s v="Phoenix"/>
    <x v="16"/>
    <n v="85023"/>
    <x v="1"/>
    <x v="1784"/>
    <x v="1"/>
    <x v="8"/>
    <x v="1765"/>
    <n v="13.005000000000003"/>
    <n v="3"/>
    <n v="0.7"/>
    <n v="-9.9704999999999977"/>
  </r>
  <r>
    <n v="6773"/>
    <s v="CA-2013-119018"/>
    <x v="0"/>
    <x v="254"/>
    <d v="2013-11-09T00:00:00"/>
    <s v="Standard Class"/>
    <s v="CW-11905"/>
    <s v="Carl Weiss"/>
    <x v="2"/>
    <x v="0"/>
    <s v="Los Angeles"/>
    <x v="1"/>
    <n v="90004"/>
    <x v="1"/>
    <x v="308"/>
    <x v="1"/>
    <x v="8"/>
    <x v="305"/>
    <n v="7.7120000000000006"/>
    <n v="2"/>
    <n v="0.2"/>
    <n v="2.7956000000000003"/>
  </r>
  <r>
    <n v="6774"/>
    <s v="CA-2013-119018"/>
    <x v="0"/>
    <x v="254"/>
    <d v="2013-11-09T00:00:00"/>
    <s v="Standard Class"/>
    <s v="CW-11905"/>
    <s v="Carl Weiss"/>
    <x v="2"/>
    <x v="0"/>
    <s v="Los Angeles"/>
    <x v="1"/>
    <n v="90004"/>
    <x v="1"/>
    <x v="1581"/>
    <x v="1"/>
    <x v="8"/>
    <x v="1563"/>
    <n v="4.1760000000000002"/>
    <n v="1"/>
    <n v="0.2"/>
    <n v="1.3049999999999997"/>
  </r>
  <r>
    <n v="6775"/>
    <s v="CA-2013-119018"/>
    <x v="0"/>
    <x v="254"/>
    <d v="2013-11-09T00:00:00"/>
    <s v="Standard Class"/>
    <s v="CW-11905"/>
    <s v="Carl Weiss"/>
    <x v="2"/>
    <x v="0"/>
    <s v="Los Angeles"/>
    <x v="1"/>
    <n v="90004"/>
    <x v="1"/>
    <x v="1798"/>
    <x v="1"/>
    <x v="10"/>
    <x v="1779"/>
    <n v="38.880000000000003"/>
    <n v="6"/>
    <n v="0"/>
    <n v="18.662400000000002"/>
  </r>
  <r>
    <n v="6776"/>
    <s v="CA-2012-105361"/>
    <x v="1"/>
    <x v="368"/>
    <d v="2012-04-04T00:00:00"/>
    <s v="Standard Class"/>
    <s v="CM-12115"/>
    <s v="Chad McGuire"/>
    <x v="0"/>
    <x v="0"/>
    <s v="New York City"/>
    <x v="15"/>
    <n v="10024"/>
    <x v="3"/>
    <x v="249"/>
    <x v="1"/>
    <x v="10"/>
    <x v="247"/>
    <n v="17.64"/>
    <n v="4"/>
    <n v="0"/>
    <n v="8.1143999999999998"/>
  </r>
  <r>
    <n v="6777"/>
    <s v="US-2013-152373"/>
    <x v="0"/>
    <x v="64"/>
    <d v="2013-09-12T00:00:00"/>
    <s v="Standard Class"/>
    <s v="PT-19090"/>
    <s v="Pete Takahito"/>
    <x v="0"/>
    <x v="0"/>
    <s v="San Antonio"/>
    <x v="5"/>
    <n v="78207"/>
    <x v="2"/>
    <x v="41"/>
    <x v="1"/>
    <x v="4"/>
    <x v="41"/>
    <n v="93.456000000000003"/>
    <n v="3"/>
    <n v="0.2"/>
    <n v="-17.523000000000014"/>
  </r>
  <r>
    <n v="6778"/>
    <s v="US-2014-166037"/>
    <x v="3"/>
    <x v="480"/>
    <d v="2014-02-02T00:00:00"/>
    <s v="Standard Class"/>
    <s v="CL-12700"/>
    <s v="Craig Leslie"/>
    <x v="2"/>
    <x v="0"/>
    <s v="New York City"/>
    <x v="15"/>
    <n v="10009"/>
    <x v="3"/>
    <x v="1233"/>
    <x v="2"/>
    <x v="11"/>
    <x v="1207"/>
    <n v="449.91"/>
    <n v="9"/>
    <n v="0"/>
    <n v="157.46849999999998"/>
  </r>
  <r>
    <n v="6779"/>
    <s v="US-2013-147711"/>
    <x v="0"/>
    <x v="323"/>
    <d v="2013-09-09T00:00:00"/>
    <s v="Second Class"/>
    <s v="HF-14995"/>
    <s v="Herbert Flentye"/>
    <x v="0"/>
    <x v="0"/>
    <s v="Baltimore"/>
    <x v="39"/>
    <n v="21215"/>
    <x v="3"/>
    <x v="1121"/>
    <x v="0"/>
    <x v="0"/>
    <x v="1100"/>
    <n v="344.94"/>
    <n v="3"/>
    <n v="0"/>
    <n v="31.044599999999974"/>
  </r>
  <r>
    <n v="6780"/>
    <s v="US-2013-147711"/>
    <x v="0"/>
    <x v="323"/>
    <d v="2013-09-09T00:00:00"/>
    <s v="Second Class"/>
    <s v="HF-14995"/>
    <s v="Herbert Flentye"/>
    <x v="0"/>
    <x v="0"/>
    <s v="Baltimore"/>
    <x v="39"/>
    <n v="21215"/>
    <x v="3"/>
    <x v="1256"/>
    <x v="0"/>
    <x v="5"/>
    <x v="1231"/>
    <n v="14.76"/>
    <n v="2"/>
    <n v="0"/>
    <n v="4.2803999999999984"/>
  </r>
  <r>
    <n v="6781"/>
    <s v="US-2013-147711"/>
    <x v="0"/>
    <x v="323"/>
    <d v="2013-09-09T00:00:00"/>
    <s v="Second Class"/>
    <s v="HF-14995"/>
    <s v="Herbert Flentye"/>
    <x v="0"/>
    <x v="0"/>
    <s v="Baltimore"/>
    <x v="39"/>
    <n v="21215"/>
    <x v="3"/>
    <x v="849"/>
    <x v="1"/>
    <x v="8"/>
    <x v="834"/>
    <n v="12.76"/>
    <n v="2"/>
    <n v="0"/>
    <n v="5.8695999999999993"/>
  </r>
  <r>
    <n v="6782"/>
    <s v="US-2013-147711"/>
    <x v="0"/>
    <x v="323"/>
    <d v="2013-09-09T00:00:00"/>
    <s v="Second Class"/>
    <s v="HF-14995"/>
    <s v="Herbert Flentye"/>
    <x v="0"/>
    <x v="0"/>
    <s v="Baltimore"/>
    <x v="39"/>
    <n v="21215"/>
    <x v="3"/>
    <x v="676"/>
    <x v="1"/>
    <x v="2"/>
    <x v="670"/>
    <n v="58.48"/>
    <n v="8"/>
    <n v="0"/>
    <n v="27.485599999999998"/>
  </r>
  <r>
    <n v="6783"/>
    <s v="CA-2014-121293"/>
    <x v="3"/>
    <x v="800"/>
    <d v="2014-07-29T00:00:00"/>
    <s v="Second Class"/>
    <s v="JC-15775"/>
    <s v="John Castell"/>
    <x v="0"/>
    <x v="0"/>
    <s v="Philadelphia"/>
    <x v="9"/>
    <n v="19143"/>
    <x v="3"/>
    <x v="545"/>
    <x v="0"/>
    <x v="5"/>
    <x v="540"/>
    <n v="20.096000000000004"/>
    <n v="4"/>
    <n v="0.2"/>
    <n v="3.0143999999999984"/>
  </r>
  <r>
    <n v="6784"/>
    <s v="CA-2014-121293"/>
    <x v="3"/>
    <x v="800"/>
    <d v="2014-07-29T00:00:00"/>
    <s v="Second Class"/>
    <s v="JC-15775"/>
    <s v="John Castell"/>
    <x v="0"/>
    <x v="0"/>
    <s v="Philadelphia"/>
    <x v="9"/>
    <n v="19143"/>
    <x v="3"/>
    <x v="1799"/>
    <x v="1"/>
    <x v="14"/>
    <x v="1780"/>
    <n v="37.752000000000002"/>
    <n v="3"/>
    <n v="0.2"/>
    <n v="4.2470999999999943"/>
  </r>
  <r>
    <n v="6785"/>
    <s v="CA-2014-121293"/>
    <x v="3"/>
    <x v="800"/>
    <d v="2014-07-29T00:00:00"/>
    <s v="Second Class"/>
    <s v="JC-15775"/>
    <s v="John Castell"/>
    <x v="0"/>
    <x v="0"/>
    <s v="Philadelphia"/>
    <x v="9"/>
    <n v="19143"/>
    <x v="3"/>
    <x v="1744"/>
    <x v="0"/>
    <x v="3"/>
    <x v="1724"/>
    <n v="138.58799999999999"/>
    <n v="1"/>
    <n v="0.4"/>
    <n v="-34.646999999999991"/>
  </r>
  <r>
    <n v="6786"/>
    <s v="CA-2014-121293"/>
    <x v="3"/>
    <x v="800"/>
    <d v="2014-07-29T00:00:00"/>
    <s v="Second Class"/>
    <s v="JC-15775"/>
    <s v="John Castell"/>
    <x v="0"/>
    <x v="0"/>
    <s v="Philadelphia"/>
    <x v="9"/>
    <n v="19143"/>
    <x v="3"/>
    <x v="391"/>
    <x v="1"/>
    <x v="4"/>
    <x v="387"/>
    <n v="259.92000000000007"/>
    <n v="5"/>
    <n v="0.2"/>
    <n v="-25.992000000000004"/>
  </r>
  <r>
    <n v="6787"/>
    <s v="CA-2014-121293"/>
    <x v="3"/>
    <x v="800"/>
    <d v="2014-07-29T00:00:00"/>
    <s v="Second Class"/>
    <s v="JC-15775"/>
    <s v="John Castell"/>
    <x v="0"/>
    <x v="0"/>
    <s v="Philadelphia"/>
    <x v="9"/>
    <n v="19143"/>
    <x v="3"/>
    <x v="260"/>
    <x v="1"/>
    <x v="10"/>
    <x v="257"/>
    <n v="20.736000000000004"/>
    <n v="4"/>
    <n v="0.2"/>
    <n v="7.2576000000000001"/>
  </r>
  <r>
    <n v="6788"/>
    <s v="CA-2012-118843"/>
    <x v="1"/>
    <x v="1023"/>
    <d v="2012-09-20T00:00:00"/>
    <s v="Standard Class"/>
    <s v="JH-15910"/>
    <s v="Jonathan Howell"/>
    <x v="0"/>
    <x v="0"/>
    <s v="Atlanta"/>
    <x v="32"/>
    <n v="30318"/>
    <x v="0"/>
    <x v="784"/>
    <x v="0"/>
    <x v="5"/>
    <x v="775"/>
    <n v="129.93"/>
    <n v="3"/>
    <n v="0"/>
    <n v="12.992999999999988"/>
  </r>
  <r>
    <n v="6789"/>
    <s v="CA-2012-118843"/>
    <x v="1"/>
    <x v="1023"/>
    <d v="2012-09-20T00:00:00"/>
    <s v="Standard Class"/>
    <s v="JH-15910"/>
    <s v="Jonathan Howell"/>
    <x v="0"/>
    <x v="0"/>
    <s v="Atlanta"/>
    <x v="32"/>
    <n v="30318"/>
    <x v="0"/>
    <x v="991"/>
    <x v="1"/>
    <x v="10"/>
    <x v="974"/>
    <n v="69.930000000000007"/>
    <n v="7"/>
    <n v="0"/>
    <n v="31.468499999999999"/>
  </r>
  <r>
    <n v="6790"/>
    <s v="CA-2012-161445"/>
    <x v="1"/>
    <x v="67"/>
    <d v="2012-09-09T00:00:00"/>
    <s v="Second Class"/>
    <s v="CC-12610"/>
    <s v="Corey Catlett"/>
    <x v="1"/>
    <x v="0"/>
    <s v="Durham"/>
    <x v="3"/>
    <n v="27707"/>
    <x v="0"/>
    <x v="399"/>
    <x v="1"/>
    <x v="6"/>
    <x v="395"/>
    <n v="140.73599999999999"/>
    <n v="4"/>
    <n v="0.2"/>
    <n v="12.314400000000006"/>
  </r>
  <r>
    <n v="6791"/>
    <s v="CA-2013-124527"/>
    <x v="0"/>
    <x v="76"/>
    <d v="2013-11-18T00:00:00"/>
    <s v="First Class"/>
    <s v="IM-15055"/>
    <s v="Ionia McGrath"/>
    <x v="0"/>
    <x v="0"/>
    <s v="Roseville"/>
    <x v="1"/>
    <n v="95661"/>
    <x v="1"/>
    <x v="255"/>
    <x v="1"/>
    <x v="8"/>
    <x v="253"/>
    <n v="8.32"/>
    <n v="5"/>
    <n v="0.2"/>
    <n v="2.8079999999999998"/>
  </r>
  <r>
    <n v="6792"/>
    <s v="CA-2013-162348"/>
    <x v="0"/>
    <x v="338"/>
    <d v="2013-11-16T00:00:00"/>
    <s v="Standard Class"/>
    <s v="BF-11170"/>
    <s v="Ben Ferrer"/>
    <x v="2"/>
    <x v="0"/>
    <s v="Sacramento"/>
    <x v="1"/>
    <n v="95823"/>
    <x v="1"/>
    <x v="1611"/>
    <x v="0"/>
    <x v="5"/>
    <x v="1593"/>
    <n v="9.98"/>
    <n v="1"/>
    <n v="0"/>
    <n v="2.7944000000000004"/>
  </r>
  <r>
    <n v="6793"/>
    <s v="CA-2011-141005"/>
    <x v="2"/>
    <x v="860"/>
    <d v="2011-08-18T00:00:00"/>
    <s v="First Class"/>
    <s v="CS-12355"/>
    <s v="Christine Sundaresam"/>
    <x v="0"/>
    <x v="0"/>
    <s v="Fairfield"/>
    <x v="29"/>
    <n v="6824"/>
    <x v="3"/>
    <x v="542"/>
    <x v="1"/>
    <x v="8"/>
    <x v="537"/>
    <n v="62.94"/>
    <n v="3"/>
    <n v="0"/>
    <n v="30.211199999999998"/>
  </r>
  <r>
    <n v="6794"/>
    <s v="CA-2012-145394"/>
    <x v="1"/>
    <x v="547"/>
    <d v="2012-11-20T00:00:00"/>
    <s v="Standard Class"/>
    <s v="MC-17605"/>
    <s v="Matt Connell"/>
    <x v="1"/>
    <x v="0"/>
    <s v="Chicago"/>
    <x v="10"/>
    <n v="60610"/>
    <x v="2"/>
    <x v="1031"/>
    <x v="1"/>
    <x v="4"/>
    <x v="1013"/>
    <n v="21.488"/>
    <n v="2"/>
    <n v="0.2"/>
    <n v="1.6115999999999993"/>
  </r>
  <r>
    <n v="6795"/>
    <s v="CA-2012-145394"/>
    <x v="1"/>
    <x v="547"/>
    <d v="2012-11-20T00:00:00"/>
    <s v="Standard Class"/>
    <s v="MC-17605"/>
    <s v="Matt Connell"/>
    <x v="1"/>
    <x v="0"/>
    <s v="Chicago"/>
    <x v="10"/>
    <n v="60610"/>
    <x v="2"/>
    <x v="1278"/>
    <x v="2"/>
    <x v="7"/>
    <x v="1254"/>
    <n v="239.976"/>
    <n v="3"/>
    <n v="0.2"/>
    <n v="26.997299999999967"/>
  </r>
  <r>
    <n v="6796"/>
    <s v="CA-2012-145394"/>
    <x v="1"/>
    <x v="547"/>
    <d v="2012-11-20T00:00:00"/>
    <s v="Standard Class"/>
    <s v="MC-17605"/>
    <s v="Matt Connell"/>
    <x v="1"/>
    <x v="0"/>
    <s v="Chicago"/>
    <x v="10"/>
    <n v="60610"/>
    <x v="2"/>
    <x v="1618"/>
    <x v="0"/>
    <x v="5"/>
    <x v="1600"/>
    <n v="34.504000000000005"/>
    <n v="2"/>
    <n v="0.6"/>
    <n v="-15.526799999999994"/>
  </r>
  <r>
    <n v="6797"/>
    <s v="CA-2012-168809"/>
    <x v="1"/>
    <x v="767"/>
    <d v="2012-08-25T00:00:00"/>
    <s v="Same Day"/>
    <s v="MC-18100"/>
    <s v="Mick Crebagga"/>
    <x v="0"/>
    <x v="0"/>
    <s v="Houston"/>
    <x v="5"/>
    <n v="77041"/>
    <x v="2"/>
    <x v="1001"/>
    <x v="0"/>
    <x v="5"/>
    <x v="1244"/>
    <n v="20.103999999999999"/>
    <n v="2"/>
    <n v="0.6"/>
    <n v="-16.585799999999999"/>
  </r>
  <r>
    <n v="6798"/>
    <s v="CA-2012-168809"/>
    <x v="1"/>
    <x v="767"/>
    <d v="2012-08-25T00:00:00"/>
    <s v="Same Day"/>
    <s v="MC-18100"/>
    <s v="Mick Crebagga"/>
    <x v="0"/>
    <x v="0"/>
    <s v="Houston"/>
    <x v="5"/>
    <n v="77041"/>
    <x v="2"/>
    <x v="412"/>
    <x v="1"/>
    <x v="8"/>
    <x v="407"/>
    <n v="3.7979999999999987"/>
    <n v="1"/>
    <n v="0.8"/>
    <n v="-6.0768000000000004"/>
  </r>
  <r>
    <n v="6799"/>
    <s v="CA-2012-168809"/>
    <x v="1"/>
    <x v="767"/>
    <d v="2012-08-25T00:00:00"/>
    <s v="Same Day"/>
    <s v="MC-18100"/>
    <s v="Mick Crebagga"/>
    <x v="0"/>
    <x v="0"/>
    <s v="Houston"/>
    <x v="5"/>
    <n v="77041"/>
    <x v="2"/>
    <x v="1800"/>
    <x v="0"/>
    <x v="5"/>
    <x v="1781"/>
    <n v="7.8800000000000008"/>
    <n v="5"/>
    <n v="0.6"/>
    <n v="-3.9399999999999995"/>
  </r>
  <r>
    <n v="6800"/>
    <s v="CA-2013-109827"/>
    <x v="0"/>
    <x v="591"/>
    <d v="2014-01-02T00:00:00"/>
    <s v="Standard Class"/>
    <s v="LW-16825"/>
    <s v="Laurel Workman"/>
    <x v="1"/>
    <x v="0"/>
    <s v="Phoenix"/>
    <x v="16"/>
    <n v="85023"/>
    <x v="1"/>
    <x v="223"/>
    <x v="0"/>
    <x v="3"/>
    <x v="221"/>
    <n v="35.445"/>
    <n v="1"/>
    <n v="0.5"/>
    <n v="-24.102599999999995"/>
  </r>
  <r>
    <n v="6801"/>
    <s v="CA-2013-109827"/>
    <x v="0"/>
    <x v="591"/>
    <d v="2014-01-02T00:00:00"/>
    <s v="Standard Class"/>
    <s v="LW-16825"/>
    <s v="Laurel Workman"/>
    <x v="1"/>
    <x v="0"/>
    <s v="Phoenix"/>
    <x v="16"/>
    <n v="85023"/>
    <x v="1"/>
    <x v="1384"/>
    <x v="2"/>
    <x v="15"/>
    <x v="1361"/>
    <n v="269.97000000000003"/>
    <n v="2"/>
    <n v="0.7"/>
    <n v="-386.95699999999999"/>
  </r>
  <r>
    <n v="6802"/>
    <s v="CA-2013-109827"/>
    <x v="0"/>
    <x v="591"/>
    <d v="2014-01-02T00:00:00"/>
    <s v="Standard Class"/>
    <s v="LW-16825"/>
    <s v="Laurel Workman"/>
    <x v="1"/>
    <x v="0"/>
    <s v="Phoenix"/>
    <x v="16"/>
    <n v="85023"/>
    <x v="1"/>
    <x v="1202"/>
    <x v="2"/>
    <x v="11"/>
    <x v="1178"/>
    <n v="45.120000000000005"/>
    <n v="3"/>
    <n v="0.2"/>
    <n v="-7.8960000000000008"/>
  </r>
  <r>
    <n v="6803"/>
    <s v="CA-2013-109827"/>
    <x v="0"/>
    <x v="591"/>
    <d v="2014-01-02T00:00:00"/>
    <s v="Standard Class"/>
    <s v="LW-16825"/>
    <s v="Laurel Workman"/>
    <x v="1"/>
    <x v="0"/>
    <s v="Phoenix"/>
    <x v="16"/>
    <n v="85023"/>
    <x v="1"/>
    <x v="725"/>
    <x v="2"/>
    <x v="11"/>
    <x v="717"/>
    <n v="100.80000000000001"/>
    <n v="2"/>
    <n v="0.2"/>
    <n v="21.42"/>
  </r>
  <r>
    <n v="6804"/>
    <s v="CA-2013-109827"/>
    <x v="0"/>
    <x v="591"/>
    <d v="2014-01-02T00:00:00"/>
    <s v="Standard Class"/>
    <s v="LW-16825"/>
    <s v="Laurel Workman"/>
    <x v="1"/>
    <x v="0"/>
    <s v="Phoenix"/>
    <x v="16"/>
    <n v="85023"/>
    <x v="1"/>
    <x v="1144"/>
    <x v="0"/>
    <x v="1"/>
    <x v="1123"/>
    <n v="47.968000000000004"/>
    <n v="2"/>
    <n v="0.2"/>
    <n v="4.1971999999999987"/>
  </r>
  <r>
    <n v="6805"/>
    <s v="CA-2011-152233"/>
    <x v="2"/>
    <x v="1082"/>
    <d v="2011-10-06T00:00:00"/>
    <s v="First Class"/>
    <s v="KH-16510"/>
    <s v="Keith Herrera"/>
    <x v="0"/>
    <x v="0"/>
    <s v="Pomona"/>
    <x v="1"/>
    <n v="91767"/>
    <x v="1"/>
    <x v="1233"/>
    <x v="2"/>
    <x v="11"/>
    <x v="1207"/>
    <n v="99.98"/>
    <n v="2"/>
    <n v="0"/>
    <n v="34.992999999999995"/>
  </r>
  <r>
    <n v="6806"/>
    <s v="CA-2011-125682"/>
    <x v="2"/>
    <x v="754"/>
    <d v="2011-11-25T00:00:00"/>
    <s v="First Class"/>
    <s v="RB-19645"/>
    <s v="Robert Barroso"/>
    <x v="1"/>
    <x v="0"/>
    <s v="Atlanta"/>
    <x v="32"/>
    <n v="30318"/>
    <x v="0"/>
    <x v="1383"/>
    <x v="1"/>
    <x v="10"/>
    <x v="1360"/>
    <n v="9.9600000000000009"/>
    <n v="2"/>
    <n v="0"/>
    <n v="4.8804000000000007"/>
  </r>
  <r>
    <n v="6807"/>
    <s v="CA-2014-162880"/>
    <x v="3"/>
    <x v="53"/>
    <d v="2014-12-30T00:00:00"/>
    <s v="Standard Class"/>
    <s v="GD-14590"/>
    <s v="Giulietta Dortch"/>
    <x v="1"/>
    <x v="0"/>
    <s v="Everett"/>
    <x v="4"/>
    <n v="98208"/>
    <x v="1"/>
    <x v="308"/>
    <x v="1"/>
    <x v="8"/>
    <x v="305"/>
    <n v="3.8560000000000003"/>
    <n v="1"/>
    <n v="0.2"/>
    <n v="1.3978000000000002"/>
  </r>
  <r>
    <n v="6808"/>
    <s v="CA-2012-128125"/>
    <x v="1"/>
    <x v="1052"/>
    <d v="2012-04-05T00:00:00"/>
    <s v="Standard Class"/>
    <s v="EB-13705"/>
    <s v="Ed Braxton"/>
    <x v="1"/>
    <x v="0"/>
    <s v="Houston"/>
    <x v="5"/>
    <n v="77095"/>
    <x v="2"/>
    <x v="447"/>
    <x v="1"/>
    <x v="10"/>
    <x v="442"/>
    <n v="98.376000000000005"/>
    <n v="3"/>
    <n v="0.2"/>
    <n v="35.661300000000004"/>
  </r>
  <r>
    <n v="6809"/>
    <s v="CA-2012-128125"/>
    <x v="1"/>
    <x v="1052"/>
    <d v="2012-04-05T00:00:00"/>
    <s v="Standard Class"/>
    <s v="EB-13705"/>
    <s v="Ed Braxton"/>
    <x v="1"/>
    <x v="0"/>
    <s v="Houston"/>
    <x v="5"/>
    <n v="77095"/>
    <x v="2"/>
    <x v="1608"/>
    <x v="0"/>
    <x v="5"/>
    <x v="1590"/>
    <n v="22.38"/>
    <n v="3"/>
    <n v="0.6"/>
    <n v="-7.8330000000000055"/>
  </r>
  <r>
    <n v="6810"/>
    <s v="CA-2014-156237"/>
    <x v="3"/>
    <x v="32"/>
    <d v="2014-09-16T00:00:00"/>
    <s v="First Class"/>
    <s v="PS-18760"/>
    <s v="Pamela Stobb"/>
    <x v="0"/>
    <x v="0"/>
    <s v="Philadelphia"/>
    <x v="9"/>
    <n v="19140"/>
    <x v="3"/>
    <x v="625"/>
    <x v="1"/>
    <x v="8"/>
    <x v="619"/>
    <n v="3.8820000000000006"/>
    <n v="2"/>
    <n v="0.7"/>
    <n v="-2.5880000000000001"/>
  </r>
  <r>
    <n v="6811"/>
    <s v="CA-2014-156237"/>
    <x v="3"/>
    <x v="32"/>
    <d v="2014-09-16T00:00:00"/>
    <s v="First Class"/>
    <s v="PS-18760"/>
    <s v="Pamela Stobb"/>
    <x v="0"/>
    <x v="0"/>
    <s v="Philadelphia"/>
    <x v="9"/>
    <n v="19140"/>
    <x v="3"/>
    <x v="1794"/>
    <x v="2"/>
    <x v="15"/>
    <x v="1775"/>
    <n v="12.585000000000003"/>
    <n v="1"/>
    <n v="0.7"/>
    <n v="-18.038499999999996"/>
  </r>
  <r>
    <n v="6812"/>
    <s v="CA-2014-156237"/>
    <x v="3"/>
    <x v="32"/>
    <d v="2014-09-16T00:00:00"/>
    <s v="First Class"/>
    <s v="PS-18760"/>
    <s v="Pamela Stobb"/>
    <x v="0"/>
    <x v="0"/>
    <s v="Philadelphia"/>
    <x v="9"/>
    <n v="19140"/>
    <x v="3"/>
    <x v="394"/>
    <x v="0"/>
    <x v="1"/>
    <x v="390"/>
    <n v="113.372"/>
    <n v="2"/>
    <n v="0.3"/>
    <n v="-29.152799999999992"/>
  </r>
  <r>
    <n v="6813"/>
    <s v="CA-2014-156237"/>
    <x v="3"/>
    <x v="32"/>
    <d v="2014-09-16T00:00:00"/>
    <s v="First Class"/>
    <s v="PS-18760"/>
    <s v="Pamela Stobb"/>
    <x v="0"/>
    <x v="0"/>
    <s v="Philadelphia"/>
    <x v="9"/>
    <n v="19140"/>
    <x v="3"/>
    <x v="785"/>
    <x v="1"/>
    <x v="8"/>
    <x v="776"/>
    <n v="18.312000000000001"/>
    <n v="4"/>
    <n v="0.7"/>
    <n v="-12.207999999999995"/>
  </r>
  <r>
    <n v="6814"/>
    <s v="CA-2014-156237"/>
    <x v="3"/>
    <x v="32"/>
    <d v="2014-09-16T00:00:00"/>
    <s v="First Class"/>
    <s v="PS-18760"/>
    <s v="Pamela Stobb"/>
    <x v="0"/>
    <x v="0"/>
    <s v="Philadelphia"/>
    <x v="9"/>
    <n v="19140"/>
    <x v="3"/>
    <x v="1801"/>
    <x v="0"/>
    <x v="5"/>
    <x v="1782"/>
    <n v="127.93599999999999"/>
    <n v="8"/>
    <n v="0.2"/>
    <n v="4.7975999999999992"/>
  </r>
  <r>
    <n v="6815"/>
    <s v="CA-2014-156237"/>
    <x v="3"/>
    <x v="32"/>
    <d v="2014-09-16T00:00:00"/>
    <s v="First Class"/>
    <s v="PS-18760"/>
    <s v="Pamela Stobb"/>
    <x v="0"/>
    <x v="0"/>
    <s v="Philadelphia"/>
    <x v="9"/>
    <n v="19140"/>
    <x v="3"/>
    <x v="344"/>
    <x v="2"/>
    <x v="15"/>
    <x v="340"/>
    <n v="241.17000000000002"/>
    <n v="2"/>
    <n v="0.7"/>
    <n v="-168.8189999999999"/>
  </r>
  <r>
    <n v="6816"/>
    <s v="CA-2011-144414"/>
    <x v="2"/>
    <x v="1103"/>
    <d v="2011-06-21T00:00:00"/>
    <s v="Standard Class"/>
    <s v="GH-14425"/>
    <s v="Gary Hwang"/>
    <x v="0"/>
    <x v="0"/>
    <s v="Seattle"/>
    <x v="4"/>
    <n v="98105"/>
    <x v="1"/>
    <x v="1035"/>
    <x v="0"/>
    <x v="5"/>
    <x v="322"/>
    <n v="6.24"/>
    <n v="3"/>
    <n v="0"/>
    <n v="2.6208000000000005"/>
  </r>
  <r>
    <n v="6817"/>
    <s v="CA-2011-144414"/>
    <x v="2"/>
    <x v="1103"/>
    <d v="2011-06-21T00:00:00"/>
    <s v="Standard Class"/>
    <s v="GH-14425"/>
    <s v="Gary Hwang"/>
    <x v="0"/>
    <x v="0"/>
    <s v="Seattle"/>
    <x v="4"/>
    <n v="98105"/>
    <x v="1"/>
    <x v="294"/>
    <x v="1"/>
    <x v="13"/>
    <x v="291"/>
    <n v="17.899999999999999"/>
    <n v="5"/>
    <n v="0"/>
    <n v="8.9499999999999993"/>
  </r>
  <r>
    <n v="6818"/>
    <s v="CA-2011-144414"/>
    <x v="2"/>
    <x v="1103"/>
    <d v="2011-06-21T00:00:00"/>
    <s v="Standard Class"/>
    <s v="GH-14425"/>
    <s v="Gary Hwang"/>
    <x v="0"/>
    <x v="0"/>
    <s v="Seattle"/>
    <x v="4"/>
    <n v="98105"/>
    <x v="1"/>
    <x v="316"/>
    <x v="1"/>
    <x v="8"/>
    <x v="313"/>
    <n v="3266.3760000000002"/>
    <n v="3"/>
    <n v="0.2"/>
    <n v="1061.5721999999998"/>
  </r>
  <r>
    <n v="6819"/>
    <s v="CA-2014-163860"/>
    <x v="3"/>
    <x v="116"/>
    <d v="2015-01-02T00:00:00"/>
    <s v="Standard Class"/>
    <s v="LO-17170"/>
    <s v="Lori Olson"/>
    <x v="1"/>
    <x v="0"/>
    <s v="Peoria"/>
    <x v="10"/>
    <n v="61604"/>
    <x v="2"/>
    <x v="1338"/>
    <x v="1"/>
    <x v="8"/>
    <x v="1314"/>
    <n v="1.6799999999999995"/>
    <n v="5"/>
    <n v="0.8"/>
    <n v="-2.6880000000000015"/>
  </r>
  <r>
    <n v="6820"/>
    <s v="CA-2014-163860"/>
    <x v="3"/>
    <x v="116"/>
    <d v="2015-01-02T00:00:00"/>
    <s v="Standard Class"/>
    <s v="LO-17170"/>
    <s v="Lori Olson"/>
    <x v="1"/>
    <x v="0"/>
    <s v="Peoria"/>
    <x v="10"/>
    <n v="61604"/>
    <x v="2"/>
    <x v="1494"/>
    <x v="0"/>
    <x v="5"/>
    <x v="1473"/>
    <n v="7.968"/>
    <n v="3"/>
    <n v="0.6"/>
    <n v="-2.3903999999999996"/>
  </r>
  <r>
    <n v="6821"/>
    <s v="CA-2014-163860"/>
    <x v="3"/>
    <x v="116"/>
    <d v="2015-01-02T00:00:00"/>
    <s v="Standard Class"/>
    <s v="LO-17170"/>
    <s v="Lori Olson"/>
    <x v="1"/>
    <x v="0"/>
    <s v="Peoria"/>
    <x v="10"/>
    <n v="61604"/>
    <x v="2"/>
    <x v="167"/>
    <x v="0"/>
    <x v="1"/>
    <x v="166"/>
    <n v="113.372"/>
    <n v="2"/>
    <n v="0.3"/>
    <n v="-3.2391999999999896"/>
  </r>
  <r>
    <n v="6822"/>
    <s v="CA-2014-163860"/>
    <x v="3"/>
    <x v="116"/>
    <d v="2015-01-02T00:00:00"/>
    <s v="Standard Class"/>
    <s v="LO-17170"/>
    <s v="Lori Olson"/>
    <x v="1"/>
    <x v="0"/>
    <s v="Peoria"/>
    <x v="10"/>
    <n v="61604"/>
    <x v="2"/>
    <x v="345"/>
    <x v="0"/>
    <x v="5"/>
    <x v="341"/>
    <n v="2.9600000000000004"/>
    <n v="2"/>
    <n v="0.6"/>
    <n v="-1.4059999999999997"/>
  </r>
  <r>
    <n v="6823"/>
    <s v="US-2014-115609"/>
    <x v="3"/>
    <x v="808"/>
    <d v="2014-11-08T00:00:00"/>
    <s v="Standard Class"/>
    <s v="CS-12505"/>
    <s v="Cindy Stewart"/>
    <x v="0"/>
    <x v="0"/>
    <s v="Los Angeles"/>
    <x v="1"/>
    <n v="90036"/>
    <x v="1"/>
    <x v="731"/>
    <x v="1"/>
    <x v="9"/>
    <x v="723"/>
    <n v="168.1"/>
    <n v="5"/>
    <n v="0"/>
    <n v="43.705999999999996"/>
  </r>
  <r>
    <n v="6824"/>
    <s v="CA-2012-154291"/>
    <x v="1"/>
    <x v="395"/>
    <d v="2012-07-29T00:00:00"/>
    <s v="Standard Class"/>
    <s v="YS-21880"/>
    <s v="Yana Sorensen"/>
    <x v="1"/>
    <x v="0"/>
    <s v="Montgomery"/>
    <x v="19"/>
    <n v="36116"/>
    <x v="0"/>
    <x v="466"/>
    <x v="1"/>
    <x v="12"/>
    <x v="462"/>
    <n v="98.46"/>
    <n v="9"/>
    <n v="0"/>
    <n v="49.23"/>
  </r>
  <r>
    <n v="6825"/>
    <s v="CA-2012-154291"/>
    <x v="1"/>
    <x v="395"/>
    <d v="2012-07-29T00:00:00"/>
    <s v="Standard Class"/>
    <s v="YS-21880"/>
    <s v="Yana Sorensen"/>
    <x v="1"/>
    <x v="0"/>
    <s v="Montgomery"/>
    <x v="19"/>
    <n v="36116"/>
    <x v="0"/>
    <x v="363"/>
    <x v="0"/>
    <x v="3"/>
    <x v="358"/>
    <n v="358.58"/>
    <n v="2"/>
    <n v="0"/>
    <n v="39.44380000000001"/>
  </r>
  <r>
    <n v="6826"/>
    <s v="CA-2013-118689"/>
    <x v="0"/>
    <x v="824"/>
    <d v="2013-10-10T00:00:00"/>
    <s v="Standard Class"/>
    <s v="TC-20980"/>
    <s v="Tamara Chand"/>
    <x v="1"/>
    <x v="0"/>
    <s v="Lafayette"/>
    <x v="14"/>
    <n v="47905"/>
    <x v="2"/>
    <x v="720"/>
    <x v="1"/>
    <x v="4"/>
    <x v="712"/>
    <n v="32.479999999999997"/>
    <n v="2"/>
    <n v="0"/>
    <n v="4.8719999999999999"/>
  </r>
  <r>
    <n v="6827"/>
    <s v="CA-2013-118689"/>
    <x v="0"/>
    <x v="824"/>
    <d v="2013-10-10T00:00:00"/>
    <s v="Standard Class"/>
    <s v="TC-20980"/>
    <s v="Tamara Chand"/>
    <x v="1"/>
    <x v="0"/>
    <s v="Lafayette"/>
    <x v="14"/>
    <n v="47905"/>
    <x v="2"/>
    <x v="1388"/>
    <x v="2"/>
    <x v="16"/>
    <x v="1365"/>
    <n v="17499.949999999997"/>
    <n v="5"/>
    <n v="0"/>
    <n v="8399.9759999999987"/>
  </r>
  <r>
    <n v="6828"/>
    <s v="CA-2013-118689"/>
    <x v="0"/>
    <x v="824"/>
    <d v="2013-10-10T00:00:00"/>
    <s v="Standard Class"/>
    <s v="TC-20980"/>
    <s v="Tamara Chand"/>
    <x v="1"/>
    <x v="0"/>
    <s v="Lafayette"/>
    <x v="14"/>
    <n v="47905"/>
    <x v="2"/>
    <x v="1498"/>
    <x v="1"/>
    <x v="8"/>
    <x v="1477"/>
    <n v="735.98"/>
    <n v="2"/>
    <n v="0"/>
    <n v="331.19099999999997"/>
  </r>
  <r>
    <n v="6829"/>
    <s v="CA-2013-118689"/>
    <x v="0"/>
    <x v="824"/>
    <d v="2013-10-10T00:00:00"/>
    <s v="Standard Class"/>
    <s v="TC-20980"/>
    <s v="Tamara Chand"/>
    <x v="1"/>
    <x v="0"/>
    <s v="Lafayette"/>
    <x v="14"/>
    <n v="47905"/>
    <x v="2"/>
    <x v="696"/>
    <x v="1"/>
    <x v="8"/>
    <x v="689"/>
    <n v="34.370000000000005"/>
    <n v="7"/>
    <n v="0"/>
    <n v="16.8413"/>
  </r>
  <r>
    <n v="6830"/>
    <s v="CA-2013-118689"/>
    <x v="0"/>
    <x v="824"/>
    <d v="2013-10-10T00:00:00"/>
    <s v="Standard Class"/>
    <s v="TC-20980"/>
    <s v="Tamara Chand"/>
    <x v="1"/>
    <x v="0"/>
    <s v="Lafayette"/>
    <x v="14"/>
    <n v="47905"/>
    <x v="2"/>
    <x v="207"/>
    <x v="1"/>
    <x v="6"/>
    <x v="206"/>
    <n v="33.96"/>
    <n v="2"/>
    <n v="0"/>
    <n v="9.5088000000000008"/>
  </r>
  <r>
    <n v="6831"/>
    <s v="CA-2013-140438"/>
    <x v="0"/>
    <x v="435"/>
    <d v="2013-12-28T00:00:00"/>
    <s v="Second Class"/>
    <s v="PW-19030"/>
    <s v="Pauline Webber"/>
    <x v="1"/>
    <x v="0"/>
    <s v="New York City"/>
    <x v="15"/>
    <n v="10009"/>
    <x v="3"/>
    <x v="984"/>
    <x v="2"/>
    <x v="7"/>
    <x v="968"/>
    <n v="197.96999999999997"/>
    <n v="3"/>
    <n v="0"/>
    <n v="53.451900000000009"/>
  </r>
  <r>
    <n v="6832"/>
    <s v="US-2014-123204"/>
    <x v="3"/>
    <x v="246"/>
    <d v="2014-07-28T00:00:00"/>
    <s v="Standard Class"/>
    <s v="CS-11860"/>
    <s v="Cari Schnelling"/>
    <x v="0"/>
    <x v="0"/>
    <s v="New York City"/>
    <x v="15"/>
    <n v="10024"/>
    <x v="3"/>
    <x v="1298"/>
    <x v="1"/>
    <x v="9"/>
    <x v="1274"/>
    <n v="17.48"/>
    <n v="4"/>
    <n v="0"/>
    <n v="4.5448000000000004"/>
  </r>
  <r>
    <n v="6833"/>
    <s v="CA-2012-112522"/>
    <x v="1"/>
    <x v="998"/>
    <d v="2012-10-17T00:00:00"/>
    <s v="Standard Class"/>
    <s v="DP-13165"/>
    <s v="David Philippe"/>
    <x v="0"/>
    <x v="0"/>
    <s v="Chicago"/>
    <x v="10"/>
    <n v="60610"/>
    <x v="2"/>
    <x v="1412"/>
    <x v="1"/>
    <x v="6"/>
    <x v="1390"/>
    <n v="8.016"/>
    <n v="3"/>
    <n v="0.2"/>
    <n v="1.0019999999999993"/>
  </r>
  <r>
    <n v="6834"/>
    <s v="CA-2013-153101"/>
    <x v="0"/>
    <x v="162"/>
    <d v="2013-09-09T00:00:00"/>
    <s v="Same Day"/>
    <s v="PJ-19015"/>
    <s v="Pauline Johnson"/>
    <x v="0"/>
    <x v="0"/>
    <s v="Santa Ana"/>
    <x v="1"/>
    <n v="92704"/>
    <x v="1"/>
    <x v="962"/>
    <x v="0"/>
    <x v="3"/>
    <x v="946"/>
    <n v="146.04000000000002"/>
    <n v="1"/>
    <n v="0.2"/>
    <n v="-12.778499999999994"/>
  </r>
  <r>
    <n v="6835"/>
    <s v="CA-2013-142615"/>
    <x v="0"/>
    <x v="73"/>
    <d v="2013-11-25T00:00:00"/>
    <s v="Standard Class"/>
    <s v="BM-11575"/>
    <s v="Brendan Murry"/>
    <x v="1"/>
    <x v="0"/>
    <s v="Montebello"/>
    <x v="1"/>
    <n v="90640"/>
    <x v="1"/>
    <x v="1775"/>
    <x v="2"/>
    <x v="11"/>
    <x v="1756"/>
    <n v="27.88"/>
    <n v="2"/>
    <n v="0"/>
    <n v="3.9032000000000018"/>
  </r>
  <r>
    <n v="6836"/>
    <s v="CA-2014-142643"/>
    <x v="3"/>
    <x v="453"/>
    <d v="2014-10-21T00:00:00"/>
    <s v="Standard Class"/>
    <s v="DL-13495"/>
    <s v="Dionis Lloyd"/>
    <x v="1"/>
    <x v="0"/>
    <s v="Thousand Oaks"/>
    <x v="1"/>
    <n v="91360"/>
    <x v="1"/>
    <x v="580"/>
    <x v="1"/>
    <x v="2"/>
    <x v="575"/>
    <n v="152.65"/>
    <n v="5"/>
    <n v="0"/>
    <n v="70.219000000000008"/>
  </r>
  <r>
    <n v="6837"/>
    <s v="CA-2014-142643"/>
    <x v="3"/>
    <x v="453"/>
    <d v="2014-10-21T00:00:00"/>
    <s v="Standard Class"/>
    <s v="DL-13495"/>
    <s v="Dionis Lloyd"/>
    <x v="1"/>
    <x v="0"/>
    <s v="Thousand Oaks"/>
    <x v="1"/>
    <n v="91360"/>
    <x v="1"/>
    <x v="205"/>
    <x v="0"/>
    <x v="5"/>
    <x v="204"/>
    <n v="22.72"/>
    <n v="1"/>
    <n v="0"/>
    <n v="9.3152000000000008"/>
  </r>
  <r>
    <n v="6838"/>
    <s v="CA-2012-116260"/>
    <x v="1"/>
    <x v="380"/>
    <d v="2012-07-12T00:00:00"/>
    <s v="Standard Class"/>
    <s v="BF-10975"/>
    <s v="Barbara Fisher"/>
    <x v="1"/>
    <x v="0"/>
    <s v="Vineland"/>
    <x v="30"/>
    <n v="8360"/>
    <x v="3"/>
    <x v="324"/>
    <x v="1"/>
    <x v="6"/>
    <x v="321"/>
    <n v="11.12"/>
    <n v="4"/>
    <n v="0"/>
    <n v="2.8911999999999995"/>
  </r>
  <r>
    <n v="6839"/>
    <s v="CA-2014-107517"/>
    <x v="3"/>
    <x v="1119"/>
    <d v="2014-02-10T00:00:00"/>
    <s v="Standard Class"/>
    <s v="FC-14335"/>
    <s v="Fred Chung"/>
    <x v="1"/>
    <x v="0"/>
    <s v="Torrance"/>
    <x v="1"/>
    <n v="90503"/>
    <x v="1"/>
    <x v="1739"/>
    <x v="1"/>
    <x v="9"/>
    <x v="1719"/>
    <n v="1640.6999999999998"/>
    <n v="5"/>
    <n v="0"/>
    <n v="459.39599999999996"/>
  </r>
  <r>
    <n v="6840"/>
    <s v="CA-2014-107517"/>
    <x v="3"/>
    <x v="1119"/>
    <d v="2014-02-10T00:00:00"/>
    <s v="Standard Class"/>
    <s v="FC-14335"/>
    <s v="Fred Chung"/>
    <x v="1"/>
    <x v="0"/>
    <s v="Torrance"/>
    <x v="1"/>
    <n v="90503"/>
    <x v="1"/>
    <x v="918"/>
    <x v="2"/>
    <x v="7"/>
    <x v="901"/>
    <n v="371.2"/>
    <n v="5"/>
    <n v="0.2"/>
    <n v="41.759999999999948"/>
  </r>
  <r>
    <n v="6841"/>
    <s v="CA-2012-166338"/>
    <x v="1"/>
    <x v="401"/>
    <d v="2012-12-07T00:00:00"/>
    <s v="First Class"/>
    <s v="MP-18175"/>
    <s v="Mike Pelletier"/>
    <x v="2"/>
    <x v="0"/>
    <s v="Troy"/>
    <x v="24"/>
    <n v="45373"/>
    <x v="3"/>
    <x v="91"/>
    <x v="1"/>
    <x v="8"/>
    <x v="91"/>
    <n v="14.832000000000003"/>
    <n v="3"/>
    <n v="0.7"/>
    <n v="-10.382399999999997"/>
  </r>
  <r>
    <n v="6842"/>
    <s v="CA-2013-123946"/>
    <x v="0"/>
    <x v="126"/>
    <d v="2013-09-18T00:00:00"/>
    <s v="Standard Class"/>
    <s v="AJ-10795"/>
    <s v="Anthony Johnson"/>
    <x v="1"/>
    <x v="0"/>
    <s v="Springfield"/>
    <x v="17"/>
    <n v="22153"/>
    <x v="0"/>
    <x v="1691"/>
    <x v="2"/>
    <x v="11"/>
    <x v="1670"/>
    <n v="20.700000000000003"/>
    <n v="3"/>
    <n v="0"/>
    <n v="1.6559999999999988"/>
  </r>
  <r>
    <n v="6843"/>
    <s v="CA-2013-123946"/>
    <x v="0"/>
    <x v="126"/>
    <d v="2013-09-18T00:00:00"/>
    <s v="Standard Class"/>
    <s v="AJ-10795"/>
    <s v="Anthony Johnson"/>
    <x v="1"/>
    <x v="0"/>
    <s v="Springfield"/>
    <x v="17"/>
    <n v="22153"/>
    <x v="0"/>
    <x v="1228"/>
    <x v="1"/>
    <x v="13"/>
    <x v="33"/>
    <n v="11.34"/>
    <n v="3"/>
    <n v="0"/>
    <n v="5.2164000000000001"/>
  </r>
  <r>
    <n v="6844"/>
    <s v="CA-2013-123946"/>
    <x v="0"/>
    <x v="126"/>
    <d v="2013-09-18T00:00:00"/>
    <s v="Standard Class"/>
    <s v="AJ-10795"/>
    <s v="Anthony Johnson"/>
    <x v="1"/>
    <x v="0"/>
    <s v="Springfield"/>
    <x v="17"/>
    <n v="22153"/>
    <x v="0"/>
    <x v="1033"/>
    <x v="1"/>
    <x v="4"/>
    <x v="1015"/>
    <n v="67.900000000000006"/>
    <n v="5"/>
    <n v="0"/>
    <n v="0.67899999999999849"/>
  </r>
  <r>
    <n v="6845"/>
    <s v="CA-2013-123946"/>
    <x v="0"/>
    <x v="126"/>
    <d v="2013-09-18T00:00:00"/>
    <s v="Standard Class"/>
    <s v="AJ-10795"/>
    <s v="Anthony Johnson"/>
    <x v="1"/>
    <x v="0"/>
    <s v="Springfield"/>
    <x v="17"/>
    <n v="22153"/>
    <x v="0"/>
    <x v="1802"/>
    <x v="0"/>
    <x v="1"/>
    <x v="1783"/>
    <n v="1059.1199999999999"/>
    <n v="4"/>
    <n v="0"/>
    <n v="307.14479999999992"/>
  </r>
  <r>
    <n v="6846"/>
    <s v="CA-2011-147543"/>
    <x v="2"/>
    <x v="522"/>
    <d v="2011-07-12T00:00:00"/>
    <s v="Standard Class"/>
    <s v="BC-11125"/>
    <s v="Becky Castell"/>
    <x v="2"/>
    <x v="0"/>
    <s v="El Cajon"/>
    <x v="1"/>
    <n v="92020"/>
    <x v="1"/>
    <x v="1180"/>
    <x v="0"/>
    <x v="1"/>
    <x v="1157"/>
    <n v="478.48"/>
    <n v="2"/>
    <n v="0.2"/>
    <n v="47.848000000000013"/>
  </r>
  <r>
    <n v="6847"/>
    <s v="US-2013-159093"/>
    <x v="0"/>
    <x v="195"/>
    <d v="2013-05-15T00:00:00"/>
    <s v="Standard Class"/>
    <s v="RS-19420"/>
    <s v="Ricardo Sperren"/>
    <x v="1"/>
    <x v="0"/>
    <s v="Los Angeles"/>
    <x v="1"/>
    <n v="90036"/>
    <x v="1"/>
    <x v="1788"/>
    <x v="1"/>
    <x v="10"/>
    <x v="1769"/>
    <n v="32.04"/>
    <n v="4"/>
    <n v="0"/>
    <n v="14.417999999999999"/>
  </r>
  <r>
    <n v="6848"/>
    <s v="CA-2013-162110"/>
    <x v="0"/>
    <x v="427"/>
    <d v="2013-07-23T00:00:00"/>
    <s v="Standard Class"/>
    <s v="NP-18670"/>
    <s v="Nora Paige"/>
    <x v="0"/>
    <x v="0"/>
    <s v="Phoenix"/>
    <x v="16"/>
    <n v="85023"/>
    <x v="1"/>
    <x v="431"/>
    <x v="2"/>
    <x v="7"/>
    <x v="426"/>
    <n v="55.991999999999997"/>
    <n v="1"/>
    <n v="0.2"/>
    <n v="3.4995000000000029"/>
  </r>
  <r>
    <n v="6849"/>
    <s v="US-2013-163461"/>
    <x v="0"/>
    <x v="1133"/>
    <d v="2013-06-22T00:00:00"/>
    <s v="First Class"/>
    <s v="BT-11440"/>
    <s v="Bobby Trafton"/>
    <x v="0"/>
    <x v="0"/>
    <s v="Frankfort"/>
    <x v="10"/>
    <n v="60423"/>
    <x v="2"/>
    <x v="1684"/>
    <x v="1"/>
    <x v="10"/>
    <x v="1663"/>
    <n v="76.864000000000004"/>
    <n v="2"/>
    <n v="0.2"/>
    <n v="26.902399999999993"/>
  </r>
  <r>
    <n v="6850"/>
    <s v="CA-2011-101462"/>
    <x v="2"/>
    <x v="1017"/>
    <d v="2011-04-25T00:00:00"/>
    <s v="Standard Class"/>
    <s v="BP-11230"/>
    <s v="Benjamin Patterson"/>
    <x v="0"/>
    <x v="0"/>
    <s v="Los Angeles"/>
    <x v="1"/>
    <n v="90045"/>
    <x v="1"/>
    <x v="1442"/>
    <x v="0"/>
    <x v="5"/>
    <x v="1421"/>
    <n v="59.92"/>
    <n v="4"/>
    <n v="0"/>
    <n v="27.563200000000002"/>
  </r>
  <r>
    <n v="6851"/>
    <s v="US-2013-100461"/>
    <x v="0"/>
    <x v="1134"/>
    <d v="2013-01-12T00:00:00"/>
    <s v="Standard Class"/>
    <s v="JO-15145"/>
    <s v="Jack O'Briant"/>
    <x v="1"/>
    <x v="0"/>
    <s v="Franklin"/>
    <x v="6"/>
    <n v="53132"/>
    <x v="2"/>
    <x v="37"/>
    <x v="0"/>
    <x v="0"/>
    <x v="37"/>
    <n v="1565.88"/>
    <n v="6"/>
    <n v="0"/>
    <n v="407.12880000000007"/>
  </r>
  <r>
    <n v="6852"/>
    <s v="US-2013-100461"/>
    <x v="0"/>
    <x v="1134"/>
    <d v="2013-01-12T00:00:00"/>
    <s v="Standard Class"/>
    <s v="JO-15145"/>
    <s v="Jack O'Briant"/>
    <x v="1"/>
    <x v="0"/>
    <s v="Franklin"/>
    <x v="6"/>
    <n v="53132"/>
    <x v="2"/>
    <x v="58"/>
    <x v="1"/>
    <x v="8"/>
    <x v="58"/>
    <n v="106.05"/>
    <n v="7"/>
    <n v="0"/>
    <n v="49.843499999999999"/>
  </r>
  <r>
    <n v="6853"/>
    <s v="US-2014-162670"/>
    <x v="3"/>
    <x v="331"/>
    <d v="2014-12-29T00:00:00"/>
    <s v="Second Class"/>
    <s v="MF-18250"/>
    <s v="Monica Federle"/>
    <x v="1"/>
    <x v="0"/>
    <s v="Little Rock"/>
    <x v="36"/>
    <n v="72209"/>
    <x v="0"/>
    <x v="177"/>
    <x v="1"/>
    <x v="4"/>
    <x v="176"/>
    <n v="62.04"/>
    <n v="4"/>
    <n v="0"/>
    <n v="17.371200000000002"/>
  </r>
  <r>
    <n v="6854"/>
    <s v="US-2014-162670"/>
    <x v="3"/>
    <x v="331"/>
    <d v="2014-12-29T00:00:00"/>
    <s v="Second Class"/>
    <s v="MF-18250"/>
    <s v="Monica Federle"/>
    <x v="1"/>
    <x v="0"/>
    <s v="Little Rock"/>
    <x v="36"/>
    <n v="72209"/>
    <x v="0"/>
    <x v="1405"/>
    <x v="2"/>
    <x v="7"/>
    <x v="1383"/>
    <n v="494.97"/>
    <n v="3"/>
    <n v="0"/>
    <n v="148.49099999999996"/>
  </r>
  <r>
    <n v="6855"/>
    <s v="US-2014-162670"/>
    <x v="3"/>
    <x v="331"/>
    <d v="2014-12-29T00:00:00"/>
    <s v="Second Class"/>
    <s v="MF-18250"/>
    <s v="Monica Federle"/>
    <x v="1"/>
    <x v="0"/>
    <s v="Little Rock"/>
    <x v="36"/>
    <n v="72209"/>
    <x v="0"/>
    <x v="196"/>
    <x v="1"/>
    <x v="4"/>
    <x v="195"/>
    <n v="367.96"/>
    <n v="4"/>
    <n v="0"/>
    <n v="14.718399999999974"/>
  </r>
  <r>
    <n v="6856"/>
    <s v="US-2014-162670"/>
    <x v="3"/>
    <x v="331"/>
    <d v="2014-12-29T00:00:00"/>
    <s v="Second Class"/>
    <s v="MF-18250"/>
    <s v="Monica Federle"/>
    <x v="1"/>
    <x v="0"/>
    <s v="Little Rock"/>
    <x v="36"/>
    <n v="72209"/>
    <x v="0"/>
    <x v="1134"/>
    <x v="1"/>
    <x v="10"/>
    <x v="1113"/>
    <n v="44.96"/>
    <n v="2"/>
    <n v="0"/>
    <n v="20.6816"/>
  </r>
  <r>
    <n v="6857"/>
    <s v="US-2014-162670"/>
    <x v="3"/>
    <x v="331"/>
    <d v="2014-12-29T00:00:00"/>
    <s v="Second Class"/>
    <s v="MF-18250"/>
    <s v="Monica Federle"/>
    <x v="1"/>
    <x v="0"/>
    <s v="Little Rock"/>
    <x v="36"/>
    <n v="72209"/>
    <x v="0"/>
    <x v="1697"/>
    <x v="1"/>
    <x v="12"/>
    <x v="1676"/>
    <n v="182.94"/>
    <n v="3"/>
    <n v="0"/>
    <n v="85.981799999999993"/>
  </r>
  <r>
    <n v="6858"/>
    <s v="CA-2014-128965"/>
    <x v="3"/>
    <x v="827"/>
    <d v="2014-04-23T00:00:00"/>
    <s v="Standard Class"/>
    <s v="PS-18760"/>
    <s v="Pamela Stobb"/>
    <x v="0"/>
    <x v="0"/>
    <s v="Los Angeles"/>
    <x v="1"/>
    <n v="90008"/>
    <x v="1"/>
    <x v="945"/>
    <x v="1"/>
    <x v="10"/>
    <x v="929"/>
    <n v="28.14"/>
    <n v="3"/>
    <n v="0"/>
    <n v="13.507200000000001"/>
  </r>
  <r>
    <n v="6859"/>
    <s v="CA-2014-128965"/>
    <x v="3"/>
    <x v="827"/>
    <d v="2014-04-23T00:00:00"/>
    <s v="Standard Class"/>
    <s v="PS-18760"/>
    <s v="Pamela Stobb"/>
    <x v="0"/>
    <x v="0"/>
    <s v="Los Angeles"/>
    <x v="1"/>
    <n v="90008"/>
    <x v="1"/>
    <x v="932"/>
    <x v="1"/>
    <x v="2"/>
    <x v="916"/>
    <n v="7.38"/>
    <n v="2"/>
    <n v="0"/>
    <n v="3.4685999999999999"/>
  </r>
  <r>
    <n v="6860"/>
    <s v="CA-2014-128965"/>
    <x v="3"/>
    <x v="827"/>
    <d v="2014-04-23T00:00:00"/>
    <s v="Standard Class"/>
    <s v="PS-18760"/>
    <s v="Pamela Stobb"/>
    <x v="0"/>
    <x v="0"/>
    <s v="Los Angeles"/>
    <x v="1"/>
    <n v="90008"/>
    <x v="1"/>
    <x v="845"/>
    <x v="1"/>
    <x v="13"/>
    <x v="831"/>
    <n v="10.9"/>
    <n v="5"/>
    <n v="0"/>
    <n v="3.5970000000000004"/>
  </r>
  <r>
    <n v="6861"/>
    <s v="CA-2014-128965"/>
    <x v="3"/>
    <x v="827"/>
    <d v="2014-04-23T00:00:00"/>
    <s v="Standard Class"/>
    <s v="PS-18760"/>
    <s v="Pamela Stobb"/>
    <x v="0"/>
    <x v="0"/>
    <s v="Los Angeles"/>
    <x v="1"/>
    <n v="90008"/>
    <x v="1"/>
    <x v="606"/>
    <x v="2"/>
    <x v="11"/>
    <x v="601"/>
    <n v="274.89"/>
    <n v="11"/>
    <n v="0"/>
    <n v="46.731299999999962"/>
  </r>
  <r>
    <n v="6862"/>
    <s v="CA-2014-128965"/>
    <x v="3"/>
    <x v="827"/>
    <d v="2014-04-23T00:00:00"/>
    <s v="Standard Class"/>
    <s v="PS-18760"/>
    <s v="Pamela Stobb"/>
    <x v="0"/>
    <x v="0"/>
    <s v="Los Angeles"/>
    <x v="1"/>
    <n v="90008"/>
    <x v="1"/>
    <x v="1186"/>
    <x v="1"/>
    <x v="2"/>
    <x v="1163"/>
    <n v="23.04"/>
    <n v="8"/>
    <n v="0"/>
    <n v="11.2896"/>
  </r>
  <r>
    <n v="6863"/>
    <s v="CA-2014-128965"/>
    <x v="3"/>
    <x v="827"/>
    <d v="2014-04-23T00:00:00"/>
    <s v="Standard Class"/>
    <s v="PS-18760"/>
    <s v="Pamela Stobb"/>
    <x v="0"/>
    <x v="0"/>
    <s v="Los Angeles"/>
    <x v="1"/>
    <n v="90008"/>
    <x v="1"/>
    <x v="1209"/>
    <x v="0"/>
    <x v="1"/>
    <x v="1185"/>
    <n v="218.35200000000003"/>
    <n v="3"/>
    <n v="0.2"/>
    <n v="-19.105800000000016"/>
  </r>
  <r>
    <n v="6864"/>
    <s v="CA-2014-138618"/>
    <x v="3"/>
    <x v="96"/>
    <d v="2014-12-09T00:00:00"/>
    <s v="Standard Class"/>
    <s v="MY-17380"/>
    <s v="Maribeth Yedwab"/>
    <x v="1"/>
    <x v="0"/>
    <s v="San Antonio"/>
    <x v="5"/>
    <n v="78207"/>
    <x v="2"/>
    <x v="1440"/>
    <x v="1"/>
    <x v="10"/>
    <x v="1419"/>
    <n v="10.368000000000002"/>
    <n v="2"/>
    <n v="0.2"/>
    <n v="3.6288"/>
  </r>
  <r>
    <n v="6865"/>
    <s v="US-2013-126452"/>
    <x v="0"/>
    <x v="1036"/>
    <d v="2013-08-29T00:00:00"/>
    <s v="Standard Class"/>
    <s v="SC-20230"/>
    <s v="Scot Coram"/>
    <x v="1"/>
    <x v="0"/>
    <s v="Los Angeles"/>
    <x v="1"/>
    <n v="90004"/>
    <x v="1"/>
    <x v="741"/>
    <x v="1"/>
    <x v="8"/>
    <x v="732"/>
    <n v="12.672000000000001"/>
    <n v="2"/>
    <n v="0.2"/>
    <n v="4.7519999999999998"/>
  </r>
  <r>
    <n v="6866"/>
    <s v="US-2013-126452"/>
    <x v="0"/>
    <x v="1036"/>
    <d v="2013-08-29T00:00:00"/>
    <s v="Standard Class"/>
    <s v="SC-20230"/>
    <s v="Scot Coram"/>
    <x v="1"/>
    <x v="0"/>
    <s v="Los Angeles"/>
    <x v="1"/>
    <n v="90004"/>
    <x v="1"/>
    <x v="461"/>
    <x v="2"/>
    <x v="7"/>
    <x v="457"/>
    <n v="91.96"/>
    <n v="5"/>
    <n v="0.2"/>
    <n v="-20.690999999999992"/>
  </r>
  <r>
    <n v="6867"/>
    <s v="US-2013-126452"/>
    <x v="0"/>
    <x v="1036"/>
    <d v="2013-08-29T00:00:00"/>
    <s v="Standard Class"/>
    <s v="SC-20230"/>
    <s v="Scot Coram"/>
    <x v="1"/>
    <x v="0"/>
    <s v="Los Angeles"/>
    <x v="1"/>
    <n v="90004"/>
    <x v="1"/>
    <x v="106"/>
    <x v="2"/>
    <x v="11"/>
    <x v="106"/>
    <n v="254.96999999999997"/>
    <n v="3"/>
    <n v="0"/>
    <n v="91.789199999999994"/>
  </r>
  <r>
    <n v="6868"/>
    <s v="US-2013-126452"/>
    <x v="0"/>
    <x v="1036"/>
    <d v="2013-08-29T00:00:00"/>
    <s v="Standard Class"/>
    <s v="SC-20230"/>
    <s v="Scot Coram"/>
    <x v="1"/>
    <x v="0"/>
    <s v="Los Angeles"/>
    <x v="1"/>
    <n v="90004"/>
    <x v="1"/>
    <x v="1431"/>
    <x v="2"/>
    <x v="7"/>
    <x v="1410"/>
    <n v="31.983999999999998"/>
    <n v="2"/>
    <n v="0.2"/>
    <n v="-7.9959999999999996"/>
  </r>
  <r>
    <n v="6869"/>
    <s v="US-2013-126452"/>
    <x v="0"/>
    <x v="1036"/>
    <d v="2013-08-29T00:00:00"/>
    <s v="Standard Class"/>
    <s v="SC-20230"/>
    <s v="Scot Coram"/>
    <x v="1"/>
    <x v="0"/>
    <s v="Los Angeles"/>
    <x v="1"/>
    <n v="90004"/>
    <x v="1"/>
    <x v="1382"/>
    <x v="0"/>
    <x v="3"/>
    <x v="1358"/>
    <n v="2887.0560000000005"/>
    <n v="9"/>
    <n v="0.2"/>
    <n v="180.44099999999992"/>
  </r>
  <r>
    <n v="6870"/>
    <s v="US-2013-126452"/>
    <x v="0"/>
    <x v="1036"/>
    <d v="2013-08-29T00:00:00"/>
    <s v="Standard Class"/>
    <s v="SC-20230"/>
    <s v="Scot Coram"/>
    <x v="1"/>
    <x v="0"/>
    <s v="Los Angeles"/>
    <x v="1"/>
    <n v="90004"/>
    <x v="1"/>
    <x v="1465"/>
    <x v="1"/>
    <x v="10"/>
    <x v="1442"/>
    <n v="12.96"/>
    <n v="2"/>
    <n v="0"/>
    <n v="6.2208000000000006"/>
  </r>
  <r>
    <n v="6871"/>
    <s v="US-2013-126452"/>
    <x v="0"/>
    <x v="1036"/>
    <d v="2013-08-29T00:00:00"/>
    <s v="Standard Class"/>
    <s v="SC-20230"/>
    <s v="Scot Coram"/>
    <x v="1"/>
    <x v="0"/>
    <s v="Los Angeles"/>
    <x v="1"/>
    <n v="90004"/>
    <x v="1"/>
    <x v="1610"/>
    <x v="1"/>
    <x v="10"/>
    <x v="1592"/>
    <n v="47.52"/>
    <n v="9"/>
    <n v="0"/>
    <n v="21.384"/>
  </r>
  <r>
    <n v="6872"/>
    <s v="CA-2013-145009"/>
    <x v="0"/>
    <x v="5"/>
    <d v="2013-12-09T00:00:00"/>
    <s v="Second Class"/>
    <s v="RF-19345"/>
    <s v="Randy Ferguson"/>
    <x v="1"/>
    <x v="0"/>
    <s v="Chicago"/>
    <x v="10"/>
    <n v="60610"/>
    <x v="2"/>
    <x v="690"/>
    <x v="1"/>
    <x v="2"/>
    <x v="683"/>
    <n v="11.952000000000002"/>
    <n v="3"/>
    <n v="0.2"/>
    <n v="3.8843999999999994"/>
  </r>
  <r>
    <n v="6873"/>
    <s v="CA-2012-162544"/>
    <x v="1"/>
    <x v="1135"/>
    <d v="2012-12-19T00:00:00"/>
    <s v="First Class"/>
    <s v="SG-20080"/>
    <s v="Sandra Glassco"/>
    <x v="0"/>
    <x v="0"/>
    <s v="Seattle"/>
    <x v="4"/>
    <n v="98105"/>
    <x v="1"/>
    <x v="1668"/>
    <x v="1"/>
    <x v="10"/>
    <x v="1647"/>
    <n v="4.9800000000000004"/>
    <n v="1"/>
    <n v="0"/>
    <n v="2.3406000000000002"/>
  </r>
  <r>
    <n v="6874"/>
    <s v="CA-2011-124394"/>
    <x v="2"/>
    <x v="1136"/>
    <d v="2011-10-22T00:00:00"/>
    <s v="Second Class"/>
    <s v="TB-21520"/>
    <s v="Tracy Blumstein"/>
    <x v="0"/>
    <x v="0"/>
    <s v="Beaumont"/>
    <x v="5"/>
    <n v="77705"/>
    <x v="2"/>
    <x v="828"/>
    <x v="1"/>
    <x v="8"/>
    <x v="816"/>
    <n v="10.779999999999996"/>
    <n v="5"/>
    <n v="0.8"/>
    <n v="-17.248000000000008"/>
  </r>
  <r>
    <n v="6875"/>
    <s v="CA-2011-124394"/>
    <x v="2"/>
    <x v="1136"/>
    <d v="2011-10-22T00:00:00"/>
    <s v="Second Class"/>
    <s v="TB-21520"/>
    <s v="Tracy Blumstein"/>
    <x v="0"/>
    <x v="0"/>
    <s v="Beaumont"/>
    <x v="5"/>
    <n v="77705"/>
    <x v="2"/>
    <x v="959"/>
    <x v="2"/>
    <x v="11"/>
    <x v="943"/>
    <n v="119.97600000000001"/>
    <n v="3"/>
    <n v="0.2"/>
    <n v="-17.996400000000019"/>
  </r>
  <r>
    <n v="6876"/>
    <s v="US-2013-121013"/>
    <x v="0"/>
    <x v="64"/>
    <d v="2013-09-11T00:00:00"/>
    <s v="Standard Class"/>
    <s v="MM-17920"/>
    <s v="Michael Moore"/>
    <x v="0"/>
    <x v="0"/>
    <s v="Chesapeake"/>
    <x v="17"/>
    <n v="23320"/>
    <x v="0"/>
    <x v="1351"/>
    <x v="1"/>
    <x v="2"/>
    <x v="1328"/>
    <n v="25.06"/>
    <n v="2"/>
    <n v="0"/>
    <n v="11.778199999999998"/>
  </r>
  <r>
    <n v="6877"/>
    <s v="US-2013-121013"/>
    <x v="0"/>
    <x v="64"/>
    <d v="2013-09-11T00:00:00"/>
    <s v="Standard Class"/>
    <s v="MM-17920"/>
    <s v="Michael Moore"/>
    <x v="0"/>
    <x v="0"/>
    <s v="Chesapeake"/>
    <x v="17"/>
    <n v="23320"/>
    <x v="0"/>
    <x v="1258"/>
    <x v="0"/>
    <x v="3"/>
    <x v="1233"/>
    <n v="1652.94"/>
    <n v="3"/>
    <n v="0"/>
    <n v="314.05859999999996"/>
  </r>
  <r>
    <n v="6878"/>
    <s v="US-2012-123918"/>
    <x v="1"/>
    <x v="52"/>
    <d v="2012-10-15T00:00:00"/>
    <s v="Same Day"/>
    <s v="CG-12520"/>
    <s v="Claire Gute"/>
    <x v="0"/>
    <x v="0"/>
    <s v="Dallas"/>
    <x v="5"/>
    <n v="75217"/>
    <x v="2"/>
    <x v="859"/>
    <x v="0"/>
    <x v="5"/>
    <x v="845"/>
    <n v="131.376"/>
    <n v="6"/>
    <n v="0.6"/>
    <n v="-95.24760000000002"/>
  </r>
  <r>
    <n v="6879"/>
    <s v="US-2012-123918"/>
    <x v="1"/>
    <x v="52"/>
    <d v="2012-10-15T00:00:00"/>
    <s v="Same Day"/>
    <s v="CG-12520"/>
    <s v="Claire Gute"/>
    <x v="0"/>
    <x v="0"/>
    <s v="Dallas"/>
    <x v="5"/>
    <n v="75217"/>
    <x v="2"/>
    <x v="1083"/>
    <x v="1"/>
    <x v="10"/>
    <x v="1064"/>
    <n v="5.3440000000000003"/>
    <n v="1"/>
    <n v="0.2"/>
    <n v="1.8703999999999998"/>
  </r>
  <r>
    <n v="6880"/>
    <s v="CA-2012-137113"/>
    <x v="1"/>
    <x v="494"/>
    <d v="2012-12-05T00:00:00"/>
    <s v="Second Class"/>
    <s v="TW-21025"/>
    <s v="Tamara Willingham"/>
    <x v="2"/>
    <x v="0"/>
    <s v="Seattle"/>
    <x v="4"/>
    <n v="98105"/>
    <x v="1"/>
    <x v="445"/>
    <x v="0"/>
    <x v="1"/>
    <x v="440"/>
    <n v="2003.9200000000003"/>
    <n v="5"/>
    <n v="0.2"/>
    <n v="125.24499999999995"/>
  </r>
  <r>
    <n v="6881"/>
    <s v="CA-2012-137113"/>
    <x v="1"/>
    <x v="494"/>
    <d v="2012-12-05T00:00:00"/>
    <s v="Second Class"/>
    <s v="TW-21025"/>
    <s v="Tamara Willingham"/>
    <x v="2"/>
    <x v="0"/>
    <s v="Seattle"/>
    <x v="4"/>
    <n v="98105"/>
    <x v="1"/>
    <x v="1330"/>
    <x v="1"/>
    <x v="10"/>
    <x v="1306"/>
    <n v="32.400000000000006"/>
    <n v="5"/>
    <n v="0"/>
    <n v="15.552000000000001"/>
  </r>
  <r>
    <n v="6882"/>
    <s v="CA-2012-137113"/>
    <x v="1"/>
    <x v="494"/>
    <d v="2012-12-05T00:00:00"/>
    <s v="Second Class"/>
    <s v="TW-21025"/>
    <s v="Tamara Willingham"/>
    <x v="2"/>
    <x v="0"/>
    <s v="Seattle"/>
    <x v="4"/>
    <n v="98105"/>
    <x v="1"/>
    <x v="214"/>
    <x v="0"/>
    <x v="3"/>
    <x v="213"/>
    <n v="1913.3999999999999"/>
    <n v="9"/>
    <n v="0"/>
    <n v="401.81399999999985"/>
  </r>
  <r>
    <n v="6883"/>
    <s v="CA-2012-137113"/>
    <x v="1"/>
    <x v="494"/>
    <d v="2012-12-05T00:00:00"/>
    <s v="Second Class"/>
    <s v="TW-21025"/>
    <s v="Tamara Willingham"/>
    <x v="2"/>
    <x v="0"/>
    <s v="Seattle"/>
    <x v="4"/>
    <n v="98105"/>
    <x v="1"/>
    <x v="1166"/>
    <x v="1"/>
    <x v="4"/>
    <x v="1144"/>
    <n v="146.72999999999999"/>
    <n v="3"/>
    <n v="0"/>
    <n v="2.9346000000000032"/>
  </r>
  <r>
    <n v="6884"/>
    <s v="CA-2012-137113"/>
    <x v="1"/>
    <x v="494"/>
    <d v="2012-12-05T00:00:00"/>
    <s v="Second Class"/>
    <s v="TW-21025"/>
    <s v="Tamara Willingham"/>
    <x v="2"/>
    <x v="0"/>
    <s v="Seattle"/>
    <x v="4"/>
    <n v="98105"/>
    <x v="1"/>
    <x v="393"/>
    <x v="1"/>
    <x v="10"/>
    <x v="389"/>
    <n v="114.2"/>
    <n v="5"/>
    <n v="0"/>
    <n v="52.531999999999996"/>
  </r>
  <r>
    <n v="6885"/>
    <s v="CA-2012-120677"/>
    <x v="1"/>
    <x v="70"/>
    <d v="2012-06-04T00:00:00"/>
    <s v="Standard Class"/>
    <s v="BD-11320"/>
    <s v="Bill Donatelli"/>
    <x v="0"/>
    <x v="0"/>
    <s v="Minneapolis"/>
    <x v="11"/>
    <n v="55407"/>
    <x v="2"/>
    <x v="1476"/>
    <x v="0"/>
    <x v="1"/>
    <x v="1454"/>
    <n v="2567.84"/>
    <n v="8"/>
    <n v="0"/>
    <n v="770.35199999999986"/>
  </r>
  <r>
    <n v="6886"/>
    <s v="CA-2014-123036"/>
    <x v="3"/>
    <x v="18"/>
    <d v="2014-09-18T00:00:00"/>
    <s v="Standard Class"/>
    <s v="HA-14905"/>
    <s v="Helen Abelman"/>
    <x v="0"/>
    <x v="0"/>
    <s v="Springfield"/>
    <x v="24"/>
    <n v="45503"/>
    <x v="3"/>
    <x v="103"/>
    <x v="2"/>
    <x v="11"/>
    <x v="103"/>
    <n v="37.056000000000004"/>
    <n v="4"/>
    <n v="0.2"/>
    <n v="8.8008000000000006"/>
  </r>
  <r>
    <n v="6887"/>
    <s v="CA-2014-123036"/>
    <x v="3"/>
    <x v="18"/>
    <d v="2014-09-18T00:00:00"/>
    <s v="Standard Class"/>
    <s v="HA-14905"/>
    <s v="Helen Abelman"/>
    <x v="0"/>
    <x v="0"/>
    <s v="Springfield"/>
    <x v="24"/>
    <n v="45503"/>
    <x v="3"/>
    <x v="1015"/>
    <x v="2"/>
    <x v="7"/>
    <x v="997"/>
    <n v="259.89600000000002"/>
    <n v="2"/>
    <n v="0.4"/>
    <n v="-56.310799999999972"/>
  </r>
  <r>
    <n v="6888"/>
    <s v="CA-2014-120222"/>
    <x v="3"/>
    <x v="1016"/>
    <d v="2014-05-03T00:00:00"/>
    <s v="Standard Class"/>
    <s v="LL-16840"/>
    <s v="Lauren Leatherbury"/>
    <x v="0"/>
    <x v="0"/>
    <s v="Los Angeles"/>
    <x v="1"/>
    <n v="90032"/>
    <x v="1"/>
    <x v="69"/>
    <x v="1"/>
    <x v="10"/>
    <x v="69"/>
    <n v="19.049999999999997"/>
    <n v="3"/>
    <n v="0"/>
    <n v="8.7629999999999999"/>
  </r>
  <r>
    <n v="6889"/>
    <s v="CA-2014-120222"/>
    <x v="3"/>
    <x v="1016"/>
    <d v="2014-05-03T00:00:00"/>
    <s v="Standard Class"/>
    <s v="LL-16840"/>
    <s v="Lauren Leatherbury"/>
    <x v="0"/>
    <x v="0"/>
    <s v="Los Angeles"/>
    <x v="1"/>
    <n v="90032"/>
    <x v="1"/>
    <x v="997"/>
    <x v="1"/>
    <x v="8"/>
    <x v="980"/>
    <n v="73.343999999999994"/>
    <n v="3"/>
    <n v="0.2"/>
    <n v="27.503999999999998"/>
  </r>
  <r>
    <n v="6890"/>
    <s v="CA-2014-164756"/>
    <x v="3"/>
    <x v="65"/>
    <d v="2014-09-23T00:00:00"/>
    <s v="Standard Class"/>
    <s v="SS-20140"/>
    <s v="Saphhira Shifley"/>
    <x v="1"/>
    <x v="0"/>
    <s v="Columbus"/>
    <x v="32"/>
    <n v="31907"/>
    <x v="0"/>
    <x v="179"/>
    <x v="2"/>
    <x v="7"/>
    <x v="178"/>
    <n v="95.68"/>
    <n v="8"/>
    <n v="0"/>
    <n v="26.790400000000005"/>
  </r>
  <r>
    <n v="6891"/>
    <s v="CA-2014-164756"/>
    <x v="3"/>
    <x v="65"/>
    <d v="2014-09-23T00:00:00"/>
    <s v="Standard Class"/>
    <s v="SS-20140"/>
    <s v="Saphhira Shifley"/>
    <x v="1"/>
    <x v="0"/>
    <s v="Columbus"/>
    <x v="32"/>
    <n v="31907"/>
    <x v="0"/>
    <x v="251"/>
    <x v="1"/>
    <x v="10"/>
    <x v="249"/>
    <n v="50.96"/>
    <n v="7"/>
    <n v="0"/>
    <n v="24.460800000000003"/>
  </r>
  <r>
    <n v="6892"/>
    <s v="CA-2014-164756"/>
    <x v="3"/>
    <x v="65"/>
    <d v="2014-09-23T00:00:00"/>
    <s v="Standard Class"/>
    <s v="SS-20140"/>
    <s v="Saphhira Shifley"/>
    <x v="1"/>
    <x v="0"/>
    <s v="Columbus"/>
    <x v="32"/>
    <n v="31907"/>
    <x v="0"/>
    <x v="108"/>
    <x v="1"/>
    <x v="6"/>
    <x v="108"/>
    <n v="113.94"/>
    <n v="3"/>
    <n v="0"/>
    <n v="34.181999999999988"/>
  </r>
  <r>
    <n v="6893"/>
    <s v="CA-2014-164756"/>
    <x v="3"/>
    <x v="65"/>
    <d v="2014-09-23T00:00:00"/>
    <s v="Standard Class"/>
    <s v="SS-20140"/>
    <s v="Saphhira Shifley"/>
    <x v="1"/>
    <x v="0"/>
    <s v="Columbus"/>
    <x v="32"/>
    <n v="31907"/>
    <x v="0"/>
    <x v="1465"/>
    <x v="1"/>
    <x v="10"/>
    <x v="1442"/>
    <n v="25.92"/>
    <n v="4"/>
    <n v="0"/>
    <n v="12.441600000000001"/>
  </r>
  <r>
    <n v="6894"/>
    <s v="CA-2014-164756"/>
    <x v="3"/>
    <x v="65"/>
    <d v="2014-09-23T00:00:00"/>
    <s v="Standard Class"/>
    <s v="SS-20140"/>
    <s v="Saphhira Shifley"/>
    <x v="1"/>
    <x v="0"/>
    <s v="Columbus"/>
    <x v="32"/>
    <n v="31907"/>
    <x v="0"/>
    <x v="1524"/>
    <x v="0"/>
    <x v="5"/>
    <x v="1502"/>
    <n v="20.32"/>
    <n v="4"/>
    <n v="0"/>
    <n v="6.9087999999999994"/>
  </r>
  <r>
    <n v="6895"/>
    <s v="CA-2014-164756"/>
    <x v="3"/>
    <x v="65"/>
    <d v="2014-09-23T00:00:00"/>
    <s v="Standard Class"/>
    <s v="SS-20140"/>
    <s v="Saphhira Shifley"/>
    <x v="1"/>
    <x v="0"/>
    <s v="Columbus"/>
    <x v="32"/>
    <n v="31907"/>
    <x v="0"/>
    <x v="53"/>
    <x v="2"/>
    <x v="7"/>
    <x v="53"/>
    <n v="411.98"/>
    <n v="2"/>
    <n v="0"/>
    <n v="119.4742"/>
  </r>
  <r>
    <n v="6896"/>
    <s v="CA-2014-164756"/>
    <x v="3"/>
    <x v="65"/>
    <d v="2014-09-23T00:00:00"/>
    <s v="Standard Class"/>
    <s v="SS-20140"/>
    <s v="Saphhira Shifley"/>
    <x v="1"/>
    <x v="0"/>
    <s v="Columbus"/>
    <x v="32"/>
    <n v="31907"/>
    <x v="0"/>
    <x v="610"/>
    <x v="1"/>
    <x v="14"/>
    <x v="605"/>
    <n v="34.479999999999997"/>
    <n v="2"/>
    <n v="0"/>
    <n v="9.9991999999999948"/>
  </r>
  <r>
    <n v="6897"/>
    <s v="CA-2014-164756"/>
    <x v="3"/>
    <x v="65"/>
    <d v="2014-09-23T00:00:00"/>
    <s v="Standard Class"/>
    <s v="SS-20140"/>
    <s v="Saphhira Shifley"/>
    <x v="1"/>
    <x v="0"/>
    <s v="Columbus"/>
    <x v="32"/>
    <n v="31907"/>
    <x v="0"/>
    <x v="1689"/>
    <x v="1"/>
    <x v="10"/>
    <x v="1668"/>
    <n v="244.54999999999998"/>
    <n v="5"/>
    <n v="0"/>
    <n v="114.93849999999998"/>
  </r>
  <r>
    <n v="6898"/>
    <s v="CA-2014-122028"/>
    <x v="3"/>
    <x v="238"/>
    <d v="2014-08-26T00:00:00"/>
    <s v="Standard Class"/>
    <s v="CK-12205"/>
    <s v="Chloris Kastensmidt"/>
    <x v="0"/>
    <x v="0"/>
    <s v="Lakewood"/>
    <x v="24"/>
    <n v="44107"/>
    <x v="3"/>
    <x v="1224"/>
    <x v="1"/>
    <x v="8"/>
    <x v="1199"/>
    <n v="10.782000000000002"/>
    <n v="3"/>
    <n v="0.7"/>
    <n v="-7.9067999999999969"/>
  </r>
  <r>
    <n v="6899"/>
    <s v="US-2012-165512"/>
    <x v="1"/>
    <x v="1137"/>
    <d v="2012-05-26T00:00:00"/>
    <s v="Second Class"/>
    <s v="VS-21820"/>
    <s v="Vivek Sundaresam"/>
    <x v="0"/>
    <x v="0"/>
    <s v="Naperville"/>
    <x v="10"/>
    <n v="60540"/>
    <x v="2"/>
    <x v="812"/>
    <x v="0"/>
    <x v="1"/>
    <x v="801"/>
    <n v="602.65099999999995"/>
    <n v="7"/>
    <n v="0.3"/>
    <n v="-163.57670000000005"/>
  </r>
  <r>
    <n v="6900"/>
    <s v="US-2012-165512"/>
    <x v="1"/>
    <x v="1137"/>
    <d v="2012-05-26T00:00:00"/>
    <s v="Second Class"/>
    <s v="VS-21820"/>
    <s v="Vivek Sundaresam"/>
    <x v="0"/>
    <x v="0"/>
    <s v="Naperville"/>
    <x v="10"/>
    <n v="60540"/>
    <x v="2"/>
    <x v="1206"/>
    <x v="1"/>
    <x v="8"/>
    <x v="1182"/>
    <n v="7.6559999999999988"/>
    <n v="6"/>
    <n v="0.8"/>
    <n v="-13.015200000000004"/>
  </r>
  <r>
    <n v="6901"/>
    <s v="CA-2012-140557"/>
    <x v="1"/>
    <x v="67"/>
    <d v="2012-09-11T00:00:00"/>
    <s v="Standard Class"/>
    <s v="TN-21040"/>
    <s v="Tanja Norvell"/>
    <x v="2"/>
    <x v="0"/>
    <s v="New York City"/>
    <x v="15"/>
    <n v="10009"/>
    <x v="3"/>
    <x v="657"/>
    <x v="2"/>
    <x v="11"/>
    <x v="651"/>
    <n v="559.92999999999995"/>
    <n v="7"/>
    <n v="0"/>
    <n v="167.97899999999996"/>
  </r>
  <r>
    <n v="6902"/>
    <s v="US-2014-135013"/>
    <x v="3"/>
    <x v="1138"/>
    <d v="2014-07-25T00:00:00"/>
    <s v="Same Day"/>
    <s v="HR-14830"/>
    <s v="Harold Ryan"/>
    <x v="1"/>
    <x v="0"/>
    <s v="Huntington Beach"/>
    <x v="1"/>
    <n v="92646"/>
    <x v="1"/>
    <x v="306"/>
    <x v="2"/>
    <x v="16"/>
    <x v="303"/>
    <n v="2399.96"/>
    <n v="5"/>
    <n v="0.2"/>
    <n v="839.9860000000001"/>
  </r>
  <r>
    <n v="6903"/>
    <s v="CA-2014-111220"/>
    <x v="3"/>
    <x v="264"/>
    <d v="2014-09-09T00:00:00"/>
    <s v="Standard Class"/>
    <s v="JS-15595"/>
    <s v="Jill Stevenson"/>
    <x v="1"/>
    <x v="0"/>
    <s v="Chicago"/>
    <x v="10"/>
    <n v="60653"/>
    <x v="2"/>
    <x v="659"/>
    <x v="1"/>
    <x v="13"/>
    <x v="653"/>
    <n v="16"/>
    <n v="4"/>
    <n v="0.2"/>
    <n v="5.6"/>
  </r>
  <r>
    <n v="6904"/>
    <s v="CA-2014-111220"/>
    <x v="3"/>
    <x v="264"/>
    <d v="2014-09-09T00:00:00"/>
    <s v="Standard Class"/>
    <s v="JS-15595"/>
    <s v="Jill Stevenson"/>
    <x v="1"/>
    <x v="0"/>
    <s v="Chicago"/>
    <x v="10"/>
    <n v="60653"/>
    <x v="2"/>
    <x v="1803"/>
    <x v="1"/>
    <x v="9"/>
    <x v="1784"/>
    <n v="5.5879999999999992"/>
    <n v="2"/>
    <n v="0.8"/>
    <n v="-15.087600000000002"/>
  </r>
  <r>
    <n v="6905"/>
    <s v="CA-2014-111220"/>
    <x v="3"/>
    <x v="264"/>
    <d v="2014-09-09T00:00:00"/>
    <s v="Standard Class"/>
    <s v="JS-15595"/>
    <s v="Jill Stevenson"/>
    <x v="1"/>
    <x v="0"/>
    <s v="Chicago"/>
    <x v="10"/>
    <n v="60653"/>
    <x v="2"/>
    <x v="1755"/>
    <x v="1"/>
    <x v="4"/>
    <x v="1736"/>
    <n v="235.92"/>
    <n v="5"/>
    <n v="0.2"/>
    <n v="-44.235000000000007"/>
  </r>
  <r>
    <n v="6906"/>
    <s v="US-2014-149006"/>
    <x v="3"/>
    <x v="1139"/>
    <d v="2014-12-09T00:00:00"/>
    <s v="Second Class"/>
    <s v="BN-11470"/>
    <s v="Brad Norvell"/>
    <x v="1"/>
    <x v="0"/>
    <s v="Brentwood"/>
    <x v="1"/>
    <n v="94513"/>
    <x v="1"/>
    <x v="683"/>
    <x v="1"/>
    <x v="4"/>
    <x v="33"/>
    <n v="10.68"/>
    <n v="1"/>
    <n v="0"/>
    <n v="2.8836000000000004"/>
  </r>
  <r>
    <n v="6907"/>
    <s v="CA-2014-149468"/>
    <x v="3"/>
    <x v="968"/>
    <d v="2014-05-21T00:00:00"/>
    <s v="Same Day"/>
    <s v="AR-10405"/>
    <s v="Allen Rosenblatt"/>
    <x v="1"/>
    <x v="0"/>
    <s v="Trenton"/>
    <x v="12"/>
    <n v="48183"/>
    <x v="2"/>
    <x v="340"/>
    <x v="1"/>
    <x v="8"/>
    <x v="336"/>
    <n v="41.28"/>
    <n v="2"/>
    <n v="0"/>
    <n v="19.814399999999999"/>
  </r>
  <r>
    <n v="6908"/>
    <s v="CA-2013-140249"/>
    <x v="0"/>
    <x v="720"/>
    <d v="2013-10-04T00:00:00"/>
    <s v="Standard Class"/>
    <s v="SW-20455"/>
    <s v="Shaun Weien"/>
    <x v="0"/>
    <x v="0"/>
    <s v="Seattle"/>
    <x v="4"/>
    <n v="98103"/>
    <x v="1"/>
    <x v="1718"/>
    <x v="2"/>
    <x v="7"/>
    <x v="1696"/>
    <n v="1001.5840000000001"/>
    <n v="2"/>
    <n v="0.2"/>
    <n v="125.19799999999992"/>
  </r>
  <r>
    <n v="6909"/>
    <s v="US-2014-135503"/>
    <x v="3"/>
    <x v="389"/>
    <d v="2014-12-16T00:00:00"/>
    <s v="Standard Class"/>
    <s v="JE-16165"/>
    <s v="Justin Ellison"/>
    <x v="1"/>
    <x v="0"/>
    <s v="North Charleston"/>
    <x v="20"/>
    <n v="29406"/>
    <x v="0"/>
    <x v="1256"/>
    <x v="0"/>
    <x v="5"/>
    <x v="1231"/>
    <n v="14.76"/>
    <n v="2"/>
    <n v="0"/>
    <n v="4.2803999999999984"/>
  </r>
  <r>
    <n v="6910"/>
    <s v="CA-2011-126277"/>
    <x v="2"/>
    <x v="103"/>
    <d v="2011-09-18T00:00:00"/>
    <s v="Second Class"/>
    <s v="LH-16900"/>
    <s v="Lena Hernandez"/>
    <x v="0"/>
    <x v="0"/>
    <s v="Columbus"/>
    <x v="24"/>
    <n v="43229"/>
    <x v="3"/>
    <x v="757"/>
    <x v="1"/>
    <x v="8"/>
    <x v="748"/>
    <n v="2.5020000000000002"/>
    <n v="3"/>
    <n v="0.7"/>
    <n v="-2.0015999999999998"/>
  </r>
  <r>
    <n v="6911"/>
    <s v="US-2014-115301"/>
    <x v="3"/>
    <x v="570"/>
    <d v="2014-08-03T00:00:00"/>
    <s v="Standard Class"/>
    <s v="VG-21790"/>
    <s v="Vivek Gonzalez"/>
    <x v="0"/>
    <x v="0"/>
    <s v="Seattle"/>
    <x v="4"/>
    <n v="98103"/>
    <x v="1"/>
    <x v="266"/>
    <x v="0"/>
    <x v="0"/>
    <x v="263"/>
    <n v="115.96"/>
    <n v="2"/>
    <n v="0"/>
    <n v="25.511200000000002"/>
  </r>
  <r>
    <n v="6912"/>
    <s v="CA-2014-168942"/>
    <x v="3"/>
    <x v="378"/>
    <d v="2014-08-06T00:00:00"/>
    <s v="Second Class"/>
    <s v="EM-13960"/>
    <s v="Eric Murdock"/>
    <x v="0"/>
    <x v="0"/>
    <s v="San Francisco"/>
    <x v="1"/>
    <n v="94109"/>
    <x v="1"/>
    <x v="821"/>
    <x v="1"/>
    <x v="4"/>
    <x v="809"/>
    <n v="186.54"/>
    <n v="3"/>
    <n v="0"/>
    <n v="50.365800000000007"/>
  </r>
  <r>
    <n v="6913"/>
    <s v="US-2014-128398"/>
    <x v="3"/>
    <x v="743"/>
    <d v="2014-05-06T00:00:00"/>
    <s v="Second Class"/>
    <s v="EM-13825"/>
    <s v="Elizabeth Moffitt"/>
    <x v="1"/>
    <x v="0"/>
    <s v="Los Angeles"/>
    <x v="1"/>
    <n v="90049"/>
    <x v="1"/>
    <x v="685"/>
    <x v="2"/>
    <x v="11"/>
    <x v="678"/>
    <n v="159.56"/>
    <n v="4"/>
    <n v="0"/>
    <n v="59.037199999999999"/>
  </r>
  <r>
    <n v="6914"/>
    <s v="CA-2012-104115"/>
    <x v="1"/>
    <x v="821"/>
    <d v="2012-06-16T00:00:00"/>
    <s v="Standard Class"/>
    <s v="JH-15910"/>
    <s v="Jonathan Howell"/>
    <x v="0"/>
    <x v="0"/>
    <s v="West Palm Beach"/>
    <x v="2"/>
    <n v="33407"/>
    <x v="0"/>
    <x v="104"/>
    <x v="2"/>
    <x v="7"/>
    <x v="104"/>
    <n v="55.984000000000009"/>
    <n v="2"/>
    <n v="0.2"/>
    <n v="4.1987999999999985"/>
  </r>
  <r>
    <n v="6915"/>
    <s v="CA-2011-142510"/>
    <x v="2"/>
    <x v="1091"/>
    <d v="2011-12-29T00:00:00"/>
    <s v="Standard Class"/>
    <s v="NP-18700"/>
    <s v="Nora Preis"/>
    <x v="0"/>
    <x v="0"/>
    <s v="Chicago"/>
    <x v="10"/>
    <n v="60623"/>
    <x v="2"/>
    <x v="546"/>
    <x v="1"/>
    <x v="4"/>
    <x v="541"/>
    <n v="132.16"/>
    <n v="1"/>
    <n v="0.2"/>
    <n v="9.911999999999999"/>
  </r>
  <r>
    <n v="6916"/>
    <s v="CA-2011-142510"/>
    <x v="2"/>
    <x v="1091"/>
    <d v="2011-12-29T00:00:00"/>
    <s v="Standard Class"/>
    <s v="NP-18700"/>
    <s v="Nora Preis"/>
    <x v="0"/>
    <x v="0"/>
    <s v="Chicago"/>
    <x v="10"/>
    <n v="60623"/>
    <x v="2"/>
    <x v="528"/>
    <x v="1"/>
    <x v="8"/>
    <x v="523"/>
    <n v="17.903999999999996"/>
    <n v="6"/>
    <n v="0.8"/>
    <n v="-31.332000000000008"/>
  </r>
  <r>
    <n v="6917"/>
    <s v="CA-2011-142510"/>
    <x v="2"/>
    <x v="1091"/>
    <d v="2011-12-29T00:00:00"/>
    <s v="Standard Class"/>
    <s v="NP-18700"/>
    <s v="Nora Preis"/>
    <x v="0"/>
    <x v="0"/>
    <s v="Chicago"/>
    <x v="10"/>
    <n v="60623"/>
    <x v="2"/>
    <x v="968"/>
    <x v="1"/>
    <x v="10"/>
    <x v="952"/>
    <n v="124.032"/>
    <n v="4"/>
    <n v="0.2"/>
    <n v="44.961600000000004"/>
  </r>
  <r>
    <n v="6918"/>
    <s v="CA-2011-124247"/>
    <x v="2"/>
    <x v="757"/>
    <d v="2011-12-21T00:00:00"/>
    <s v="Standard Class"/>
    <s v="SH-20635"/>
    <s v="Stefanie Holloman"/>
    <x v="1"/>
    <x v="0"/>
    <s v="Sacramento"/>
    <x v="1"/>
    <n v="95823"/>
    <x v="1"/>
    <x v="1131"/>
    <x v="0"/>
    <x v="1"/>
    <x v="1110"/>
    <n v="1403.9200000000003"/>
    <n v="5"/>
    <n v="0.2"/>
    <n v="70.196000000000026"/>
  </r>
  <r>
    <n v="6919"/>
    <s v="CA-2013-105473"/>
    <x v="0"/>
    <x v="947"/>
    <d v="2013-04-19T00:00:00"/>
    <s v="Second Class"/>
    <s v="BM-11785"/>
    <s v="Bryan Mills"/>
    <x v="0"/>
    <x v="0"/>
    <s v="Seattle"/>
    <x v="4"/>
    <n v="98115"/>
    <x v="1"/>
    <x v="1511"/>
    <x v="1"/>
    <x v="14"/>
    <x v="1489"/>
    <n v="28.799999999999997"/>
    <n v="3"/>
    <n v="0"/>
    <n v="0.86400000000000077"/>
  </r>
  <r>
    <n v="6920"/>
    <s v="CA-2012-102806"/>
    <x v="1"/>
    <x v="1031"/>
    <d v="2012-05-28T00:00:00"/>
    <s v="Standard Class"/>
    <s v="HG-14965"/>
    <s v="Henry Goldwyn"/>
    <x v="1"/>
    <x v="0"/>
    <s v="Philadelphia"/>
    <x v="9"/>
    <n v="19143"/>
    <x v="3"/>
    <x v="800"/>
    <x v="1"/>
    <x v="8"/>
    <x v="790"/>
    <n v="24.588000000000001"/>
    <n v="2"/>
    <n v="0.7"/>
    <n v="-18.031199999999998"/>
  </r>
  <r>
    <n v="6921"/>
    <s v="CA-2014-121706"/>
    <x v="3"/>
    <x v="425"/>
    <d v="2014-03-03T00:00:00"/>
    <s v="Standard Class"/>
    <s v="BM-11140"/>
    <s v="Becky Martin"/>
    <x v="0"/>
    <x v="0"/>
    <s v="Santa Barbara"/>
    <x v="1"/>
    <n v="93101"/>
    <x v="1"/>
    <x v="543"/>
    <x v="1"/>
    <x v="9"/>
    <x v="538"/>
    <n v="356.78999999999996"/>
    <n v="7"/>
    <n v="0"/>
    <n v="99.901199999999989"/>
  </r>
  <r>
    <n v="6922"/>
    <s v="CA-2014-109211"/>
    <x v="3"/>
    <x v="1095"/>
    <d v="2014-04-11T00:00:00"/>
    <s v="Standard Class"/>
    <s v="PS-19045"/>
    <s v="Penelope Sewall"/>
    <x v="2"/>
    <x v="0"/>
    <s v="New York City"/>
    <x v="15"/>
    <n v="10011"/>
    <x v="3"/>
    <x v="618"/>
    <x v="1"/>
    <x v="12"/>
    <x v="613"/>
    <n v="16.98"/>
    <n v="1"/>
    <n v="0"/>
    <n v="8.49"/>
  </r>
  <r>
    <n v="6923"/>
    <s v="CA-2012-134257"/>
    <x v="1"/>
    <x v="199"/>
    <d v="2012-03-19T00:00:00"/>
    <s v="Second Class"/>
    <s v="MS-17710"/>
    <s v="Maurice Satty"/>
    <x v="0"/>
    <x v="0"/>
    <s v="Auburn"/>
    <x v="19"/>
    <n v="36830"/>
    <x v="0"/>
    <x v="508"/>
    <x v="1"/>
    <x v="2"/>
    <x v="503"/>
    <n v="491.55"/>
    <n v="5"/>
    <n v="0"/>
    <n v="240.8595"/>
  </r>
  <r>
    <n v="6924"/>
    <s v="CA-2012-134257"/>
    <x v="1"/>
    <x v="199"/>
    <d v="2012-03-19T00:00:00"/>
    <s v="Second Class"/>
    <s v="MS-17710"/>
    <s v="Maurice Satty"/>
    <x v="0"/>
    <x v="0"/>
    <s v="Auburn"/>
    <x v="19"/>
    <n v="36830"/>
    <x v="0"/>
    <x v="436"/>
    <x v="1"/>
    <x v="12"/>
    <x v="431"/>
    <n v="7.38"/>
    <n v="2"/>
    <n v="0"/>
    <n v="3.3947999999999996"/>
  </r>
  <r>
    <n v="6925"/>
    <s v="CA-2012-137925"/>
    <x v="1"/>
    <x v="672"/>
    <d v="2012-12-04T00:00:00"/>
    <s v="Standard Class"/>
    <s v="JL-15235"/>
    <s v="Janet Lee"/>
    <x v="0"/>
    <x v="0"/>
    <s v="New York City"/>
    <x v="15"/>
    <n v="10035"/>
    <x v="3"/>
    <x v="938"/>
    <x v="1"/>
    <x v="10"/>
    <x v="922"/>
    <n v="23.66"/>
    <n v="7"/>
    <n v="0"/>
    <n v="10.883599999999998"/>
  </r>
  <r>
    <n v="6926"/>
    <s v="CA-2012-137925"/>
    <x v="1"/>
    <x v="672"/>
    <d v="2012-12-04T00:00:00"/>
    <s v="Standard Class"/>
    <s v="JL-15235"/>
    <s v="Janet Lee"/>
    <x v="0"/>
    <x v="0"/>
    <s v="New York City"/>
    <x v="15"/>
    <n v="10035"/>
    <x v="3"/>
    <x v="1544"/>
    <x v="0"/>
    <x v="0"/>
    <x v="1523"/>
    <n v="681.40800000000013"/>
    <n v="12"/>
    <n v="0.2"/>
    <n v="42.588000000000022"/>
  </r>
  <r>
    <n v="6927"/>
    <s v="CA-2013-140046"/>
    <x v="0"/>
    <x v="1062"/>
    <d v="2013-08-04T00:00:00"/>
    <s v="Standard Class"/>
    <s v="KM-16660"/>
    <s v="Khloe Miller"/>
    <x v="0"/>
    <x v="0"/>
    <s v="Los Angeles"/>
    <x v="1"/>
    <n v="90032"/>
    <x v="1"/>
    <x v="1729"/>
    <x v="1"/>
    <x v="2"/>
    <x v="1707"/>
    <n v="18.899999999999999"/>
    <n v="3"/>
    <n v="0"/>
    <n v="8.6939999999999991"/>
  </r>
  <r>
    <n v="6928"/>
    <s v="CA-2013-140382"/>
    <x v="0"/>
    <x v="661"/>
    <d v="2013-06-26T00:00:00"/>
    <s v="Second Class"/>
    <s v="RD-19900"/>
    <s v="Ruben Dartt"/>
    <x v="0"/>
    <x v="0"/>
    <s v="San Francisco"/>
    <x v="1"/>
    <n v="94109"/>
    <x v="1"/>
    <x v="1247"/>
    <x v="1"/>
    <x v="4"/>
    <x v="1222"/>
    <n v="93.68"/>
    <n v="4"/>
    <n v="0"/>
    <n v="25.293599999999998"/>
  </r>
  <r>
    <n v="6929"/>
    <s v="CA-2013-140382"/>
    <x v="0"/>
    <x v="661"/>
    <d v="2013-06-26T00:00:00"/>
    <s v="Second Class"/>
    <s v="RD-19900"/>
    <s v="Ruben Dartt"/>
    <x v="0"/>
    <x v="0"/>
    <s v="San Francisco"/>
    <x v="1"/>
    <n v="94109"/>
    <x v="1"/>
    <x v="573"/>
    <x v="1"/>
    <x v="2"/>
    <x v="568"/>
    <n v="21.93"/>
    <n v="3"/>
    <n v="0"/>
    <n v="10.307099999999998"/>
  </r>
  <r>
    <n v="6930"/>
    <s v="CA-2013-140382"/>
    <x v="0"/>
    <x v="661"/>
    <d v="2013-06-26T00:00:00"/>
    <s v="Second Class"/>
    <s v="RD-19900"/>
    <s v="Ruben Dartt"/>
    <x v="0"/>
    <x v="0"/>
    <s v="San Francisco"/>
    <x v="1"/>
    <n v="94109"/>
    <x v="1"/>
    <x v="348"/>
    <x v="2"/>
    <x v="7"/>
    <x v="344"/>
    <n v="862.34400000000005"/>
    <n v="7"/>
    <n v="0.2"/>
    <n v="97.013699999999858"/>
  </r>
  <r>
    <n v="6931"/>
    <s v="CA-2013-140382"/>
    <x v="0"/>
    <x v="661"/>
    <d v="2013-06-26T00:00:00"/>
    <s v="Second Class"/>
    <s v="RD-19900"/>
    <s v="Ruben Dartt"/>
    <x v="0"/>
    <x v="0"/>
    <s v="San Francisco"/>
    <x v="1"/>
    <n v="94109"/>
    <x v="1"/>
    <x v="681"/>
    <x v="1"/>
    <x v="10"/>
    <x v="675"/>
    <n v="19.98"/>
    <n v="1"/>
    <n v="0"/>
    <n v="9.3905999999999992"/>
  </r>
  <r>
    <n v="6932"/>
    <s v="CA-2011-164182"/>
    <x v="2"/>
    <x v="686"/>
    <d v="2011-07-18T00:00:00"/>
    <s v="Standard Class"/>
    <s v="ST-20530"/>
    <s v="Shui Tom"/>
    <x v="0"/>
    <x v="0"/>
    <s v="Philadelphia"/>
    <x v="9"/>
    <n v="19140"/>
    <x v="3"/>
    <x v="1804"/>
    <x v="2"/>
    <x v="7"/>
    <x v="1785"/>
    <n v="13.493999999999998"/>
    <n v="1"/>
    <n v="0.4"/>
    <n v="-2.2490000000000023"/>
  </r>
  <r>
    <n v="6933"/>
    <s v="CA-2011-164182"/>
    <x v="2"/>
    <x v="686"/>
    <d v="2011-07-18T00:00:00"/>
    <s v="Standard Class"/>
    <s v="ST-20530"/>
    <s v="Shui Tom"/>
    <x v="0"/>
    <x v="0"/>
    <s v="Philadelphia"/>
    <x v="9"/>
    <n v="19140"/>
    <x v="3"/>
    <x v="1730"/>
    <x v="2"/>
    <x v="7"/>
    <x v="1708"/>
    <n v="23.987999999999996"/>
    <n v="2"/>
    <n v="0.4"/>
    <n v="-13.993000000000004"/>
  </r>
  <r>
    <n v="6934"/>
    <s v="CA-2011-164182"/>
    <x v="2"/>
    <x v="686"/>
    <d v="2011-07-18T00:00:00"/>
    <s v="Standard Class"/>
    <s v="ST-20530"/>
    <s v="Shui Tom"/>
    <x v="0"/>
    <x v="0"/>
    <s v="Philadelphia"/>
    <x v="9"/>
    <n v="19140"/>
    <x v="3"/>
    <x v="1801"/>
    <x v="0"/>
    <x v="5"/>
    <x v="1782"/>
    <n v="31.983999999999998"/>
    <n v="2"/>
    <n v="0.2"/>
    <n v="1.1993999999999998"/>
  </r>
  <r>
    <n v="6935"/>
    <s v="CA-2011-164182"/>
    <x v="2"/>
    <x v="686"/>
    <d v="2011-07-18T00:00:00"/>
    <s v="Standard Class"/>
    <s v="ST-20530"/>
    <s v="Shui Tom"/>
    <x v="0"/>
    <x v="0"/>
    <s v="Philadelphia"/>
    <x v="9"/>
    <n v="19140"/>
    <x v="3"/>
    <x v="1062"/>
    <x v="1"/>
    <x v="6"/>
    <x v="1042"/>
    <n v="41.584000000000003"/>
    <n v="2"/>
    <n v="0.2"/>
    <n v="4.6781999999999968"/>
  </r>
  <r>
    <n v="6936"/>
    <s v="CA-2014-137365"/>
    <x v="3"/>
    <x v="329"/>
    <d v="2014-12-04T00:00:00"/>
    <s v="Second Class"/>
    <s v="BP-11095"/>
    <s v="Bart Pistole"/>
    <x v="1"/>
    <x v="0"/>
    <s v="El Paso"/>
    <x v="5"/>
    <n v="79907"/>
    <x v="2"/>
    <x v="97"/>
    <x v="2"/>
    <x v="11"/>
    <x v="97"/>
    <n v="95.976000000000013"/>
    <n v="3"/>
    <n v="0.2"/>
    <n v="-10.797300000000011"/>
  </r>
  <r>
    <n v="6937"/>
    <s v="CA-2013-129847"/>
    <x v="0"/>
    <x v="476"/>
    <d v="2013-09-05T00:00:00"/>
    <s v="First Class"/>
    <s v="TA-21385"/>
    <s v="Tom Ashbrook"/>
    <x v="2"/>
    <x v="0"/>
    <s v="Chicago"/>
    <x v="10"/>
    <n v="60653"/>
    <x v="2"/>
    <x v="1805"/>
    <x v="0"/>
    <x v="5"/>
    <x v="1786"/>
    <n v="84.272000000000006"/>
    <n v="2"/>
    <n v="0.6"/>
    <n v="-75.844800000000006"/>
  </r>
  <r>
    <n v="6938"/>
    <s v="CA-2011-126963"/>
    <x v="2"/>
    <x v="345"/>
    <d v="2011-06-15T00:00:00"/>
    <s v="Same Day"/>
    <s v="PS-18760"/>
    <s v="Pamela Stobb"/>
    <x v="0"/>
    <x v="0"/>
    <s v="El Paso"/>
    <x v="5"/>
    <n v="79907"/>
    <x v="2"/>
    <x v="1767"/>
    <x v="1"/>
    <x v="10"/>
    <x v="1747"/>
    <n v="36.544000000000004"/>
    <n v="2"/>
    <n v="0.2"/>
    <n v="11.876799999999998"/>
  </r>
  <r>
    <n v="6939"/>
    <s v="CA-2013-125094"/>
    <x v="0"/>
    <x v="732"/>
    <d v="2013-11-10T00:00:00"/>
    <s v="Standard Class"/>
    <s v="NP-18700"/>
    <s v="Nora Preis"/>
    <x v="0"/>
    <x v="0"/>
    <s v="Seattle"/>
    <x v="4"/>
    <n v="98105"/>
    <x v="1"/>
    <x v="1806"/>
    <x v="2"/>
    <x v="11"/>
    <x v="1787"/>
    <n v="479.72"/>
    <n v="4"/>
    <n v="0"/>
    <n v="52.769200000000012"/>
  </r>
  <r>
    <n v="6940"/>
    <s v="CA-2014-107132"/>
    <x v="3"/>
    <x v="335"/>
    <d v="2014-07-01T00:00:00"/>
    <s v="Standard Class"/>
    <s v="SC-20260"/>
    <s v="Scott Cohen"/>
    <x v="1"/>
    <x v="0"/>
    <s v="New York City"/>
    <x v="15"/>
    <n v="10009"/>
    <x v="3"/>
    <x v="669"/>
    <x v="1"/>
    <x v="8"/>
    <x v="663"/>
    <n v="102.36799999999999"/>
    <n v="2"/>
    <n v="0.2"/>
    <n v="37.108400000000003"/>
  </r>
  <r>
    <n v="6941"/>
    <s v="CA-2014-107132"/>
    <x v="3"/>
    <x v="335"/>
    <d v="2014-07-01T00:00:00"/>
    <s v="Standard Class"/>
    <s v="SC-20260"/>
    <s v="Scott Cohen"/>
    <x v="1"/>
    <x v="0"/>
    <s v="New York City"/>
    <x v="15"/>
    <n v="10009"/>
    <x v="3"/>
    <x v="675"/>
    <x v="1"/>
    <x v="14"/>
    <x v="669"/>
    <n v="28.4"/>
    <n v="5"/>
    <n v="0"/>
    <n v="8.2359999999999989"/>
  </r>
  <r>
    <n v="6942"/>
    <s v="CA-2014-107132"/>
    <x v="3"/>
    <x v="335"/>
    <d v="2014-07-01T00:00:00"/>
    <s v="Standard Class"/>
    <s v="SC-20260"/>
    <s v="Scott Cohen"/>
    <x v="1"/>
    <x v="0"/>
    <s v="New York City"/>
    <x v="15"/>
    <n v="10009"/>
    <x v="3"/>
    <x v="518"/>
    <x v="1"/>
    <x v="4"/>
    <x v="513"/>
    <n v="713.88"/>
    <n v="4"/>
    <n v="0"/>
    <n v="214.16399999999993"/>
  </r>
  <r>
    <n v="6943"/>
    <s v="CA-2014-107132"/>
    <x v="3"/>
    <x v="335"/>
    <d v="2014-07-01T00:00:00"/>
    <s v="Standard Class"/>
    <s v="SC-20260"/>
    <s v="Scott Cohen"/>
    <x v="1"/>
    <x v="0"/>
    <s v="New York City"/>
    <x v="15"/>
    <n v="10009"/>
    <x v="3"/>
    <x v="1274"/>
    <x v="1"/>
    <x v="10"/>
    <x v="1250"/>
    <n v="68.52"/>
    <n v="3"/>
    <n v="0"/>
    <n v="31.519199999999998"/>
  </r>
  <r>
    <n v="6944"/>
    <s v="CA-2012-139248"/>
    <x v="1"/>
    <x v="395"/>
    <d v="2012-07-30T00:00:00"/>
    <s v="Standard Class"/>
    <s v="RD-19930"/>
    <s v="Russell D'Ascenzo"/>
    <x v="0"/>
    <x v="0"/>
    <s v="Los Angeles"/>
    <x v="1"/>
    <n v="90032"/>
    <x v="1"/>
    <x v="1807"/>
    <x v="2"/>
    <x v="7"/>
    <x v="1788"/>
    <n v="623.96"/>
    <n v="5"/>
    <n v="0.2"/>
    <n v="38.997500000000002"/>
  </r>
  <r>
    <n v="6945"/>
    <s v="CA-2011-148369"/>
    <x v="2"/>
    <x v="865"/>
    <d v="2011-09-27T00:00:00"/>
    <s v="Standard Class"/>
    <s v="TH-21115"/>
    <s v="Thea Hudgings"/>
    <x v="1"/>
    <x v="0"/>
    <s v="Newark"/>
    <x v="13"/>
    <n v="19711"/>
    <x v="3"/>
    <x v="994"/>
    <x v="1"/>
    <x v="8"/>
    <x v="977"/>
    <n v="11.12"/>
    <n v="4"/>
    <n v="0"/>
    <n v="5.4487999999999994"/>
  </r>
  <r>
    <n v="6946"/>
    <s v="CA-2013-106243"/>
    <x v="0"/>
    <x v="955"/>
    <d v="2013-10-05T00:00:00"/>
    <s v="Standard Class"/>
    <s v="GM-14680"/>
    <s v="Greg Matthias"/>
    <x v="0"/>
    <x v="0"/>
    <s v="New York City"/>
    <x v="15"/>
    <n v="10011"/>
    <x v="3"/>
    <x v="1219"/>
    <x v="0"/>
    <x v="0"/>
    <x v="1194"/>
    <n v="523.91999999999996"/>
    <n v="5"/>
    <n v="0.2"/>
    <n v="-26.195999999999984"/>
  </r>
  <r>
    <n v="6947"/>
    <s v="CA-2012-126466"/>
    <x v="1"/>
    <x v="529"/>
    <d v="2012-11-13T00:00:00"/>
    <s v="Standard Class"/>
    <s v="JO-15550"/>
    <s v="Jesus Ocampo"/>
    <x v="2"/>
    <x v="0"/>
    <s v="Roseville"/>
    <x v="1"/>
    <n v="95661"/>
    <x v="1"/>
    <x v="310"/>
    <x v="1"/>
    <x v="13"/>
    <x v="307"/>
    <n v="2.48"/>
    <n v="2"/>
    <n v="0"/>
    <n v="1.1656"/>
  </r>
  <r>
    <n v="6948"/>
    <s v="CA-2012-130365"/>
    <x v="1"/>
    <x v="334"/>
    <d v="2012-04-29T00:00:00"/>
    <s v="Standard Class"/>
    <s v="ZC-21910"/>
    <s v="Zuschuss Carroll"/>
    <x v="0"/>
    <x v="0"/>
    <s v="Aurora"/>
    <x v="10"/>
    <n v="60505"/>
    <x v="2"/>
    <x v="942"/>
    <x v="1"/>
    <x v="4"/>
    <x v="926"/>
    <n v="221.024"/>
    <n v="2"/>
    <n v="0.2"/>
    <n v="-55.256"/>
  </r>
  <r>
    <n v="6949"/>
    <s v="CA-2012-130365"/>
    <x v="1"/>
    <x v="334"/>
    <d v="2012-04-29T00:00:00"/>
    <s v="Standard Class"/>
    <s v="ZC-21910"/>
    <s v="Zuschuss Carroll"/>
    <x v="0"/>
    <x v="0"/>
    <s v="Aurora"/>
    <x v="10"/>
    <n v="60505"/>
    <x v="2"/>
    <x v="1534"/>
    <x v="0"/>
    <x v="1"/>
    <x v="1513"/>
    <n v="128.05799999999999"/>
    <n v="3"/>
    <n v="0.3"/>
    <n v="-23.782199999999996"/>
  </r>
  <r>
    <n v="6950"/>
    <s v="CA-2014-143021"/>
    <x v="3"/>
    <x v="123"/>
    <d v="2014-11-20T00:00:00"/>
    <s v="Same Day"/>
    <s v="AP-10720"/>
    <s v="Anne Pryor"/>
    <x v="2"/>
    <x v="0"/>
    <s v="New York City"/>
    <x v="15"/>
    <n v="10011"/>
    <x v="3"/>
    <x v="1124"/>
    <x v="1"/>
    <x v="8"/>
    <x v="1103"/>
    <n v="58.407999999999994"/>
    <n v="7"/>
    <n v="0.2"/>
    <n v="18.252499999999998"/>
  </r>
  <r>
    <n v="6951"/>
    <s v="CA-2014-143021"/>
    <x v="3"/>
    <x v="123"/>
    <d v="2014-11-20T00:00:00"/>
    <s v="Same Day"/>
    <s v="AP-10720"/>
    <s v="Anne Pryor"/>
    <x v="2"/>
    <x v="0"/>
    <s v="New York City"/>
    <x v="15"/>
    <n v="10011"/>
    <x v="3"/>
    <x v="972"/>
    <x v="0"/>
    <x v="3"/>
    <x v="957"/>
    <n v="79.97399999999999"/>
    <n v="3"/>
    <n v="0.4"/>
    <n v="-29.323800000000006"/>
  </r>
  <r>
    <n v="6952"/>
    <s v="CA-2012-161767"/>
    <x v="1"/>
    <x v="312"/>
    <d v="2012-11-24T00:00:00"/>
    <s v="Standard Class"/>
    <s v="GK-14620"/>
    <s v="Grace Kelly"/>
    <x v="1"/>
    <x v="0"/>
    <s v="Dallas"/>
    <x v="5"/>
    <n v="75217"/>
    <x v="2"/>
    <x v="1808"/>
    <x v="2"/>
    <x v="15"/>
    <x v="1789"/>
    <n v="479.988"/>
    <n v="2"/>
    <n v="0.4"/>
    <n v="55.998599999999954"/>
  </r>
  <r>
    <n v="6953"/>
    <s v="CA-2012-129917"/>
    <x v="1"/>
    <x v="653"/>
    <d v="2012-10-03T00:00:00"/>
    <s v="First Class"/>
    <s v="HM-14980"/>
    <s v="Henry MacAllister"/>
    <x v="0"/>
    <x v="0"/>
    <s v="Los Angeles"/>
    <x v="1"/>
    <n v="90008"/>
    <x v="1"/>
    <x v="1181"/>
    <x v="1"/>
    <x v="8"/>
    <x v="1158"/>
    <n v="11.808"/>
    <n v="3"/>
    <n v="0.2"/>
    <n v="4.1327999999999996"/>
  </r>
  <r>
    <n v="6954"/>
    <s v="CA-2012-129917"/>
    <x v="1"/>
    <x v="653"/>
    <d v="2012-10-03T00:00:00"/>
    <s v="First Class"/>
    <s v="HM-14980"/>
    <s v="Henry MacAllister"/>
    <x v="0"/>
    <x v="0"/>
    <s v="Los Angeles"/>
    <x v="1"/>
    <n v="90008"/>
    <x v="1"/>
    <x v="1595"/>
    <x v="1"/>
    <x v="8"/>
    <x v="1578"/>
    <n v="53.567999999999998"/>
    <n v="4"/>
    <n v="0.2"/>
    <n v="19.418399999999995"/>
  </r>
  <r>
    <n v="6955"/>
    <s v="CA-2012-129917"/>
    <x v="1"/>
    <x v="653"/>
    <d v="2012-10-03T00:00:00"/>
    <s v="First Class"/>
    <s v="HM-14980"/>
    <s v="Henry MacAllister"/>
    <x v="0"/>
    <x v="0"/>
    <s v="Los Angeles"/>
    <x v="1"/>
    <n v="90008"/>
    <x v="1"/>
    <x v="1370"/>
    <x v="2"/>
    <x v="7"/>
    <x v="1346"/>
    <n v="503.96000000000004"/>
    <n v="5"/>
    <n v="0.2"/>
    <n v="50.396000000000015"/>
  </r>
  <r>
    <n v="6956"/>
    <s v="CA-2012-115420"/>
    <x v="1"/>
    <x v="334"/>
    <d v="2012-05-02T00:00:00"/>
    <s v="Standard Class"/>
    <s v="LS-16945"/>
    <s v="Linda Southworth"/>
    <x v="1"/>
    <x v="0"/>
    <s v="Los Angeles"/>
    <x v="1"/>
    <n v="90004"/>
    <x v="1"/>
    <x v="761"/>
    <x v="1"/>
    <x v="12"/>
    <x v="753"/>
    <n v="21.34"/>
    <n v="2"/>
    <n v="0"/>
    <n v="9.8163999999999998"/>
  </r>
  <r>
    <n v="6957"/>
    <s v="CA-2013-157588"/>
    <x v="0"/>
    <x v="216"/>
    <d v="2013-07-20T00:00:00"/>
    <s v="Standard Class"/>
    <s v="AR-10570"/>
    <s v="Anemone Ratner"/>
    <x v="0"/>
    <x v="0"/>
    <s v="Columbus"/>
    <x v="32"/>
    <n v="31907"/>
    <x v="0"/>
    <x v="1344"/>
    <x v="1"/>
    <x v="8"/>
    <x v="1320"/>
    <n v="36.4"/>
    <n v="5"/>
    <n v="0"/>
    <n v="17.107999999999997"/>
  </r>
  <r>
    <n v="6958"/>
    <s v="CA-2013-157588"/>
    <x v="0"/>
    <x v="216"/>
    <d v="2013-07-20T00:00:00"/>
    <s v="Standard Class"/>
    <s v="AR-10570"/>
    <s v="Anemone Ratner"/>
    <x v="0"/>
    <x v="0"/>
    <s v="Columbus"/>
    <x v="32"/>
    <n v="31907"/>
    <x v="0"/>
    <x v="28"/>
    <x v="0"/>
    <x v="5"/>
    <x v="28"/>
    <n v="51.75"/>
    <n v="1"/>
    <n v="0"/>
    <n v="15.524999999999999"/>
  </r>
  <r>
    <n v="6959"/>
    <s v="CA-2012-167255"/>
    <x v="1"/>
    <x v="874"/>
    <d v="2012-09-29T00:00:00"/>
    <s v="Second Class"/>
    <s v="RH-19510"/>
    <s v="Rick Huthwaite"/>
    <x v="2"/>
    <x v="0"/>
    <s v="San Francisco"/>
    <x v="1"/>
    <n v="94110"/>
    <x v="1"/>
    <x v="177"/>
    <x v="1"/>
    <x v="4"/>
    <x v="176"/>
    <n v="15.51"/>
    <n v="1"/>
    <n v="0"/>
    <n v="4.3428000000000004"/>
  </r>
  <r>
    <n v="6960"/>
    <s v="CA-2012-167255"/>
    <x v="1"/>
    <x v="874"/>
    <d v="2012-09-29T00:00:00"/>
    <s v="Second Class"/>
    <s v="RH-19510"/>
    <s v="Rick Huthwaite"/>
    <x v="2"/>
    <x v="0"/>
    <s v="San Francisco"/>
    <x v="1"/>
    <n v="94110"/>
    <x v="1"/>
    <x v="126"/>
    <x v="1"/>
    <x v="10"/>
    <x v="127"/>
    <n v="146.82"/>
    <n v="3"/>
    <n v="0"/>
    <n v="73.41"/>
  </r>
  <r>
    <n v="6961"/>
    <s v="CA-2012-167255"/>
    <x v="1"/>
    <x v="874"/>
    <d v="2012-09-29T00:00:00"/>
    <s v="Second Class"/>
    <s v="RH-19510"/>
    <s v="Rick Huthwaite"/>
    <x v="2"/>
    <x v="0"/>
    <s v="San Francisco"/>
    <x v="1"/>
    <n v="94110"/>
    <x v="1"/>
    <x v="490"/>
    <x v="1"/>
    <x v="10"/>
    <x v="485"/>
    <n v="12.96"/>
    <n v="2"/>
    <n v="0"/>
    <n v="6.2208000000000006"/>
  </r>
  <r>
    <n v="6962"/>
    <s v="CA-2014-162096"/>
    <x v="3"/>
    <x v="468"/>
    <d v="2014-11-11T00:00:00"/>
    <s v="Same Day"/>
    <s v="TB-21190"/>
    <s v="Thomas Brumley"/>
    <x v="2"/>
    <x v="0"/>
    <s v="Riverside"/>
    <x v="1"/>
    <n v="92503"/>
    <x v="1"/>
    <x v="1026"/>
    <x v="1"/>
    <x v="6"/>
    <x v="1008"/>
    <n v="7.8000000000000007"/>
    <n v="3"/>
    <n v="0"/>
    <n v="2.1060000000000008"/>
  </r>
  <r>
    <n v="6963"/>
    <s v="CA-2013-157161"/>
    <x v="0"/>
    <x v="87"/>
    <d v="2013-07-21T00:00:00"/>
    <s v="Second Class"/>
    <s v="JD-15895"/>
    <s v="Jonathan Doherty"/>
    <x v="1"/>
    <x v="0"/>
    <s v="Columbia"/>
    <x v="20"/>
    <n v="29203"/>
    <x v="0"/>
    <x v="29"/>
    <x v="1"/>
    <x v="12"/>
    <x v="29"/>
    <n v="10.199999999999999"/>
    <n v="5"/>
    <n v="0"/>
    <n v="4.7939999999999996"/>
  </r>
  <r>
    <n v="6964"/>
    <s v="CA-2013-157161"/>
    <x v="0"/>
    <x v="87"/>
    <d v="2013-07-21T00:00:00"/>
    <s v="Second Class"/>
    <s v="JD-15895"/>
    <s v="Jonathan Doherty"/>
    <x v="1"/>
    <x v="0"/>
    <s v="Columbia"/>
    <x v="20"/>
    <n v="29203"/>
    <x v="0"/>
    <x v="1453"/>
    <x v="1"/>
    <x v="6"/>
    <x v="1430"/>
    <n v="22.32"/>
    <n v="3"/>
    <n v="0"/>
    <n v="5.580000000000001"/>
  </r>
  <r>
    <n v="6965"/>
    <s v="CA-2013-157161"/>
    <x v="0"/>
    <x v="87"/>
    <d v="2013-07-21T00:00:00"/>
    <s v="Second Class"/>
    <s v="JD-15895"/>
    <s v="Jonathan Doherty"/>
    <x v="1"/>
    <x v="0"/>
    <s v="Columbia"/>
    <x v="20"/>
    <n v="29203"/>
    <x v="0"/>
    <x v="544"/>
    <x v="1"/>
    <x v="8"/>
    <x v="539"/>
    <n v="24.1"/>
    <n v="5"/>
    <n v="0"/>
    <n v="11.086"/>
  </r>
  <r>
    <n v="6966"/>
    <s v="CA-2013-157161"/>
    <x v="0"/>
    <x v="87"/>
    <d v="2013-07-21T00:00:00"/>
    <s v="Second Class"/>
    <s v="JD-15895"/>
    <s v="Jonathan Doherty"/>
    <x v="1"/>
    <x v="0"/>
    <s v="Columbia"/>
    <x v="20"/>
    <n v="29203"/>
    <x v="0"/>
    <x v="1302"/>
    <x v="2"/>
    <x v="11"/>
    <x v="1278"/>
    <n v="75.98"/>
    <n v="2"/>
    <n v="0"/>
    <n v="18.235199999999999"/>
  </r>
  <r>
    <n v="6967"/>
    <s v="CA-2013-157161"/>
    <x v="0"/>
    <x v="87"/>
    <d v="2013-07-21T00:00:00"/>
    <s v="Second Class"/>
    <s v="JD-15895"/>
    <s v="Jonathan Doherty"/>
    <x v="1"/>
    <x v="0"/>
    <s v="Columbia"/>
    <x v="20"/>
    <n v="29203"/>
    <x v="0"/>
    <x v="507"/>
    <x v="1"/>
    <x v="8"/>
    <x v="502"/>
    <n v="6.46"/>
    <n v="2"/>
    <n v="0"/>
    <n v="3.1654"/>
  </r>
  <r>
    <n v="6968"/>
    <s v="CA-2013-157161"/>
    <x v="0"/>
    <x v="87"/>
    <d v="2013-07-21T00:00:00"/>
    <s v="Second Class"/>
    <s v="JD-15895"/>
    <s v="Jonathan Doherty"/>
    <x v="1"/>
    <x v="0"/>
    <s v="Columbia"/>
    <x v="20"/>
    <n v="29203"/>
    <x v="0"/>
    <x v="1604"/>
    <x v="1"/>
    <x v="10"/>
    <x v="1587"/>
    <n v="60.12"/>
    <n v="9"/>
    <n v="0"/>
    <n v="28.857599999999998"/>
  </r>
  <r>
    <n v="6969"/>
    <s v="CA-2012-110765"/>
    <x v="1"/>
    <x v="1140"/>
    <d v="2012-10-20T00:00:00"/>
    <s v="Second Class"/>
    <s v="MP-17965"/>
    <s v="Michael Paige"/>
    <x v="1"/>
    <x v="0"/>
    <s v="New York City"/>
    <x v="15"/>
    <n v="10011"/>
    <x v="3"/>
    <x v="903"/>
    <x v="2"/>
    <x v="7"/>
    <x v="886"/>
    <n v="824.97"/>
    <n v="3"/>
    <n v="0"/>
    <n v="214.4922"/>
  </r>
  <r>
    <n v="6970"/>
    <s v="CA-2013-163937"/>
    <x v="0"/>
    <x v="994"/>
    <d v="2013-01-13T00:00:00"/>
    <s v="Second Class"/>
    <s v="JB-16000"/>
    <s v="Joy Bell-"/>
    <x v="0"/>
    <x v="0"/>
    <s v="Longview"/>
    <x v="4"/>
    <n v="98632"/>
    <x v="1"/>
    <x v="527"/>
    <x v="0"/>
    <x v="5"/>
    <x v="522"/>
    <n v="24.849999999999998"/>
    <n v="5"/>
    <n v="0"/>
    <n v="7.7034999999999982"/>
  </r>
  <r>
    <n v="6971"/>
    <s v="CA-2014-153822"/>
    <x v="3"/>
    <x v="20"/>
    <d v="2014-09-26T00:00:00"/>
    <s v="Standard Class"/>
    <s v="AB-10105"/>
    <s v="Adrian Barton"/>
    <x v="0"/>
    <x v="0"/>
    <s v="Phoenix"/>
    <x v="16"/>
    <n v="85023"/>
    <x v="1"/>
    <x v="1555"/>
    <x v="1"/>
    <x v="4"/>
    <x v="1534"/>
    <n v="12.624000000000001"/>
    <n v="2"/>
    <n v="0.2"/>
    <n v="-2.5248000000000022"/>
  </r>
  <r>
    <n v="6972"/>
    <s v="CA-2014-153822"/>
    <x v="3"/>
    <x v="20"/>
    <d v="2014-09-26T00:00:00"/>
    <s v="Standard Class"/>
    <s v="AB-10105"/>
    <s v="Adrian Barton"/>
    <x v="0"/>
    <x v="0"/>
    <s v="Phoenix"/>
    <x v="16"/>
    <n v="85023"/>
    <x v="1"/>
    <x v="201"/>
    <x v="2"/>
    <x v="11"/>
    <x v="200"/>
    <n v="89.584000000000003"/>
    <n v="2"/>
    <n v="0.2"/>
    <n v="4.4792000000000058"/>
  </r>
  <r>
    <n v="6973"/>
    <s v="CA-2014-153822"/>
    <x v="3"/>
    <x v="20"/>
    <d v="2014-09-26T00:00:00"/>
    <s v="Standard Class"/>
    <s v="AB-10105"/>
    <s v="Adrian Barton"/>
    <x v="0"/>
    <x v="0"/>
    <s v="Phoenix"/>
    <x v="16"/>
    <n v="85023"/>
    <x v="1"/>
    <x v="1538"/>
    <x v="2"/>
    <x v="7"/>
    <x v="1517"/>
    <n v="471.92"/>
    <n v="2"/>
    <n v="0.2"/>
    <n v="29.495000000000019"/>
  </r>
  <r>
    <n v="6974"/>
    <s v="CA-2014-153822"/>
    <x v="3"/>
    <x v="20"/>
    <d v="2014-09-26T00:00:00"/>
    <s v="Standard Class"/>
    <s v="AB-10105"/>
    <s v="Adrian Barton"/>
    <x v="0"/>
    <x v="0"/>
    <s v="Phoenix"/>
    <x v="16"/>
    <n v="85023"/>
    <x v="1"/>
    <x v="58"/>
    <x v="1"/>
    <x v="8"/>
    <x v="58"/>
    <n v="18.180000000000003"/>
    <n v="4"/>
    <n v="0.7"/>
    <n v="-13.938000000000002"/>
  </r>
  <r>
    <n v="6975"/>
    <s v="CA-2014-146185"/>
    <x v="3"/>
    <x v="175"/>
    <d v="2014-09-20T00:00:00"/>
    <s v="Standard Class"/>
    <s v="CC-12145"/>
    <s v="Charles Crestani"/>
    <x v="0"/>
    <x v="0"/>
    <s v="Houston"/>
    <x v="5"/>
    <n v="77095"/>
    <x v="2"/>
    <x v="1571"/>
    <x v="1"/>
    <x v="6"/>
    <x v="1553"/>
    <n v="31.744"/>
    <n v="2"/>
    <n v="0.2"/>
    <n v="8.3328000000000024"/>
  </r>
  <r>
    <n v="6976"/>
    <s v="CA-2012-112144"/>
    <x v="1"/>
    <x v="1141"/>
    <d v="2012-07-02T00:00:00"/>
    <s v="Standard Class"/>
    <s v="CY-12745"/>
    <s v="Craig Yedwab"/>
    <x v="1"/>
    <x v="0"/>
    <s v="Gilbert"/>
    <x v="16"/>
    <n v="85234"/>
    <x v="1"/>
    <x v="1139"/>
    <x v="1"/>
    <x v="2"/>
    <x v="1118"/>
    <n v="5.9039999999999999"/>
    <n v="2"/>
    <n v="0.2"/>
    <n v="1.9925999999999999"/>
  </r>
  <r>
    <n v="6977"/>
    <s v="CA-2012-112144"/>
    <x v="1"/>
    <x v="1141"/>
    <d v="2012-07-02T00:00:00"/>
    <s v="Standard Class"/>
    <s v="CY-12745"/>
    <s v="Craig Yedwab"/>
    <x v="1"/>
    <x v="0"/>
    <s v="Gilbert"/>
    <x v="16"/>
    <n v="85234"/>
    <x v="1"/>
    <x v="622"/>
    <x v="0"/>
    <x v="5"/>
    <x v="616"/>
    <n v="621.7600000000001"/>
    <n v="4"/>
    <n v="0.2"/>
    <n v="46.631999999999977"/>
  </r>
  <r>
    <n v="6978"/>
    <s v="US-2013-119298"/>
    <x v="0"/>
    <x v="881"/>
    <d v="2013-11-29T00:00:00"/>
    <s v="First Class"/>
    <s v="EP-13915"/>
    <s v="Emily Phan"/>
    <x v="0"/>
    <x v="0"/>
    <s v="Jonesboro"/>
    <x v="36"/>
    <n v="72401"/>
    <x v="0"/>
    <x v="993"/>
    <x v="2"/>
    <x v="7"/>
    <x v="976"/>
    <n v="59.98"/>
    <n v="2"/>
    <n v="0"/>
    <n v="17.993999999999993"/>
  </r>
  <r>
    <n v="6979"/>
    <s v="CA-2014-155159"/>
    <x v="3"/>
    <x v="920"/>
    <d v="2014-11-30T00:00:00"/>
    <s v="Second Class"/>
    <s v="DL-13315"/>
    <s v="Delfina Latchford"/>
    <x v="0"/>
    <x v="0"/>
    <s v="Atlanta"/>
    <x v="32"/>
    <n v="30318"/>
    <x v="0"/>
    <x v="362"/>
    <x v="1"/>
    <x v="10"/>
    <x v="357"/>
    <n v="48.87"/>
    <n v="9"/>
    <n v="0"/>
    <n v="23.946299999999997"/>
  </r>
  <r>
    <n v="6980"/>
    <s v="CA-2014-149076"/>
    <x v="3"/>
    <x v="424"/>
    <d v="2014-01-20T00:00:00"/>
    <s v="Standard Class"/>
    <s v="SO-20335"/>
    <s v="Sean O'Donnell"/>
    <x v="0"/>
    <x v="0"/>
    <s v="Los Angeles"/>
    <x v="1"/>
    <n v="90036"/>
    <x v="1"/>
    <x v="1693"/>
    <x v="1"/>
    <x v="10"/>
    <x v="1672"/>
    <n v="154.9"/>
    <n v="5"/>
    <n v="0"/>
    <n v="69.704999999999998"/>
  </r>
  <r>
    <n v="6981"/>
    <s v="CA-2011-146990"/>
    <x v="2"/>
    <x v="845"/>
    <d v="2011-11-08T00:00:00"/>
    <s v="First Class"/>
    <s v="BP-11095"/>
    <s v="Bart Pistole"/>
    <x v="1"/>
    <x v="0"/>
    <s v="New York City"/>
    <x v="15"/>
    <n v="10024"/>
    <x v="3"/>
    <x v="1084"/>
    <x v="1"/>
    <x v="13"/>
    <x v="1065"/>
    <n v="5.92"/>
    <n v="4"/>
    <n v="0"/>
    <n v="2.8415999999999997"/>
  </r>
  <r>
    <n v="6982"/>
    <s v="CA-2011-146990"/>
    <x v="2"/>
    <x v="845"/>
    <d v="2011-11-08T00:00:00"/>
    <s v="First Class"/>
    <s v="BP-11095"/>
    <s v="Bart Pistole"/>
    <x v="1"/>
    <x v="0"/>
    <s v="New York City"/>
    <x v="15"/>
    <n v="10024"/>
    <x v="3"/>
    <x v="1603"/>
    <x v="1"/>
    <x v="10"/>
    <x v="1586"/>
    <n v="30.18"/>
    <n v="3"/>
    <n v="0"/>
    <n v="13.8828"/>
  </r>
  <r>
    <n v="6983"/>
    <s v="CA-2013-116526"/>
    <x v="0"/>
    <x v="142"/>
    <d v="2013-09-06T00:00:00"/>
    <s v="Standard Class"/>
    <s v="JA-15970"/>
    <s v="Joseph Airdo"/>
    <x v="0"/>
    <x v="0"/>
    <s v="Detroit"/>
    <x v="12"/>
    <n v="48227"/>
    <x v="2"/>
    <x v="544"/>
    <x v="1"/>
    <x v="8"/>
    <x v="539"/>
    <n v="24.1"/>
    <n v="5"/>
    <n v="0"/>
    <n v="11.086"/>
  </r>
  <r>
    <n v="6984"/>
    <s v="CA-2013-116526"/>
    <x v="0"/>
    <x v="142"/>
    <d v="2013-09-06T00:00:00"/>
    <s v="Standard Class"/>
    <s v="JA-15970"/>
    <s v="Joseph Airdo"/>
    <x v="0"/>
    <x v="0"/>
    <s v="Detroit"/>
    <x v="12"/>
    <n v="48227"/>
    <x v="2"/>
    <x v="402"/>
    <x v="2"/>
    <x v="7"/>
    <x v="398"/>
    <n v="8.7799999999999994"/>
    <n v="1"/>
    <n v="0"/>
    <n v="2.2827999999999999"/>
  </r>
  <r>
    <n v="6985"/>
    <s v="CA-2013-116526"/>
    <x v="0"/>
    <x v="142"/>
    <d v="2013-09-06T00:00:00"/>
    <s v="Standard Class"/>
    <s v="JA-15970"/>
    <s v="Joseph Airdo"/>
    <x v="0"/>
    <x v="0"/>
    <s v="Detroit"/>
    <x v="12"/>
    <n v="48227"/>
    <x v="2"/>
    <x v="549"/>
    <x v="1"/>
    <x v="9"/>
    <x v="544"/>
    <n v="376.74"/>
    <n v="4"/>
    <n v="0.1"/>
    <n v="71.161999999999978"/>
  </r>
  <r>
    <n v="6986"/>
    <s v="CA-2013-116526"/>
    <x v="0"/>
    <x v="142"/>
    <d v="2013-09-06T00:00:00"/>
    <s v="Standard Class"/>
    <s v="JA-15970"/>
    <s v="Joseph Airdo"/>
    <x v="0"/>
    <x v="0"/>
    <s v="Detroit"/>
    <x v="12"/>
    <n v="48227"/>
    <x v="2"/>
    <x v="777"/>
    <x v="1"/>
    <x v="8"/>
    <x v="768"/>
    <n v="29.52"/>
    <n v="4"/>
    <n v="0"/>
    <n v="14.4648"/>
  </r>
  <r>
    <n v="6987"/>
    <s v="CA-2013-116526"/>
    <x v="0"/>
    <x v="142"/>
    <d v="2013-09-06T00:00:00"/>
    <s v="Standard Class"/>
    <s v="JA-15970"/>
    <s v="Joseph Airdo"/>
    <x v="0"/>
    <x v="0"/>
    <s v="Detroit"/>
    <x v="12"/>
    <n v="48227"/>
    <x v="2"/>
    <x v="879"/>
    <x v="1"/>
    <x v="6"/>
    <x v="864"/>
    <n v="11.96"/>
    <n v="2"/>
    <n v="0"/>
    <n v="2.99"/>
  </r>
  <r>
    <n v="6988"/>
    <s v="CA-2013-116526"/>
    <x v="0"/>
    <x v="142"/>
    <d v="2013-09-06T00:00:00"/>
    <s v="Standard Class"/>
    <s v="JA-15970"/>
    <s v="Joseph Airdo"/>
    <x v="0"/>
    <x v="0"/>
    <s v="Detroit"/>
    <x v="12"/>
    <n v="48227"/>
    <x v="2"/>
    <x v="1085"/>
    <x v="1"/>
    <x v="8"/>
    <x v="1066"/>
    <n v="26.400000000000002"/>
    <n v="5"/>
    <n v="0"/>
    <n v="12.672000000000001"/>
  </r>
  <r>
    <n v="6989"/>
    <s v="CA-2014-158561"/>
    <x v="3"/>
    <x v="343"/>
    <d v="2014-11-17T00:00:00"/>
    <s v="Second Class"/>
    <s v="BB-11545"/>
    <s v="Brenda Bowman"/>
    <x v="1"/>
    <x v="0"/>
    <s v="Fort Lauderdale"/>
    <x v="2"/>
    <n v="33311"/>
    <x v="0"/>
    <x v="1364"/>
    <x v="1"/>
    <x v="9"/>
    <x v="1341"/>
    <n v="1158.1199999999999"/>
    <n v="5"/>
    <n v="0.2"/>
    <n v="130.28849999999983"/>
  </r>
  <r>
    <n v="6990"/>
    <s v="CA-2014-165099"/>
    <x v="3"/>
    <x v="157"/>
    <d v="2014-12-14T00:00:00"/>
    <s v="First Class"/>
    <s v="DK-13375"/>
    <s v="Dennis Kane"/>
    <x v="0"/>
    <x v="0"/>
    <s v="Abilene"/>
    <x v="5"/>
    <n v="79605"/>
    <x v="2"/>
    <x v="1809"/>
    <x v="1"/>
    <x v="9"/>
    <x v="1790"/>
    <n v="1.3919999999999997"/>
    <n v="2"/>
    <n v="0.8"/>
    <n v="-3.7584000000000009"/>
  </r>
  <r>
    <n v="6991"/>
    <s v="CA-2012-109386"/>
    <x v="1"/>
    <x v="627"/>
    <d v="2012-11-13T00:00:00"/>
    <s v="Second Class"/>
    <s v="RH-19600"/>
    <s v="Rob Haberlin"/>
    <x v="0"/>
    <x v="0"/>
    <s v="Hampton"/>
    <x v="17"/>
    <n v="23666"/>
    <x v="0"/>
    <x v="667"/>
    <x v="1"/>
    <x v="9"/>
    <x v="661"/>
    <n v="44.43"/>
    <n v="3"/>
    <n v="0"/>
    <n v="18.660600000000002"/>
  </r>
  <r>
    <n v="6992"/>
    <s v="CA-2012-109386"/>
    <x v="1"/>
    <x v="627"/>
    <d v="2012-11-13T00:00:00"/>
    <s v="Second Class"/>
    <s v="RH-19600"/>
    <s v="Rob Haberlin"/>
    <x v="0"/>
    <x v="0"/>
    <s v="Hampton"/>
    <x v="17"/>
    <n v="23666"/>
    <x v="0"/>
    <x v="1409"/>
    <x v="2"/>
    <x v="7"/>
    <x v="1387"/>
    <n v="226.20000000000002"/>
    <n v="5"/>
    <n v="0"/>
    <n v="58.811999999999998"/>
  </r>
  <r>
    <n v="6993"/>
    <s v="CA-2012-109386"/>
    <x v="1"/>
    <x v="627"/>
    <d v="2012-11-13T00:00:00"/>
    <s v="Second Class"/>
    <s v="RH-19600"/>
    <s v="Rob Haberlin"/>
    <x v="0"/>
    <x v="0"/>
    <s v="Hampton"/>
    <x v="17"/>
    <n v="23666"/>
    <x v="0"/>
    <x v="1292"/>
    <x v="0"/>
    <x v="5"/>
    <x v="1269"/>
    <n v="186.54"/>
    <n v="3"/>
    <n v="0"/>
    <n v="41.038800000000002"/>
  </r>
  <r>
    <n v="6994"/>
    <s v="CA-2012-109386"/>
    <x v="1"/>
    <x v="627"/>
    <d v="2012-11-13T00:00:00"/>
    <s v="Second Class"/>
    <s v="RH-19600"/>
    <s v="Rob Haberlin"/>
    <x v="0"/>
    <x v="0"/>
    <s v="Hampton"/>
    <x v="17"/>
    <n v="23666"/>
    <x v="0"/>
    <x v="108"/>
    <x v="1"/>
    <x v="6"/>
    <x v="108"/>
    <n v="265.85999999999996"/>
    <n v="7"/>
    <n v="0"/>
    <n v="79.757999999999967"/>
  </r>
  <r>
    <n v="6995"/>
    <s v="CA-2012-109386"/>
    <x v="1"/>
    <x v="627"/>
    <d v="2012-11-13T00:00:00"/>
    <s v="Second Class"/>
    <s v="RH-19600"/>
    <s v="Rob Haberlin"/>
    <x v="0"/>
    <x v="0"/>
    <s v="Hampton"/>
    <x v="17"/>
    <n v="23666"/>
    <x v="0"/>
    <x v="311"/>
    <x v="1"/>
    <x v="6"/>
    <x v="308"/>
    <n v="27.9"/>
    <n v="5"/>
    <n v="0"/>
    <n v="6.9749999999999979"/>
  </r>
  <r>
    <n v="6996"/>
    <s v="CA-2012-166800"/>
    <x v="1"/>
    <x v="902"/>
    <d v="2012-11-26T00:00:00"/>
    <s v="Standard Class"/>
    <s v="AG-10300"/>
    <s v="Aleksandra Gannaway"/>
    <x v="1"/>
    <x v="0"/>
    <s v="Las Vegas"/>
    <x v="33"/>
    <n v="89115"/>
    <x v="1"/>
    <x v="1037"/>
    <x v="1"/>
    <x v="9"/>
    <x v="1018"/>
    <n v="31.08"/>
    <n v="4"/>
    <n v="0"/>
    <n v="8.3916000000000004"/>
  </r>
  <r>
    <n v="6997"/>
    <s v="CA-2014-117443"/>
    <x v="3"/>
    <x v="331"/>
    <d v="2014-12-26T00:00:00"/>
    <s v="Second Class"/>
    <s v="JB-15400"/>
    <s v="Jennifer Braxton"/>
    <x v="1"/>
    <x v="0"/>
    <s v="Rockford"/>
    <x v="10"/>
    <n v="61107"/>
    <x v="2"/>
    <x v="153"/>
    <x v="1"/>
    <x v="8"/>
    <x v="152"/>
    <n v="13.839999999999998"/>
    <n v="4"/>
    <n v="0.8"/>
    <n v="-22.144000000000005"/>
  </r>
  <r>
    <n v="6998"/>
    <s v="CA-2014-117443"/>
    <x v="3"/>
    <x v="331"/>
    <d v="2014-12-26T00:00:00"/>
    <s v="Second Class"/>
    <s v="JB-15400"/>
    <s v="Jennifer Braxton"/>
    <x v="1"/>
    <x v="0"/>
    <s v="Rockford"/>
    <x v="10"/>
    <n v="61107"/>
    <x v="2"/>
    <x v="1082"/>
    <x v="1"/>
    <x v="10"/>
    <x v="1063"/>
    <n v="175.87200000000001"/>
    <n v="4"/>
    <n v="0.2"/>
    <n v="63.753599999999992"/>
  </r>
  <r>
    <n v="6999"/>
    <s v="US-2013-134369"/>
    <x v="0"/>
    <x v="1142"/>
    <d v="2013-09-23T00:00:00"/>
    <s v="Standard Class"/>
    <s v="BC-11125"/>
    <s v="Becky Castell"/>
    <x v="2"/>
    <x v="0"/>
    <s v="Laguna Niguel"/>
    <x v="1"/>
    <n v="92677"/>
    <x v="1"/>
    <x v="727"/>
    <x v="1"/>
    <x v="10"/>
    <x v="1543"/>
    <n v="12.96"/>
    <n v="2"/>
    <n v="0"/>
    <n v="6.3504000000000005"/>
  </r>
  <r>
    <n v="7000"/>
    <s v="CA-2014-123687"/>
    <x v="3"/>
    <x v="1143"/>
    <d v="2014-05-30T00:00:00"/>
    <s v="First Class"/>
    <s v="KC-16675"/>
    <s v="Kimberly Carter"/>
    <x v="1"/>
    <x v="0"/>
    <s v="Louisville"/>
    <x v="0"/>
    <n v="40214"/>
    <x v="0"/>
    <x v="1710"/>
    <x v="1"/>
    <x v="9"/>
    <x v="1690"/>
    <n v="208.44"/>
    <n v="3"/>
    <n v="0"/>
    <n v="62.531999999999982"/>
  </r>
  <r>
    <n v="7001"/>
    <s v="CA-2014-123687"/>
    <x v="3"/>
    <x v="1143"/>
    <d v="2014-05-30T00:00:00"/>
    <s v="First Class"/>
    <s v="KC-16675"/>
    <s v="Kimberly Carter"/>
    <x v="1"/>
    <x v="0"/>
    <s v="Louisville"/>
    <x v="0"/>
    <n v="40214"/>
    <x v="0"/>
    <x v="505"/>
    <x v="1"/>
    <x v="14"/>
    <x v="500"/>
    <n v="25.76"/>
    <n v="2"/>
    <n v="0"/>
    <n v="0.77280000000000015"/>
  </r>
  <r>
    <n v="7002"/>
    <s v="CA-2012-104871"/>
    <x v="1"/>
    <x v="1110"/>
    <d v="2012-04-03T00:00:00"/>
    <s v="Standard Class"/>
    <s v="DR-12940"/>
    <s v="Daniel Raglin"/>
    <x v="2"/>
    <x v="0"/>
    <s v="Normal"/>
    <x v="10"/>
    <n v="61761"/>
    <x v="2"/>
    <x v="1585"/>
    <x v="0"/>
    <x v="1"/>
    <x v="1567"/>
    <n v="366.74399999999997"/>
    <n v="4"/>
    <n v="0.3"/>
    <n v="-110.02320000000003"/>
  </r>
  <r>
    <n v="7003"/>
    <s v="CA-2011-133158"/>
    <x v="2"/>
    <x v="710"/>
    <d v="2011-08-21T00:00:00"/>
    <s v="Second Class"/>
    <s v="DW-13195"/>
    <s v="David Wiener"/>
    <x v="1"/>
    <x v="0"/>
    <s v="Los Angeles"/>
    <x v="1"/>
    <n v="90045"/>
    <x v="1"/>
    <x v="479"/>
    <x v="0"/>
    <x v="5"/>
    <x v="475"/>
    <n v="289.24"/>
    <n v="7"/>
    <n v="0"/>
    <n v="26.031600000000012"/>
  </r>
  <r>
    <n v="7004"/>
    <s v="CA-2011-133158"/>
    <x v="2"/>
    <x v="710"/>
    <d v="2011-08-21T00:00:00"/>
    <s v="Second Class"/>
    <s v="DW-13195"/>
    <s v="David Wiener"/>
    <x v="1"/>
    <x v="0"/>
    <s v="Los Angeles"/>
    <x v="1"/>
    <n v="90045"/>
    <x v="1"/>
    <x v="1311"/>
    <x v="1"/>
    <x v="8"/>
    <x v="1288"/>
    <n v="69.456000000000003"/>
    <n v="2"/>
    <n v="0.2"/>
    <n v="22.573199999999996"/>
  </r>
  <r>
    <n v="7005"/>
    <s v="CA-2011-126333"/>
    <x v="2"/>
    <x v="851"/>
    <d v="2011-12-28T00:00:00"/>
    <s v="Standard Class"/>
    <s v="ME-18010"/>
    <s v="Michelle Ellison"/>
    <x v="1"/>
    <x v="0"/>
    <s v="Port Arthur"/>
    <x v="5"/>
    <n v="77642"/>
    <x v="2"/>
    <x v="1396"/>
    <x v="1"/>
    <x v="10"/>
    <x v="1374"/>
    <n v="5.1840000000000011"/>
    <n v="1"/>
    <n v="0.2"/>
    <n v="1.8144"/>
  </r>
  <r>
    <n v="7006"/>
    <s v="CA-2012-141740"/>
    <x v="1"/>
    <x v="549"/>
    <d v="2012-11-05T00:00:00"/>
    <s v="Standard Class"/>
    <s v="JF-15490"/>
    <s v="Jeremy Farry"/>
    <x v="0"/>
    <x v="0"/>
    <s v="New York City"/>
    <x v="15"/>
    <n v="10009"/>
    <x v="3"/>
    <x v="1756"/>
    <x v="0"/>
    <x v="1"/>
    <x v="1737"/>
    <n v="205.16400000000002"/>
    <n v="2"/>
    <n v="0.1"/>
    <n v="13.677600000000002"/>
  </r>
  <r>
    <n v="7007"/>
    <s v="CA-2011-119466"/>
    <x v="2"/>
    <x v="534"/>
    <d v="2011-12-21T00:00:00"/>
    <s v="Standard Class"/>
    <s v="SP-20860"/>
    <s v="Sung Pak"/>
    <x v="1"/>
    <x v="0"/>
    <s v="Chicago"/>
    <x v="10"/>
    <n v="60623"/>
    <x v="2"/>
    <x v="1445"/>
    <x v="0"/>
    <x v="5"/>
    <x v="1423"/>
    <n v="8.5440000000000005"/>
    <n v="2"/>
    <n v="0.6"/>
    <n v="-7.4759999999999991"/>
  </r>
  <r>
    <n v="7008"/>
    <s v="CA-2012-154823"/>
    <x v="1"/>
    <x v="291"/>
    <d v="2012-08-25T00:00:00"/>
    <s v="Standard Class"/>
    <s v="KN-16390"/>
    <s v="Katherine Nockton"/>
    <x v="1"/>
    <x v="0"/>
    <s v="Springfield"/>
    <x v="24"/>
    <n v="45503"/>
    <x v="3"/>
    <x v="410"/>
    <x v="1"/>
    <x v="8"/>
    <x v="405"/>
    <n v="12.828000000000001"/>
    <n v="2"/>
    <n v="0.7"/>
    <n v="-8.9795999999999978"/>
  </r>
  <r>
    <n v="7009"/>
    <s v="CA-2012-154823"/>
    <x v="1"/>
    <x v="291"/>
    <d v="2012-08-25T00:00:00"/>
    <s v="Standard Class"/>
    <s v="KN-16390"/>
    <s v="Katherine Nockton"/>
    <x v="1"/>
    <x v="0"/>
    <s v="Springfield"/>
    <x v="24"/>
    <n v="45503"/>
    <x v="3"/>
    <x v="463"/>
    <x v="0"/>
    <x v="1"/>
    <x v="459"/>
    <n v="598.45799999999997"/>
    <n v="3"/>
    <n v="0.3"/>
    <n v="-42.746999999999957"/>
  </r>
  <r>
    <n v="7010"/>
    <s v="CA-2012-154823"/>
    <x v="1"/>
    <x v="291"/>
    <d v="2012-08-25T00:00:00"/>
    <s v="Standard Class"/>
    <s v="KN-16390"/>
    <s v="Katherine Nockton"/>
    <x v="1"/>
    <x v="0"/>
    <s v="Springfield"/>
    <x v="24"/>
    <n v="45503"/>
    <x v="3"/>
    <x v="1525"/>
    <x v="0"/>
    <x v="5"/>
    <x v="1503"/>
    <n v="25.983999999999998"/>
    <n v="1"/>
    <n v="0.2"/>
    <n v="-3.8976000000000015"/>
  </r>
  <r>
    <n v="7011"/>
    <s v="US-2011-135881"/>
    <x v="2"/>
    <x v="235"/>
    <d v="2011-05-27T00:00:00"/>
    <s v="Standard Class"/>
    <s v="GT-14710"/>
    <s v="Greg Tran"/>
    <x v="0"/>
    <x v="0"/>
    <s v="New York City"/>
    <x v="15"/>
    <n v="10035"/>
    <x v="3"/>
    <x v="1366"/>
    <x v="1"/>
    <x v="8"/>
    <x v="304"/>
    <n v="17.96"/>
    <n v="5"/>
    <n v="0.2"/>
    <n v="5.8369999999999997"/>
  </r>
  <r>
    <n v="7012"/>
    <s v="US-2011-135881"/>
    <x v="2"/>
    <x v="235"/>
    <d v="2011-05-27T00:00:00"/>
    <s v="Standard Class"/>
    <s v="GT-14710"/>
    <s v="Greg Tran"/>
    <x v="0"/>
    <x v="0"/>
    <s v="New York City"/>
    <x v="15"/>
    <n v="10035"/>
    <x v="3"/>
    <x v="1576"/>
    <x v="1"/>
    <x v="14"/>
    <x v="1558"/>
    <n v="5.04"/>
    <n v="2"/>
    <n v="0"/>
    <n v="0.15120000000000022"/>
  </r>
  <r>
    <n v="7013"/>
    <s v="US-2011-135881"/>
    <x v="2"/>
    <x v="235"/>
    <d v="2011-05-27T00:00:00"/>
    <s v="Standard Class"/>
    <s v="GT-14710"/>
    <s v="Greg Tran"/>
    <x v="0"/>
    <x v="0"/>
    <s v="New York City"/>
    <x v="15"/>
    <n v="10035"/>
    <x v="3"/>
    <x v="77"/>
    <x v="1"/>
    <x v="9"/>
    <x v="77"/>
    <n v="208.16"/>
    <n v="1"/>
    <n v="0"/>
    <n v="56.20320000000001"/>
  </r>
  <r>
    <n v="7014"/>
    <s v="CA-2014-141201"/>
    <x v="3"/>
    <x v="34"/>
    <d v="2014-12-12T00:00:00"/>
    <s v="Second Class"/>
    <s v="DB-12910"/>
    <s v="Daniel Byrd"/>
    <x v="2"/>
    <x v="0"/>
    <s v="Salinas"/>
    <x v="1"/>
    <n v="93905"/>
    <x v="1"/>
    <x v="672"/>
    <x v="0"/>
    <x v="0"/>
    <x v="666"/>
    <n v="148.25700000000001"/>
    <n v="3"/>
    <n v="0.15"/>
    <n v="15.697800000000004"/>
  </r>
  <r>
    <n v="7015"/>
    <s v="CA-2011-114790"/>
    <x v="2"/>
    <x v="518"/>
    <d v="2011-03-13T00:00:00"/>
    <s v="Second Class"/>
    <s v="FM-14215"/>
    <s v="Filia McAdams"/>
    <x v="1"/>
    <x v="0"/>
    <s v="Richmond"/>
    <x v="0"/>
    <n v="40475"/>
    <x v="0"/>
    <x v="414"/>
    <x v="1"/>
    <x v="9"/>
    <x v="409"/>
    <n v="146.76"/>
    <n v="3"/>
    <n v="0"/>
    <n v="38.157600000000002"/>
  </r>
  <r>
    <n v="7016"/>
    <s v="CA-2011-114790"/>
    <x v="2"/>
    <x v="518"/>
    <d v="2011-03-13T00:00:00"/>
    <s v="Second Class"/>
    <s v="FM-14215"/>
    <s v="Filia McAdams"/>
    <x v="1"/>
    <x v="0"/>
    <s v="Richmond"/>
    <x v="0"/>
    <n v="40475"/>
    <x v="0"/>
    <x v="678"/>
    <x v="2"/>
    <x v="11"/>
    <x v="672"/>
    <n v="32.96"/>
    <n v="2"/>
    <n v="0"/>
    <n v="14.172800000000002"/>
  </r>
  <r>
    <n v="7017"/>
    <s v="CA-2011-114790"/>
    <x v="2"/>
    <x v="518"/>
    <d v="2011-03-13T00:00:00"/>
    <s v="Second Class"/>
    <s v="FM-14215"/>
    <s v="Filia McAdams"/>
    <x v="1"/>
    <x v="0"/>
    <s v="Richmond"/>
    <x v="0"/>
    <n v="40475"/>
    <x v="0"/>
    <x v="469"/>
    <x v="2"/>
    <x v="7"/>
    <x v="465"/>
    <n v="587.97"/>
    <n v="3"/>
    <n v="0"/>
    <n v="164.63160000000005"/>
  </r>
  <r>
    <n v="7018"/>
    <s v="CA-2011-114790"/>
    <x v="2"/>
    <x v="518"/>
    <d v="2011-03-13T00:00:00"/>
    <s v="Second Class"/>
    <s v="FM-14215"/>
    <s v="Filia McAdams"/>
    <x v="1"/>
    <x v="0"/>
    <s v="Richmond"/>
    <x v="0"/>
    <n v="40475"/>
    <x v="0"/>
    <x v="1463"/>
    <x v="1"/>
    <x v="10"/>
    <x v="1440"/>
    <n v="14.940000000000001"/>
    <n v="3"/>
    <n v="0"/>
    <n v="7.0218000000000007"/>
  </r>
  <r>
    <n v="7019"/>
    <s v="US-2013-154256"/>
    <x v="0"/>
    <x v="661"/>
    <d v="2013-06-28T00:00:00"/>
    <s v="Second Class"/>
    <s v="SM-20005"/>
    <s v="Sally Matthias"/>
    <x v="0"/>
    <x v="0"/>
    <s v="New York City"/>
    <x v="15"/>
    <n v="10035"/>
    <x v="3"/>
    <x v="1647"/>
    <x v="1"/>
    <x v="2"/>
    <x v="1627"/>
    <n v="25.83"/>
    <n v="7"/>
    <n v="0"/>
    <n v="12.1401"/>
  </r>
  <r>
    <n v="7020"/>
    <s v="CA-2011-124737"/>
    <x v="2"/>
    <x v="709"/>
    <d v="2011-08-27T00:00:00"/>
    <s v="Standard Class"/>
    <s v="AP-10915"/>
    <s v="Arthur Prichep"/>
    <x v="0"/>
    <x v="0"/>
    <s v="Denver"/>
    <x v="22"/>
    <n v="80219"/>
    <x v="1"/>
    <x v="1810"/>
    <x v="1"/>
    <x v="10"/>
    <x v="1791"/>
    <n v="15.552000000000003"/>
    <n v="3"/>
    <n v="0.2"/>
    <n v="5.4432"/>
  </r>
  <r>
    <n v="7021"/>
    <s v="CA-2011-124737"/>
    <x v="2"/>
    <x v="709"/>
    <d v="2011-08-27T00:00:00"/>
    <s v="Standard Class"/>
    <s v="AP-10915"/>
    <s v="Arthur Prichep"/>
    <x v="0"/>
    <x v="0"/>
    <s v="Denver"/>
    <x v="22"/>
    <n v="80219"/>
    <x v="1"/>
    <x v="1768"/>
    <x v="1"/>
    <x v="14"/>
    <x v="1748"/>
    <n v="6.8000000000000007"/>
    <n v="1"/>
    <n v="0.2"/>
    <n v="0.50999999999999979"/>
  </r>
  <r>
    <n v="7022"/>
    <s v="CA-2011-124737"/>
    <x v="2"/>
    <x v="709"/>
    <d v="2011-08-27T00:00:00"/>
    <s v="Standard Class"/>
    <s v="AP-10915"/>
    <s v="Arthur Prichep"/>
    <x v="0"/>
    <x v="0"/>
    <s v="Denver"/>
    <x v="22"/>
    <n v="80219"/>
    <x v="1"/>
    <x v="247"/>
    <x v="0"/>
    <x v="5"/>
    <x v="245"/>
    <n v="4.2240000000000002"/>
    <n v="3"/>
    <n v="0.2"/>
    <n v="1.2672000000000003"/>
  </r>
  <r>
    <n v="7023"/>
    <s v="CA-2011-124737"/>
    <x v="2"/>
    <x v="709"/>
    <d v="2011-08-27T00:00:00"/>
    <s v="Standard Class"/>
    <s v="AP-10915"/>
    <s v="Arthur Prichep"/>
    <x v="0"/>
    <x v="0"/>
    <s v="Denver"/>
    <x v="22"/>
    <n v="80219"/>
    <x v="1"/>
    <x v="424"/>
    <x v="2"/>
    <x v="7"/>
    <x v="419"/>
    <n v="143.64000000000001"/>
    <n v="9"/>
    <n v="0.2"/>
    <n v="10.772999999999989"/>
  </r>
  <r>
    <n v="7024"/>
    <s v="CA-2011-124737"/>
    <x v="2"/>
    <x v="709"/>
    <d v="2011-08-27T00:00:00"/>
    <s v="Standard Class"/>
    <s v="AP-10915"/>
    <s v="Arthur Prichep"/>
    <x v="0"/>
    <x v="0"/>
    <s v="Denver"/>
    <x v="22"/>
    <n v="80219"/>
    <x v="1"/>
    <x v="712"/>
    <x v="1"/>
    <x v="10"/>
    <x v="704"/>
    <n v="31.104000000000006"/>
    <n v="6"/>
    <n v="0.2"/>
    <n v="10.8864"/>
  </r>
  <r>
    <n v="7025"/>
    <s v="CA-2011-124737"/>
    <x v="2"/>
    <x v="709"/>
    <d v="2011-08-27T00:00:00"/>
    <s v="Standard Class"/>
    <s v="AP-10915"/>
    <s v="Arthur Prichep"/>
    <x v="0"/>
    <x v="0"/>
    <s v="Denver"/>
    <x v="22"/>
    <n v="80219"/>
    <x v="1"/>
    <x v="1030"/>
    <x v="1"/>
    <x v="10"/>
    <x v="1012"/>
    <n v="223.05600000000001"/>
    <n v="9"/>
    <n v="0.2"/>
    <n v="69.704999999999984"/>
  </r>
  <r>
    <n v="7026"/>
    <s v="US-2014-101840"/>
    <x v="3"/>
    <x v="695"/>
    <d v="2014-02-13T00:00:00"/>
    <s v="Standard Class"/>
    <s v="SP-20545"/>
    <s v="Sibella Parks"/>
    <x v="1"/>
    <x v="0"/>
    <s v="New York City"/>
    <x v="15"/>
    <n v="10024"/>
    <x v="3"/>
    <x v="529"/>
    <x v="2"/>
    <x v="7"/>
    <x v="524"/>
    <n v="227.45999999999998"/>
    <n v="6"/>
    <n v="0"/>
    <n v="65.963399999999979"/>
  </r>
  <r>
    <n v="7027"/>
    <s v="US-2014-101840"/>
    <x v="3"/>
    <x v="695"/>
    <d v="2014-02-13T00:00:00"/>
    <s v="Standard Class"/>
    <s v="SP-20545"/>
    <s v="Sibella Parks"/>
    <x v="1"/>
    <x v="0"/>
    <s v="New York City"/>
    <x v="15"/>
    <n v="10024"/>
    <x v="3"/>
    <x v="1784"/>
    <x v="1"/>
    <x v="8"/>
    <x v="1765"/>
    <n v="46.24"/>
    <n v="4"/>
    <n v="0.2"/>
    <n v="15.605999999999996"/>
  </r>
  <r>
    <n v="7028"/>
    <s v="CA-2014-131653"/>
    <x v="3"/>
    <x v="926"/>
    <d v="2014-02-06T00:00:00"/>
    <s v="Standard Class"/>
    <s v="RD-19585"/>
    <s v="Rob Dowd"/>
    <x v="0"/>
    <x v="0"/>
    <s v="New York City"/>
    <x v="15"/>
    <n v="10011"/>
    <x v="3"/>
    <x v="709"/>
    <x v="1"/>
    <x v="2"/>
    <x v="701"/>
    <n v="5.22"/>
    <n v="2"/>
    <n v="0"/>
    <n v="2.4011999999999998"/>
  </r>
  <r>
    <n v="7029"/>
    <s v="US-2013-157840"/>
    <x v="0"/>
    <x v="887"/>
    <d v="2013-12-24T00:00:00"/>
    <s v="Second Class"/>
    <s v="MC-17575"/>
    <s v="Matt Collins"/>
    <x v="0"/>
    <x v="0"/>
    <s v="Fremont"/>
    <x v="8"/>
    <n v="68025"/>
    <x v="2"/>
    <x v="987"/>
    <x v="1"/>
    <x v="10"/>
    <x v="971"/>
    <n v="33.9"/>
    <n v="5"/>
    <n v="0"/>
    <n v="15.593999999999999"/>
  </r>
  <r>
    <n v="7030"/>
    <s v="CA-2013-145548"/>
    <x v="0"/>
    <x v="583"/>
    <d v="2013-11-17T00:00:00"/>
    <s v="Standard Class"/>
    <s v="EB-13750"/>
    <s v="Edward Becker"/>
    <x v="1"/>
    <x v="0"/>
    <s v="New York City"/>
    <x v="15"/>
    <n v="10011"/>
    <x v="3"/>
    <x v="1190"/>
    <x v="1"/>
    <x v="4"/>
    <x v="33"/>
    <n v="28.14"/>
    <n v="3"/>
    <n v="0"/>
    <n v="7.8792000000000009"/>
  </r>
  <r>
    <n v="7031"/>
    <s v="CA-2013-145548"/>
    <x v="0"/>
    <x v="583"/>
    <d v="2013-11-17T00:00:00"/>
    <s v="Standard Class"/>
    <s v="EB-13750"/>
    <s v="Edward Becker"/>
    <x v="1"/>
    <x v="0"/>
    <s v="New York City"/>
    <x v="15"/>
    <n v="10011"/>
    <x v="3"/>
    <x v="1542"/>
    <x v="2"/>
    <x v="11"/>
    <x v="1521"/>
    <n v="36"/>
    <n v="2"/>
    <n v="0"/>
    <n v="6.4799999999999969"/>
  </r>
  <r>
    <n v="7032"/>
    <s v="CA-2013-145548"/>
    <x v="0"/>
    <x v="583"/>
    <d v="2013-11-17T00:00:00"/>
    <s v="Standard Class"/>
    <s v="EB-13750"/>
    <s v="Edward Becker"/>
    <x v="1"/>
    <x v="0"/>
    <s v="New York City"/>
    <x v="15"/>
    <n v="10011"/>
    <x v="3"/>
    <x v="290"/>
    <x v="1"/>
    <x v="6"/>
    <x v="287"/>
    <n v="92.94"/>
    <n v="3"/>
    <n v="0"/>
    <n v="25.093799999999998"/>
  </r>
  <r>
    <n v="7033"/>
    <s v="CA-2013-145548"/>
    <x v="0"/>
    <x v="583"/>
    <d v="2013-11-17T00:00:00"/>
    <s v="Standard Class"/>
    <s v="EB-13750"/>
    <s v="Edward Becker"/>
    <x v="1"/>
    <x v="0"/>
    <s v="New York City"/>
    <x v="15"/>
    <n v="10011"/>
    <x v="3"/>
    <x v="1209"/>
    <x v="0"/>
    <x v="1"/>
    <x v="1185"/>
    <n v="245.64600000000002"/>
    <n v="3"/>
    <n v="0.1"/>
    <n v="8.1881999999999877"/>
  </r>
  <r>
    <n v="7034"/>
    <s v="CA-2013-145548"/>
    <x v="0"/>
    <x v="583"/>
    <d v="2013-11-17T00:00:00"/>
    <s v="Standard Class"/>
    <s v="EB-13750"/>
    <s v="Edward Becker"/>
    <x v="1"/>
    <x v="0"/>
    <s v="New York City"/>
    <x v="15"/>
    <n v="10011"/>
    <x v="3"/>
    <x v="710"/>
    <x v="1"/>
    <x v="8"/>
    <x v="702"/>
    <n v="55.00800000000001"/>
    <n v="3"/>
    <n v="0.2"/>
    <n v="17.189999999999998"/>
  </r>
  <r>
    <n v="7035"/>
    <s v="CA-2013-145548"/>
    <x v="0"/>
    <x v="583"/>
    <d v="2013-11-17T00:00:00"/>
    <s v="Standard Class"/>
    <s v="EB-13750"/>
    <s v="Edward Becker"/>
    <x v="1"/>
    <x v="0"/>
    <s v="New York City"/>
    <x v="15"/>
    <n v="10011"/>
    <x v="3"/>
    <x v="908"/>
    <x v="1"/>
    <x v="8"/>
    <x v="891"/>
    <n v="35.231999999999999"/>
    <n v="3"/>
    <n v="0.2"/>
    <n v="11.450399999999998"/>
  </r>
  <r>
    <n v="7036"/>
    <s v="CA-2014-119494"/>
    <x v="3"/>
    <x v="45"/>
    <d v="2014-11-14T00:00:00"/>
    <s v="Standard Class"/>
    <s v="JE-15610"/>
    <s v="Jim Epp"/>
    <x v="1"/>
    <x v="0"/>
    <s v="San Diego"/>
    <x v="1"/>
    <n v="92105"/>
    <x v="1"/>
    <x v="635"/>
    <x v="0"/>
    <x v="1"/>
    <x v="629"/>
    <n v="523.39200000000005"/>
    <n v="3"/>
    <n v="0.2"/>
    <n v="52.339199999999977"/>
  </r>
  <r>
    <n v="7037"/>
    <s v="CA-2011-124618"/>
    <x v="2"/>
    <x v="1073"/>
    <d v="2011-05-04T00:00:00"/>
    <s v="Second Class"/>
    <s v="CS-11860"/>
    <s v="Cari Schnelling"/>
    <x v="0"/>
    <x v="0"/>
    <s v="Lakeland"/>
    <x v="2"/>
    <n v="33801"/>
    <x v="0"/>
    <x v="851"/>
    <x v="2"/>
    <x v="16"/>
    <x v="836"/>
    <n v="479.98400000000004"/>
    <n v="2"/>
    <n v="0.2"/>
    <n v="89.996999999999986"/>
  </r>
  <r>
    <n v="7038"/>
    <s v="CA-2014-161970"/>
    <x v="3"/>
    <x v="585"/>
    <d v="2014-09-28T00:00:00"/>
    <s v="Standard Class"/>
    <s v="PB-19105"/>
    <s v="Peter Bühler"/>
    <x v="0"/>
    <x v="0"/>
    <s v="Smyrna"/>
    <x v="32"/>
    <n v="30080"/>
    <x v="0"/>
    <x v="1330"/>
    <x v="1"/>
    <x v="10"/>
    <x v="1306"/>
    <n v="12.96"/>
    <n v="2"/>
    <n v="0"/>
    <n v="6.2208000000000006"/>
  </r>
  <r>
    <n v="7039"/>
    <s v="CA-2014-161970"/>
    <x v="3"/>
    <x v="585"/>
    <d v="2014-09-28T00:00:00"/>
    <s v="Standard Class"/>
    <s v="PB-19105"/>
    <s v="Peter Bühler"/>
    <x v="0"/>
    <x v="0"/>
    <s v="Smyrna"/>
    <x v="32"/>
    <n v="30080"/>
    <x v="0"/>
    <x v="1811"/>
    <x v="1"/>
    <x v="6"/>
    <x v="1792"/>
    <n v="17.940000000000001"/>
    <n v="3"/>
    <n v="0"/>
    <n v="6.4584000000000001"/>
  </r>
  <r>
    <n v="7040"/>
    <s v="CA-2014-103443"/>
    <x v="3"/>
    <x v="94"/>
    <d v="2014-12-24T00:00:00"/>
    <s v="Standard Class"/>
    <s v="AT-10735"/>
    <s v="Annie Thurman"/>
    <x v="0"/>
    <x v="0"/>
    <s v="New York City"/>
    <x v="15"/>
    <n v="10009"/>
    <x v="3"/>
    <x v="225"/>
    <x v="1"/>
    <x v="4"/>
    <x v="223"/>
    <n v="166.72"/>
    <n v="2"/>
    <n v="0"/>
    <n v="41.680000000000007"/>
  </r>
  <r>
    <n v="7041"/>
    <s v="CA-2014-103443"/>
    <x v="3"/>
    <x v="94"/>
    <d v="2014-12-24T00:00:00"/>
    <s v="Standard Class"/>
    <s v="AT-10735"/>
    <s v="Annie Thurman"/>
    <x v="0"/>
    <x v="0"/>
    <s v="New York City"/>
    <x v="15"/>
    <n v="10009"/>
    <x v="3"/>
    <x v="1339"/>
    <x v="1"/>
    <x v="8"/>
    <x v="1315"/>
    <n v="24.816000000000003"/>
    <n v="3"/>
    <n v="0.2"/>
    <n v="8.3753999999999991"/>
  </r>
  <r>
    <n v="7042"/>
    <s v="CA-2014-103443"/>
    <x v="3"/>
    <x v="94"/>
    <d v="2014-12-24T00:00:00"/>
    <s v="Standard Class"/>
    <s v="AT-10735"/>
    <s v="Annie Thurman"/>
    <x v="0"/>
    <x v="0"/>
    <s v="New York City"/>
    <x v="15"/>
    <n v="10009"/>
    <x v="3"/>
    <x v="1292"/>
    <x v="0"/>
    <x v="5"/>
    <x v="1269"/>
    <n v="124.36"/>
    <n v="2"/>
    <n v="0"/>
    <n v="27.359200000000001"/>
  </r>
  <r>
    <n v="7043"/>
    <s v="US-2014-165358"/>
    <x v="3"/>
    <x v="930"/>
    <d v="2014-07-24T00:00:00"/>
    <s v="Standard Class"/>
    <s v="SV-20365"/>
    <s v="Seth Vernon"/>
    <x v="0"/>
    <x v="0"/>
    <s v="Philadelphia"/>
    <x v="9"/>
    <n v="19134"/>
    <x v="3"/>
    <x v="1687"/>
    <x v="2"/>
    <x v="16"/>
    <x v="1666"/>
    <n v="599.97"/>
    <n v="5"/>
    <n v="0.4"/>
    <n v="69.996499999999969"/>
  </r>
  <r>
    <n v="7044"/>
    <s v="US-2014-165358"/>
    <x v="3"/>
    <x v="930"/>
    <d v="2014-07-24T00:00:00"/>
    <s v="Standard Class"/>
    <s v="SV-20365"/>
    <s v="Seth Vernon"/>
    <x v="0"/>
    <x v="0"/>
    <s v="Philadelphia"/>
    <x v="9"/>
    <n v="19134"/>
    <x v="3"/>
    <x v="474"/>
    <x v="0"/>
    <x v="1"/>
    <x v="470"/>
    <n v="198.744"/>
    <n v="4"/>
    <n v="0.3"/>
    <n v="-14.195999999999984"/>
  </r>
  <r>
    <n v="7045"/>
    <s v="US-2014-165358"/>
    <x v="3"/>
    <x v="930"/>
    <d v="2014-07-24T00:00:00"/>
    <s v="Standard Class"/>
    <s v="SV-20365"/>
    <s v="Seth Vernon"/>
    <x v="0"/>
    <x v="0"/>
    <s v="Philadelphia"/>
    <x v="9"/>
    <n v="19134"/>
    <x v="3"/>
    <x v="1322"/>
    <x v="1"/>
    <x v="14"/>
    <x v="1299"/>
    <n v="9.1840000000000011"/>
    <n v="2"/>
    <n v="0.2"/>
    <n v="1.1479999999999988"/>
  </r>
  <r>
    <n v="7046"/>
    <s v="CA-2013-160136"/>
    <x v="0"/>
    <x v="54"/>
    <d v="2013-11-10T00:00:00"/>
    <s v="Standard Class"/>
    <s v="PJ-18835"/>
    <s v="Patrick Jones"/>
    <x v="1"/>
    <x v="0"/>
    <s v="Dallas"/>
    <x v="5"/>
    <n v="75217"/>
    <x v="2"/>
    <x v="1215"/>
    <x v="1"/>
    <x v="10"/>
    <x v="1190"/>
    <n v="9.2480000000000011"/>
    <n v="2"/>
    <n v="0.2"/>
    <n v="3.3524000000000003"/>
  </r>
  <r>
    <n v="7047"/>
    <s v="CA-2011-150581"/>
    <x v="2"/>
    <x v="918"/>
    <d v="2011-04-12T00:00:00"/>
    <s v="Standard Class"/>
    <s v="NM-18445"/>
    <s v="Nathan Mautz"/>
    <x v="2"/>
    <x v="0"/>
    <s v="Concord"/>
    <x v="1"/>
    <n v="94521"/>
    <x v="1"/>
    <x v="209"/>
    <x v="0"/>
    <x v="3"/>
    <x v="208"/>
    <n v="99.591999999999999"/>
    <n v="1"/>
    <n v="0.2"/>
    <n v="2.4897999999999989"/>
  </r>
  <r>
    <n v="7048"/>
    <s v="CA-2011-150581"/>
    <x v="2"/>
    <x v="918"/>
    <d v="2011-04-12T00:00:00"/>
    <s v="Standard Class"/>
    <s v="NM-18445"/>
    <s v="Nathan Mautz"/>
    <x v="2"/>
    <x v="0"/>
    <s v="Concord"/>
    <x v="1"/>
    <n v="94521"/>
    <x v="1"/>
    <x v="295"/>
    <x v="2"/>
    <x v="11"/>
    <x v="292"/>
    <n v="399.96"/>
    <n v="4"/>
    <n v="0"/>
    <n v="139.98599999999999"/>
  </r>
  <r>
    <n v="7049"/>
    <s v="CA-2013-119515"/>
    <x v="0"/>
    <x v="1041"/>
    <d v="2013-08-17T00:00:00"/>
    <s v="First Class"/>
    <s v="TR-21325"/>
    <s v="Toby Ritter"/>
    <x v="0"/>
    <x v="0"/>
    <s v="Nashville"/>
    <x v="18"/>
    <n v="37211"/>
    <x v="0"/>
    <x v="1553"/>
    <x v="1"/>
    <x v="10"/>
    <x v="1532"/>
    <n v="15.552000000000003"/>
    <n v="3"/>
    <n v="0.2"/>
    <n v="5.4432"/>
  </r>
  <r>
    <n v="7050"/>
    <s v="CA-2011-141355"/>
    <x v="2"/>
    <x v="794"/>
    <d v="2011-09-30T00:00:00"/>
    <s v="Standard Class"/>
    <s v="BF-11005"/>
    <s v="Barry Franz"/>
    <x v="2"/>
    <x v="0"/>
    <s v="Aurora"/>
    <x v="22"/>
    <n v="80013"/>
    <x v="1"/>
    <x v="1583"/>
    <x v="1"/>
    <x v="6"/>
    <x v="1565"/>
    <n v="14.576000000000001"/>
    <n v="2"/>
    <n v="0.2"/>
    <n v="2.3685999999999989"/>
  </r>
  <r>
    <n v="7051"/>
    <s v="CA-2013-165330"/>
    <x v="0"/>
    <x v="25"/>
    <d v="2013-12-12T00:00:00"/>
    <s v="Same Day"/>
    <s v="WB-21850"/>
    <s v="William Brown"/>
    <x v="0"/>
    <x v="0"/>
    <s v="Anaheim"/>
    <x v="1"/>
    <n v="92804"/>
    <x v="1"/>
    <x v="270"/>
    <x v="1"/>
    <x v="8"/>
    <x v="267"/>
    <n v="209.60000000000002"/>
    <n v="5"/>
    <n v="0.2"/>
    <n v="68.11999999999999"/>
  </r>
  <r>
    <n v="7052"/>
    <s v="CA-2013-165330"/>
    <x v="0"/>
    <x v="25"/>
    <d v="2013-12-12T00:00:00"/>
    <s v="Same Day"/>
    <s v="WB-21850"/>
    <s v="William Brown"/>
    <x v="0"/>
    <x v="0"/>
    <s v="Anaheim"/>
    <x v="1"/>
    <n v="92804"/>
    <x v="1"/>
    <x v="1759"/>
    <x v="1"/>
    <x v="6"/>
    <x v="1739"/>
    <n v="23.32"/>
    <n v="2"/>
    <n v="0"/>
    <n v="6.0632000000000019"/>
  </r>
  <r>
    <n v="7053"/>
    <s v="CA-2013-165330"/>
    <x v="0"/>
    <x v="25"/>
    <d v="2013-12-12T00:00:00"/>
    <s v="Same Day"/>
    <s v="WB-21850"/>
    <s v="William Brown"/>
    <x v="0"/>
    <x v="0"/>
    <s v="Anaheim"/>
    <x v="1"/>
    <n v="92804"/>
    <x v="1"/>
    <x v="1174"/>
    <x v="1"/>
    <x v="10"/>
    <x v="1151"/>
    <n v="30.98"/>
    <n v="1"/>
    <n v="0"/>
    <n v="13.940999999999999"/>
  </r>
  <r>
    <n v="7054"/>
    <s v="CA-2013-165330"/>
    <x v="0"/>
    <x v="25"/>
    <d v="2013-12-12T00:00:00"/>
    <s v="Same Day"/>
    <s v="WB-21850"/>
    <s v="William Brown"/>
    <x v="0"/>
    <x v="0"/>
    <s v="Anaheim"/>
    <x v="1"/>
    <n v="92804"/>
    <x v="1"/>
    <x v="632"/>
    <x v="2"/>
    <x v="11"/>
    <x v="626"/>
    <n v="119.96"/>
    <n v="4"/>
    <n v="0"/>
    <n v="25.191599999999994"/>
  </r>
  <r>
    <n v="7055"/>
    <s v="CA-2013-165330"/>
    <x v="0"/>
    <x v="25"/>
    <d v="2013-12-12T00:00:00"/>
    <s v="Same Day"/>
    <s v="WB-21850"/>
    <s v="William Brown"/>
    <x v="0"/>
    <x v="0"/>
    <s v="Anaheim"/>
    <x v="1"/>
    <n v="92804"/>
    <x v="1"/>
    <x v="1209"/>
    <x v="0"/>
    <x v="1"/>
    <x v="1185"/>
    <n v="363.92"/>
    <n v="5"/>
    <n v="0.2"/>
    <n v="-31.843000000000018"/>
  </r>
  <r>
    <n v="7056"/>
    <s v="CA-2013-165330"/>
    <x v="0"/>
    <x v="25"/>
    <d v="2013-12-12T00:00:00"/>
    <s v="Same Day"/>
    <s v="WB-21850"/>
    <s v="William Brown"/>
    <x v="0"/>
    <x v="0"/>
    <s v="Anaheim"/>
    <x v="1"/>
    <n v="92804"/>
    <x v="1"/>
    <x v="528"/>
    <x v="1"/>
    <x v="8"/>
    <x v="523"/>
    <n v="35.808"/>
    <n v="3"/>
    <n v="0.2"/>
    <n v="11.189999999999996"/>
  </r>
  <r>
    <n v="7057"/>
    <s v="CA-2013-165330"/>
    <x v="0"/>
    <x v="25"/>
    <d v="2013-12-12T00:00:00"/>
    <s v="Same Day"/>
    <s v="WB-21850"/>
    <s v="William Brown"/>
    <x v="0"/>
    <x v="0"/>
    <s v="Anaheim"/>
    <x v="1"/>
    <n v="92804"/>
    <x v="1"/>
    <x v="822"/>
    <x v="1"/>
    <x v="8"/>
    <x v="810"/>
    <n v="122.688"/>
    <n v="9"/>
    <n v="0.2"/>
    <n v="39.873599999999982"/>
  </r>
  <r>
    <n v="7058"/>
    <s v="CA-2013-165330"/>
    <x v="0"/>
    <x v="25"/>
    <d v="2013-12-12T00:00:00"/>
    <s v="Same Day"/>
    <s v="WB-21850"/>
    <s v="William Brown"/>
    <x v="0"/>
    <x v="0"/>
    <s v="Anaheim"/>
    <x v="1"/>
    <n v="92804"/>
    <x v="1"/>
    <x v="898"/>
    <x v="0"/>
    <x v="3"/>
    <x v="882"/>
    <n v="892.13600000000008"/>
    <n v="7"/>
    <n v="0.2"/>
    <n v="111.51699999999991"/>
  </r>
  <r>
    <n v="7059"/>
    <s v="CA-2013-165330"/>
    <x v="0"/>
    <x v="25"/>
    <d v="2013-12-12T00:00:00"/>
    <s v="Same Day"/>
    <s v="WB-21850"/>
    <s v="William Brown"/>
    <x v="0"/>
    <x v="0"/>
    <s v="Anaheim"/>
    <x v="1"/>
    <n v="92804"/>
    <x v="1"/>
    <x v="1764"/>
    <x v="1"/>
    <x v="4"/>
    <x v="1744"/>
    <n v="50.22"/>
    <n v="3"/>
    <n v="0"/>
    <n v="2.0087999999999973"/>
  </r>
  <r>
    <n v="7060"/>
    <s v="CA-2013-165330"/>
    <x v="0"/>
    <x v="25"/>
    <d v="2013-12-12T00:00:00"/>
    <s v="Same Day"/>
    <s v="WB-21850"/>
    <s v="William Brown"/>
    <x v="0"/>
    <x v="0"/>
    <s v="Anaheim"/>
    <x v="1"/>
    <n v="92804"/>
    <x v="1"/>
    <x v="586"/>
    <x v="1"/>
    <x v="9"/>
    <x v="581"/>
    <n v="83.42"/>
    <n v="2"/>
    <n v="0"/>
    <n v="24.191799999999994"/>
  </r>
  <r>
    <n v="7061"/>
    <s v="CA-2013-165330"/>
    <x v="0"/>
    <x v="25"/>
    <d v="2013-12-12T00:00:00"/>
    <s v="Same Day"/>
    <s v="WB-21850"/>
    <s v="William Brown"/>
    <x v="0"/>
    <x v="0"/>
    <s v="Anaheim"/>
    <x v="1"/>
    <n v="92804"/>
    <x v="1"/>
    <x v="1812"/>
    <x v="1"/>
    <x v="8"/>
    <x v="1793"/>
    <n v="5.8719999999999999"/>
    <n v="2"/>
    <n v="0.2"/>
    <n v="2.1286"/>
  </r>
  <r>
    <n v="7062"/>
    <s v="CA-2012-132633"/>
    <x v="1"/>
    <x v="302"/>
    <d v="2012-02-05T00:00:00"/>
    <s v="Second Class"/>
    <s v="KH-16630"/>
    <s v="Ken Heidel"/>
    <x v="1"/>
    <x v="0"/>
    <s v="Pleasant Grove"/>
    <x v="7"/>
    <n v="84062"/>
    <x v="1"/>
    <x v="881"/>
    <x v="1"/>
    <x v="8"/>
    <x v="866"/>
    <n v="12.144"/>
    <n v="3"/>
    <n v="0.2"/>
    <n v="4.0985999999999994"/>
  </r>
  <r>
    <n v="7063"/>
    <s v="CA-2013-157742"/>
    <x v="0"/>
    <x v="723"/>
    <d v="2014-01-01T00:00:00"/>
    <s v="Second Class"/>
    <s v="KL-16645"/>
    <s v="Ken Lonsdale"/>
    <x v="0"/>
    <x v="0"/>
    <s v="Springfield"/>
    <x v="21"/>
    <n v="97477"/>
    <x v="1"/>
    <x v="1758"/>
    <x v="1"/>
    <x v="12"/>
    <x v="1702"/>
    <n v="27.792000000000002"/>
    <n v="3"/>
    <n v="0.2"/>
    <n v="10.422000000000001"/>
  </r>
  <r>
    <n v="7064"/>
    <s v="CA-2014-127712"/>
    <x v="3"/>
    <x v="515"/>
    <d v="2014-09-06T00:00:00"/>
    <s v="Standard Class"/>
    <s v="MG-17890"/>
    <s v="Michael Granlund"/>
    <x v="2"/>
    <x v="0"/>
    <s v="Salem"/>
    <x v="21"/>
    <n v="97301"/>
    <x v="1"/>
    <x v="1562"/>
    <x v="1"/>
    <x v="14"/>
    <x v="1544"/>
    <n v="6.2080000000000002"/>
    <n v="2"/>
    <n v="0.2"/>
    <n v="0.69839999999999902"/>
  </r>
  <r>
    <n v="7065"/>
    <s v="CA-2014-169474"/>
    <x v="3"/>
    <x v="1144"/>
    <d v="2014-02-10T00:00:00"/>
    <s v="Standard Class"/>
    <s v="JF-15355"/>
    <s v="Jay Fein"/>
    <x v="0"/>
    <x v="0"/>
    <s v="Rochester"/>
    <x v="15"/>
    <n v="14609"/>
    <x v="3"/>
    <x v="930"/>
    <x v="1"/>
    <x v="9"/>
    <x v="914"/>
    <n v="32.67"/>
    <n v="3"/>
    <n v="0"/>
    <n v="8.4942000000000011"/>
  </r>
  <r>
    <n v="7066"/>
    <s v="CA-2011-106726"/>
    <x v="2"/>
    <x v="776"/>
    <d v="2011-12-08T00:00:00"/>
    <s v="First Class"/>
    <s v="RS-19765"/>
    <s v="Roland Schwarz"/>
    <x v="1"/>
    <x v="0"/>
    <s v="Los Angeles"/>
    <x v="1"/>
    <n v="90008"/>
    <x v="1"/>
    <x v="734"/>
    <x v="1"/>
    <x v="4"/>
    <x v="726"/>
    <n v="1261.33"/>
    <n v="7"/>
    <n v="0"/>
    <n v="327.94580000000002"/>
  </r>
  <r>
    <n v="7067"/>
    <s v="CA-2013-147473"/>
    <x v="0"/>
    <x v="198"/>
    <d v="2013-06-04T00:00:00"/>
    <s v="Standard Class"/>
    <s v="NL-18310"/>
    <s v="Nancy Lomonaco"/>
    <x v="2"/>
    <x v="0"/>
    <s v="Los Angeles"/>
    <x v="1"/>
    <n v="90049"/>
    <x v="1"/>
    <x v="1434"/>
    <x v="1"/>
    <x v="10"/>
    <x v="1413"/>
    <n v="38.880000000000003"/>
    <n v="6"/>
    <n v="0"/>
    <n v="18.662400000000002"/>
  </r>
  <r>
    <n v="7068"/>
    <s v="CA-2013-114209"/>
    <x v="0"/>
    <x v="206"/>
    <d v="2013-05-27T00:00:00"/>
    <s v="Standard Class"/>
    <s v="AS-10285"/>
    <s v="Alejandro Savely"/>
    <x v="1"/>
    <x v="0"/>
    <s v="Dallas"/>
    <x v="5"/>
    <n v="75081"/>
    <x v="2"/>
    <x v="185"/>
    <x v="1"/>
    <x v="8"/>
    <x v="184"/>
    <n v="1.9639999999999995"/>
    <n v="2"/>
    <n v="0.8"/>
    <n v="-3.2406000000000006"/>
  </r>
  <r>
    <n v="7069"/>
    <s v="CA-2013-114209"/>
    <x v="0"/>
    <x v="206"/>
    <d v="2013-05-27T00:00:00"/>
    <s v="Standard Class"/>
    <s v="AS-10285"/>
    <s v="Alejandro Savely"/>
    <x v="1"/>
    <x v="0"/>
    <s v="Dallas"/>
    <x v="5"/>
    <n v="75081"/>
    <x v="2"/>
    <x v="693"/>
    <x v="1"/>
    <x v="10"/>
    <x v="686"/>
    <n v="82.656000000000006"/>
    <n v="9"/>
    <n v="0.2"/>
    <n v="30.996000000000002"/>
  </r>
  <r>
    <n v="7070"/>
    <s v="CA-2011-141901"/>
    <x v="2"/>
    <x v="128"/>
    <d v="2011-08-14T00:00:00"/>
    <s v="Standard Class"/>
    <s v="GM-14500"/>
    <s v="Gene McClure"/>
    <x v="0"/>
    <x v="0"/>
    <s v="Fresno"/>
    <x v="1"/>
    <n v="93727"/>
    <x v="1"/>
    <x v="457"/>
    <x v="1"/>
    <x v="10"/>
    <x v="453"/>
    <n v="5.98"/>
    <n v="1"/>
    <n v="0"/>
    <n v="2.6909999999999998"/>
  </r>
  <r>
    <n v="7071"/>
    <s v="CA-2013-164490"/>
    <x v="0"/>
    <x v="64"/>
    <d v="2013-09-11T00:00:00"/>
    <s v="Second Class"/>
    <s v="SU-20665"/>
    <s v="Stephanie Ulpright"/>
    <x v="2"/>
    <x v="0"/>
    <s v="Chicago"/>
    <x v="10"/>
    <n v="60653"/>
    <x v="2"/>
    <x v="609"/>
    <x v="1"/>
    <x v="10"/>
    <x v="604"/>
    <n v="9.2480000000000011"/>
    <n v="2"/>
    <n v="0.2"/>
    <n v="3.3524000000000003"/>
  </r>
  <r>
    <n v="7072"/>
    <s v="CA-2013-112256"/>
    <x v="0"/>
    <x v="310"/>
    <d v="2013-07-29T00:00:00"/>
    <s v="Standard Class"/>
    <s v="CK-12205"/>
    <s v="Chloris Kastensmidt"/>
    <x v="0"/>
    <x v="0"/>
    <s v="Mcallen"/>
    <x v="5"/>
    <n v="78501"/>
    <x v="2"/>
    <x v="1477"/>
    <x v="1"/>
    <x v="6"/>
    <x v="1455"/>
    <n v="4.4479999999999995"/>
    <n v="2"/>
    <n v="0.2"/>
    <n v="0.3335999999999999"/>
  </r>
  <r>
    <n v="7073"/>
    <s v="CA-2013-112256"/>
    <x v="0"/>
    <x v="310"/>
    <d v="2013-07-29T00:00:00"/>
    <s v="Standard Class"/>
    <s v="CK-12205"/>
    <s v="Chloris Kastensmidt"/>
    <x v="0"/>
    <x v="0"/>
    <s v="Mcallen"/>
    <x v="5"/>
    <n v="78501"/>
    <x v="2"/>
    <x v="1114"/>
    <x v="1"/>
    <x v="10"/>
    <x v="1094"/>
    <n v="5.1840000000000011"/>
    <n v="1"/>
    <n v="0.2"/>
    <n v="1.8144"/>
  </r>
  <r>
    <n v="7074"/>
    <s v="CA-2013-112256"/>
    <x v="0"/>
    <x v="310"/>
    <d v="2013-07-29T00:00:00"/>
    <s v="Standard Class"/>
    <s v="CK-12205"/>
    <s v="Chloris Kastensmidt"/>
    <x v="0"/>
    <x v="0"/>
    <s v="Mcallen"/>
    <x v="5"/>
    <n v="78501"/>
    <x v="2"/>
    <x v="399"/>
    <x v="1"/>
    <x v="6"/>
    <x v="395"/>
    <n v="175.92"/>
    <n v="5"/>
    <n v="0.2"/>
    <n v="15.393000000000008"/>
  </r>
  <r>
    <n v="7075"/>
    <s v="CA-2013-112256"/>
    <x v="0"/>
    <x v="310"/>
    <d v="2013-07-29T00:00:00"/>
    <s v="Standard Class"/>
    <s v="CK-12205"/>
    <s v="Chloris Kastensmidt"/>
    <x v="0"/>
    <x v="0"/>
    <s v="Mcallen"/>
    <x v="5"/>
    <n v="78501"/>
    <x v="2"/>
    <x v="990"/>
    <x v="1"/>
    <x v="8"/>
    <x v="302"/>
    <n v="4.7519999999999989"/>
    <n v="4"/>
    <n v="0.8"/>
    <n v="-8.3160000000000025"/>
  </r>
  <r>
    <n v="7076"/>
    <s v="CA-2013-112256"/>
    <x v="0"/>
    <x v="310"/>
    <d v="2013-07-29T00:00:00"/>
    <s v="Standard Class"/>
    <s v="CK-12205"/>
    <s v="Chloris Kastensmidt"/>
    <x v="0"/>
    <x v="0"/>
    <s v="Mcallen"/>
    <x v="5"/>
    <n v="78501"/>
    <x v="2"/>
    <x v="1059"/>
    <x v="1"/>
    <x v="14"/>
    <x v="1039"/>
    <n v="13.344000000000001"/>
    <n v="2"/>
    <n v="0.2"/>
    <n v="1.0007999999999999"/>
  </r>
  <r>
    <n v="7077"/>
    <s v="CA-2013-167416"/>
    <x v="0"/>
    <x v="536"/>
    <d v="2013-05-18T00:00:00"/>
    <s v="Standard Class"/>
    <s v="JM-15580"/>
    <s v="Jill Matthias"/>
    <x v="0"/>
    <x v="0"/>
    <s v="Seattle"/>
    <x v="4"/>
    <n v="98105"/>
    <x v="1"/>
    <x v="598"/>
    <x v="1"/>
    <x v="12"/>
    <x v="593"/>
    <n v="54.900000000000006"/>
    <n v="5"/>
    <n v="0"/>
    <n v="26.901000000000003"/>
  </r>
  <r>
    <n v="7078"/>
    <s v="CA-2013-106950"/>
    <x v="0"/>
    <x v="476"/>
    <d v="2013-09-07T00:00:00"/>
    <s v="Standard Class"/>
    <s v="JE-15715"/>
    <s v="Joe Elijah"/>
    <x v="0"/>
    <x v="0"/>
    <s v="Charlotte"/>
    <x v="3"/>
    <n v="28205"/>
    <x v="0"/>
    <x v="634"/>
    <x v="1"/>
    <x v="8"/>
    <x v="628"/>
    <n v="22.911000000000005"/>
    <n v="7"/>
    <n v="0.7"/>
    <n v="-17.565099999999994"/>
  </r>
  <r>
    <n v="7079"/>
    <s v="CA-2013-106950"/>
    <x v="0"/>
    <x v="476"/>
    <d v="2013-09-07T00:00:00"/>
    <s v="Standard Class"/>
    <s v="JE-15715"/>
    <s v="Joe Elijah"/>
    <x v="0"/>
    <x v="0"/>
    <s v="Charlotte"/>
    <x v="3"/>
    <n v="28205"/>
    <x v="0"/>
    <x v="1428"/>
    <x v="1"/>
    <x v="9"/>
    <x v="1407"/>
    <n v="309.45600000000002"/>
    <n v="9"/>
    <n v="0.2"/>
    <n v="34.813799999999944"/>
  </r>
  <r>
    <n v="7080"/>
    <s v="CA-2013-106950"/>
    <x v="0"/>
    <x v="476"/>
    <d v="2013-09-07T00:00:00"/>
    <s v="Standard Class"/>
    <s v="JE-15715"/>
    <s v="Joe Elijah"/>
    <x v="0"/>
    <x v="0"/>
    <s v="Charlotte"/>
    <x v="3"/>
    <n v="28205"/>
    <x v="0"/>
    <x v="487"/>
    <x v="1"/>
    <x v="6"/>
    <x v="482"/>
    <n v="19.456000000000003"/>
    <n v="4"/>
    <n v="0.2"/>
    <n v="3.4047999999999981"/>
  </r>
  <r>
    <n v="7081"/>
    <s v="CA-2013-106950"/>
    <x v="0"/>
    <x v="476"/>
    <d v="2013-09-07T00:00:00"/>
    <s v="Standard Class"/>
    <s v="JE-15715"/>
    <s v="Joe Elijah"/>
    <x v="0"/>
    <x v="0"/>
    <s v="Charlotte"/>
    <x v="3"/>
    <n v="28205"/>
    <x v="0"/>
    <x v="114"/>
    <x v="0"/>
    <x v="3"/>
    <x v="114"/>
    <n v="472.51800000000003"/>
    <n v="3"/>
    <n v="0.4"/>
    <n v="-149.63070000000005"/>
  </r>
  <r>
    <n v="7082"/>
    <s v="CA-2013-106950"/>
    <x v="0"/>
    <x v="476"/>
    <d v="2013-09-07T00:00:00"/>
    <s v="Standard Class"/>
    <s v="JE-15715"/>
    <s v="Joe Elijah"/>
    <x v="0"/>
    <x v="0"/>
    <s v="Charlotte"/>
    <x v="3"/>
    <n v="28205"/>
    <x v="0"/>
    <x v="695"/>
    <x v="2"/>
    <x v="11"/>
    <x v="1053"/>
    <n v="1012.6800000000001"/>
    <n v="3"/>
    <n v="0.2"/>
    <n v="303.80400000000003"/>
  </r>
  <r>
    <n v="7083"/>
    <s v="CA-2013-106950"/>
    <x v="0"/>
    <x v="476"/>
    <d v="2013-09-07T00:00:00"/>
    <s v="Standard Class"/>
    <s v="JE-15715"/>
    <s v="Joe Elijah"/>
    <x v="0"/>
    <x v="0"/>
    <s v="Charlotte"/>
    <x v="3"/>
    <n v="28205"/>
    <x v="0"/>
    <x v="1426"/>
    <x v="1"/>
    <x v="8"/>
    <x v="1405"/>
    <n v="17.220000000000006"/>
    <n v="5"/>
    <n v="0.7"/>
    <n v="-12.628"/>
  </r>
  <r>
    <n v="7084"/>
    <s v="CA-2014-118724"/>
    <x v="3"/>
    <x v="246"/>
    <d v="2014-07-26T00:00:00"/>
    <s v="Second Class"/>
    <s v="AR-10825"/>
    <s v="Anthony Rawles"/>
    <x v="1"/>
    <x v="0"/>
    <s v="Concord"/>
    <x v="1"/>
    <n v="94521"/>
    <x v="1"/>
    <x v="1273"/>
    <x v="1"/>
    <x v="6"/>
    <x v="1249"/>
    <n v="3.52"/>
    <n v="2"/>
    <n v="0"/>
    <n v="1.6896"/>
  </r>
  <r>
    <n v="7085"/>
    <s v="CA-2014-118724"/>
    <x v="3"/>
    <x v="246"/>
    <d v="2014-07-26T00:00:00"/>
    <s v="Second Class"/>
    <s v="AR-10825"/>
    <s v="Anthony Rawles"/>
    <x v="1"/>
    <x v="0"/>
    <s v="Concord"/>
    <x v="1"/>
    <n v="94521"/>
    <x v="1"/>
    <x v="944"/>
    <x v="2"/>
    <x v="7"/>
    <x v="928"/>
    <n v="1626.1920000000002"/>
    <n v="9"/>
    <n v="0.2"/>
    <n v="121.96440000000001"/>
  </r>
  <r>
    <n v="7086"/>
    <s v="CA-2014-112004"/>
    <x v="3"/>
    <x v="145"/>
    <d v="2014-09-29T00:00:00"/>
    <s v="First Class"/>
    <s v="AH-10075"/>
    <s v="Adam Hart"/>
    <x v="1"/>
    <x v="0"/>
    <s v="Chester"/>
    <x v="9"/>
    <n v="19013"/>
    <x v="3"/>
    <x v="1547"/>
    <x v="1"/>
    <x v="8"/>
    <x v="1526"/>
    <n v="8.5950000000000024"/>
    <n v="5"/>
    <n v="0.7"/>
    <n v="-6.3030000000000008"/>
  </r>
  <r>
    <n v="7087"/>
    <s v="CA-2014-112004"/>
    <x v="3"/>
    <x v="145"/>
    <d v="2014-09-29T00:00:00"/>
    <s v="First Class"/>
    <s v="AH-10075"/>
    <s v="Adam Hart"/>
    <x v="1"/>
    <x v="0"/>
    <s v="Chester"/>
    <x v="9"/>
    <n v="19013"/>
    <x v="3"/>
    <x v="1420"/>
    <x v="1"/>
    <x v="14"/>
    <x v="1399"/>
    <n v="190.89600000000002"/>
    <n v="2"/>
    <n v="0.2"/>
    <n v="-42.951599999999999"/>
  </r>
  <r>
    <n v="7088"/>
    <s v="US-2014-143175"/>
    <x v="3"/>
    <x v="646"/>
    <d v="2014-08-07T00:00:00"/>
    <s v="Second Class"/>
    <s v="GA-14515"/>
    <s v="George Ashbrook"/>
    <x v="0"/>
    <x v="0"/>
    <s v="Los Angeles"/>
    <x v="1"/>
    <n v="90004"/>
    <x v="1"/>
    <x v="1291"/>
    <x v="1"/>
    <x v="4"/>
    <x v="1268"/>
    <n v="99.87"/>
    <n v="3"/>
    <n v="0"/>
    <n v="23.968799999999998"/>
  </r>
  <r>
    <n v="7089"/>
    <s v="CA-2012-105844"/>
    <x v="1"/>
    <x v="969"/>
    <d v="2012-10-27T00:00:00"/>
    <s v="Second Class"/>
    <s v="JF-15415"/>
    <s v="Jennifer Ferguson"/>
    <x v="0"/>
    <x v="0"/>
    <s v="Sparks"/>
    <x v="33"/>
    <n v="89431"/>
    <x v="1"/>
    <x v="1041"/>
    <x v="1"/>
    <x v="6"/>
    <x v="1021"/>
    <n v="79.36"/>
    <n v="4"/>
    <n v="0"/>
    <n v="23.807999999999993"/>
  </r>
  <r>
    <n v="7090"/>
    <s v="CA-2014-118864"/>
    <x v="3"/>
    <x v="140"/>
    <d v="2014-06-20T00:00:00"/>
    <s v="Second Class"/>
    <s v="KH-16690"/>
    <s v="Kristen Hastings"/>
    <x v="1"/>
    <x v="0"/>
    <s v="Los Angeles"/>
    <x v="1"/>
    <n v="90032"/>
    <x v="1"/>
    <x v="1187"/>
    <x v="2"/>
    <x v="7"/>
    <x v="1164"/>
    <n v="119.96"/>
    <n v="1"/>
    <n v="0.2"/>
    <n v="7.4974999999999987"/>
  </r>
  <r>
    <n v="7091"/>
    <s v="CA-2012-119480"/>
    <x v="1"/>
    <x v="1145"/>
    <d v="2012-01-13T00:00:00"/>
    <s v="Standard Class"/>
    <s v="CC-12685"/>
    <s v="Craig Carroll"/>
    <x v="0"/>
    <x v="0"/>
    <s v="Henderson"/>
    <x v="0"/>
    <n v="42420"/>
    <x v="0"/>
    <x v="258"/>
    <x v="1"/>
    <x v="10"/>
    <x v="33"/>
    <n v="106.32"/>
    <n v="3"/>
    <n v="0"/>
    <n v="49.970399999999991"/>
  </r>
  <r>
    <n v="7092"/>
    <s v="CA-2012-119480"/>
    <x v="1"/>
    <x v="1145"/>
    <d v="2012-01-13T00:00:00"/>
    <s v="Standard Class"/>
    <s v="CC-12685"/>
    <s v="Craig Carroll"/>
    <x v="0"/>
    <x v="0"/>
    <s v="Henderson"/>
    <x v="0"/>
    <n v="42420"/>
    <x v="0"/>
    <x v="1309"/>
    <x v="1"/>
    <x v="9"/>
    <x v="1285"/>
    <n v="163.44"/>
    <n v="3"/>
    <n v="0"/>
    <n v="45.763200000000012"/>
  </r>
  <r>
    <n v="7093"/>
    <s v="CA-2012-119480"/>
    <x v="1"/>
    <x v="1145"/>
    <d v="2012-01-13T00:00:00"/>
    <s v="Standard Class"/>
    <s v="CC-12685"/>
    <s v="Craig Carroll"/>
    <x v="0"/>
    <x v="0"/>
    <s v="Henderson"/>
    <x v="0"/>
    <n v="42420"/>
    <x v="0"/>
    <x v="1394"/>
    <x v="1"/>
    <x v="6"/>
    <x v="1371"/>
    <n v="42.76"/>
    <n v="2"/>
    <n v="0"/>
    <n v="11.117599999999999"/>
  </r>
  <r>
    <n v="7094"/>
    <s v="CA-2012-119480"/>
    <x v="1"/>
    <x v="1145"/>
    <d v="2012-01-13T00:00:00"/>
    <s v="Standard Class"/>
    <s v="CC-12685"/>
    <s v="Craig Carroll"/>
    <x v="0"/>
    <x v="0"/>
    <s v="Henderson"/>
    <x v="0"/>
    <n v="42420"/>
    <x v="0"/>
    <x v="1540"/>
    <x v="1"/>
    <x v="10"/>
    <x v="1519"/>
    <n v="51.550000000000004"/>
    <n v="5"/>
    <n v="0"/>
    <n v="24.2285"/>
  </r>
  <r>
    <n v="7095"/>
    <s v="US-2012-153374"/>
    <x v="1"/>
    <x v="97"/>
    <d v="2012-02-13T00:00:00"/>
    <s v="Second Class"/>
    <s v="JF-15565"/>
    <s v="Jill Fjeld"/>
    <x v="0"/>
    <x v="0"/>
    <s v="Decatur"/>
    <x v="10"/>
    <n v="62521"/>
    <x v="2"/>
    <x v="295"/>
    <x v="2"/>
    <x v="11"/>
    <x v="292"/>
    <n v="479.952"/>
    <n v="6"/>
    <n v="0.2"/>
    <n v="89.990999999999985"/>
  </r>
  <r>
    <n v="7096"/>
    <s v="CA-2013-101980"/>
    <x v="0"/>
    <x v="1146"/>
    <d v="2013-08-21T00:00:00"/>
    <s v="First Class"/>
    <s v="RP-19390"/>
    <s v="Resi Pölking"/>
    <x v="0"/>
    <x v="0"/>
    <s v="New York City"/>
    <x v="15"/>
    <n v="10009"/>
    <x v="3"/>
    <x v="997"/>
    <x v="1"/>
    <x v="8"/>
    <x v="980"/>
    <n v="146.68799999999999"/>
    <n v="6"/>
    <n v="0.2"/>
    <n v="55.007999999999996"/>
  </r>
  <r>
    <n v="7097"/>
    <s v="CA-2013-101980"/>
    <x v="0"/>
    <x v="1146"/>
    <d v="2013-08-21T00:00:00"/>
    <s v="First Class"/>
    <s v="RP-19390"/>
    <s v="Resi Pölking"/>
    <x v="0"/>
    <x v="0"/>
    <s v="New York City"/>
    <x v="15"/>
    <n v="10009"/>
    <x v="3"/>
    <x v="1591"/>
    <x v="1"/>
    <x v="8"/>
    <x v="1574"/>
    <n v="276.78400000000005"/>
    <n v="2"/>
    <n v="0.2"/>
    <n v="89.954799999999992"/>
  </r>
  <r>
    <n v="7098"/>
    <s v="CA-2013-101980"/>
    <x v="0"/>
    <x v="1146"/>
    <d v="2013-08-21T00:00:00"/>
    <s v="First Class"/>
    <s v="RP-19390"/>
    <s v="Resi Pölking"/>
    <x v="0"/>
    <x v="0"/>
    <s v="New York City"/>
    <x v="15"/>
    <n v="10009"/>
    <x v="3"/>
    <x v="858"/>
    <x v="1"/>
    <x v="8"/>
    <x v="844"/>
    <n v="25.32"/>
    <n v="5"/>
    <n v="0.2"/>
    <n v="9.1785000000000014"/>
  </r>
  <r>
    <n v="7099"/>
    <s v="CA-2014-144596"/>
    <x v="3"/>
    <x v="44"/>
    <d v="2014-11-11T00:00:00"/>
    <s v="Standard Class"/>
    <s v="CD-11980"/>
    <s v="Carol Darley"/>
    <x v="0"/>
    <x v="0"/>
    <s v="New York City"/>
    <x v="15"/>
    <n v="10011"/>
    <x v="3"/>
    <x v="1733"/>
    <x v="1"/>
    <x v="10"/>
    <x v="1712"/>
    <n v="318.95999999999998"/>
    <n v="9"/>
    <n v="0"/>
    <n v="149.91119999999998"/>
  </r>
  <r>
    <n v="7100"/>
    <s v="CA-2012-124933"/>
    <x v="1"/>
    <x v="207"/>
    <d v="2012-12-30T00:00:00"/>
    <s v="Second Class"/>
    <s v="DF-13135"/>
    <s v="David Flashing"/>
    <x v="0"/>
    <x v="0"/>
    <s v="New York City"/>
    <x v="15"/>
    <n v="10009"/>
    <x v="3"/>
    <x v="1733"/>
    <x v="1"/>
    <x v="10"/>
    <x v="1712"/>
    <n v="212.64"/>
    <n v="6"/>
    <n v="0"/>
    <n v="99.940799999999982"/>
  </r>
  <r>
    <n v="7101"/>
    <s v="CA-2011-159625"/>
    <x v="2"/>
    <x v="533"/>
    <d v="2011-11-28T00:00:00"/>
    <s v="Standard Class"/>
    <s v="SM-20005"/>
    <s v="Sally Matthias"/>
    <x v="0"/>
    <x v="0"/>
    <s v="Scottsdale"/>
    <x v="16"/>
    <n v="85254"/>
    <x v="1"/>
    <x v="1170"/>
    <x v="1"/>
    <x v="12"/>
    <x v="33"/>
    <n v="23.472000000000001"/>
    <n v="3"/>
    <n v="0.2"/>
    <n v="8.8019999999999978"/>
  </r>
  <r>
    <n v="7102"/>
    <s v="CA-2013-144337"/>
    <x v="0"/>
    <x v="1147"/>
    <d v="2013-08-06T00:00:00"/>
    <s v="Second Class"/>
    <s v="SG-20890"/>
    <s v="Susan Gilcrest"/>
    <x v="1"/>
    <x v="0"/>
    <s v="Amarillo"/>
    <x v="5"/>
    <n v="79109"/>
    <x v="2"/>
    <x v="33"/>
    <x v="1"/>
    <x v="10"/>
    <x v="33"/>
    <n v="19.648"/>
    <n v="2"/>
    <n v="0.2"/>
    <n v="6.6311999999999989"/>
  </r>
  <r>
    <n v="7103"/>
    <s v="CA-2011-117478"/>
    <x v="2"/>
    <x v="158"/>
    <d v="2011-09-24T00:00:00"/>
    <s v="First Class"/>
    <s v="LH-16750"/>
    <s v="Larry Hughes"/>
    <x v="0"/>
    <x v="0"/>
    <s v="Philadelphia"/>
    <x v="9"/>
    <n v="19140"/>
    <x v="3"/>
    <x v="347"/>
    <x v="1"/>
    <x v="8"/>
    <x v="343"/>
    <n v="6.5700000000000012"/>
    <n v="3"/>
    <n v="0.7"/>
    <n v="-5.036999999999999"/>
  </r>
  <r>
    <n v="7104"/>
    <s v="CA-2014-147410"/>
    <x v="3"/>
    <x v="507"/>
    <d v="2014-09-09T00:00:00"/>
    <s v="Standard Class"/>
    <s v="EJ-14155"/>
    <s v="Eva Jacobs"/>
    <x v="0"/>
    <x v="0"/>
    <s v="Santa Ana"/>
    <x v="1"/>
    <n v="92704"/>
    <x v="1"/>
    <x v="1672"/>
    <x v="1"/>
    <x v="4"/>
    <x v="1651"/>
    <n v="421.1"/>
    <n v="2"/>
    <n v="0"/>
    <n v="105.27499999999998"/>
  </r>
  <r>
    <n v="7105"/>
    <s v="CA-2014-128944"/>
    <x v="3"/>
    <x v="249"/>
    <d v="2014-06-22T00:00:00"/>
    <s v="Second Class"/>
    <s v="KH-16330"/>
    <s v="Katharine Harms"/>
    <x v="1"/>
    <x v="0"/>
    <s v="Newark"/>
    <x v="24"/>
    <n v="43055"/>
    <x v="3"/>
    <x v="323"/>
    <x v="0"/>
    <x v="1"/>
    <x v="320"/>
    <n v="760.11599999999987"/>
    <n v="6"/>
    <n v="0.3"/>
    <n v="-43.435200000000009"/>
  </r>
  <r>
    <n v="7106"/>
    <s v="CA-2014-128944"/>
    <x v="3"/>
    <x v="249"/>
    <d v="2014-06-22T00:00:00"/>
    <s v="Second Class"/>
    <s v="KH-16330"/>
    <s v="Katharine Harms"/>
    <x v="1"/>
    <x v="0"/>
    <s v="Newark"/>
    <x v="24"/>
    <n v="43055"/>
    <x v="3"/>
    <x v="1372"/>
    <x v="0"/>
    <x v="5"/>
    <x v="1348"/>
    <n v="38.784000000000006"/>
    <n v="3"/>
    <n v="0.2"/>
    <n v="7.2719999999999949"/>
  </r>
  <r>
    <n v="7107"/>
    <s v="CA-2014-128944"/>
    <x v="3"/>
    <x v="249"/>
    <d v="2014-06-22T00:00:00"/>
    <s v="Second Class"/>
    <s v="KH-16330"/>
    <s v="Katharine Harms"/>
    <x v="1"/>
    <x v="0"/>
    <s v="Newark"/>
    <x v="24"/>
    <n v="43055"/>
    <x v="3"/>
    <x v="1617"/>
    <x v="2"/>
    <x v="11"/>
    <x v="1599"/>
    <n v="122.32799999999999"/>
    <n v="9"/>
    <n v="0.2"/>
    <n v="1.5291000000000032"/>
  </r>
  <r>
    <n v="7108"/>
    <s v="CA-2013-109666"/>
    <x v="0"/>
    <x v="475"/>
    <d v="2013-04-27T00:00:00"/>
    <s v="Standard Class"/>
    <s v="KM-16720"/>
    <s v="Kunst Miller"/>
    <x v="0"/>
    <x v="0"/>
    <s v="New York City"/>
    <x v="15"/>
    <n v="10035"/>
    <x v="3"/>
    <x v="714"/>
    <x v="2"/>
    <x v="7"/>
    <x v="706"/>
    <n v="25.98"/>
    <n v="2"/>
    <n v="0"/>
    <n v="0.77939999999999898"/>
  </r>
  <r>
    <n v="7109"/>
    <s v="CA-2013-109666"/>
    <x v="0"/>
    <x v="475"/>
    <d v="2013-04-27T00:00:00"/>
    <s v="Standard Class"/>
    <s v="KM-16720"/>
    <s v="Kunst Miller"/>
    <x v="0"/>
    <x v="0"/>
    <s v="New York City"/>
    <x v="15"/>
    <n v="10035"/>
    <x v="3"/>
    <x v="1199"/>
    <x v="1"/>
    <x v="6"/>
    <x v="1175"/>
    <n v="3.28"/>
    <n v="2"/>
    <n v="0"/>
    <n v="1.4759999999999998"/>
  </r>
  <r>
    <n v="7110"/>
    <s v="CA-2013-109666"/>
    <x v="0"/>
    <x v="475"/>
    <d v="2013-04-27T00:00:00"/>
    <s v="Standard Class"/>
    <s v="KM-16720"/>
    <s v="Kunst Miller"/>
    <x v="0"/>
    <x v="0"/>
    <s v="New York City"/>
    <x v="15"/>
    <n v="10035"/>
    <x v="3"/>
    <x v="156"/>
    <x v="1"/>
    <x v="4"/>
    <x v="155"/>
    <n v="459.88"/>
    <n v="4"/>
    <n v="0"/>
    <n v="13.796400000000006"/>
  </r>
  <r>
    <n v="7111"/>
    <s v="CA-2013-109666"/>
    <x v="0"/>
    <x v="475"/>
    <d v="2013-04-27T00:00:00"/>
    <s v="Standard Class"/>
    <s v="KM-16720"/>
    <s v="Kunst Miller"/>
    <x v="0"/>
    <x v="0"/>
    <s v="New York City"/>
    <x v="15"/>
    <n v="10035"/>
    <x v="3"/>
    <x v="1562"/>
    <x v="1"/>
    <x v="14"/>
    <x v="1544"/>
    <n v="7.76"/>
    <n v="2"/>
    <n v="0"/>
    <n v="2.2503999999999991"/>
  </r>
  <r>
    <n v="7112"/>
    <s v="CA-2013-109666"/>
    <x v="0"/>
    <x v="475"/>
    <d v="2013-04-27T00:00:00"/>
    <s v="Standard Class"/>
    <s v="KM-16720"/>
    <s v="Kunst Miller"/>
    <x v="0"/>
    <x v="0"/>
    <s v="New York City"/>
    <x v="15"/>
    <n v="10035"/>
    <x v="3"/>
    <x v="915"/>
    <x v="1"/>
    <x v="6"/>
    <x v="898"/>
    <n v="71.959999999999994"/>
    <n v="2"/>
    <n v="0"/>
    <n v="17.989999999999995"/>
  </r>
  <r>
    <n v="7113"/>
    <s v="CA-2013-109666"/>
    <x v="0"/>
    <x v="475"/>
    <d v="2013-04-27T00:00:00"/>
    <s v="Standard Class"/>
    <s v="KM-16720"/>
    <s v="Kunst Miller"/>
    <x v="0"/>
    <x v="0"/>
    <s v="New York City"/>
    <x v="15"/>
    <n v="10035"/>
    <x v="3"/>
    <x v="133"/>
    <x v="1"/>
    <x v="14"/>
    <x v="133"/>
    <n v="54.900000000000006"/>
    <n v="5"/>
    <n v="0"/>
    <n v="15.372000000000003"/>
  </r>
  <r>
    <n v="7114"/>
    <s v="CA-2013-109666"/>
    <x v="0"/>
    <x v="475"/>
    <d v="2013-04-27T00:00:00"/>
    <s v="Standard Class"/>
    <s v="KM-16720"/>
    <s v="Kunst Miller"/>
    <x v="0"/>
    <x v="0"/>
    <s v="New York City"/>
    <x v="15"/>
    <n v="10035"/>
    <x v="3"/>
    <x v="1458"/>
    <x v="1"/>
    <x v="8"/>
    <x v="1435"/>
    <n v="9.2799999999999994"/>
    <n v="2"/>
    <n v="0.2"/>
    <n v="3.2479999999999998"/>
  </r>
  <r>
    <n v="7115"/>
    <s v="US-2013-102239"/>
    <x v="0"/>
    <x v="465"/>
    <d v="2013-05-07T00:00:00"/>
    <s v="First Class"/>
    <s v="LW-16990"/>
    <s v="Lindsay Williams"/>
    <x v="1"/>
    <x v="0"/>
    <s v="Henderson"/>
    <x v="33"/>
    <n v="89015"/>
    <x v="1"/>
    <x v="1660"/>
    <x v="0"/>
    <x v="3"/>
    <x v="1639"/>
    <n v="1685.88"/>
    <n v="6"/>
    <n v="0"/>
    <n v="320.31720000000001"/>
  </r>
  <r>
    <n v="7116"/>
    <s v="US-2013-102239"/>
    <x v="0"/>
    <x v="465"/>
    <d v="2013-05-07T00:00:00"/>
    <s v="First Class"/>
    <s v="LW-16990"/>
    <s v="Lindsay Williams"/>
    <x v="1"/>
    <x v="0"/>
    <s v="Henderson"/>
    <x v="33"/>
    <n v="89015"/>
    <x v="1"/>
    <x v="175"/>
    <x v="1"/>
    <x v="8"/>
    <x v="174"/>
    <n v="5.7280000000000006"/>
    <n v="2"/>
    <n v="0.2"/>
    <n v="2.0047999999999995"/>
  </r>
  <r>
    <n v="7117"/>
    <s v="CA-2011-143168"/>
    <x v="2"/>
    <x v="638"/>
    <d v="2011-10-23T00:00:00"/>
    <s v="Second Class"/>
    <s v="IG-15085"/>
    <s v="Ivan Gibson"/>
    <x v="0"/>
    <x v="0"/>
    <s v="Seattle"/>
    <x v="4"/>
    <n v="98103"/>
    <x v="1"/>
    <x v="1090"/>
    <x v="1"/>
    <x v="10"/>
    <x v="1071"/>
    <n v="61.96"/>
    <n v="2"/>
    <n v="0"/>
    <n v="27.881999999999998"/>
  </r>
  <r>
    <n v="7118"/>
    <s v="CA-2011-143168"/>
    <x v="2"/>
    <x v="638"/>
    <d v="2011-10-23T00:00:00"/>
    <s v="Second Class"/>
    <s v="IG-15085"/>
    <s v="Ivan Gibson"/>
    <x v="0"/>
    <x v="0"/>
    <s v="Seattle"/>
    <x v="4"/>
    <n v="98103"/>
    <x v="1"/>
    <x v="1338"/>
    <x v="1"/>
    <x v="8"/>
    <x v="1314"/>
    <n v="1.3440000000000001"/>
    <n v="1"/>
    <n v="0.2"/>
    <n v="0.47039999999999987"/>
  </r>
  <r>
    <n v="7119"/>
    <s v="CA-2014-104906"/>
    <x v="3"/>
    <x v="778"/>
    <d v="2014-02-18T00:00:00"/>
    <s v="Standard Class"/>
    <s v="JP-15460"/>
    <s v="Jennifer Patt"/>
    <x v="1"/>
    <x v="0"/>
    <s v="New York City"/>
    <x v="15"/>
    <n v="10009"/>
    <x v="3"/>
    <x v="1331"/>
    <x v="1"/>
    <x v="10"/>
    <x v="1307"/>
    <n v="17.940000000000001"/>
    <n v="3"/>
    <n v="0"/>
    <n v="8.7906000000000013"/>
  </r>
  <r>
    <n v="7120"/>
    <s v="CA-2014-118122"/>
    <x v="3"/>
    <x v="701"/>
    <d v="2014-11-25T00:00:00"/>
    <s v="Standard Class"/>
    <s v="GG-14650"/>
    <s v="Greg Guthrie"/>
    <x v="1"/>
    <x v="0"/>
    <s v="Seattle"/>
    <x v="4"/>
    <n v="98103"/>
    <x v="1"/>
    <x v="530"/>
    <x v="1"/>
    <x v="8"/>
    <x v="525"/>
    <n v="13.904"/>
    <n v="2"/>
    <n v="0.2"/>
    <n v="4.5187999999999997"/>
  </r>
  <r>
    <n v="7121"/>
    <s v="US-2011-147774"/>
    <x v="2"/>
    <x v="407"/>
    <d v="2011-01-27T00:00:00"/>
    <s v="Standard Class"/>
    <s v="MM-18280"/>
    <s v="Muhammed MacIntyre"/>
    <x v="1"/>
    <x v="0"/>
    <s v="Smyrna"/>
    <x v="18"/>
    <n v="37167"/>
    <x v="0"/>
    <x v="1188"/>
    <x v="1"/>
    <x v="8"/>
    <x v="1165"/>
    <n v="67.194000000000003"/>
    <n v="1"/>
    <n v="0.7"/>
    <n v="-51.515399999999985"/>
  </r>
  <r>
    <n v="7122"/>
    <s v="CA-2014-166926"/>
    <x v="3"/>
    <x v="96"/>
    <d v="2014-12-09T00:00:00"/>
    <s v="Standard Class"/>
    <s v="SO-20335"/>
    <s v="Sean O'Donnell"/>
    <x v="0"/>
    <x v="0"/>
    <s v="Seattle"/>
    <x v="4"/>
    <n v="98105"/>
    <x v="1"/>
    <x v="1774"/>
    <x v="1"/>
    <x v="10"/>
    <x v="1755"/>
    <n v="41.86"/>
    <n v="7"/>
    <n v="0"/>
    <n v="18.837"/>
  </r>
  <r>
    <n v="7123"/>
    <s v="CA-2014-166926"/>
    <x v="3"/>
    <x v="96"/>
    <d v="2014-12-09T00:00:00"/>
    <s v="Standard Class"/>
    <s v="SO-20335"/>
    <s v="Sean O'Donnell"/>
    <x v="0"/>
    <x v="0"/>
    <s v="Seattle"/>
    <x v="4"/>
    <n v="98105"/>
    <x v="1"/>
    <x v="1531"/>
    <x v="0"/>
    <x v="0"/>
    <x v="1509"/>
    <n v="141.96"/>
    <n v="2"/>
    <n v="0"/>
    <n v="41.168399999999991"/>
  </r>
  <r>
    <n v="7124"/>
    <s v="CA-2012-128013"/>
    <x v="1"/>
    <x v="101"/>
    <d v="2012-08-16T00:00:00"/>
    <s v="Standard Class"/>
    <s v="MF-18250"/>
    <s v="Monica Federle"/>
    <x v="1"/>
    <x v="0"/>
    <s v="New York City"/>
    <x v="15"/>
    <n v="10035"/>
    <x v="3"/>
    <x v="1533"/>
    <x v="0"/>
    <x v="5"/>
    <x v="1512"/>
    <n v="10.02"/>
    <n v="3"/>
    <n v="0"/>
    <n v="4.4088000000000012"/>
  </r>
  <r>
    <n v="7125"/>
    <s v="CA-2012-128013"/>
    <x v="1"/>
    <x v="101"/>
    <d v="2012-08-16T00:00:00"/>
    <s v="Standard Class"/>
    <s v="MF-18250"/>
    <s v="Monica Federle"/>
    <x v="1"/>
    <x v="0"/>
    <s v="New York City"/>
    <x v="15"/>
    <n v="10035"/>
    <x v="3"/>
    <x v="1415"/>
    <x v="1"/>
    <x v="10"/>
    <x v="1393"/>
    <n v="144.12"/>
    <n v="3"/>
    <n v="0"/>
    <n v="69.177599999999984"/>
  </r>
  <r>
    <n v="7126"/>
    <s v="CA-2013-123176"/>
    <x v="0"/>
    <x v="720"/>
    <d v="2013-09-30T00:00:00"/>
    <s v="Second Class"/>
    <s v="JG-15160"/>
    <s v="James Galang"/>
    <x v="0"/>
    <x v="0"/>
    <s v="Atlanta"/>
    <x v="32"/>
    <n v="30318"/>
    <x v="0"/>
    <x v="1296"/>
    <x v="1"/>
    <x v="10"/>
    <x v="1272"/>
    <n v="17.940000000000001"/>
    <n v="3"/>
    <n v="0"/>
    <n v="8.7906000000000013"/>
  </r>
  <r>
    <n v="7127"/>
    <s v="CA-2013-123176"/>
    <x v="0"/>
    <x v="720"/>
    <d v="2013-09-30T00:00:00"/>
    <s v="Second Class"/>
    <s v="JG-15160"/>
    <s v="James Galang"/>
    <x v="0"/>
    <x v="0"/>
    <s v="Atlanta"/>
    <x v="32"/>
    <n v="30318"/>
    <x v="0"/>
    <x v="182"/>
    <x v="1"/>
    <x v="6"/>
    <x v="181"/>
    <n v="13.89"/>
    <n v="3"/>
    <n v="0"/>
    <n v="4.5836999999999994"/>
  </r>
  <r>
    <n v="7128"/>
    <s v="US-2013-117541"/>
    <x v="0"/>
    <x v="696"/>
    <d v="2013-11-21T00:00:00"/>
    <s v="Standard Class"/>
    <s v="JM-16195"/>
    <s v="Justin MacKendrick"/>
    <x v="0"/>
    <x v="0"/>
    <s v="Newark"/>
    <x v="13"/>
    <n v="19711"/>
    <x v="3"/>
    <x v="1128"/>
    <x v="1"/>
    <x v="10"/>
    <x v="1107"/>
    <n v="16.45"/>
    <n v="5"/>
    <n v="0"/>
    <n v="7.5669999999999993"/>
  </r>
  <r>
    <n v="7129"/>
    <s v="US-2013-117541"/>
    <x v="0"/>
    <x v="696"/>
    <d v="2013-11-21T00:00:00"/>
    <s v="Standard Class"/>
    <s v="JM-16195"/>
    <s v="Justin MacKendrick"/>
    <x v="0"/>
    <x v="0"/>
    <s v="Newark"/>
    <x v="13"/>
    <n v="19711"/>
    <x v="3"/>
    <x v="1467"/>
    <x v="0"/>
    <x v="5"/>
    <x v="1445"/>
    <n v="19.920000000000002"/>
    <n v="4"/>
    <n v="0"/>
    <n v="6.573599999999999"/>
  </r>
  <r>
    <n v="7130"/>
    <s v="CA-2013-166282"/>
    <x v="0"/>
    <x v="947"/>
    <d v="2013-04-23T00:00:00"/>
    <s v="Standard Class"/>
    <s v="PK-19075"/>
    <s v="Pete Kriz"/>
    <x v="0"/>
    <x v="0"/>
    <s v="Nashville"/>
    <x v="18"/>
    <n v="37211"/>
    <x v="0"/>
    <x v="916"/>
    <x v="2"/>
    <x v="11"/>
    <x v="899"/>
    <n v="35.167999999999999"/>
    <n v="4"/>
    <n v="0.2"/>
    <n v="8.3524000000000012"/>
  </r>
  <r>
    <n v="7131"/>
    <s v="CA-2013-166282"/>
    <x v="0"/>
    <x v="947"/>
    <d v="2013-04-23T00:00:00"/>
    <s v="Standard Class"/>
    <s v="PK-19075"/>
    <s v="Pete Kriz"/>
    <x v="0"/>
    <x v="0"/>
    <s v="Nashville"/>
    <x v="18"/>
    <n v="37211"/>
    <x v="0"/>
    <x v="1665"/>
    <x v="1"/>
    <x v="10"/>
    <x v="1714"/>
    <n v="123.08799999999999"/>
    <n v="7"/>
    <n v="0.2"/>
    <n v="40.003599999999999"/>
  </r>
  <r>
    <n v="7132"/>
    <s v="CA-2014-141439"/>
    <x v="3"/>
    <x v="200"/>
    <d v="2014-12-02T00:00:00"/>
    <s v="Standard Class"/>
    <s v="TT-21460"/>
    <s v="Tonja Turnell"/>
    <x v="2"/>
    <x v="0"/>
    <s v="Richmond"/>
    <x v="14"/>
    <n v="47374"/>
    <x v="2"/>
    <x v="977"/>
    <x v="0"/>
    <x v="3"/>
    <x v="824"/>
    <n v="257.94"/>
    <n v="3"/>
    <n v="0"/>
    <n v="67.064400000000006"/>
  </r>
  <r>
    <n v="7133"/>
    <s v="CA-2014-141439"/>
    <x v="3"/>
    <x v="200"/>
    <d v="2014-12-02T00:00:00"/>
    <s v="Standard Class"/>
    <s v="TT-21460"/>
    <s v="Tonja Turnell"/>
    <x v="2"/>
    <x v="0"/>
    <s v="Richmond"/>
    <x v="14"/>
    <n v="47374"/>
    <x v="2"/>
    <x v="1147"/>
    <x v="2"/>
    <x v="7"/>
    <x v="1126"/>
    <n v="1879.96"/>
    <n v="4"/>
    <n v="0"/>
    <n v="545.18839999999977"/>
  </r>
  <r>
    <n v="7134"/>
    <s v="CA-2014-141439"/>
    <x v="3"/>
    <x v="200"/>
    <d v="2014-12-02T00:00:00"/>
    <s v="Standard Class"/>
    <s v="TT-21460"/>
    <s v="Tonja Turnell"/>
    <x v="2"/>
    <x v="0"/>
    <s v="Richmond"/>
    <x v="14"/>
    <n v="47374"/>
    <x v="2"/>
    <x v="1001"/>
    <x v="0"/>
    <x v="5"/>
    <x v="984"/>
    <n v="27.46"/>
    <n v="2"/>
    <n v="0"/>
    <n v="9.8856000000000002"/>
  </r>
  <r>
    <n v="7135"/>
    <s v="CA-2014-141439"/>
    <x v="3"/>
    <x v="200"/>
    <d v="2014-12-02T00:00:00"/>
    <s v="Standard Class"/>
    <s v="TT-21460"/>
    <s v="Tonja Turnell"/>
    <x v="2"/>
    <x v="0"/>
    <s v="Richmond"/>
    <x v="14"/>
    <n v="47374"/>
    <x v="2"/>
    <x v="817"/>
    <x v="2"/>
    <x v="7"/>
    <x v="805"/>
    <n v="89.98"/>
    <n v="2"/>
    <n v="0"/>
    <n v="43.190399999999997"/>
  </r>
  <r>
    <n v="7136"/>
    <s v="CA-2014-141439"/>
    <x v="3"/>
    <x v="200"/>
    <d v="2014-12-02T00:00:00"/>
    <s v="Standard Class"/>
    <s v="TT-21460"/>
    <s v="Tonja Turnell"/>
    <x v="2"/>
    <x v="0"/>
    <s v="Richmond"/>
    <x v="14"/>
    <n v="47374"/>
    <x v="2"/>
    <x v="157"/>
    <x v="0"/>
    <x v="1"/>
    <x v="156"/>
    <n v="828.59999999999991"/>
    <n v="3"/>
    <n v="0"/>
    <n v="240.29399999999995"/>
  </r>
  <r>
    <n v="7137"/>
    <s v="CA-2012-163965"/>
    <x v="1"/>
    <x v="312"/>
    <d v="2012-11-27T00:00:00"/>
    <s v="Standard Class"/>
    <s v="SS-20875"/>
    <s v="Sung Shariari"/>
    <x v="0"/>
    <x v="0"/>
    <s v="Miami"/>
    <x v="2"/>
    <n v="33180"/>
    <x v="0"/>
    <x v="544"/>
    <x v="1"/>
    <x v="8"/>
    <x v="539"/>
    <n v="7.2300000000000022"/>
    <n v="5"/>
    <n v="0.7"/>
    <n v="-5.7840000000000007"/>
  </r>
  <r>
    <n v="7138"/>
    <s v="CA-2012-163965"/>
    <x v="1"/>
    <x v="312"/>
    <d v="2012-11-27T00:00:00"/>
    <s v="Standard Class"/>
    <s v="SS-20875"/>
    <s v="Sung Shariari"/>
    <x v="0"/>
    <x v="0"/>
    <s v="Miami"/>
    <x v="2"/>
    <n v="33180"/>
    <x v="0"/>
    <x v="376"/>
    <x v="1"/>
    <x v="4"/>
    <x v="372"/>
    <n v="17.440000000000001"/>
    <n v="2"/>
    <n v="0.2"/>
    <n v="1.3079999999999989"/>
  </r>
  <r>
    <n v="7139"/>
    <s v="CA-2012-163965"/>
    <x v="1"/>
    <x v="312"/>
    <d v="2012-11-27T00:00:00"/>
    <s v="Standard Class"/>
    <s v="SS-20875"/>
    <s v="Sung Shariari"/>
    <x v="0"/>
    <x v="0"/>
    <s v="Miami"/>
    <x v="2"/>
    <n v="33180"/>
    <x v="0"/>
    <x v="270"/>
    <x v="1"/>
    <x v="8"/>
    <x v="267"/>
    <n v="62.88000000000001"/>
    <n v="4"/>
    <n v="0.7"/>
    <n v="-50.304000000000002"/>
  </r>
  <r>
    <n v="7140"/>
    <s v="CA-2012-163965"/>
    <x v="1"/>
    <x v="312"/>
    <d v="2012-11-27T00:00:00"/>
    <s v="Standard Class"/>
    <s v="SS-20875"/>
    <s v="Sung Shariari"/>
    <x v="0"/>
    <x v="0"/>
    <s v="Miami"/>
    <x v="2"/>
    <n v="33180"/>
    <x v="0"/>
    <x v="430"/>
    <x v="0"/>
    <x v="0"/>
    <x v="425"/>
    <n v="290.35200000000003"/>
    <n v="3"/>
    <n v="0.2"/>
    <n v="-36.294000000000011"/>
  </r>
  <r>
    <n v="7141"/>
    <s v="CA-2014-128783"/>
    <x v="3"/>
    <x v="210"/>
    <d v="2014-09-08T00:00:00"/>
    <s v="Same Day"/>
    <s v="TG-21640"/>
    <s v="Trudy Glocke"/>
    <x v="0"/>
    <x v="0"/>
    <s v="Saint Charles"/>
    <x v="25"/>
    <n v="63301"/>
    <x v="2"/>
    <x v="721"/>
    <x v="2"/>
    <x v="11"/>
    <x v="713"/>
    <n v="113.52"/>
    <n v="4"/>
    <n v="0"/>
    <n v="46.543199999999999"/>
  </r>
  <r>
    <n v="7142"/>
    <s v="CA-2014-128783"/>
    <x v="3"/>
    <x v="210"/>
    <d v="2014-09-08T00:00:00"/>
    <s v="Same Day"/>
    <s v="TG-21640"/>
    <s v="Trudy Glocke"/>
    <x v="0"/>
    <x v="0"/>
    <s v="Saint Charles"/>
    <x v="25"/>
    <n v="63301"/>
    <x v="2"/>
    <x v="1251"/>
    <x v="0"/>
    <x v="5"/>
    <x v="1226"/>
    <n v="135.29999999999998"/>
    <n v="5"/>
    <n v="0"/>
    <n v="37.883999999999993"/>
  </r>
  <r>
    <n v="7143"/>
    <s v="CA-2011-122217"/>
    <x v="2"/>
    <x v="156"/>
    <d v="2011-11-29T00:00:00"/>
    <s v="Standard Class"/>
    <s v="HP-14815"/>
    <s v="Harold Pawlan"/>
    <x v="2"/>
    <x v="0"/>
    <s v="Virginia Beach"/>
    <x v="17"/>
    <n v="23464"/>
    <x v="0"/>
    <x v="1380"/>
    <x v="0"/>
    <x v="5"/>
    <x v="1356"/>
    <n v="111.15"/>
    <n v="5"/>
    <n v="0"/>
    <n v="48.906000000000006"/>
  </r>
  <r>
    <n v="7144"/>
    <s v="US-2014-141558"/>
    <x v="3"/>
    <x v="825"/>
    <d v="2014-03-17T00:00:00"/>
    <s v="Standard Class"/>
    <s v="MH-17290"/>
    <s v="Marc Harrigan"/>
    <x v="2"/>
    <x v="0"/>
    <s v="Philadelphia"/>
    <x v="9"/>
    <n v="19140"/>
    <x v="3"/>
    <x v="1367"/>
    <x v="2"/>
    <x v="7"/>
    <x v="1343"/>
    <n v="776.84999999999991"/>
    <n v="5"/>
    <n v="0.4"/>
    <n v="-181.26499999999999"/>
  </r>
  <r>
    <n v="7145"/>
    <s v="US-2014-141558"/>
    <x v="3"/>
    <x v="825"/>
    <d v="2014-03-17T00:00:00"/>
    <s v="Standard Class"/>
    <s v="MH-17290"/>
    <s v="Marc Harrigan"/>
    <x v="2"/>
    <x v="0"/>
    <s v="Philadelphia"/>
    <x v="9"/>
    <n v="19140"/>
    <x v="3"/>
    <x v="102"/>
    <x v="1"/>
    <x v="8"/>
    <x v="102"/>
    <n v="12.294"/>
    <n v="1"/>
    <n v="0.7"/>
    <n v="-8.6057999999999986"/>
  </r>
  <r>
    <n v="7146"/>
    <s v="US-2014-141558"/>
    <x v="3"/>
    <x v="825"/>
    <d v="2014-03-17T00:00:00"/>
    <s v="Standard Class"/>
    <s v="MH-17290"/>
    <s v="Marc Harrigan"/>
    <x v="2"/>
    <x v="0"/>
    <s v="Philadelphia"/>
    <x v="9"/>
    <n v="19140"/>
    <x v="3"/>
    <x v="838"/>
    <x v="0"/>
    <x v="3"/>
    <x v="824"/>
    <n v="154.76400000000001"/>
    <n v="3"/>
    <n v="0.4"/>
    <n v="-46.429200000000023"/>
  </r>
  <r>
    <n v="7147"/>
    <s v="US-2014-141558"/>
    <x v="3"/>
    <x v="825"/>
    <d v="2014-03-17T00:00:00"/>
    <s v="Standard Class"/>
    <s v="MH-17290"/>
    <s v="Marc Harrigan"/>
    <x v="2"/>
    <x v="0"/>
    <s v="Philadelphia"/>
    <x v="9"/>
    <n v="19140"/>
    <x v="3"/>
    <x v="1789"/>
    <x v="1"/>
    <x v="4"/>
    <x v="1770"/>
    <n v="43.28"/>
    <n v="1"/>
    <n v="0.2"/>
    <n v="3.2460000000000022"/>
  </r>
  <r>
    <n v="7148"/>
    <s v="CA-2013-139941"/>
    <x v="0"/>
    <x v="1"/>
    <d v="2013-06-18T00:00:00"/>
    <s v="Standard Class"/>
    <s v="CB-12415"/>
    <s v="Christy Brittain"/>
    <x v="0"/>
    <x v="0"/>
    <s v="Long Beach"/>
    <x v="15"/>
    <n v="11561"/>
    <x v="3"/>
    <x v="1174"/>
    <x v="1"/>
    <x v="10"/>
    <x v="1151"/>
    <n v="92.94"/>
    <n v="3"/>
    <n v="0"/>
    <n v="41.822999999999993"/>
  </r>
  <r>
    <n v="7149"/>
    <s v="CA-2013-139941"/>
    <x v="0"/>
    <x v="1"/>
    <d v="2013-06-18T00:00:00"/>
    <s v="Standard Class"/>
    <s v="CB-12415"/>
    <s v="Christy Brittain"/>
    <x v="0"/>
    <x v="0"/>
    <s v="Long Beach"/>
    <x v="15"/>
    <n v="11561"/>
    <x v="3"/>
    <x v="1297"/>
    <x v="1"/>
    <x v="9"/>
    <x v="1273"/>
    <n v="52.56"/>
    <n v="3"/>
    <n v="0"/>
    <n v="18.396000000000001"/>
  </r>
  <r>
    <n v="7150"/>
    <s v="CA-2012-166583"/>
    <x v="1"/>
    <x v="153"/>
    <d v="2012-06-30T00:00:00"/>
    <s v="Standard Class"/>
    <s v="VD-21670"/>
    <s v="Valerie Dominguez"/>
    <x v="0"/>
    <x v="0"/>
    <s v="Houston"/>
    <x v="5"/>
    <n v="77070"/>
    <x v="2"/>
    <x v="1246"/>
    <x v="2"/>
    <x v="7"/>
    <x v="1221"/>
    <n v="971.88000000000011"/>
    <n v="3"/>
    <n v="0.2"/>
    <n v="109.33649999999994"/>
  </r>
  <r>
    <n v="7151"/>
    <s v="CA-2014-100412"/>
    <x v="3"/>
    <x v="66"/>
    <d v="2014-12-27T00:00:00"/>
    <s v="Standard Class"/>
    <s v="SR-20425"/>
    <s v="Sharelle Roach"/>
    <x v="2"/>
    <x v="0"/>
    <s v="Tuscaloosa"/>
    <x v="19"/>
    <n v="35401"/>
    <x v="0"/>
    <x v="474"/>
    <x v="0"/>
    <x v="1"/>
    <x v="470"/>
    <n v="141.96"/>
    <n v="2"/>
    <n v="0"/>
    <n v="35.490000000000009"/>
  </r>
  <r>
    <n v="7152"/>
    <s v="CA-2014-142909"/>
    <x v="3"/>
    <x v="66"/>
    <d v="2014-12-26T00:00:00"/>
    <s v="Second Class"/>
    <s v="AG-10330"/>
    <s v="Alex Grayson"/>
    <x v="0"/>
    <x v="0"/>
    <s v="Mesa"/>
    <x v="16"/>
    <n v="85204"/>
    <x v="1"/>
    <x v="962"/>
    <x v="0"/>
    <x v="3"/>
    <x v="946"/>
    <n v="182.55"/>
    <n v="2"/>
    <n v="0.5"/>
    <n v="-135.08699999999999"/>
  </r>
  <r>
    <n v="7153"/>
    <s v="CA-2011-137911"/>
    <x v="2"/>
    <x v="1148"/>
    <d v="2011-10-15T00:00:00"/>
    <s v="Standard Class"/>
    <s v="BP-11095"/>
    <s v="Bart Pistole"/>
    <x v="1"/>
    <x v="0"/>
    <s v="Jacksonville"/>
    <x v="3"/>
    <n v="28540"/>
    <x v="0"/>
    <x v="417"/>
    <x v="1"/>
    <x v="10"/>
    <x v="412"/>
    <n v="88.768000000000001"/>
    <n v="2"/>
    <n v="0.2"/>
    <n v="31.068799999999996"/>
  </r>
  <r>
    <n v="7154"/>
    <s v="CA-2012-106208"/>
    <x v="1"/>
    <x v="895"/>
    <d v="2012-12-15T00:00:00"/>
    <s v="Standard Class"/>
    <s v="JW-16075"/>
    <s v="Julia West"/>
    <x v="0"/>
    <x v="0"/>
    <s v="Chicago"/>
    <x v="10"/>
    <n v="60610"/>
    <x v="2"/>
    <x v="983"/>
    <x v="1"/>
    <x v="9"/>
    <x v="967"/>
    <n v="53.087999999999994"/>
    <n v="7"/>
    <n v="0.8"/>
    <n v="-108.8304"/>
  </r>
  <r>
    <n v="7155"/>
    <s v="US-2012-136749"/>
    <x v="1"/>
    <x v="707"/>
    <d v="2012-12-27T00:00:00"/>
    <s v="Second Class"/>
    <s v="LH-16900"/>
    <s v="Lena Hernandez"/>
    <x v="0"/>
    <x v="0"/>
    <s v="Columbus"/>
    <x v="32"/>
    <n v="31907"/>
    <x v="0"/>
    <x v="1762"/>
    <x v="0"/>
    <x v="5"/>
    <x v="1742"/>
    <n v="275.88"/>
    <n v="6"/>
    <n v="0"/>
    <n v="46.899599999999964"/>
  </r>
  <r>
    <n v="7156"/>
    <s v="US-2012-136749"/>
    <x v="1"/>
    <x v="707"/>
    <d v="2012-12-27T00:00:00"/>
    <s v="Second Class"/>
    <s v="LH-16900"/>
    <s v="Lena Hernandez"/>
    <x v="0"/>
    <x v="0"/>
    <s v="Columbus"/>
    <x v="32"/>
    <n v="31907"/>
    <x v="0"/>
    <x v="351"/>
    <x v="1"/>
    <x v="8"/>
    <x v="347"/>
    <n v="157.89999999999998"/>
    <n v="5"/>
    <n v="0"/>
    <n v="74.212999999999994"/>
  </r>
  <r>
    <n v="7157"/>
    <s v="CA-2014-126718"/>
    <x v="3"/>
    <x v="568"/>
    <d v="2014-05-05T00:00:00"/>
    <s v="Standard Class"/>
    <s v="KT-16480"/>
    <s v="Kean Thornton"/>
    <x v="0"/>
    <x v="0"/>
    <s v="Orange"/>
    <x v="30"/>
    <n v="7050"/>
    <x v="3"/>
    <x v="746"/>
    <x v="1"/>
    <x v="2"/>
    <x v="737"/>
    <n v="4.91"/>
    <n v="1"/>
    <n v="0"/>
    <n v="2.4058999999999999"/>
  </r>
  <r>
    <n v="7158"/>
    <s v="CA-2013-131380"/>
    <x v="0"/>
    <x v="463"/>
    <d v="2013-04-01T00:00:00"/>
    <s v="Second Class"/>
    <s v="CC-12220"/>
    <s v="Chris Cortes"/>
    <x v="0"/>
    <x v="0"/>
    <s v="Los Angeles"/>
    <x v="1"/>
    <n v="90032"/>
    <x v="1"/>
    <x v="210"/>
    <x v="1"/>
    <x v="4"/>
    <x v="209"/>
    <n v="87.92"/>
    <n v="4"/>
    <n v="0"/>
    <n v="0.87919999999999732"/>
  </r>
  <r>
    <n v="7159"/>
    <s v="CA-2013-131380"/>
    <x v="0"/>
    <x v="463"/>
    <d v="2013-04-01T00:00:00"/>
    <s v="Second Class"/>
    <s v="CC-12220"/>
    <s v="Chris Cortes"/>
    <x v="0"/>
    <x v="0"/>
    <s v="Los Angeles"/>
    <x v="1"/>
    <n v="90032"/>
    <x v="1"/>
    <x v="1813"/>
    <x v="1"/>
    <x v="10"/>
    <x v="1794"/>
    <n v="5.98"/>
    <n v="1"/>
    <n v="0"/>
    <n v="2.9302000000000001"/>
  </r>
  <r>
    <n v="7160"/>
    <s v="CA-2012-145835"/>
    <x v="1"/>
    <x v="1149"/>
    <d v="2012-05-18T00:00:00"/>
    <s v="Second Class"/>
    <s v="BF-11170"/>
    <s v="Ben Ferrer"/>
    <x v="2"/>
    <x v="0"/>
    <s v="Chicago"/>
    <x v="10"/>
    <n v="60623"/>
    <x v="2"/>
    <x v="872"/>
    <x v="2"/>
    <x v="7"/>
    <x v="857"/>
    <n v="222.38400000000001"/>
    <n v="2"/>
    <n v="0.2"/>
    <n v="16.678799999999995"/>
  </r>
  <r>
    <n v="7161"/>
    <s v="CA-2012-145835"/>
    <x v="1"/>
    <x v="1149"/>
    <d v="2012-05-18T00:00:00"/>
    <s v="Second Class"/>
    <s v="BF-11170"/>
    <s v="Ben Ferrer"/>
    <x v="2"/>
    <x v="0"/>
    <s v="Chicago"/>
    <x v="10"/>
    <n v="60623"/>
    <x v="2"/>
    <x v="659"/>
    <x v="1"/>
    <x v="13"/>
    <x v="653"/>
    <n v="16"/>
    <n v="4"/>
    <n v="0.2"/>
    <n v="5.6"/>
  </r>
  <r>
    <n v="7162"/>
    <s v="CA-2011-138709"/>
    <x v="2"/>
    <x v="1129"/>
    <d v="2011-07-09T00:00:00"/>
    <s v="Standard Class"/>
    <s v="MS-17770"/>
    <s v="Maxwell Schwartz"/>
    <x v="0"/>
    <x v="0"/>
    <s v="Richmond"/>
    <x v="17"/>
    <n v="23223"/>
    <x v="0"/>
    <x v="339"/>
    <x v="1"/>
    <x v="10"/>
    <x v="335"/>
    <n v="21.84"/>
    <n v="3"/>
    <n v="0"/>
    <n v="10.92"/>
  </r>
  <r>
    <n v="7163"/>
    <s v="CA-2011-138709"/>
    <x v="2"/>
    <x v="1129"/>
    <d v="2011-07-09T00:00:00"/>
    <s v="Standard Class"/>
    <s v="MS-17770"/>
    <s v="Maxwell Schwartz"/>
    <x v="0"/>
    <x v="0"/>
    <s v="Richmond"/>
    <x v="17"/>
    <n v="23223"/>
    <x v="0"/>
    <x v="744"/>
    <x v="1"/>
    <x v="8"/>
    <x v="735"/>
    <n v="15.600000000000001"/>
    <n v="5"/>
    <n v="0"/>
    <n v="7.6440000000000001"/>
  </r>
  <r>
    <n v="7164"/>
    <s v="CA-2011-122070"/>
    <x v="2"/>
    <x v="1150"/>
    <d v="2011-04-24T00:00:00"/>
    <s v="Second Class"/>
    <s v="AH-10030"/>
    <s v="Aaron Hawkins"/>
    <x v="1"/>
    <x v="0"/>
    <s v="Troy"/>
    <x v="15"/>
    <n v="12180"/>
    <x v="3"/>
    <x v="1503"/>
    <x v="1"/>
    <x v="12"/>
    <x v="33"/>
    <n v="247.84"/>
    <n v="8"/>
    <n v="0"/>
    <n v="121.44159999999999"/>
  </r>
  <r>
    <n v="7165"/>
    <s v="CA-2011-122070"/>
    <x v="2"/>
    <x v="1150"/>
    <d v="2011-04-24T00:00:00"/>
    <s v="Second Class"/>
    <s v="AH-10030"/>
    <s v="Aaron Hawkins"/>
    <x v="1"/>
    <x v="0"/>
    <s v="Troy"/>
    <x v="15"/>
    <n v="12180"/>
    <x v="3"/>
    <x v="925"/>
    <x v="1"/>
    <x v="8"/>
    <x v="908"/>
    <n v="9.9120000000000008"/>
    <n v="3"/>
    <n v="0.2"/>
    <n v="3.3452999999999995"/>
  </r>
  <r>
    <n v="7166"/>
    <s v="CA-2013-158610"/>
    <x v="0"/>
    <x v="251"/>
    <d v="2013-09-23T00:00:00"/>
    <s v="First Class"/>
    <s v="CK-12595"/>
    <s v="Clytie Kelty"/>
    <x v="0"/>
    <x v="0"/>
    <s v="Providence"/>
    <x v="34"/>
    <n v="2908"/>
    <x v="3"/>
    <x v="54"/>
    <x v="1"/>
    <x v="4"/>
    <x v="54"/>
    <n v="69.52"/>
    <n v="2"/>
    <n v="0"/>
    <n v="17.379999999999995"/>
  </r>
  <r>
    <n v="7167"/>
    <s v="CA-2011-117464"/>
    <x v="2"/>
    <x v="192"/>
    <d v="2011-07-24T00:00:00"/>
    <s v="Second Class"/>
    <s v="NP-18325"/>
    <s v="Naresj Patel"/>
    <x v="0"/>
    <x v="0"/>
    <s v="San Francisco"/>
    <x v="1"/>
    <n v="94122"/>
    <x v="1"/>
    <x v="649"/>
    <x v="1"/>
    <x v="6"/>
    <x v="643"/>
    <n v="11.52"/>
    <n v="4"/>
    <n v="0"/>
    <n v="3.2256"/>
  </r>
  <r>
    <n v="7168"/>
    <s v="CA-2011-117464"/>
    <x v="2"/>
    <x v="192"/>
    <d v="2011-07-24T00:00:00"/>
    <s v="Second Class"/>
    <s v="NP-18325"/>
    <s v="Naresj Patel"/>
    <x v="0"/>
    <x v="0"/>
    <s v="San Francisco"/>
    <x v="1"/>
    <n v="94122"/>
    <x v="1"/>
    <x v="1180"/>
    <x v="0"/>
    <x v="1"/>
    <x v="1157"/>
    <n v="717.72"/>
    <n v="3"/>
    <n v="0.2"/>
    <n v="71.77200000000002"/>
  </r>
  <r>
    <n v="7169"/>
    <s v="CA-2011-117464"/>
    <x v="2"/>
    <x v="192"/>
    <d v="2011-07-24T00:00:00"/>
    <s v="Second Class"/>
    <s v="NP-18325"/>
    <s v="Naresj Patel"/>
    <x v="0"/>
    <x v="0"/>
    <s v="San Francisco"/>
    <x v="1"/>
    <n v="94122"/>
    <x v="1"/>
    <x v="392"/>
    <x v="1"/>
    <x v="4"/>
    <x v="388"/>
    <n v="236.5"/>
    <n v="10"/>
    <n v="0"/>
    <n v="68.584999999999994"/>
  </r>
  <r>
    <n v="7170"/>
    <s v="CA-2011-117464"/>
    <x v="2"/>
    <x v="192"/>
    <d v="2011-07-24T00:00:00"/>
    <s v="Second Class"/>
    <s v="NP-18325"/>
    <s v="Naresj Patel"/>
    <x v="0"/>
    <x v="0"/>
    <s v="San Francisco"/>
    <x v="1"/>
    <n v="94122"/>
    <x v="1"/>
    <x v="1169"/>
    <x v="0"/>
    <x v="3"/>
    <x v="1147"/>
    <n v="170.35200000000003"/>
    <n v="3"/>
    <n v="0.2"/>
    <n v="19.164599999999979"/>
  </r>
  <r>
    <n v="7171"/>
    <s v="US-2014-168613"/>
    <x v="3"/>
    <x v="1048"/>
    <d v="2014-10-15T00:00:00"/>
    <s v="Standard Class"/>
    <s v="GM-14440"/>
    <s v="Gary McGarr"/>
    <x v="0"/>
    <x v="0"/>
    <s v="New York City"/>
    <x v="15"/>
    <n v="10009"/>
    <x v="3"/>
    <x v="394"/>
    <x v="0"/>
    <x v="1"/>
    <x v="390"/>
    <n v="145.76400000000001"/>
    <n v="2"/>
    <n v="0.1"/>
    <n v="3.2392000000000074"/>
  </r>
  <r>
    <n v="7172"/>
    <s v="CA-2014-125381"/>
    <x v="3"/>
    <x v="1016"/>
    <d v="2014-04-28T00:00:00"/>
    <s v="Second Class"/>
    <s v="SG-20605"/>
    <s v="Speros Goranitis"/>
    <x v="0"/>
    <x v="0"/>
    <s v="San Francisco"/>
    <x v="1"/>
    <n v="94109"/>
    <x v="1"/>
    <x v="357"/>
    <x v="2"/>
    <x v="11"/>
    <x v="353"/>
    <n v="107.97"/>
    <n v="3"/>
    <n v="0"/>
    <n v="22.6737"/>
  </r>
  <r>
    <n v="7173"/>
    <s v="US-2014-141677"/>
    <x v="3"/>
    <x v="606"/>
    <d v="2014-03-31T00:00:00"/>
    <s v="Standard Class"/>
    <s v="HK-14890"/>
    <s v="Heather Kirkland"/>
    <x v="1"/>
    <x v="0"/>
    <s v="Houston"/>
    <x v="5"/>
    <n v="77070"/>
    <x v="2"/>
    <x v="357"/>
    <x v="2"/>
    <x v="11"/>
    <x v="353"/>
    <n v="143.96"/>
    <n v="5"/>
    <n v="0.2"/>
    <n v="1.7995000000000019"/>
  </r>
  <r>
    <n v="7174"/>
    <s v="US-2014-141677"/>
    <x v="3"/>
    <x v="606"/>
    <d v="2014-03-31T00:00:00"/>
    <s v="Standard Class"/>
    <s v="HK-14890"/>
    <s v="Heather Kirkland"/>
    <x v="1"/>
    <x v="0"/>
    <s v="Houston"/>
    <x v="5"/>
    <n v="77070"/>
    <x v="2"/>
    <x v="349"/>
    <x v="2"/>
    <x v="16"/>
    <x v="345"/>
    <n v="2399.96"/>
    <n v="5"/>
    <n v="0.2"/>
    <n v="569.99050000000011"/>
  </r>
  <r>
    <n v="7175"/>
    <s v="US-2014-141677"/>
    <x v="3"/>
    <x v="606"/>
    <d v="2014-03-31T00:00:00"/>
    <s v="Standard Class"/>
    <s v="HK-14890"/>
    <s v="Heather Kirkland"/>
    <x v="1"/>
    <x v="0"/>
    <s v="Houston"/>
    <x v="5"/>
    <n v="77070"/>
    <x v="2"/>
    <x v="1323"/>
    <x v="1"/>
    <x v="10"/>
    <x v="1300"/>
    <n v="74.352000000000004"/>
    <n v="3"/>
    <n v="0.2"/>
    <n v="23.234999999999992"/>
  </r>
  <r>
    <n v="7176"/>
    <s v="US-2014-141677"/>
    <x v="3"/>
    <x v="606"/>
    <d v="2014-03-31T00:00:00"/>
    <s v="Standard Class"/>
    <s v="HK-14890"/>
    <s v="Heather Kirkland"/>
    <x v="1"/>
    <x v="0"/>
    <s v="Houston"/>
    <x v="5"/>
    <n v="77070"/>
    <x v="2"/>
    <x v="1309"/>
    <x v="1"/>
    <x v="9"/>
    <x v="1285"/>
    <n v="87.167999999999978"/>
    <n v="8"/>
    <n v="0.8"/>
    <n v="-226.63679999999999"/>
  </r>
  <r>
    <n v="7177"/>
    <s v="US-2014-141677"/>
    <x v="3"/>
    <x v="606"/>
    <d v="2014-03-31T00:00:00"/>
    <s v="Standard Class"/>
    <s v="HK-14890"/>
    <s v="Heather Kirkland"/>
    <x v="1"/>
    <x v="0"/>
    <s v="Houston"/>
    <x v="5"/>
    <n v="77070"/>
    <x v="2"/>
    <x v="1031"/>
    <x v="1"/>
    <x v="4"/>
    <x v="1013"/>
    <n v="32.231999999999999"/>
    <n v="3"/>
    <n v="0.2"/>
    <n v="2.4173999999999989"/>
  </r>
  <r>
    <n v="7178"/>
    <s v="CA-2014-133067"/>
    <x v="3"/>
    <x v="464"/>
    <d v="2014-05-11T00:00:00"/>
    <s v="Standard Class"/>
    <s v="MY-18295"/>
    <s v="Muhammed Yedwab"/>
    <x v="1"/>
    <x v="0"/>
    <s v="Philadelphia"/>
    <x v="9"/>
    <n v="19140"/>
    <x v="3"/>
    <x v="1812"/>
    <x v="1"/>
    <x v="8"/>
    <x v="1793"/>
    <n v="2.2020000000000004"/>
    <n v="2"/>
    <n v="0.7"/>
    <n v="-1.5413999999999999"/>
  </r>
  <r>
    <n v="7179"/>
    <s v="CA-2014-133067"/>
    <x v="3"/>
    <x v="464"/>
    <d v="2014-05-11T00:00:00"/>
    <s v="Standard Class"/>
    <s v="MY-18295"/>
    <s v="Muhammed Yedwab"/>
    <x v="1"/>
    <x v="0"/>
    <s v="Philadelphia"/>
    <x v="9"/>
    <n v="19140"/>
    <x v="3"/>
    <x v="864"/>
    <x v="1"/>
    <x v="8"/>
    <x v="850"/>
    <n v="9.3960000000000008"/>
    <n v="3"/>
    <n v="0.7"/>
    <n v="-7.5167999999999964"/>
  </r>
  <r>
    <n v="7180"/>
    <s v="US-2013-144351"/>
    <x v="0"/>
    <x v="696"/>
    <d v="2013-11-19T00:00:00"/>
    <s v="Standard Class"/>
    <s v="RC-19960"/>
    <s v="Ryan Crowe"/>
    <x v="0"/>
    <x v="0"/>
    <s v="Baltimore"/>
    <x v="39"/>
    <n v="21215"/>
    <x v="3"/>
    <x v="1507"/>
    <x v="2"/>
    <x v="7"/>
    <x v="1485"/>
    <n v="89.97"/>
    <n v="3"/>
    <n v="0"/>
    <n v="25.191600000000005"/>
  </r>
  <r>
    <n v="7181"/>
    <s v="CA-2011-106054"/>
    <x v="2"/>
    <x v="1037"/>
    <d v="2011-01-08T00:00:00"/>
    <s v="First Class"/>
    <s v="JO-15145"/>
    <s v="Jack O'Briant"/>
    <x v="1"/>
    <x v="0"/>
    <s v="Athens"/>
    <x v="32"/>
    <n v="30605"/>
    <x v="0"/>
    <x v="319"/>
    <x v="1"/>
    <x v="6"/>
    <x v="316"/>
    <n v="12.78"/>
    <n v="3"/>
    <n v="0"/>
    <n v="5.2397999999999998"/>
  </r>
  <r>
    <n v="7182"/>
    <s v="CA-2013-138667"/>
    <x v="0"/>
    <x v="797"/>
    <d v="2013-12-31T00:00:00"/>
    <s v="Second Class"/>
    <s v="MW-18220"/>
    <s v="Mitch Webber"/>
    <x v="0"/>
    <x v="0"/>
    <s v="Lancaster"/>
    <x v="24"/>
    <n v="43130"/>
    <x v="3"/>
    <x v="1072"/>
    <x v="2"/>
    <x v="11"/>
    <x v="1052"/>
    <n v="40"/>
    <n v="2"/>
    <n v="0.2"/>
    <n v="0.5"/>
  </r>
  <r>
    <n v="7183"/>
    <s v="CA-2014-150609"/>
    <x v="3"/>
    <x v="504"/>
    <d v="2014-05-05T00:00:00"/>
    <s v="Standard Class"/>
    <s v="NZ-18565"/>
    <s v="Nick Zandusky"/>
    <x v="2"/>
    <x v="0"/>
    <s v="Los Angeles"/>
    <x v="1"/>
    <n v="90032"/>
    <x v="1"/>
    <x v="699"/>
    <x v="1"/>
    <x v="8"/>
    <x v="692"/>
    <n v="23.24"/>
    <n v="5"/>
    <n v="0.2"/>
    <n v="7.5529999999999982"/>
  </r>
  <r>
    <n v="7184"/>
    <s v="CA-2014-128853"/>
    <x v="3"/>
    <x v="81"/>
    <d v="2014-04-24T00:00:00"/>
    <s v="First Class"/>
    <s v="JM-15250"/>
    <s v="Janet Martin"/>
    <x v="0"/>
    <x v="0"/>
    <s v="Baltimore"/>
    <x v="39"/>
    <n v="21215"/>
    <x v="3"/>
    <x v="38"/>
    <x v="0"/>
    <x v="1"/>
    <x v="38"/>
    <n v="908.82"/>
    <n v="9"/>
    <n v="0"/>
    <n v="227.20500000000004"/>
  </r>
  <r>
    <n v="7185"/>
    <s v="CA-2014-133102"/>
    <x v="3"/>
    <x v="629"/>
    <d v="2014-08-25T00:00:00"/>
    <s v="Standard Class"/>
    <s v="ED-13885"/>
    <s v="Emily Ducich"/>
    <x v="2"/>
    <x v="0"/>
    <s v="Houston"/>
    <x v="5"/>
    <n v="77095"/>
    <x v="2"/>
    <x v="1567"/>
    <x v="1"/>
    <x v="14"/>
    <x v="1549"/>
    <n v="5.5520000000000005"/>
    <n v="2"/>
    <n v="0.2"/>
    <n v="-1.0410000000000006"/>
  </r>
  <r>
    <n v="7186"/>
    <s v="CA-2014-133102"/>
    <x v="3"/>
    <x v="629"/>
    <d v="2014-08-25T00:00:00"/>
    <s v="Standard Class"/>
    <s v="ED-13885"/>
    <s v="Emily Ducich"/>
    <x v="2"/>
    <x v="0"/>
    <s v="Houston"/>
    <x v="5"/>
    <n v="77095"/>
    <x v="2"/>
    <x v="1412"/>
    <x v="1"/>
    <x v="6"/>
    <x v="1390"/>
    <n v="8.016"/>
    <n v="3"/>
    <n v="0.2"/>
    <n v="1.0019999999999993"/>
  </r>
  <r>
    <n v="7187"/>
    <s v="CA-2014-133102"/>
    <x v="3"/>
    <x v="629"/>
    <d v="2014-08-25T00:00:00"/>
    <s v="Standard Class"/>
    <s v="ED-13885"/>
    <s v="Emily Ducich"/>
    <x v="2"/>
    <x v="0"/>
    <s v="Houston"/>
    <x v="5"/>
    <n v="77095"/>
    <x v="2"/>
    <x v="1391"/>
    <x v="0"/>
    <x v="1"/>
    <x v="1368"/>
    <n v="74.591999999999999"/>
    <n v="4"/>
    <n v="0.3"/>
    <n v="-2.1312000000000033"/>
  </r>
  <r>
    <n v="7188"/>
    <s v="CA-2014-133102"/>
    <x v="3"/>
    <x v="629"/>
    <d v="2014-08-25T00:00:00"/>
    <s v="Standard Class"/>
    <s v="ED-13885"/>
    <s v="Emily Ducich"/>
    <x v="2"/>
    <x v="0"/>
    <s v="Houston"/>
    <x v="5"/>
    <n v="77095"/>
    <x v="2"/>
    <x v="1478"/>
    <x v="0"/>
    <x v="5"/>
    <x v="1456"/>
    <n v="16.784000000000002"/>
    <n v="2"/>
    <n v="0.6"/>
    <n v="-22.238800000000001"/>
  </r>
  <r>
    <n v="7189"/>
    <s v="CA-2014-133102"/>
    <x v="3"/>
    <x v="629"/>
    <d v="2014-08-25T00:00:00"/>
    <s v="Standard Class"/>
    <s v="ED-13885"/>
    <s v="Emily Ducich"/>
    <x v="2"/>
    <x v="0"/>
    <s v="Houston"/>
    <x v="5"/>
    <n v="77095"/>
    <x v="2"/>
    <x v="535"/>
    <x v="1"/>
    <x v="9"/>
    <x v="530"/>
    <n v="38.86399999999999"/>
    <n v="4"/>
    <n v="0.8"/>
    <n v="-99.103200000000044"/>
  </r>
  <r>
    <n v="7190"/>
    <s v="CA-2013-164399"/>
    <x v="0"/>
    <x v="396"/>
    <d v="2013-11-16T00:00:00"/>
    <s v="First Class"/>
    <s v="DW-13480"/>
    <s v="Dianna Wilson"/>
    <x v="2"/>
    <x v="0"/>
    <s v="San Diego"/>
    <x v="1"/>
    <n v="92024"/>
    <x v="1"/>
    <x v="1495"/>
    <x v="2"/>
    <x v="7"/>
    <x v="1474"/>
    <n v="203.976"/>
    <n v="3"/>
    <n v="0.2"/>
    <n v="25.496999999999986"/>
  </r>
  <r>
    <n v="7191"/>
    <s v="CA-2013-164399"/>
    <x v="0"/>
    <x v="396"/>
    <d v="2013-11-16T00:00:00"/>
    <s v="First Class"/>
    <s v="DW-13480"/>
    <s v="Dianna Wilson"/>
    <x v="2"/>
    <x v="0"/>
    <s v="San Diego"/>
    <x v="1"/>
    <n v="92024"/>
    <x v="1"/>
    <x v="1660"/>
    <x v="0"/>
    <x v="3"/>
    <x v="1639"/>
    <n v="674.35200000000009"/>
    <n v="3"/>
    <n v="0.2"/>
    <n v="-8.4294000000000153"/>
  </r>
  <r>
    <n v="7192"/>
    <s v="CA-2013-116918"/>
    <x v="0"/>
    <x v="393"/>
    <d v="2013-10-07T00:00:00"/>
    <s v="Second Class"/>
    <s v="JK-15205"/>
    <s v="Jamie Kunitz"/>
    <x v="0"/>
    <x v="0"/>
    <s v="Hialeah"/>
    <x v="2"/>
    <n v="33012"/>
    <x v="0"/>
    <x v="307"/>
    <x v="1"/>
    <x v="8"/>
    <x v="304"/>
    <n v="5.3880000000000008"/>
    <n v="4"/>
    <n v="0.7"/>
    <n v="-4.49"/>
  </r>
  <r>
    <n v="7193"/>
    <s v="CA-2013-116918"/>
    <x v="0"/>
    <x v="393"/>
    <d v="2013-10-07T00:00:00"/>
    <s v="Second Class"/>
    <s v="JK-15205"/>
    <s v="Jamie Kunitz"/>
    <x v="0"/>
    <x v="0"/>
    <s v="Hialeah"/>
    <x v="2"/>
    <n v="33012"/>
    <x v="0"/>
    <x v="1159"/>
    <x v="1"/>
    <x v="6"/>
    <x v="33"/>
    <n v="30.975999999999999"/>
    <n v="8"/>
    <n v="0.2"/>
    <n v="5.0335999999999999"/>
  </r>
  <r>
    <n v="7194"/>
    <s v="CA-2013-110492"/>
    <x v="0"/>
    <x v="1151"/>
    <d v="2013-02-14T00:00:00"/>
    <s v="First Class"/>
    <s v="JS-15880"/>
    <s v="John Stevenson"/>
    <x v="0"/>
    <x v="0"/>
    <s v="Atlanta"/>
    <x v="32"/>
    <n v="30318"/>
    <x v="0"/>
    <x v="906"/>
    <x v="1"/>
    <x v="4"/>
    <x v="889"/>
    <n v="1350.1200000000001"/>
    <n v="6"/>
    <n v="0"/>
    <n v="175.51560000000001"/>
  </r>
  <r>
    <n v="7195"/>
    <s v="CA-2013-110492"/>
    <x v="0"/>
    <x v="1151"/>
    <d v="2013-02-14T00:00:00"/>
    <s v="First Class"/>
    <s v="JS-15880"/>
    <s v="John Stevenson"/>
    <x v="0"/>
    <x v="0"/>
    <s v="Atlanta"/>
    <x v="32"/>
    <n v="30318"/>
    <x v="0"/>
    <x v="122"/>
    <x v="1"/>
    <x v="8"/>
    <x v="122"/>
    <n v="15.92"/>
    <n v="4"/>
    <n v="0"/>
    <n v="7.4824000000000002"/>
  </r>
  <r>
    <n v="7196"/>
    <s v="CA-2013-147683"/>
    <x v="0"/>
    <x v="373"/>
    <d v="2013-11-18T00:00:00"/>
    <s v="Standard Class"/>
    <s v="PO-19180"/>
    <s v="Philisse Overcash"/>
    <x v="2"/>
    <x v="0"/>
    <s v="Seattle"/>
    <x v="4"/>
    <n v="98103"/>
    <x v="1"/>
    <x v="28"/>
    <x v="0"/>
    <x v="5"/>
    <x v="1301"/>
    <n v="19.54"/>
    <n v="2"/>
    <n v="0"/>
    <n v="7.2297999999999991"/>
  </r>
  <r>
    <n v="7197"/>
    <s v="CA-2011-116785"/>
    <x v="2"/>
    <x v="759"/>
    <d v="2011-04-30T00:00:00"/>
    <s v="Standard Class"/>
    <s v="MH-17290"/>
    <s v="Marc Harrigan"/>
    <x v="2"/>
    <x v="0"/>
    <s v="Los Angeles"/>
    <x v="1"/>
    <n v="90036"/>
    <x v="1"/>
    <x v="1046"/>
    <x v="1"/>
    <x v="6"/>
    <x v="1026"/>
    <n v="21.400000000000002"/>
    <n v="5"/>
    <n v="0"/>
    <n v="6.2059999999999977"/>
  </r>
  <r>
    <n v="7198"/>
    <s v="CA-2011-116785"/>
    <x v="2"/>
    <x v="759"/>
    <d v="2011-04-30T00:00:00"/>
    <s v="Standard Class"/>
    <s v="MH-17290"/>
    <s v="Marc Harrigan"/>
    <x v="2"/>
    <x v="0"/>
    <s v="Los Angeles"/>
    <x v="1"/>
    <n v="90036"/>
    <x v="1"/>
    <x v="1729"/>
    <x v="1"/>
    <x v="2"/>
    <x v="1707"/>
    <n v="12.6"/>
    <n v="2"/>
    <n v="0"/>
    <n v="5.7959999999999994"/>
  </r>
  <r>
    <n v="7199"/>
    <s v="US-2012-156797"/>
    <x v="1"/>
    <x v="1067"/>
    <d v="2012-08-15T00:00:00"/>
    <s v="Standard Class"/>
    <s v="PO-19180"/>
    <s v="Philisse Overcash"/>
    <x v="2"/>
    <x v="0"/>
    <s v="New York City"/>
    <x v="15"/>
    <n v="10035"/>
    <x v="3"/>
    <x v="250"/>
    <x v="1"/>
    <x v="6"/>
    <x v="248"/>
    <n v="11.96"/>
    <n v="2"/>
    <n v="0"/>
    <n v="3.1096000000000004"/>
  </r>
  <r>
    <n v="7200"/>
    <s v="US-2012-156797"/>
    <x v="1"/>
    <x v="1067"/>
    <d v="2012-08-15T00:00:00"/>
    <s v="Standard Class"/>
    <s v="PO-19180"/>
    <s v="Philisse Overcash"/>
    <x v="2"/>
    <x v="0"/>
    <s v="New York City"/>
    <x v="15"/>
    <n v="10035"/>
    <x v="3"/>
    <x v="302"/>
    <x v="2"/>
    <x v="7"/>
    <x v="299"/>
    <n v="138"/>
    <n v="2"/>
    <n v="0"/>
    <n v="34.5"/>
  </r>
  <r>
    <n v="7201"/>
    <s v="CA-2013-104276"/>
    <x v="0"/>
    <x v="581"/>
    <d v="2013-12-04T00:00:00"/>
    <s v="Standard Class"/>
    <s v="HF-14995"/>
    <s v="Herbert Flentye"/>
    <x v="0"/>
    <x v="0"/>
    <s v="Fort Lauderdale"/>
    <x v="2"/>
    <n v="33311"/>
    <x v="0"/>
    <x v="1285"/>
    <x v="2"/>
    <x v="7"/>
    <x v="1262"/>
    <n v="116.75999999999999"/>
    <n v="1"/>
    <n v="0.2"/>
    <n v="14.594999999999985"/>
  </r>
  <r>
    <n v="7202"/>
    <s v="CA-2013-104276"/>
    <x v="0"/>
    <x v="581"/>
    <d v="2013-12-04T00:00:00"/>
    <s v="Standard Class"/>
    <s v="HF-14995"/>
    <s v="Herbert Flentye"/>
    <x v="0"/>
    <x v="0"/>
    <s v="Fort Lauderdale"/>
    <x v="2"/>
    <n v="33311"/>
    <x v="0"/>
    <x v="977"/>
    <x v="0"/>
    <x v="3"/>
    <x v="824"/>
    <n v="331.02300000000008"/>
    <n v="7"/>
    <n v="0.45"/>
    <n v="-114.35339999999997"/>
  </r>
  <r>
    <n v="7203"/>
    <s v="CA-2013-120369"/>
    <x v="0"/>
    <x v="99"/>
    <d v="2013-10-29T00:00:00"/>
    <s v="Same Day"/>
    <s v="VB-21745"/>
    <s v="Victoria Brennan"/>
    <x v="1"/>
    <x v="0"/>
    <s v="Rochester"/>
    <x v="15"/>
    <n v="14609"/>
    <x v="3"/>
    <x v="1814"/>
    <x v="0"/>
    <x v="5"/>
    <x v="1795"/>
    <n v="756.80000000000007"/>
    <n v="5"/>
    <n v="0"/>
    <n v="75.679999999999978"/>
  </r>
  <r>
    <n v="7204"/>
    <s v="CA-2011-118276"/>
    <x v="2"/>
    <x v="282"/>
    <d v="2012-01-02T00:00:00"/>
    <s v="Standard Class"/>
    <s v="MG-17890"/>
    <s v="Michael Granlund"/>
    <x v="2"/>
    <x v="0"/>
    <s v="Saint Charles"/>
    <x v="10"/>
    <n v="60174"/>
    <x v="2"/>
    <x v="1677"/>
    <x v="0"/>
    <x v="5"/>
    <x v="1656"/>
    <n v="8.7360000000000007"/>
    <n v="3"/>
    <n v="0.6"/>
    <n v="-4.804800000000002"/>
  </r>
  <r>
    <n v="7205"/>
    <s v="CA-2012-136658"/>
    <x v="1"/>
    <x v="229"/>
    <d v="2012-09-17T00:00:00"/>
    <s v="Standard Class"/>
    <s v="BO-11425"/>
    <s v="Bobby Odegard"/>
    <x v="0"/>
    <x v="0"/>
    <s v="New York City"/>
    <x v="15"/>
    <n v="10024"/>
    <x v="3"/>
    <x v="1279"/>
    <x v="1"/>
    <x v="6"/>
    <x v="1255"/>
    <n v="6.08"/>
    <n v="2"/>
    <n v="0"/>
    <n v="2.0671999999999997"/>
  </r>
  <r>
    <n v="7206"/>
    <s v="CA-2014-137414"/>
    <x v="3"/>
    <x v="280"/>
    <d v="2014-10-07T00:00:00"/>
    <s v="Standard Class"/>
    <s v="CM-12115"/>
    <s v="Chad McGuire"/>
    <x v="0"/>
    <x v="0"/>
    <s v="San Francisco"/>
    <x v="1"/>
    <n v="94109"/>
    <x v="1"/>
    <x v="698"/>
    <x v="0"/>
    <x v="5"/>
    <x v="691"/>
    <n v="17.46"/>
    <n v="2"/>
    <n v="0"/>
    <n v="5.936399999999999"/>
  </r>
  <r>
    <n v="7207"/>
    <s v="CA-2014-137414"/>
    <x v="3"/>
    <x v="280"/>
    <d v="2014-10-07T00:00:00"/>
    <s v="Standard Class"/>
    <s v="CM-12115"/>
    <s v="Chad McGuire"/>
    <x v="0"/>
    <x v="0"/>
    <s v="San Francisco"/>
    <x v="1"/>
    <n v="94109"/>
    <x v="1"/>
    <x v="1794"/>
    <x v="2"/>
    <x v="15"/>
    <x v="1775"/>
    <n v="369.16"/>
    <n v="11"/>
    <n v="0.2"/>
    <n v="32.301500000000019"/>
  </r>
  <r>
    <n v="7208"/>
    <s v="CA-2013-143476"/>
    <x v="0"/>
    <x v="108"/>
    <d v="2013-09-14T00:00:00"/>
    <s v="First Class"/>
    <s v="LC-16930"/>
    <s v="Linda Cazamias"/>
    <x v="1"/>
    <x v="0"/>
    <s v="Phoenix"/>
    <x v="16"/>
    <n v="85023"/>
    <x v="1"/>
    <x v="853"/>
    <x v="1"/>
    <x v="6"/>
    <x v="838"/>
    <n v="2.9120000000000004"/>
    <n v="2"/>
    <n v="0.2"/>
    <n v="0.90999999999999981"/>
  </r>
  <r>
    <n v="7209"/>
    <s v="CA-2013-143476"/>
    <x v="0"/>
    <x v="108"/>
    <d v="2013-09-14T00:00:00"/>
    <s v="First Class"/>
    <s v="LC-16930"/>
    <s v="Linda Cazamias"/>
    <x v="1"/>
    <x v="0"/>
    <s v="Phoenix"/>
    <x v="16"/>
    <n v="85023"/>
    <x v="1"/>
    <x v="1810"/>
    <x v="1"/>
    <x v="10"/>
    <x v="1791"/>
    <n v="20.736000000000004"/>
    <n v="4"/>
    <n v="0.2"/>
    <n v="7.2576000000000001"/>
  </r>
  <r>
    <n v="7210"/>
    <s v="CA-2013-143476"/>
    <x v="0"/>
    <x v="108"/>
    <d v="2013-09-14T00:00:00"/>
    <s v="First Class"/>
    <s v="LC-16930"/>
    <s v="Linda Cazamias"/>
    <x v="1"/>
    <x v="0"/>
    <s v="Phoenix"/>
    <x v="16"/>
    <n v="85023"/>
    <x v="1"/>
    <x v="457"/>
    <x v="1"/>
    <x v="10"/>
    <x v="453"/>
    <n v="9.5680000000000014"/>
    <n v="2"/>
    <n v="0.2"/>
    <n v="2.9899999999999993"/>
  </r>
  <r>
    <n v="7211"/>
    <s v="US-2013-119046"/>
    <x v="0"/>
    <x v="799"/>
    <d v="2013-06-07T00:00:00"/>
    <s v="Standard Class"/>
    <s v="EH-13765"/>
    <s v="Edward Hooks"/>
    <x v="1"/>
    <x v="0"/>
    <s v="Seattle"/>
    <x v="4"/>
    <n v="98115"/>
    <x v="1"/>
    <x v="1603"/>
    <x v="1"/>
    <x v="10"/>
    <x v="1586"/>
    <n v="30.18"/>
    <n v="3"/>
    <n v="0"/>
    <n v="13.8828"/>
  </r>
  <r>
    <n v="7212"/>
    <s v="US-2013-119046"/>
    <x v="0"/>
    <x v="799"/>
    <d v="2013-06-07T00:00:00"/>
    <s v="Standard Class"/>
    <s v="EH-13765"/>
    <s v="Edward Hooks"/>
    <x v="1"/>
    <x v="0"/>
    <s v="Seattle"/>
    <x v="4"/>
    <n v="98115"/>
    <x v="1"/>
    <x v="61"/>
    <x v="1"/>
    <x v="8"/>
    <x v="61"/>
    <n v="51.648000000000003"/>
    <n v="12"/>
    <n v="0.2"/>
    <n v="18.7224"/>
  </r>
  <r>
    <n v="7213"/>
    <s v="US-2013-119046"/>
    <x v="0"/>
    <x v="799"/>
    <d v="2013-06-07T00:00:00"/>
    <s v="Standard Class"/>
    <s v="EH-13765"/>
    <s v="Edward Hooks"/>
    <x v="1"/>
    <x v="0"/>
    <s v="Seattle"/>
    <x v="4"/>
    <n v="98115"/>
    <x v="1"/>
    <x v="605"/>
    <x v="1"/>
    <x v="8"/>
    <x v="600"/>
    <n v="11.231999999999999"/>
    <n v="3"/>
    <n v="0.2"/>
    <n v="3.9312000000000005"/>
  </r>
  <r>
    <n v="7214"/>
    <s v="CA-2014-154949"/>
    <x v="3"/>
    <x v="453"/>
    <d v="2014-10-20T00:00:00"/>
    <s v="Standard Class"/>
    <s v="MC-17275"/>
    <s v="Marc Crier"/>
    <x v="0"/>
    <x v="0"/>
    <s v="Camarillo"/>
    <x v="1"/>
    <n v="93010"/>
    <x v="1"/>
    <x v="1123"/>
    <x v="1"/>
    <x v="2"/>
    <x v="1102"/>
    <n v="14.73"/>
    <n v="3"/>
    <n v="0"/>
    <n v="7.2176999999999998"/>
  </r>
  <r>
    <n v="7215"/>
    <s v="CA-2012-103072"/>
    <x v="1"/>
    <x v="874"/>
    <d v="2012-09-30T00:00:00"/>
    <s v="Second Class"/>
    <s v="HW-14935"/>
    <s v="Helen Wasserman"/>
    <x v="1"/>
    <x v="0"/>
    <s v="Detroit"/>
    <x v="12"/>
    <n v="48205"/>
    <x v="2"/>
    <x v="1210"/>
    <x v="1"/>
    <x v="6"/>
    <x v="1186"/>
    <n v="16.399999999999999"/>
    <n v="5"/>
    <n v="0"/>
    <n v="4.7559999999999985"/>
  </r>
  <r>
    <n v="7216"/>
    <s v="CA-2012-103072"/>
    <x v="1"/>
    <x v="874"/>
    <d v="2012-09-30T00:00:00"/>
    <s v="Second Class"/>
    <s v="HW-14935"/>
    <s v="Helen Wasserman"/>
    <x v="1"/>
    <x v="0"/>
    <s v="Detroit"/>
    <x v="12"/>
    <n v="48205"/>
    <x v="2"/>
    <x v="860"/>
    <x v="1"/>
    <x v="10"/>
    <x v="846"/>
    <n v="25.92"/>
    <n v="4"/>
    <n v="0"/>
    <n v="12.441600000000001"/>
  </r>
  <r>
    <n v="7217"/>
    <s v="CA-2012-150770"/>
    <x v="1"/>
    <x v="910"/>
    <d v="2012-05-06T00:00:00"/>
    <s v="First Class"/>
    <s v="LC-16870"/>
    <s v="Lena Cacioppo"/>
    <x v="0"/>
    <x v="0"/>
    <s v="San Francisco"/>
    <x v="1"/>
    <n v="94109"/>
    <x v="1"/>
    <x v="454"/>
    <x v="1"/>
    <x v="6"/>
    <x v="450"/>
    <n v="8.82"/>
    <n v="3"/>
    <n v="0"/>
    <n v="2.5577999999999994"/>
  </r>
  <r>
    <n v="7218"/>
    <s v="CA-2012-150770"/>
    <x v="1"/>
    <x v="910"/>
    <d v="2012-05-06T00:00:00"/>
    <s v="First Class"/>
    <s v="LC-16870"/>
    <s v="Lena Cacioppo"/>
    <x v="0"/>
    <x v="0"/>
    <s v="San Francisco"/>
    <x v="1"/>
    <n v="94109"/>
    <x v="1"/>
    <x v="920"/>
    <x v="1"/>
    <x v="8"/>
    <x v="1749"/>
    <n v="62.496000000000009"/>
    <n v="2"/>
    <n v="0.2"/>
    <n v="21.873599999999996"/>
  </r>
  <r>
    <n v="7219"/>
    <s v="CA-2012-150770"/>
    <x v="1"/>
    <x v="910"/>
    <d v="2012-05-06T00:00:00"/>
    <s v="First Class"/>
    <s v="LC-16870"/>
    <s v="Lena Cacioppo"/>
    <x v="0"/>
    <x v="0"/>
    <s v="San Francisco"/>
    <x v="1"/>
    <n v="94109"/>
    <x v="1"/>
    <x v="106"/>
    <x v="2"/>
    <x v="11"/>
    <x v="106"/>
    <n v="339.96"/>
    <n v="4"/>
    <n v="0"/>
    <n v="122.38559999999998"/>
  </r>
  <r>
    <n v="7220"/>
    <s v="CA-2012-150770"/>
    <x v="1"/>
    <x v="910"/>
    <d v="2012-05-06T00:00:00"/>
    <s v="First Class"/>
    <s v="LC-16870"/>
    <s v="Lena Cacioppo"/>
    <x v="0"/>
    <x v="0"/>
    <s v="San Francisco"/>
    <x v="1"/>
    <n v="94109"/>
    <x v="1"/>
    <x v="582"/>
    <x v="1"/>
    <x v="8"/>
    <x v="577"/>
    <n v="49.568000000000005"/>
    <n v="2"/>
    <n v="0.2"/>
    <n v="17.348799999999997"/>
  </r>
  <r>
    <n v="7221"/>
    <s v="CA-2014-154760"/>
    <x v="3"/>
    <x v="1152"/>
    <d v="2014-01-14T00:00:00"/>
    <s v="Standard Class"/>
    <s v="BP-11290"/>
    <s v="Beth Paige"/>
    <x v="0"/>
    <x v="0"/>
    <s v="Philadelphia"/>
    <x v="9"/>
    <n v="19140"/>
    <x v="3"/>
    <x v="569"/>
    <x v="1"/>
    <x v="8"/>
    <x v="564"/>
    <n v="274.49100000000004"/>
    <n v="3"/>
    <n v="0.7"/>
    <n v="-228.74250000000006"/>
  </r>
  <r>
    <n v="7222"/>
    <s v="US-2014-104437"/>
    <x v="3"/>
    <x v="678"/>
    <d v="2014-02-01T00:00:00"/>
    <s v="Standard Class"/>
    <s v="TG-21310"/>
    <s v="Toby Gnade"/>
    <x v="0"/>
    <x v="0"/>
    <s v="New York City"/>
    <x v="15"/>
    <n v="10035"/>
    <x v="3"/>
    <x v="1676"/>
    <x v="2"/>
    <x v="7"/>
    <x v="1655"/>
    <n v="137.94"/>
    <n v="3"/>
    <n v="0"/>
    <n v="35.864399999999996"/>
  </r>
  <r>
    <n v="7223"/>
    <s v="CA-2014-113075"/>
    <x v="3"/>
    <x v="264"/>
    <d v="2014-09-07T00:00:00"/>
    <s v="Standard Class"/>
    <s v="MC-18100"/>
    <s v="Mick Crebagga"/>
    <x v="0"/>
    <x v="0"/>
    <s v="Chicago"/>
    <x v="10"/>
    <n v="60623"/>
    <x v="2"/>
    <x v="658"/>
    <x v="2"/>
    <x v="11"/>
    <x v="652"/>
    <n v="40.68"/>
    <n v="3"/>
    <n v="0.2"/>
    <n v="-7.1190000000000015"/>
  </r>
  <r>
    <n v="7224"/>
    <s v="CA-2013-109953"/>
    <x v="0"/>
    <x v="216"/>
    <d v="2013-07-19T00:00:00"/>
    <s v="Standard Class"/>
    <s v="RB-19360"/>
    <s v="Raymond Buch"/>
    <x v="0"/>
    <x v="0"/>
    <s v="San Francisco"/>
    <x v="1"/>
    <n v="94122"/>
    <x v="1"/>
    <x v="40"/>
    <x v="2"/>
    <x v="7"/>
    <x v="40"/>
    <n v="110.376"/>
    <n v="3"/>
    <n v="0.2"/>
    <n v="12.417299999999997"/>
  </r>
  <r>
    <n v="7225"/>
    <s v="CA-2013-109953"/>
    <x v="0"/>
    <x v="216"/>
    <d v="2013-07-19T00:00:00"/>
    <s v="Standard Class"/>
    <s v="RB-19360"/>
    <s v="Raymond Buch"/>
    <x v="0"/>
    <x v="0"/>
    <s v="San Francisco"/>
    <x v="1"/>
    <n v="94122"/>
    <x v="1"/>
    <x v="1656"/>
    <x v="1"/>
    <x v="9"/>
    <x v="1635"/>
    <n v="151.62"/>
    <n v="7"/>
    <n v="0"/>
    <n v="50.03459999999999"/>
  </r>
  <r>
    <n v="7226"/>
    <s v="CA-2013-109953"/>
    <x v="0"/>
    <x v="216"/>
    <d v="2013-07-19T00:00:00"/>
    <s v="Standard Class"/>
    <s v="RB-19360"/>
    <s v="Raymond Buch"/>
    <x v="0"/>
    <x v="0"/>
    <s v="San Francisco"/>
    <x v="1"/>
    <n v="94122"/>
    <x v="1"/>
    <x v="442"/>
    <x v="0"/>
    <x v="5"/>
    <x v="437"/>
    <n v="30.8"/>
    <n v="4"/>
    <n v="0"/>
    <n v="10.163999999999998"/>
  </r>
  <r>
    <n v="7227"/>
    <s v="CA-2014-127397"/>
    <x v="3"/>
    <x v="642"/>
    <d v="2014-03-01T00:00:00"/>
    <s v="Standard Class"/>
    <s v="ES-14080"/>
    <s v="Erin Smith"/>
    <x v="1"/>
    <x v="0"/>
    <s v="Philadelphia"/>
    <x v="9"/>
    <n v="19134"/>
    <x v="3"/>
    <x v="1030"/>
    <x v="1"/>
    <x v="10"/>
    <x v="1012"/>
    <n v="123.92000000000002"/>
    <n v="5"/>
    <n v="0.2"/>
    <n v="38.724999999999994"/>
  </r>
  <r>
    <n v="7228"/>
    <s v="CA-2014-127397"/>
    <x v="3"/>
    <x v="642"/>
    <d v="2014-03-01T00:00:00"/>
    <s v="Standard Class"/>
    <s v="ES-14080"/>
    <s v="Erin Smith"/>
    <x v="1"/>
    <x v="0"/>
    <s v="Philadelphia"/>
    <x v="9"/>
    <n v="19134"/>
    <x v="3"/>
    <x v="764"/>
    <x v="2"/>
    <x v="11"/>
    <x v="756"/>
    <n v="1319.8"/>
    <n v="5"/>
    <n v="0.2"/>
    <n v="214.4674999999998"/>
  </r>
  <r>
    <n v="7229"/>
    <s v="CA-2011-157546"/>
    <x v="2"/>
    <x v="836"/>
    <d v="2011-07-22T00:00:00"/>
    <s v="First Class"/>
    <s v="RD-19720"/>
    <s v="Roger Demir"/>
    <x v="0"/>
    <x v="0"/>
    <s v="San Francisco"/>
    <x v="1"/>
    <n v="94122"/>
    <x v="1"/>
    <x v="440"/>
    <x v="1"/>
    <x v="8"/>
    <x v="435"/>
    <n v="89.712000000000018"/>
    <n v="6"/>
    <n v="0.2"/>
    <n v="30.277799999999992"/>
  </r>
  <r>
    <n v="7230"/>
    <s v="CA-2011-157546"/>
    <x v="2"/>
    <x v="836"/>
    <d v="2011-07-22T00:00:00"/>
    <s v="First Class"/>
    <s v="RD-19720"/>
    <s v="Roger Demir"/>
    <x v="0"/>
    <x v="0"/>
    <s v="San Francisco"/>
    <x v="1"/>
    <n v="94122"/>
    <x v="1"/>
    <x v="229"/>
    <x v="1"/>
    <x v="10"/>
    <x v="227"/>
    <n v="22.830000000000002"/>
    <n v="3"/>
    <n v="0"/>
    <n v="10.7301"/>
  </r>
  <r>
    <n v="7231"/>
    <s v="CA-2014-153843"/>
    <x v="3"/>
    <x v="677"/>
    <d v="2014-03-16T00:00:00"/>
    <s v="First Class"/>
    <s v="SC-20380"/>
    <s v="Shahid Collister"/>
    <x v="0"/>
    <x v="0"/>
    <s v="Fairfield"/>
    <x v="29"/>
    <n v="6824"/>
    <x v="3"/>
    <x v="1087"/>
    <x v="1"/>
    <x v="8"/>
    <x v="1068"/>
    <n v="30.88"/>
    <n v="2"/>
    <n v="0"/>
    <n v="15.44"/>
  </r>
  <r>
    <n v="7232"/>
    <s v="CA-2014-153843"/>
    <x v="3"/>
    <x v="677"/>
    <d v="2014-03-16T00:00:00"/>
    <s v="First Class"/>
    <s v="SC-20380"/>
    <s v="Shahid Collister"/>
    <x v="0"/>
    <x v="0"/>
    <s v="Fairfield"/>
    <x v="29"/>
    <n v="6824"/>
    <x v="3"/>
    <x v="1778"/>
    <x v="1"/>
    <x v="9"/>
    <x v="1759"/>
    <n v="465.16"/>
    <n v="2"/>
    <n v="0"/>
    <n v="120.94159999999999"/>
  </r>
  <r>
    <n v="7233"/>
    <s v="CA-2014-153843"/>
    <x v="3"/>
    <x v="677"/>
    <d v="2014-03-16T00:00:00"/>
    <s v="First Class"/>
    <s v="SC-20380"/>
    <s v="Shahid Collister"/>
    <x v="0"/>
    <x v="0"/>
    <s v="Fairfield"/>
    <x v="29"/>
    <n v="6824"/>
    <x v="3"/>
    <x v="987"/>
    <x v="1"/>
    <x v="10"/>
    <x v="971"/>
    <n v="27.12"/>
    <n v="4"/>
    <n v="0"/>
    <n v="12.475199999999999"/>
  </r>
  <r>
    <n v="7234"/>
    <s v="CA-2013-137337"/>
    <x v="0"/>
    <x v="387"/>
    <d v="2013-03-13T00:00:00"/>
    <s v="Standard Class"/>
    <s v="GB-14575"/>
    <s v="Giulietta Baptist"/>
    <x v="0"/>
    <x v="0"/>
    <s v="New York City"/>
    <x v="15"/>
    <n v="10011"/>
    <x v="3"/>
    <x v="378"/>
    <x v="0"/>
    <x v="5"/>
    <x v="374"/>
    <n v="113.6"/>
    <n v="8"/>
    <n v="0"/>
    <n v="44.304000000000002"/>
  </r>
  <r>
    <n v="7235"/>
    <s v="CA-2013-137337"/>
    <x v="0"/>
    <x v="387"/>
    <d v="2013-03-13T00:00:00"/>
    <s v="Standard Class"/>
    <s v="GB-14575"/>
    <s v="Giulietta Baptist"/>
    <x v="0"/>
    <x v="0"/>
    <s v="New York City"/>
    <x v="15"/>
    <n v="10011"/>
    <x v="3"/>
    <x v="548"/>
    <x v="1"/>
    <x v="10"/>
    <x v="543"/>
    <n v="12.96"/>
    <n v="2"/>
    <n v="0"/>
    <n v="6.3504000000000005"/>
  </r>
  <r>
    <n v="7236"/>
    <s v="CA-2013-137337"/>
    <x v="0"/>
    <x v="387"/>
    <d v="2013-03-13T00:00:00"/>
    <s v="Standard Class"/>
    <s v="GB-14575"/>
    <s v="Giulietta Baptist"/>
    <x v="0"/>
    <x v="0"/>
    <s v="New York City"/>
    <x v="15"/>
    <n v="10011"/>
    <x v="3"/>
    <x v="1311"/>
    <x v="1"/>
    <x v="8"/>
    <x v="1288"/>
    <n v="69.456000000000003"/>
    <n v="2"/>
    <n v="0.2"/>
    <n v="22.573199999999996"/>
  </r>
  <r>
    <n v="7237"/>
    <s v="CA-2011-138737"/>
    <x v="2"/>
    <x v="1035"/>
    <d v="2011-12-10T00:00:00"/>
    <s v="First Class"/>
    <s v="FP-14320"/>
    <s v="Frank Preis"/>
    <x v="0"/>
    <x v="0"/>
    <s v="Los Angeles"/>
    <x v="1"/>
    <n v="90049"/>
    <x v="1"/>
    <x v="649"/>
    <x v="1"/>
    <x v="6"/>
    <x v="643"/>
    <n v="8.64"/>
    <n v="3"/>
    <n v="0"/>
    <n v="2.4192"/>
  </r>
  <r>
    <n v="7238"/>
    <s v="CA-2013-164924"/>
    <x v="0"/>
    <x v="212"/>
    <d v="2013-07-11T00:00:00"/>
    <s v="Same Day"/>
    <s v="EA-14035"/>
    <s v="Erin Ashbrook"/>
    <x v="1"/>
    <x v="0"/>
    <s v="Philadelphia"/>
    <x v="9"/>
    <n v="19143"/>
    <x v="3"/>
    <x v="1815"/>
    <x v="2"/>
    <x v="15"/>
    <x v="1796"/>
    <n v="341.99100000000004"/>
    <n v="3"/>
    <n v="0.7"/>
    <n v="-319.19159999999999"/>
  </r>
  <r>
    <n v="7239"/>
    <s v="CA-2013-101651"/>
    <x v="0"/>
    <x v="435"/>
    <d v="2013-12-31T00:00:00"/>
    <s v="Standard Class"/>
    <s v="SC-20305"/>
    <s v="Sean Christensen"/>
    <x v="0"/>
    <x v="0"/>
    <s v="San Jose"/>
    <x v="1"/>
    <n v="95123"/>
    <x v="1"/>
    <x v="1448"/>
    <x v="0"/>
    <x v="5"/>
    <x v="1426"/>
    <n v="43.96"/>
    <n v="7"/>
    <n v="0"/>
    <n v="18.463200000000004"/>
  </r>
  <r>
    <n v="7240"/>
    <s v="CA-2013-101651"/>
    <x v="0"/>
    <x v="435"/>
    <d v="2013-12-31T00:00:00"/>
    <s v="Standard Class"/>
    <s v="SC-20305"/>
    <s v="Sean Christensen"/>
    <x v="0"/>
    <x v="0"/>
    <s v="San Jose"/>
    <x v="1"/>
    <n v="95123"/>
    <x v="1"/>
    <x v="152"/>
    <x v="1"/>
    <x v="12"/>
    <x v="33"/>
    <n v="39.76"/>
    <n v="7"/>
    <n v="0"/>
    <n v="18.687199999999997"/>
  </r>
  <r>
    <n v="7241"/>
    <s v="CA-2014-136651"/>
    <x v="3"/>
    <x v="756"/>
    <d v="2014-04-26T00:00:00"/>
    <s v="Second Class"/>
    <s v="JF-15355"/>
    <s v="Jay Fein"/>
    <x v="0"/>
    <x v="0"/>
    <s v="Pasadena"/>
    <x v="1"/>
    <n v="91104"/>
    <x v="1"/>
    <x v="1462"/>
    <x v="0"/>
    <x v="5"/>
    <x v="1439"/>
    <n v="66.36"/>
    <n v="7"/>
    <n v="0"/>
    <n v="26.544000000000004"/>
  </r>
  <r>
    <n v="7242"/>
    <s v="CA-2014-136651"/>
    <x v="3"/>
    <x v="756"/>
    <d v="2014-04-26T00:00:00"/>
    <s v="Second Class"/>
    <s v="JF-15355"/>
    <s v="Jay Fein"/>
    <x v="0"/>
    <x v="0"/>
    <s v="Pasadena"/>
    <x v="1"/>
    <n v="91104"/>
    <x v="1"/>
    <x v="612"/>
    <x v="1"/>
    <x v="8"/>
    <x v="607"/>
    <n v="92.88000000000001"/>
    <n v="6"/>
    <n v="0.2"/>
    <n v="30.185999999999996"/>
  </r>
  <r>
    <n v="7243"/>
    <s v="CA-2014-136651"/>
    <x v="3"/>
    <x v="756"/>
    <d v="2014-04-26T00:00:00"/>
    <s v="Second Class"/>
    <s v="JF-15355"/>
    <s v="Jay Fein"/>
    <x v="0"/>
    <x v="0"/>
    <s v="Pasadena"/>
    <x v="1"/>
    <n v="91104"/>
    <x v="1"/>
    <x v="441"/>
    <x v="0"/>
    <x v="5"/>
    <x v="1710"/>
    <n v="24.14"/>
    <n v="2"/>
    <n v="0"/>
    <n v="7.9662000000000006"/>
  </r>
  <r>
    <n v="7244"/>
    <s v="CA-2014-118892"/>
    <x v="3"/>
    <x v="629"/>
    <d v="2014-08-23T00:00:00"/>
    <s v="Second Class"/>
    <s v="TP-21415"/>
    <s v="Tom Prescott"/>
    <x v="0"/>
    <x v="0"/>
    <s v="Philadelphia"/>
    <x v="9"/>
    <n v="19134"/>
    <x v="3"/>
    <x v="483"/>
    <x v="0"/>
    <x v="1"/>
    <x v="478"/>
    <n v="4416.174"/>
    <n v="9"/>
    <n v="0.3"/>
    <n v="-630.88200000000006"/>
  </r>
  <r>
    <n v="7245"/>
    <s v="US-2014-151127"/>
    <x v="3"/>
    <x v="1053"/>
    <d v="2014-05-26T00:00:00"/>
    <s v="First Class"/>
    <s v="RL-19615"/>
    <s v="Rob Lucas"/>
    <x v="0"/>
    <x v="0"/>
    <s v="Los Angeles"/>
    <x v="1"/>
    <n v="90049"/>
    <x v="1"/>
    <x v="1658"/>
    <x v="1"/>
    <x v="6"/>
    <x v="1637"/>
    <n v="49.56"/>
    <n v="7"/>
    <n v="0"/>
    <n v="18.832800000000002"/>
  </r>
  <r>
    <n v="7246"/>
    <s v="CA-2014-145807"/>
    <x v="3"/>
    <x v="839"/>
    <d v="2014-02-14T00:00:00"/>
    <s v="Standard Class"/>
    <s v="SB-20170"/>
    <s v="Sarah Bern"/>
    <x v="0"/>
    <x v="0"/>
    <s v="Los Angeles"/>
    <x v="1"/>
    <n v="90032"/>
    <x v="1"/>
    <x v="1043"/>
    <x v="1"/>
    <x v="4"/>
    <x v="1023"/>
    <n v="354.90000000000003"/>
    <n v="5"/>
    <n v="0"/>
    <n v="17.744999999999962"/>
  </r>
  <r>
    <n v="7247"/>
    <s v="US-2011-127978"/>
    <x v="2"/>
    <x v="223"/>
    <d v="2011-03-08T00:00:00"/>
    <s v="Standard Class"/>
    <s v="JS-15595"/>
    <s v="Jill Stevenson"/>
    <x v="1"/>
    <x v="0"/>
    <s v="Columbus"/>
    <x v="24"/>
    <n v="43229"/>
    <x v="3"/>
    <x v="1729"/>
    <x v="1"/>
    <x v="2"/>
    <x v="1707"/>
    <n v="15.120000000000001"/>
    <n v="3"/>
    <n v="0.2"/>
    <n v="4.9139999999999988"/>
  </r>
  <r>
    <n v="7248"/>
    <s v="US-2011-127978"/>
    <x v="2"/>
    <x v="223"/>
    <d v="2011-03-08T00:00:00"/>
    <s v="Standard Class"/>
    <s v="JS-15595"/>
    <s v="Jill Stevenson"/>
    <x v="1"/>
    <x v="0"/>
    <s v="Columbus"/>
    <x v="24"/>
    <n v="43229"/>
    <x v="3"/>
    <x v="366"/>
    <x v="0"/>
    <x v="0"/>
    <x v="362"/>
    <n v="302.45"/>
    <n v="5"/>
    <n v="0.5"/>
    <n v="-199.61700000000002"/>
  </r>
  <r>
    <n v="7249"/>
    <s v="US-2011-127978"/>
    <x v="2"/>
    <x v="223"/>
    <d v="2011-03-08T00:00:00"/>
    <s v="Standard Class"/>
    <s v="JS-15595"/>
    <s v="Jill Stevenson"/>
    <x v="1"/>
    <x v="0"/>
    <s v="Columbus"/>
    <x v="24"/>
    <n v="43229"/>
    <x v="3"/>
    <x v="700"/>
    <x v="1"/>
    <x v="4"/>
    <x v="693"/>
    <n v="44.672000000000004"/>
    <n v="8"/>
    <n v="0.2"/>
    <n v="-10.051200000000003"/>
  </r>
  <r>
    <n v="7250"/>
    <s v="CA-2012-158491"/>
    <x v="1"/>
    <x v="593"/>
    <d v="2012-06-09T00:00:00"/>
    <s v="Second Class"/>
    <s v="BP-11155"/>
    <s v="Becky Pak"/>
    <x v="0"/>
    <x v="0"/>
    <s v="Los Angeles"/>
    <x v="1"/>
    <n v="90008"/>
    <x v="1"/>
    <x v="1580"/>
    <x v="2"/>
    <x v="11"/>
    <x v="1562"/>
    <n v="119.98"/>
    <n v="2"/>
    <n v="0"/>
    <n v="35.994"/>
  </r>
  <r>
    <n v="7251"/>
    <s v="CA-2012-158491"/>
    <x v="1"/>
    <x v="593"/>
    <d v="2012-06-09T00:00:00"/>
    <s v="Second Class"/>
    <s v="BP-11155"/>
    <s v="Becky Pak"/>
    <x v="0"/>
    <x v="0"/>
    <s v="Los Angeles"/>
    <x v="1"/>
    <n v="90008"/>
    <x v="1"/>
    <x v="1738"/>
    <x v="2"/>
    <x v="11"/>
    <x v="1718"/>
    <n v="989.97"/>
    <n v="3"/>
    <n v="0"/>
    <n v="395.98800000000006"/>
  </r>
  <r>
    <n v="7252"/>
    <s v="CA-2013-116764"/>
    <x v="0"/>
    <x v="278"/>
    <d v="2013-09-03T00:00:00"/>
    <s v="Standard Class"/>
    <s v="EM-13825"/>
    <s v="Elizabeth Moffitt"/>
    <x v="1"/>
    <x v="0"/>
    <s v="Hollywood"/>
    <x v="2"/>
    <n v="33021"/>
    <x v="0"/>
    <x v="1816"/>
    <x v="1"/>
    <x v="2"/>
    <x v="1797"/>
    <n v="9.2159999999999993"/>
    <n v="4"/>
    <n v="0.2"/>
    <n v="3.3408000000000002"/>
  </r>
  <r>
    <n v="7253"/>
    <s v="CA-2013-152457"/>
    <x v="0"/>
    <x v="126"/>
    <d v="2013-09-19T00:00:00"/>
    <s v="Standard Class"/>
    <s v="SC-20695"/>
    <s v="Steve Chapman"/>
    <x v="1"/>
    <x v="0"/>
    <s v="Roseville"/>
    <x v="12"/>
    <n v="48066"/>
    <x v="2"/>
    <x v="1274"/>
    <x v="1"/>
    <x v="10"/>
    <x v="1250"/>
    <n v="68.52"/>
    <n v="3"/>
    <n v="0"/>
    <n v="31.519199999999998"/>
  </r>
  <r>
    <n v="7254"/>
    <s v="CA-2013-152730"/>
    <x v="0"/>
    <x v="198"/>
    <d v="2013-06-05T00:00:00"/>
    <s v="Standard Class"/>
    <s v="EM-14140"/>
    <s v="Eugene Moren"/>
    <x v="2"/>
    <x v="0"/>
    <s v="Superior"/>
    <x v="6"/>
    <n v="54880"/>
    <x v="2"/>
    <x v="166"/>
    <x v="1"/>
    <x v="9"/>
    <x v="165"/>
    <n v="364.74"/>
    <n v="3"/>
    <n v="0"/>
    <n v="109.42199999999997"/>
  </r>
  <r>
    <n v="7255"/>
    <s v="CA-2013-152730"/>
    <x v="0"/>
    <x v="198"/>
    <d v="2013-06-05T00:00:00"/>
    <s v="Standard Class"/>
    <s v="EM-14140"/>
    <s v="Eugene Moren"/>
    <x v="2"/>
    <x v="0"/>
    <s v="Superior"/>
    <x v="6"/>
    <n v="54880"/>
    <x v="2"/>
    <x v="1183"/>
    <x v="0"/>
    <x v="5"/>
    <x v="1160"/>
    <n v="47.400000000000006"/>
    <n v="5"/>
    <n v="0"/>
    <n v="21.33"/>
  </r>
  <r>
    <n v="7256"/>
    <s v="CA-2013-152730"/>
    <x v="0"/>
    <x v="198"/>
    <d v="2013-06-05T00:00:00"/>
    <s v="Standard Class"/>
    <s v="EM-14140"/>
    <s v="Eugene Moren"/>
    <x v="2"/>
    <x v="0"/>
    <s v="Superior"/>
    <x v="6"/>
    <n v="54880"/>
    <x v="2"/>
    <x v="253"/>
    <x v="1"/>
    <x v="4"/>
    <x v="251"/>
    <n v="49.76"/>
    <n v="4"/>
    <n v="0"/>
    <n v="13.9328"/>
  </r>
  <r>
    <n v="7257"/>
    <s v="CA-2013-152730"/>
    <x v="0"/>
    <x v="198"/>
    <d v="2013-06-05T00:00:00"/>
    <s v="Standard Class"/>
    <s v="EM-14140"/>
    <s v="Eugene Moren"/>
    <x v="2"/>
    <x v="0"/>
    <s v="Superior"/>
    <x v="6"/>
    <n v="54880"/>
    <x v="2"/>
    <x v="324"/>
    <x v="1"/>
    <x v="6"/>
    <x v="321"/>
    <n v="5.56"/>
    <n v="2"/>
    <n v="0"/>
    <n v="1.4455999999999998"/>
  </r>
  <r>
    <n v="7258"/>
    <s v="CA-2013-152730"/>
    <x v="0"/>
    <x v="198"/>
    <d v="2013-06-05T00:00:00"/>
    <s v="Standard Class"/>
    <s v="EM-14140"/>
    <s v="Eugene Moren"/>
    <x v="2"/>
    <x v="0"/>
    <s v="Superior"/>
    <x v="6"/>
    <n v="54880"/>
    <x v="2"/>
    <x v="921"/>
    <x v="1"/>
    <x v="10"/>
    <x v="904"/>
    <n v="629.09999999999991"/>
    <n v="6"/>
    <n v="0"/>
    <n v="301.96799999999996"/>
  </r>
  <r>
    <n v="7259"/>
    <s v="CA-2013-152730"/>
    <x v="0"/>
    <x v="198"/>
    <d v="2013-06-05T00:00:00"/>
    <s v="Standard Class"/>
    <s v="EM-14140"/>
    <s v="Eugene Moren"/>
    <x v="2"/>
    <x v="0"/>
    <s v="Superior"/>
    <x v="6"/>
    <n v="54880"/>
    <x v="2"/>
    <x v="134"/>
    <x v="1"/>
    <x v="6"/>
    <x v="134"/>
    <n v="14.7"/>
    <n v="5"/>
    <n v="0"/>
    <n v="3.9690000000000003"/>
  </r>
  <r>
    <n v="7260"/>
    <s v="CA-2013-152730"/>
    <x v="0"/>
    <x v="198"/>
    <d v="2013-06-05T00:00:00"/>
    <s v="Standard Class"/>
    <s v="EM-14140"/>
    <s v="Eugene Moren"/>
    <x v="2"/>
    <x v="0"/>
    <s v="Superior"/>
    <x v="6"/>
    <n v="54880"/>
    <x v="2"/>
    <x v="974"/>
    <x v="1"/>
    <x v="10"/>
    <x v="959"/>
    <n v="45.36"/>
    <n v="7"/>
    <n v="0"/>
    <n v="21.772800000000004"/>
  </r>
  <r>
    <n v="7261"/>
    <s v="CA-2013-152730"/>
    <x v="0"/>
    <x v="198"/>
    <d v="2013-06-05T00:00:00"/>
    <s v="Standard Class"/>
    <s v="EM-14140"/>
    <s v="Eugene Moren"/>
    <x v="2"/>
    <x v="0"/>
    <s v="Superior"/>
    <x v="6"/>
    <n v="54880"/>
    <x v="2"/>
    <x v="1066"/>
    <x v="2"/>
    <x v="7"/>
    <x v="1046"/>
    <n v="125.99"/>
    <n v="1"/>
    <n v="0"/>
    <n v="35.277200000000008"/>
  </r>
  <r>
    <n v="7262"/>
    <s v="CA-2014-137001"/>
    <x v="3"/>
    <x v="193"/>
    <d v="2014-06-14T00:00:00"/>
    <s v="Second Class"/>
    <s v="GZ-14545"/>
    <s v="George Zrebassa"/>
    <x v="1"/>
    <x v="0"/>
    <s v="Thousand Oaks"/>
    <x v="1"/>
    <n v="91360"/>
    <x v="1"/>
    <x v="1706"/>
    <x v="1"/>
    <x v="6"/>
    <x v="1686"/>
    <n v="14.700000000000001"/>
    <n v="7"/>
    <n v="0"/>
    <n v="4.1160000000000005"/>
  </r>
  <r>
    <n v="7263"/>
    <s v="CA-2014-156363"/>
    <x v="3"/>
    <x v="760"/>
    <d v="2014-10-29T00:00:00"/>
    <s v="Standard Class"/>
    <s v="ML-17395"/>
    <s v="Marina Lichtenstein"/>
    <x v="1"/>
    <x v="0"/>
    <s v="Philadelphia"/>
    <x v="9"/>
    <n v="19134"/>
    <x v="3"/>
    <x v="47"/>
    <x v="2"/>
    <x v="7"/>
    <x v="47"/>
    <n v="32.700000000000003"/>
    <n v="5"/>
    <n v="0.4"/>
    <n v="-6.5399999999999991"/>
  </r>
  <r>
    <n v="7264"/>
    <s v="CA-2014-156363"/>
    <x v="3"/>
    <x v="760"/>
    <d v="2014-10-29T00:00:00"/>
    <s v="Standard Class"/>
    <s v="ML-17395"/>
    <s v="Marina Lichtenstein"/>
    <x v="1"/>
    <x v="0"/>
    <s v="Philadelphia"/>
    <x v="9"/>
    <n v="19134"/>
    <x v="3"/>
    <x v="1652"/>
    <x v="1"/>
    <x v="12"/>
    <x v="1632"/>
    <n v="31.680000000000003"/>
    <n v="4"/>
    <n v="0.2"/>
    <n v="11.087999999999997"/>
  </r>
  <r>
    <n v="7265"/>
    <s v="CA-2014-122056"/>
    <x v="3"/>
    <x v="487"/>
    <d v="2014-06-18T00:00:00"/>
    <s v="Standard Class"/>
    <s v="PG-18895"/>
    <s v="Paul Gonzalez"/>
    <x v="0"/>
    <x v="0"/>
    <s v="Springfield"/>
    <x v="17"/>
    <n v="22153"/>
    <x v="0"/>
    <x v="1502"/>
    <x v="1"/>
    <x v="6"/>
    <x v="1481"/>
    <n v="181.86"/>
    <n v="7"/>
    <n v="0"/>
    <n v="50.9208"/>
  </r>
  <r>
    <n v="7266"/>
    <s v="US-2011-143721"/>
    <x v="2"/>
    <x v="533"/>
    <d v="2011-11-26T00:00:00"/>
    <s v="Second Class"/>
    <s v="DK-12835"/>
    <s v="Damala Kotsonis"/>
    <x v="1"/>
    <x v="0"/>
    <s v="Houston"/>
    <x v="5"/>
    <n v="77095"/>
    <x v="2"/>
    <x v="913"/>
    <x v="0"/>
    <x v="1"/>
    <x v="896"/>
    <n v="155.37199999999999"/>
    <n v="2"/>
    <n v="0.3"/>
    <n v="-35.513599999999997"/>
  </r>
  <r>
    <n v="7267"/>
    <s v="CA-2014-122987"/>
    <x v="3"/>
    <x v="1153"/>
    <d v="2014-08-17T00:00:00"/>
    <s v="Same Day"/>
    <s v="SJ-20215"/>
    <s v="Sarah Jordon"/>
    <x v="0"/>
    <x v="0"/>
    <s v="Columbia"/>
    <x v="18"/>
    <n v="38401"/>
    <x v="0"/>
    <x v="528"/>
    <x v="1"/>
    <x v="8"/>
    <x v="523"/>
    <n v="13.428000000000003"/>
    <n v="3"/>
    <n v="0.7"/>
    <n v="-11.190000000000001"/>
  </r>
  <r>
    <n v="7268"/>
    <s v="CA-2014-122987"/>
    <x v="3"/>
    <x v="1153"/>
    <d v="2014-08-17T00:00:00"/>
    <s v="Same Day"/>
    <s v="SJ-20215"/>
    <s v="Sarah Jordon"/>
    <x v="0"/>
    <x v="0"/>
    <s v="Columbia"/>
    <x v="18"/>
    <n v="38401"/>
    <x v="0"/>
    <x v="1018"/>
    <x v="1"/>
    <x v="4"/>
    <x v="1000"/>
    <n v="67.13600000000001"/>
    <n v="4"/>
    <n v="0.2"/>
    <n v="-0.83920000000000172"/>
  </r>
  <r>
    <n v="7269"/>
    <s v="CA-2013-133368"/>
    <x v="0"/>
    <x v="1154"/>
    <d v="2013-01-20T00:00:00"/>
    <s v="Standard Class"/>
    <s v="AG-10675"/>
    <s v="Anna Gayman"/>
    <x v="0"/>
    <x v="0"/>
    <s v="Concord"/>
    <x v="3"/>
    <n v="28027"/>
    <x v="0"/>
    <x v="1558"/>
    <x v="1"/>
    <x v="10"/>
    <x v="1538"/>
    <n v="89.567999999999998"/>
    <n v="2"/>
    <n v="0.2"/>
    <n v="32.468400000000003"/>
  </r>
  <r>
    <n v="7270"/>
    <s v="CA-2013-133368"/>
    <x v="0"/>
    <x v="1154"/>
    <d v="2013-01-20T00:00:00"/>
    <s v="Standard Class"/>
    <s v="AG-10675"/>
    <s v="Anna Gayman"/>
    <x v="0"/>
    <x v="0"/>
    <s v="Concord"/>
    <x v="3"/>
    <n v="28027"/>
    <x v="0"/>
    <x v="1817"/>
    <x v="0"/>
    <x v="5"/>
    <x v="1798"/>
    <n v="315.77600000000007"/>
    <n v="8"/>
    <n v="0.2"/>
    <n v="31.577600000000018"/>
  </r>
  <r>
    <n v="7271"/>
    <s v="CA-2013-123337"/>
    <x v="0"/>
    <x v="1142"/>
    <d v="2013-09-23T00:00:00"/>
    <s v="Standard Class"/>
    <s v="KD-16495"/>
    <s v="Keith Dawkins"/>
    <x v="1"/>
    <x v="0"/>
    <s v="San Jose"/>
    <x v="1"/>
    <n v="95123"/>
    <x v="1"/>
    <x v="1162"/>
    <x v="0"/>
    <x v="0"/>
    <x v="1140"/>
    <n v="273.666"/>
    <n v="2"/>
    <n v="0.15"/>
    <n v="-12.878400000000013"/>
  </r>
  <r>
    <n v="7272"/>
    <s v="CA-2013-123337"/>
    <x v="0"/>
    <x v="1142"/>
    <d v="2013-09-23T00:00:00"/>
    <s v="Standard Class"/>
    <s v="KD-16495"/>
    <s v="Keith Dawkins"/>
    <x v="1"/>
    <x v="0"/>
    <s v="San Jose"/>
    <x v="1"/>
    <n v="95123"/>
    <x v="1"/>
    <x v="1298"/>
    <x v="1"/>
    <x v="9"/>
    <x v="1274"/>
    <n v="17.48"/>
    <n v="4"/>
    <n v="0"/>
    <n v="4.5448000000000004"/>
  </r>
  <r>
    <n v="7273"/>
    <s v="US-2013-150357"/>
    <x v="0"/>
    <x v="1155"/>
    <d v="2013-10-15T00:00:00"/>
    <s v="Standard Class"/>
    <s v="EB-13975"/>
    <s v="Erica Bern"/>
    <x v="1"/>
    <x v="0"/>
    <s v="Greensboro"/>
    <x v="3"/>
    <n v="27405"/>
    <x v="0"/>
    <x v="505"/>
    <x v="1"/>
    <x v="14"/>
    <x v="500"/>
    <n v="20.608000000000004"/>
    <n v="2"/>
    <n v="0.2"/>
    <n v="-4.3792000000000009"/>
  </r>
  <r>
    <n v="7274"/>
    <s v="US-2013-150357"/>
    <x v="0"/>
    <x v="1155"/>
    <d v="2013-10-15T00:00:00"/>
    <s v="Standard Class"/>
    <s v="EB-13975"/>
    <s v="Erica Bern"/>
    <x v="1"/>
    <x v="0"/>
    <s v="Greensboro"/>
    <x v="3"/>
    <n v="27405"/>
    <x v="0"/>
    <x v="248"/>
    <x v="1"/>
    <x v="8"/>
    <x v="246"/>
    <n v="4.0950000000000006"/>
    <n v="3"/>
    <n v="0.7"/>
    <n v="-2.7300000000000004"/>
  </r>
  <r>
    <n v="7275"/>
    <s v="CA-2012-144519"/>
    <x v="1"/>
    <x v="50"/>
    <d v="2012-11-17T00:00:00"/>
    <s v="Standard Class"/>
    <s v="AW-10930"/>
    <s v="Arthur Wiediger"/>
    <x v="2"/>
    <x v="0"/>
    <s v="Helena"/>
    <x v="37"/>
    <n v="59601"/>
    <x v="1"/>
    <x v="1495"/>
    <x v="2"/>
    <x v="7"/>
    <x v="1474"/>
    <n v="339.96000000000004"/>
    <n v="5"/>
    <n v="0.2"/>
    <n v="42.494999999999948"/>
  </r>
  <r>
    <n v="7276"/>
    <s v="CA-2012-144519"/>
    <x v="1"/>
    <x v="50"/>
    <d v="2012-11-17T00:00:00"/>
    <s v="Standard Class"/>
    <s v="AW-10930"/>
    <s v="Arthur Wiediger"/>
    <x v="2"/>
    <x v="0"/>
    <s v="Helena"/>
    <x v="37"/>
    <n v="59601"/>
    <x v="1"/>
    <x v="645"/>
    <x v="0"/>
    <x v="5"/>
    <x v="639"/>
    <n v="63.980000000000004"/>
    <n v="7"/>
    <n v="0"/>
    <n v="21.7532"/>
  </r>
  <r>
    <n v="7277"/>
    <s v="CA-2011-120670"/>
    <x v="2"/>
    <x v="981"/>
    <d v="2011-11-06T00:00:00"/>
    <s v="Standard Class"/>
    <s v="JK-16120"/>
    <s v="Julie Kriz"/>
    <x v="2"/>
    <x v="0"/>
    <s v="Fort Lauderdale"/>
    <x v="2"/>
    <n v="33311"/>
    <x v="0"/>
    <x v="1336"/>
    <x v="2"/>
    <x v="11"/>
    <x v="1312"/>
    <n v="799.92000000000007"/>
    <n v="10"/>
    <n v="0.2"/>
    <n v="239.976"/>
  </r>
  <r>
    <n v="7278"/>
    <s v="CA-2013-157217"/>
    <x v="0"/>
    <x v="1080"/>
    <d v="2013-07-22T00:00:00"/>
    <s v="First Class"/>
    <s v="TC-21535"/>
    <s v="Tracy Collins"/>
    <x v="2"/>
    <x v="0"/>
    <s v="San Francisco"/>
    <x v="1"/>
    <n v="94110"/>
    <x v="1"/>
    <x v="1804"/>
    <x v="2"/>
    <x v="7"/>
    <x v="1785"/>
    <n v="35.984000000000002"/>
    <n v="2"/>
    <n v="0.2"/>
    <n v="4.4979999999999958"/>
  </r>
  <r>
    <n v="7279"/>
    <s v="CA-2013-157217"/>
    <x v="0"/>
    <x v="1080"/>
    <d v="2013-07-22T00:00:00"/>
    <s v="First Class"/>
    <s v="TC-21535"/>
    <s v="Tracy Collins"/>
    <x v="2"/>
    <x v="0"/>
    <s v="San Francisco"/>
    <x v="1"/>
    <n v="94110"/>
    <x v="1"/>
    <x v="1301"/>
    <x v="2"/>
    <x v="11"/>
    <x v="1277"/>
    <n v="389.97"/>
    <n v="3"/>
    <n v="0"/>
    <n v="132.58980000000003"/>
  </r>
  <r>
    <n v="7280"/>
    <s v="CA-2013-108224"/>
    <x v="0"/>
    <x v="675"/>
    <d v="2013-05-15T00:00:00"/>
    <s v="Same Day"/>
    <s v="TH-21235"/>
    <s v="Tiffany House"/>
    <x v="1"/>
    <x v="0"/>
    <s v="Yuma"/>
    <x v="16"/>
    <n v="85364"/>
    <x v="1"/>
    <x v="217"/>
    <x v="2"/>
    <x v="11"/>
    <x v="458"/>
    <n v="185.52800000000002"/>
    <n v="7"/>
    <n v="0.2"/>
    <n v="48.701099999999997"/>
  </r>
  <r>
    <n v="7281"/>
    <s v="CA-2012-162782"/>
    <x v="1"/>
    <x v="780"/>
    <d v="2012-02-27T00:00:00"/>
    <s v="Standard Class"/>
    <s v="PW-19240"/>
    <s v="Pierre Wener"/>
    <x v="0"/>
    <x v="0"/>
    <s v="Columbia"/>
    <x v="39"/>
    <n v="21044"/>
    <x v="3"/>
    <x v="450"/>
    <x v="1"/>
    <x v="8"/>
    <x v="446"/>
    <n v="2541.98"/>
    <n v="2"/>
    <n v="0"/>
    <n v="1270.99"/>
  </r>
  <r>
    <n v="7282"/>
    <s v="CA-2014-159282"/>
    <x v="3"/>
    <x v="524"/>
    <d v="2014-10-22T00:00:00"/>
    <s v="Standard Class"/>
    <s v="GH-14410"/>
    <s v="Gary Hansen"/>
    <x v="2"/>
    <x v="0"/>
    <s v="Yuma"/>
    <x v="16"/>
    <n v="85364"/>
    <x v="1"/>
    <x v="206"/>
    <x v="2"/>
    <x v="15"/>
    <x v="205"/>
    <n v="599.98500000000013"/>
    <n v="5"/>
    <n v="0.7"/>
    <n v="-479.98799999999994"/>
  </r>
  <r>
    <n v="7283"/>
    <s v="CA-2014-155936"/>
    <x v="3"/>
    <x v="738"/>
    <d v="2014-06-30T00:00:00"/>
    <s v="Standard Class"/>
    <s v="JK-15730"/>
    <s v="Joe Kamberova"/>
    <x v="0"/>
    <x v="0"/>
    <s v="Chicago"/>
    <x v="10"/>
    <n v="60653"/>
    <x v="2"/>
    <x v="881"/>
    <x v="1"/>
    <x v="8"/>
    <x v="866"/>
    <n v="3.0359999999999996"/>
    <n v="3"/>
    <n v="0.8"/>
    <n v="-5.0094000000000012"/>
  </r>
  <r>
    <n v="7284"/>
    <s v="CA-2014-169439"/>
    <x v="3"/>
    <x v="428"/>
    <d v="2014-09-14T00:00:00"/>
    <s v="Standard Class"/>
    <s v="LC-17140"/>
    <s v="Logan Currie"/>
    <x v="0"/>
    <x v="0"/>
    <s v="Cleveland"/>
    <x v="24"/>
    <n v="44105"/>
    <x v="3"/>
    <x v="313"/>
    <x v="1"/>
    <x v="6"/>
    <x v="310"/>
    <n v="25.920000000000005"/>
    <n v="5"/>
    <n v="0.2"/>
    <n v="3.8879999999999972"/>
  </r>
  <r>
    <n v="7285"/>
    <s v="CA-2014-169439"/>
    <x v="3"/>
    <x v="428"/>
    <d v="2014-09-14T00:00:00"/>
    <s v="Standard Class"/>
    <s v="LC-17140"/>
    <s v="Logan Currie"/>
    <x v="0"/>
    <x v="0"/>
    <s v="Cleveland"/>
    <x v="24"/>
    <n v="44105"/>
    <x v="3"/>
    <x v="479"/>
    <x v="0"/>
    <x v="5"/>
    <x v="475"/>
    <n v="66.112000000000009"/>
    <n v="2"/>
    <n v="0.2"/>
    <n v="-9.0903999999999989"/>
  </r>
  <r>
    <n v="7286"/>
    <s v="CA-2014-151183"/>
    <x v="3"/>
    <x v="336"/>
    <d v="2014-10-20T00:00:00"/>
    <s v="Standard Class"/>
    <s v="BK-11260"/>
    <s v="Berenike Kampe"/>
    <x v="0"/>
    <x v="0"/>
    <s v="San Francisco"/>
    <x v="1"/>
    <n v="94110"/>
    <x v="1"/>
    <x v="567"/>
    <x v="2"/>
    <x v="11"/>
    <x v="562"/>
    <n v="46.36"/>
    <n v="4"/>
    <n v="0"/>
    <n v="15.298799999999996"/>
  </r>
  <r>
    <n v="7287"/>
    <s v="CA-2013-149965"/>
    <x v="0"/>
    <x v="23"/>
    <d v="2013-06-26T00:00:00"/>
    <s v="Standard Class"/>
    <s v="BS-11365"/>
    <s v="Bill Shonely"/>
    <x v="1"/>
    <x v="0"/>
    <s v="Oklahoma City"/>
    <x v="26"/>
    <n v="73120"/>
    <x v="2"/>
    <x v="1691"/>
    <x v="2"/>
    <x v="11"/>
    <x v="1670"/>
    <n v="6.9"/>
    <n v="1"/>
    <n v="0"/>
    <n v="0.5519999999999996"/>
  </r>
  <r>
    <n v="7288"/>
    <s v="CA-2013-149965"/>
    <x v="0"/>
    <x v="23"/>
    <d v="2013-06-26T00:00:00"/>
    <s v="Standard Class"/>
    <s v="BS-11365"/>
    <s v="Bill Shonely"/>
    <x v="1"/>
    <x v="0"/>
    <s v="Oklahoma City"/>
    <x v="26"/>
    <n v="73120"/>
    <x v="2"/>
    <x v="1006"/>
    <x v="0"/>
    <x v="5"/>
    <x v="1372"/>
    <n v="57.69"/>
    <n v="3"/>
    <n v="0"/>
    <n v="23.652900000000002"/>
  </r>
  <r>
    <n v="7289"/>
    <s v="CA-2011-158281"/>
    <x v="2"/>
    <x v="814"/>
    <d v="2011-09-07T00:00:00"/>
    <s v="Standard Class"/>
    <s v="AG-10525"/>
    <s v="Andy Gerbode"/>
    <x v="1"/>
    <x v="0"/>
    <s v="Houston"/>
    <x v="5"/>
    <n v="77095"/>
    <x v="2"/>
    <x v="1389"/>
    <x v="2"/>
    <x v="15"/>
    <x v="1366"/>
    <n v="559.71"/>
    <n v="3"/>
    <n v="0.4"/>
    <n v="-121.27049999999997"/>
  </r>
  <r>
    <n v="7290"/>
    <s v="CA-2013-153661"/>
    <x v="0"/>
    <x v="806"/>
    <d v="2013-01-31T00:00:00"/>
    <s v="First Class"/>
    <s v="SC-20725"/>
    <s v="Steven Cartwright"/>
    <x v="0"/>
    <x v="0"/>
    <s v="San Francisco"/>
    <x v="1"/>
    <n v="94122"/>
    <x v="1"/>
    <x v="298"/>
    <x v="1"/>
    <x v="4"/>
    <x v="295"/>
    <n v="305.01"/>
    <n v="9"/>
    <n v="0"/>
    <n v="76.252499999999998"/>
  </r>
  <r>
    <n v="7291"/>
    <s v="CA-2013-153661"/>
    <x v="0"/>
    <x v="806"/>
    <d v="2013-01-31T00:00:00"/>
    <s v="First Class"/>
    <s v="SC-20725"/>
    <s v="Steven Cartwright"/>
    <x v="0"/>
    <x v="0"/>
    <s v="San Francisco"/>
    <x v="1"/>
    <n v="94122"/>
    <x v="1"/>
    <x v="132"/>
    <x v="1"/>
    <x v="8"/>
    <x v="132"/>
    <n v="50.783999999999999"/>
    <n v="2"/>
    <n v="0.2"/>
    <n v="17.7744"/>
  </r>
  <r>
    <n v="7292"/>
    <s v="CA-2013-153661"/>
    <x v="0"/>
    <x v="806"/>
    <d v="2013-01-31T00:00:00"/>
    <s v="First Class"/>
    <s v="SC-20725"/>
    <s v="Steven Cartwright"/>
    <x v="0"/>
    <x v="0"/>
    <s v="San Francisco"/>
    <x v="1"/>
    <n v="94122"/>
    <x v="1"/>
    <x v="264"/>
    <x v="1"/>
    <x v="2"/>
    <x v="261"/>
    <n v="26.01"/>
    <n v="9"/>
    <n v="0"/>
    <n v="12.2247"/>
  </r>
  <r>
    <n v="7293"/>
    <s v="CA-2014-109183"/>
    <x v="3"/>
    <x v="769"/>
    <d v="2014-12-10T00:00:00"/>
    <s v="Standard Class"/>
    <s v="LR-16915"/>
    <s v="Lena Radford"/>
    <x v="0"/>
    <x v="0"/>
    <s v="Nashville"/>
    <x v="18"/>
    <n v="37211"/>
    <x v="0"/>
    <x v="1818"/>
    <x v="2"/>
    <x v="15"/>
    <x v="1778"/>
    <n v="649"/>
    <n v="2"/>
    <n v="0.5"/>
    <n v="-272.58000000000015"/>
  </r>
  <r>
    <n v="7294"/>
    <s v="CA-2013-113656"/>
    <x v="0"/>
    <x v="1156"/>
    <d v="2013-01-29T00:00:00"/>
    <s v="Standard Class"/>
    <s v="CB-12415"/>
    <s v="Christy Brittain"/>
    <x v="0"/>
    <x v="0"/>
    <s v="Los Angeles"/>
    <x v="1"/>
    <n v="90036"/>
    <x v="1"/>
    <x v="1685"/>
    <x v="0"/>
    <x v="5"/>
    <x v="1664"/>
    <n v="59.99"/>
    <n v="7"/>
    <n v="0"/>
    <n v="21.596400000000003"/>
  </r>
  <r>
    <n v="7295"/>
    <s v="CA-2012-148964"/>
    <x v="1"/>
    <x v="989"/>
    <d v="2012-05-31T00:00:00"/>
    <s v="Standard Class"/>
    <s v="RD-19900"/>
    <s v="Ruben Dartt"/>
    <x v="0"/>
    <x v="0"/>
    <s v="Bellevue"/>
    <x v="4"/>
    <n v="98006"/>
    <x v="1"/>
    <x v="526"/>
    <x v="0"/>
    <x v="5"/>
    <x v="521"/>
    <n v="20.239999999999998"/>
    <n v="1"/>
    <n v="0"/>
    <n v="7.8935999999999993"/>
  </r>
  <r>
    <n v="7296"/>
    <s v="CA-2011-111899"/>
    <x v="2"/>
    <x v="417"/>
    <d v="2011-05-05T00:00:00"/>
    <s v="First Class"/>
    <s v="NC-18340"/>
    <s v="Nat Carroll"/>
    <x v="0"/>
    <x v="0"/>
    <s v="Houston"/>
    <x v="5"/>
    <n v="77036"/>
    <x v="2"/>
    <x v="1559"/>
    <x v="1"/>
    <x v="6"/>
    <x v="1540"/>
    <n v="37.839999999999996"/>
    <n v="2"/>
    <n v="0.2"/>
    <n v="2.8380000000000027"/>
  </r>
  <r>
    <n v="7297"/>
    <s v="CA-2011-111899"/>
    <x v="2"/>
    <x v="417"/>
    <d v="2011-05-05T00:00:00"/>
    <s v="First Class"/>
    <s v="NC-18340"/>
    <s v="Nat Carroll"/>
    <x v="0"/>
    <x v="0"/>
    <s v="Houston"/>
    <x v="5"/>
    <n v="77036"/>
    <x v="2"/>
    <x v="1705"/>
    <x v="1"/>
    <x v="13"/>
    <x v="1685"/>
    <n v="5.4719999999999995"/>
    <n v="6"/>
    <n v="0.2"/>
    <n v="1.8467999999999996"/>
  </r>
  <r>
    <n v="7298"/>
    <s v="CA-2012-101126"/>
    <x v="1"/>
    <x v="1157"/>
    <d v="2012-02-14T00:00:00"/>
    <s v="Second Class"/>
    <s v="NB-18655"/>
    <s v="Nona Balk"/>
    <x v="1"/>
    <x v="0"/>
    <s v="Philadelphia"/>
    <x v="9"/>
    <n v="19143"/>
    <x v="3"/>
    <x v="1220"/>
    <x v="1"/>
    <x v="4"/>
    <x v="1195"/>
    <n v="77.240000000000009"/>
    <n v="5"/>
    <n v="0.2"/>
    <n v="7.7240000000000002"/>
  </r>
  <r>
    <n v="7299"/>
    <s v="CA-2011-163468"/>
    <x v="2"/>
    <x v="728"/>
    <d v="2011-11-21T00:00:00"/>
    <s v="First Class"/>
    <s v="JK-15730"/>
    <s v="Joe Kamberova"/>
    <x v="0"/>
    <x v="0"/>
    <s v="Des Plaines"/>
    <x v="10"/>
    <n v="60016"/>
    <x v="2"/>
    <x v="277"/>
    <x v="0"/>
    <x v="3"/>
    <x v="274"/>
    <n v="292.10000000000002"/>
    <n v="4"/>
    <n v="0.5"/>
    <n v="-175.26000000000005"/>
  </r>
  <r>
    <n v="7300"/>
    <s v="CA-2011-163468"/>
    <x v="2"/>
    <x v="728"/>
    <d v="2011-11-21T00:00:00"/>
    <s v="First Class"/>
    <s v="JK-15730"/>
    <s v="Joe Kamberova"/>
    <x v="0"/>
    <x v="0"/>
    <s v="Des Plaines"/>
    <x v="10"/>
    <n v="60016"/>
    <x v="2"/>
    <x v="1445"/>
    <x v="0"/>
    <x v="5"/>
    <x v="1423"/>
    <n v="8.5440000000000005"/>
    <n v="2"/>
    <n v="0.6"/>
    <n v="-7.4759999999999991"/>
  </r>
  <r>
    <n v="7301"/>
    <s v="CA-2011-163468"/>
    <x v="2"/>
    <x v="728"/>
    <d v="2011-11-21T00:00:00"/>
    <s v="First Class"/>
    <s v="JK-15730"/>
    <s v="Joe Kamberova"/>
    <x v="0"/>
    <x v="0"/>
    <s v="Des Plaines"/>
    <x v="10"/>
    <n v="60016"/>
    <x v="2"/>
    <x v="1659"/>
    <x v="0"/>
    <x v="0"/>
    <x v="1638"/>
    <n v="424.11599999999999"/>
    <n v="6"/>
    <n v="0.3"/>
    <n v="-30.293999999999983"/>
  </r>
  <r>
    <n v="7302"/>
    <s v="CA-2011-163468"/>
    <x v="2"/>
    <x v="728"/>
    <d v="2011-11-21T00:00:00"/>
    <s v="First Class"/>
    <s v="JK-15730"/>
    <s v="Joe Kamberova"/>
    <x v="0"/>
    <x v="0"/>
    <s v="Des Plaines"/>
    <x v="10"/>
    <n v="60016"/>
    <x v="2"/>
    <x v="544"/>
    <x v="1"/>
    <x v="8"/>
    <x v="539"/>
    <n v="2.8919999999999995"/>
    <n v="3"/>
    <n v="0.8"/>
    <n v="-4.9164000000000012"/>
  </r>
  <r>
    <n v="7303"/>
    <s v="CA-2011-163468"/>
    <x v="2"/>
    <x v="728"/>
    <d v="2011-11-21T00:00:00"/>
    <s v="First Class"/>
    <s v="JK-15730"/>
    <s v="Joe Kamberova"/>
    <x v="0"/>
    <x v="0"/>
    <s v="Des Plaines"/>
    <x v="10"/>
    <n v="60016"/>
    <x v="2"/>
    <x v="621"/>
    <x v="1"/>
    <x v="4"/>
    <x v="615"/>
    <n v="381.72"/>
    <n v="5"/>
    <n v="0.2"/>
    <n v="-66.801000000000045"/>
  </r>
  <r>
    <n v="7304"/>
    <s v="US-2014-117450"/>
    <x v="3"/>
    <x v="507"/>
    <d v="2014-09-09T00:00:00"/>
    <s v="Standard Class"/>
    <s v="DO-13645"/>
    <s v="Doug O'Connell"/>
    <x v="0"/>
    <x v="0"/>
    <s v="Boynton Beach"/>
    <x v="2"/>
    <n v="33437"/>
    <x v="0"/>
    <x v="163"/>
    <x v="0"/>
    <x v="1"/>
    <x v="162"/>
    <n v="97.184000000000012"/>
    <n v="2"/>
    <n v="0.2"/>
    <n v="6.0740000000000016"/>
  </r>
  <r>
    <n v="7305"/>
    <s v="US-2014-117450"/>
    <x v="3"/>
    <x v="507"/>
    <d v="2014-09-09T00:00:00"/>
    <s v="Standard Class"/>
    <s v="DO-13645"/>
    <s v="Doug O'Connell"/>
    <x v="0"/>
    <x v="0"/>
    <s v="Boynton Beach"/>
    <x v="2"/>
    <n v="33437"/>
    <x v="0"/>
    <x v="730"/>
    <x v="1"/>
    <x v="10"/>
    <x v="722"/>
    <n v="10.368000000000002"/>
    <n v="2"/>
    <n v="0.2"/>
    <n v="3.6288"/>
  </r>
  <r>
    <n v="7306"/>
    <s v="CA-2011-137274"/>
    <x v="2"/>
    <x v="1158"/>
    <d v="2011-04-02T00:00:00"/>
    <s v="Standard Class"/>
    <s v="MG-18145"/>
    <s v="Mike Gockenbach"/>
    <x v="0"/>
    <x v="0"/>
    <s v="Plano"/>
    <x v="5"/>
    <n v="75023"/>
    <x v="2"/>
    <x v="411"/>
    <x v="0"/>
    <x v="3"/>
    <x v="406"/>
    <n v="890.84099999999989"/>
    <n v="3"/>
    <n v="0.3"/>
    <n v="-152.71559999999999"/>
  </r>
  <r>
    <n v="7307"/>
    <s v="CA-2013-144092"/>
    <x v="0"/>
    <x v="732"/>
    <d v="2013-11-08T00:00:00"/>
    <s v="Second Class"/>
    <s v="LH-17155"/>
    <s v="Logan Haushalter"/>
    <x v="0"/>
    <x v="0"/>
    <s v="San Jose"/>
    <x v="1"/>
    <n v="95123"/>
    <x v="1"/>
    <x v="1542"/>
    <x v="2"/>
    <x v="11"/>
    <x v="1521"/>
    <n v="72"/>
    <n v="4"/>
    <n v="0"/>
    <n v="12.959999999999994"/>
  </r>
  <r>
    <n v="7308"/>
    <s v="CA-2013-144092"/>
    <x v="0"/>
    <x v="732"/>
    <d v="2013-11-08T00:00:00"/>
    <s v="Second Class"/>
    <s v="LH-17155"/>
    <s v="Logan Haushalter"/>
    <x v="0"/>
    <x v="0"/>
    <s v="San Jose"/>
    <x v="1"/>
    <n v="95123"/>
    <x v="1"/>
    <x v="1459"/>
    <x v="0"/>
    <x v="1"/>
    <x v="1436"/>
    <n v="113.88800000000002"/>
    <n v="2"/>
    <n v="0.2"/>
    <n v="9.9651999999999994"/>
  </r>
  <r>
    <n v="7309"/>
    <s v="CA-2013-144092"/>
    <x v="0"/>
    <x v="732"/>
    <d v="2013-11-08T00:00:00"/>
    <s v="Second Class"/>
    <s v="LH-17155"/>
    <s v="Logan Haushalter"/>
    <x v="0"/>
    <x v="0"/>
    <s v="San Jose"/>
    <x v="1"/>
    <n v="95123"/>
    <x v="1"/>
    <x v="439"/>
    <x v="1"/>
    <x v="12"/>
    <x v="434"/>
    <n v="158.13"/>
    <n v="3"/>
    <n v="0"/>
    <n v="77.483699999999999"/>
  </r>
  <r>
    <n v="7310"/>
    <s v="CA-2014-112172"/>
    <x v="3"/>
    <x v="193"/>
    <d v="2014-06-15T00:00:00"/>
    <s v="Second Class"/>
    <s v="MM-18280"/>
    <s v="Muhammed MacIntyre"/>
    <x v="1"/>
    <x v="0"/>
    <s v="New York City"/>
    <x v="15"/>
    <n v="10024"/>
    <x v="3"/>
    <x v="1217"/>
    <x v="1"/>
    <x v="13"/>
    <x v="1192"/>
    <n v="14.129999999999999"/>
    <n v="3"/>
    <n v="0"/>
    <n v="0.70650000000000013"/>
  </r>
  <r>
    <n v="7311"/>
    <s v="CA-2012-121699"/>
    <x v="1"/>
    <x v="544"/>
    <d v="2012-08-14T00:00:00"/>
    <s v="Standard Class"/>
    <s v="BD-11320"/>
    <s v="Bill Donatelli"/>
    <x v="0"/>
    <x v="0"/>
    <s v="Detroit"/>
    <x v="12"/>
    <n v="48227"/>
    <x v="2"/>
    <x v="569"/>
    <x v="1"/>
    <x v="8"/>
    <x v="910"/>
    <n v="64.75"/>
    <n v="5"/>
    <n v="0"/>
    <n v="29.137499999999996"/>
  </r>
  <r>
    <n v="7312"/>
    <s v="CA-2012-162761"/>
    <x v="1"/>
    <x v="330"/>
    <d v="2012-10-13T00:00:00"/>
    <s v="Standard Class"/>
    <s v="SC-20575"/>
    <s v="Sonia Cooley"/>
    <x v="0"/>
    <x v="0"/>
    <s v="Miami"/>
    <x v="2"/>
    <n v="33178"/>
    <x v="0"/>
    <x v="744"/>
    <x v="1"/>
    <x v="8"/>
    <x v="735"/>
    <n v="1.8720000000000003"/>
    <n v="2"/>
    <n v="0.7"/>
    <n v="-1.3103999999999996"/>
  </r>
  <r>
    <n v="7313"/>
    <s v="CA-2012-162761"/>
    <x v="1"/>
    <x v="330"/>
    <d v="2012-10-13T00:00:00"/>
    <s v="Standard Class"/>
    <s v="SC-20575"/>
    <s v="Sonia Cooley"/>
    <x v="0"/>
    <x v="0"/>
    <s v="Miami"/>
    <x v="2"/>
    <n v="33178"/>
    <x v="0"/>
    <x v="440"/>
    <x v="1"/>
    <x v="8"/>
    <x v="435"/>
    <n v="11.214000000000002"/>
    <n v="2"/>
    <n v="0.7"/>
    <n v="-8.5974000000000004"/>
  </r>
  <r>
    <n v="7314"/>
    <s v="CA-2012-162761"/>
    <x v="1"/>
    <x v="330"/>
    <d v="2012-10-13T00:00:00"/>
    <s v="Standard Class"/>
    <s v="SC-20575"/>
    <s v="Sonia Cooley"/>
    <x v="0"/>
    <x v="0"/>
    <s v="Miami"/>
    <x v="2"/>
    <n v="33178"/>
    <x v="0"/>
    <x v="1663"/>
    <x v="1"/>
    <x v="6"/>
    <x v="1642"/>
    <n v="37.375999999999998"/>
    <n v="8"/>
    <n v="0.2"/>
    <n v="7.4751999999999992"/>
  </r>
  <r>
    <n v="7315"/>
    <s v="CA-2013-121377"/>
    <x v="0"/>
    <x v="316"/>
    <d v="2013-06-03T00:00:00"/>
    <s v="Standard Class"/>
    <s v="TN-21040"/>
    <s v="Tanja Norvell"/>
    <x v="2"/>
    <x v="0"/>
    <s v="Park Ridge"/>
    <x v="10"/>
    <n v="60068"/>
    <x v="2"/>
    <x v="1118"/>
    <x v="2"/>
    <x v="7"/>
    <x v="1097"/>
    <n v="286.40000000000003"/>
    <n v="1"/>
    <n v="0.2"/>
    <n v="25.060000000000016"/>
  </r>
  <r>
    <n v="7316"/>
    <s v="CA-2014-115322"/>
    <x v="3"/>
    <x v="943"/>
    <d v="2014-05-17T00:00:00"/>
    <s v="Second Class"/>
    <s v="ZC-21910"/>
    <s v="Zuschuss Carroll"/>
    <x v="0"/>
    <x v="0"/>
    <s v="New York City"/>
    <x v="15"/>
    <n v="10024"/>
    <x v="3"/>
    <x v="1064"/>
    <x v="1"/>
    <x v="6"/>
    <x v="1044"/>
    <n v="43.92"/>
    <n v="3"/>
    <n v="0"/>
    <n v="12.736799999999999"/>
  </r>
  <r>
    <n v="7317"/>
    <s v="CA-2013-132066"/>
    <x v="0"/>
    <x v="1159"/>
    <d v="2013-10-21T00:00:00"/>
    <s v="Standard Class"/>
    <s v="NB-18655"/>
    <s v="Nona Balk"/>
    <x v="1"/>
    <x v="0"/>
    <s v="New York City"/>
    <x v="15"/>
    <n v="10011"/>
    <x v="3"/>
    <x v="10"/>
    <x v="0"/>
    <x v="3"/>
    <x v="10"/>
    <n v="142.18199999999999"/>
    <n v="1"/>
    <n v="0.4"/>
    <n v="-37.915200000000027"/>
  </r>
  <r>
    <n v="7318"/>
    <s v="CA-2014-158120"/>
    <x v="3"/>
    <x v="701"/>
    <d v="2014-11-22T00:00:00"/>
    <s v="Standard Class"/>
    <s v="KH-16330"/>
    <s v="Katharine Harms"/>
    <x v="1"/>
    <x v="0"/>
    <s v="Hillsboro"/>
    <x v="21"/>
    <n v="97123"/>
    <x v="1"/>
    <x v="1795"/>
    <x v="1"/>
    <x v="10"/>
    <x v="1776"/>
    <n v="19.608000000000001"/>
    <n v="3"/>
    <n v="0.2"/>
    <n v="6.6177000000000001"/>
  </r>
  <r>
    <n v="7319"/>
    <s v="CA-2014-158120"/>
    <x v="3"/>
    <x v="701"/>
    <d v="2014-11-22T00:00:00"/>
    <s v="Standard Class"/>
    <s v="KH-16330"/>
    <s v="Katharine Harms"/>
    <x v="1"/>
    <x v="0"/>
    <s v="Hillsboro"/>
    <x v="21"/>
    <n v="97123"/>
    <x v="1"/>
    <x v="922"/>
    <x v="1"/>
    <x v="8"/>
    <x v="905"/>
    <n v="4.1580000000000004"/>
    <n v="7"/>
    <n v="0.7"/>
    <n v="-3.4649999999999999"/>
  </r>
  <r>
    <n v="7320"/>
    <s v="CA-2014-100097"/>
    <x v="3"/>
    <x v="200"/>
    <d v="2014-11-30T00:00:00"/>
    <s v="Second Class"/>
    <s v="MN-17935"/>
    <s v="Michael Nguyen"/>
    <x v="0"/>
    <x v="0"/>
    <s v="New York City"/>
    <x v="15"/>
    <n v="10009"/>
    <x v="3"/>
    <x v="966"/>
    <x v="2"/>
    <x v="7"/>
    <x v="1359"/>
    <n v="979.95"/>
    <n v="5"/>
    <n v="0"/>
    <n v="264.58650000000006"/>
  </r>
  <r>
    <n v="7321"/>
    <s v="CA-2014-100097"/>
    <x v="3"/>
    <x v="200"/>
    <d v="2014-11-30T00:00:00"/>
    <s v="Second Class"/>
    <s v="MN-17935"/>
    <s v="Michael Nguyen"/>
    <x v="0"/>
    <x v="0"/>
    <s v="New York City"/>
    <x v="15"/>
    <n v="10009"/>
    <x v="3"/>
    <x v="1251"/>
    <x v="0"/>
    <x v="5"/>
    <x v="1226"/>
    <n v="135.29999999999998"/>
    <n v="5"/>
    <n v="0"/>
    <n v="37.883999999999993"/>
  </r>
  <r>
    <n v="7322"/>
    <s v="CA-2014-167626"/>
    <x v="3"/>
    <x v="213"/>
    <d v="2014-09-08T00:00:00"/>
    <s v="Standard Class"/>
    <s v="MY-18295"/>
    <s v="Muhammed Yedwab"/>
    <x v="1"/>
    <x v="0"/>
    <s v="Chicago"/>
    <x v="10"/>
    <n v="60623"/>
    <x v="2"/>
    <x v="1101"/>
    <x v="1"/>
    <x v="10"/>
    <x v="1081"/>
    <n v="8.9039999999999999"/>
    <n v="3"/>
    <n v="0.2"/>
    <n v="3.3389999999999995"/>
  </r>
  <r>
    <n v="7323"/>
    <s v="CA-2014-167626"/>
    <x v="3"/>
    <x v="213"/>
    <d v="2014-09-08T00:00:00"/>
    <s v="Standard Class"/>
    <s v="MY-18295"/>
    <s v="Muhammed Yedwab"/>
    <x v="1"/>
    <x v="0"/>
    <s v="Chicago"/>
    <x v="10"/>
    <n v="60623"/>
    <x v="2"/>
    <x v="725"/>
    <x v="2"/>
    <x v="11"/>
    <x v="717"/>
    <n v="100.80000000000001"/>
    <n v="2"/>
    <n v="0.2"/>
    <n v="21.42"/>
  </r>
  <r>
    <n v="7324"/>
    <s v="US-2014-126053"/>
    <x v="3"/>
    <x v="256"/>
    <d v="2014-12-09T00:00:00"/>
    <s v="First Class"/>
    <s v="CS-11950"/>
    <s v="Carlos Soltero"/>
    <x v="0"/>
    <x v="0"/>
    <s v="New York City"/>
    <x v="15"/>
    <n v="10024"/>
    <x v="3"/>
    <x v="107"/>
    <x v="0"/>
    <x v="5"/>
    <x v="107"/>
    <n v="41.96"/>
    <n v="2"/>
    <n v="0"/>
    <n v="10.909600000000001"/>
  </r>
  <r>
    <n v="7325"/>
    <s v="US-2014-126053"/>
    <x v="3"/>
    <x v="256"/>
    <d v="2014-12-09T00:00:00"/>
    <s v="First Class"/>
    <s v="CS-11950"/>
    <s v="Carlos Soltero"/>
    <x v="0"/>
    <x v="0"/>
    <s v="New York City"/>
    <x v="15"/>
    <n v="10024"/>
    <x v="3"/>
    <x v="365"/>
    <x v="1"/>
    <x v="2"/>
    <x v="360"/>
    <n v="9.4499999999999993"/>
    <n v="3"/>
    <n v="0"/>
    <n v="4.5359999999999996"/>
  </r>
  <r>
    <n v="7326"/>
    <s v="US-2014-128447"/>
    <x v="3"/>
    <x v="468"/>
    <d v="2014-11-18T00:00:00"/>
    <s v="Standard Class"/>
    <s v="MC-17845"/>
    <s v="Michael Chen"/>
    <x v="0"/>
    <x v="0"/>
    <s v="Pasco"/>
    <x v="4"/>
    <n v="99301"/>
    <x v="1"/>
    <x v="1317"/>
    <x v="1"/>
    <x v="9"/>
    <x v="1294"/>
    <n v="400.79999999999995"/>
    <n v="5"/>
    <n v="0"/>
    <n v="112.224"/>
  </r>
  <r>
    <n v="7327"/>
    <s v="US-2014-128447"/>
    <x v="3"/>
    <x v="468"/>
    <d v="2014-11-18T00:00:00"/>
    <s v="Standard Class"/>
    <s v="MC-17845"/>
    <s v="Michael Chen"/>
    <x v="0"/>
    <x v="0"/>
    <s v="Pasco"/>
    <x v="4"/>
    <n v="99301"/>
    <x v="1"/>
    <x v="379"/>
    <x v="1"/>
    <x v="8"/>
    <x v="375"/>
    <n v="28.792000000000002"/>
    <n v="1"/>
    <n v="0.2"/>
    <n v="10.077200000000001"/>
  </r>
  <r>
    <n v="7328"/>
    <s v="US-2011-131275"/>
    <x v="2"/>
    <x v="772"/>
    <d v="2011-03-24T00:00:00"/>
    <s v="Standard Class"/>
    <s v="SC-20050"/>
    <s v="Sample Company A"/>
    <x v="2"/>
    <x v="0"/>
    <s v="Burbank"/>
    <x v="1"/>
    <n v="91505"/>
    <x v="1"/>
    <x v="1281"/>
    <x v="0"/>
    <x v="5"/>
    <x v="1257"/>
    <n v="111"/>
    <n v="2"/>
    <n v="0"/>
    <n v="14.430000000000007"/>
  </r>
  <r>
    <n v="7329"/>
    <s v="US-2011-131275"/>
    <x v="2"/>
    <x v="772"/>
    <d v="2011-03-24T00:00:00"/>
    <s v="Standard Class"/>
    <s v="SC-20050"/>
    <s v="Sample Company A"/>
    <x v="2"/>
    <x v="0"/>
    <s v="Burbank"/>
    <x v="1"/>
    <n v="91505"/>
    <x v="1"/>
    <x v="206"/>
    <x v="2"/>
    <x v="15"/>
    <x v="205"/>
    <n v="1279.9680000000001"/>
    <n v="4"/>
    <n v="0.2"/>
    <n v="415.98959999999994"/>
  </r>
  <r>
    <n v="7330"/>
    <s v="US-2011-131275"/>
    <x v="2"/>
    <x v="772"/>
    <d v="2011-03-24T00:00:00"/>
    <s v="Standard Class"/>
    <s v="SC-20050"/>
    <s v="Sample Company A"/>
    <x v="2"/>
    <x v="0"/>
    <s v="Burbank"/>
    <x v="1"/>
    <n v="91505"/>
    <x v="1"/>
    <x v="1244"/>
    <x v="1"/>
    <x v="4"/>
    <x v="1218"/>
    <n v="1856.19"/>
    <n v="7"/>
    <n v="0"/>
    <n v="334.11419999999987"/>
  </r>
  <r>
    <n v="7331"/>
    <s v="CA-2013-149349"/>
    <x v="0"/>
    <x v="396"/>
    <d v="2013-11-14T00:00:00"/>
    <s v="First Class"/>
    <s v="SP-20650"/>
    <s v="Stephanie Phelps"/>
    <x v="1"/>
    <x v="0"/>
    <s v="Chicago"/>
    <x v="10"/>
    <n v="60623"/>
    <x v="2"/>
    <x v="1183"/>
    <x v="0"/>
    <x v="5"/>
    <x v="1160"/>
    <n v="22.752000000000002"/>
    <n v="6"/>
    <n v="0.6"/>
    <n v="-8.532"/>
  </r>
  <r>
    <n v="7332"/>
    <s v="CA-2014-115119"/>
    <x v="3"/>
    <x v="40"/>
    <d v="2014-10-31T00:00:00"/>
    <s v="Standard Class"/>
    <s v="SC-20440"/>
    <s v="Shaun Chance"/>
    <x v="1"/>
    <x v="0"/>
    <s v="Lancaster"/>
    <x v="9"/>
    <n v="17602"/>
    <x v="3"/>
    <x v="239"/>
    <x v="2"/>
    <x v="7"/>
    <x v="237"/>
    <n v="61.541999999999994"/>
    <n v="1"/>
    <n v="0.4"/>
    <n v="-13.334099999999999"/>
  </r>
  <r>
    <n v="7333"/>
    <s v="CA-2014-115119"/>
    <x v="3"/>
    <x v="40"/>
    <d v="2014-10-31T00:00:00"/>
    <s v="Standard Class"/>
    <s v="SC-20440"/>
    <s v="Shaun Chance"/>
    <x v="1"/>
    <x v="0"/>
    <s v="Lancaster"/>
    <x v="9"/>
    <n v="17602"/>
    <x v="3"/>
    <x v="1561"/>
    <x v="1"/>
    <x v="8"/>
    <x v="1542"/>
    <n v="81.438000000000017"/>
    <n v="7"/>
    <n v="0.7"/>
    <n v="-65.150399999999991"/>
  </r>
  <r>
    <n v="7334"/>
    <s v="CA-2012-125563"/>
    <x v="1"/>
    <x v="347"/>
    <d v="2012-04-17T00:00:00"/>
    <s v="Standard Class"/>
    <s v="PR-18880"/>
    <s v="Patrick Ryan"/>
    <x v="0"/>
    <x v="0"/>
    <s v="Tampa"/>
    <x v="2"/>
    <n v="33614"/>
    <x v="0"/>
    <x v="451"/>
    <x v="0"/>
    <x v="5"/>
    <x v="447"/>
    <n v="67.36"/>
    <n v="2"/>
    <n v="0.2"/>
    <n v="10.103999999999996"/>
  </r>
  <r>
    <n v="7335"/>
    <s v="CA-2012-125563"/>
    <x v="1"/>
    <x v="347"/>
    <d v="2012-04-17T00:00:00"/>
    <s v="Standard Class"/>
    <s v="PR-18880"/>
    <s v="Patrick Ryan"/>
    <x v="0"/>
    <x v="0"/>
    <s v="Tampa"/>
    <x v="2"/>
    <n v="33614"/>
    <x v="0"/>
    <x v="205"/>
    <x v="0"/>
    <x v="5"/>
    <x v="204"/>
    <n v="54.527999999999992"/>
    <n v="3"/>
    <n v="0.2"/>
    <n v="14.313600000000005"/>
  </r>
  <r>
    <n v="7336"/>
    <s v="CA-2012-113152"/>
    <x v="1"/>
    <x v="707"/>
    <d v="2012-12-30T00:00:00"/>
    <s v="Standard Class"/>
    <s v="JK-15625"/>
    <s v="Jim Karlsson"/>
    <x v="0"/>
    <x v="0"/>
    <s v="New York City"/>
    <x v="15"/>
    <n v="10024"/>
    <x v="3"/>
    <x v="695"/>
    <x v="2"/>
    <x v="11"/>
    <x v="1053"/>
    <n v="843.9"/>
    <n v="2"/>
    <n v="0"/>
    <n v="371.31600000000003"/>
  </r>
  <r>
    <n v="7337"/>
    <s v="CA-2012-113152"/>
    <x v="1"/>
    <x v="707"/>
    <d v="2012-12-30T00:00:00"/>
    <s v="Standard Class"/>
    <s v="JK-15625"/>
    <s v="Jim Karlsson"/>
    <x v="0"/>
    <x v="0"/>
    <s v="New York City"/>
    <x v="15"/>
    <n v="10024"/>
    <x v="3"/>
    <x v="178"/>
    <x v="0"/>
    <x v="0"/>
    <x v="177"/>
    <n v="449.56800000000004"/>
    <n v="2"/>
    <n v="0.2"/>
    <n v="56.195999999999955"/>
  </r>
  <r>
    <n v="7338"/>
    <s v="CA-2014-165155"/>
    <x v="3"/>
    <x v="296"/>
    <d v="2014-09-24T00:00:00"/>
    <s v="First Class"/>
    <s v="BM-11575"/>
    <s v="Brendan Murry"/>
    <x v="1"/>
    <x v="0"/>
    <s v="Los Angeles"/>
    <x v="1"/>
    <n v="90045"/>
    <x v="1"/>
    <x v="1018"/>
    <x v="1"/>
    <x v="4"/>
    <x v="1510"/>
    <n v="15.51"/>
    <n v="1"/>
    <n v="0"/>
    <n v="3.8774999999999995"/>
  </r>
  <r>
    <n v="7339"/>
    <s v="CA-2011-163412"/>
    <x v="2"/>
    <x v="414"/>
    <d v="2011-12-23T00:00:00"/>
    <s v="Second Class"/>
    <s v="SM-20950"/>
    <s v="Suzanne McNair"/>
    <x v="1"/>
    <x v="0"/>
    <s v="New York City"/>
    <x v="15"/>
    <n v="10035"/>
    <x v="3"/>
    <x v="1459"/>
    <x v="0"/>
    <x v="1"/>
    <x v="1436"/>
    <n v="192.18600000000004"/>
    <n v="3"/>
    <n v="0.1"/>
    <n v="36.3018"/>
  </r>
  <r>
    <n v="7340"/>
    <s v="CA-2012-159590"/>
    <x v="1"/>
    <x v="1074"/>
    <d v="2012-07-21T00:00:00"/>
    <s v="First Class"/>
    <s v="KC-16255"/>
    <s v="Karen Carlisle"/>
    <x v="1"/>
    <x v="0"/>
    <s v="New York City"/>
    <x v="15"/>
    <n v="10009"/>
    <x v="3"/>
    <x v="649"/>
    <x v="1"/>
    <x v="6"/>
    <x v="643"/>
    <n v="5.76"/>
    <n v="2"/>
    <n v="0"/>
    <n v="1.6128"/>
  </r>
  <r>
    <n v="7341"/>
    <s v="CA-2011-116190"/>
    <x v="2"/>
    <x v="711"/>
    <d v="2011-08-01T00:00:00"/>
    <s v="Standard Class"/>
    <s v="SG-20470"/>
    <s v="Sheri Gordon"/>
    <x v="0"/>
    <x v="0"/>
    <s v="Atlanta"/>
    <x v="32"/>
    <n v="30318"/>
    <x v="0"/>
    <x v="1272"/>
    <x v="0"/>
    <x v="1"/>
    <x v="1248"/>
    <n v="67.88"/>
    <n v="2"/>
    <n v="0"/>
    <n v="18.327599999999997"/>
  </r>
  <r>
    <n v="7342"/>
    <s v="CA-2011-116190"/>
    <x v="2"/>
    <x v="711"/>
    <d v="2011-08-01T00:00:00"/>
    <s v="Standard Class"/>
    <s v="SG-20470"/>
    <s v="Sheri Gordon"/>
    <x v="0"/>
    <x v="0"/>
    <s v="Atlanta"/>
    <x v="32"/>
    <n v="30318"/>
    <x v="0"/>
    <x v="49"/>
    <x v="1"/>
    <x v="2"/>
    <x v="49"/>
    <n v="162.88999999999999"/>
    <n v="13"/>
    <n v="0"/>
    <n v="76.558299999999988"/>
  </r>
  <r>
    <n v="7343"/>
    <s v="CA-2011-116190"/>
    <x v="2"/>
    <x v="711"/>
    <d v="2011-08-01T00:00:00"/>
    <s v="Standard Class"/>
    <s v="SG-20470"/>
    <s v="Sheri Gordon"/>
    <x v="0"/>
    <x v="0"/>
    <s v="Atlanta"/>
    <x v="32"/>
    <n v="30318"/>
    <x v="0"/>
    <x v="1685"/>
    <x v="0"/>
    <x v="5"/>
    <x v="1664"/>
    <n v="25.71"/>
    <n v="3"/>
    <n v="0"/>
    <n v="9.2556000000000012"/>
  </r>
  <r>
    <n v="7344"/>
    <s v="CA-2011-168473"/>
    <x v="2"/>
    <x v="58"/>
    <d v="2012-01-01T00:00:00"/>
    <s v="Standard Class"/>
    <s v="TB-21520"/>
    <s v="Tracy Blumstein"/>
    <x v="0"/>
    <x v="0"/>
    <s v="New York City"/>
    <x v="15"/>
    <n v="10009"/>
    <x v="3"/>
    <x v="911"/>
    <x v="1"/>
    <x v="4"/>
    <x v="894"/>
    <n v="191.88"/>
    <n v="6"/>
    <n v="0"/>
    <n v="19.188000000000002"/>
  </r>
  <r>
    <n v="7345"/>
    <s v="CA-2014-168389"/>
    <x v="3"/>
    <x v="157"/>
    <d v="2014-12-18T00:00:00"/>
    <s v="Standard Class"/>
    <s v="DV-13045"/>
    <s v="Darrin Van Huff"/>
    <x v="1"/>
    <x v="0"/>
    <s v="Jacksonville"/>
    <x v="2"/>
    <n v="32216"/>
    <x v="0"/>
    <x v="188"/>
    <x v="0"/>
    <x v="3"/>
    <x v="187"/>
    <n v="721.87500000000011"/>
    <n v="6"/>
    <n v="0.45"/>
    <n v="-420"/>
  </r>
  <r>
    <n v="7346"/>
    <s v="CA-2014-168389"/>
    <x v="3"/>
    <x v="157"/>
    <d v="2014-12-18T00:00:00"/>
    <s v="Standard Class"/>
    <s v="DV-13045"/>
    <s v="Darrin Van Huff"/>
    <x v="1"/>
    <x v="0"/>
    <s v="Jacksonville"/>
    <x v="2"/>
    <n v="32216"/>
    <x v="0"/>
    <x v="461"/>
    <x v="2"/>
    <x v="7"/>
    <x v="457"/>
    <n v="73.567999999999998"/>
    <n v="4"/>
    <n v="0.2"/>
    <n v="-16.552799999999994"/>
  </r>
  <r>
    <n v="7347"/>
    <s v="CA-2014-168389"/>
    <x v="3"/>
    <x v="157"/>
    <d v="2014-12-18T00:00:00"/>
    <s v="Standard Class"/>
    <s v="DV-13045"/>
    <s v="Darrin Van Huff"/>
    <x v="1"/>
    <x v="0"/>
    <s v="Jacksonville"/>
    <x v="2"/>
    <n v="32216"/>
    <x v="0"/>
    <x v="207"/>
    <x v="1"/>
    <x v="6"/>
    <x v="206"/>
    <n v="13.584000000000001"/>
    <n v="1"/>
    <n v="0.2"/>
    <n v="1.3584000000000001"/>
  </r>
  <r>
    <n v="7348"/>
    <s v="CA-2014-168389"/>
    <x v="3"/>
    <x v="157"/>
    <d v="2014-12-18T00:00:00"/>
    <s v="Standard Class"/>
    <s v="DV-13045"/>
    <s v="Darrin Van Huff"/>
    <x v="1"/>
    <x v="0"/>
    <s v="Jacksonville"/>
    <x v="2"/>
    <n v="32216"/>
    <x v="0"/>
    <x v="405"/>
    <x v="0"/>
    <x v="1"/>
    <x v="401"/>
    <n v="64.784000000000006"/>
    <n v="1"/>
    <n v="0.2"/>
    <n v="-12.147000000000009"/>
  </r>
  <r>
    <n v="7349"/>
    <s v="CA-2011-130421"/>
    <x v="2"/>
    <x v="223"/>
    <d v="2011-03-07T00:00:00"/>
    <s v="Standard Class"/>
    <s v="SC-20020"/>
    <s v="Sam Craven"/>
    <x v="0"/>
    <x v="0"/>
    <s v="Houston"/>
    <x v="5"/>
    <n v="77095"/>
    <x v="2"/>
    <x v="1218"/>
    <x v="1"/>
    <x v="9"/>
    <x v="1193"/>
    <n v="176.77199999999996"/>
    <n v="3"/>
    <n v="0.8"/>
    <n v="-459.60720000000003"/>
  </r>
  <r>
    <n v="7350"/>
    <s v="CA-2014-142125"/>
    <x v="3"/>
    <x v="208"/>
    <d v="2014-10-28T00:00:00"/>
    <s v="Standard Class"/>
    <s v="JB-15400"/>
    <s v="Jennifer Braxton"/>
    <x v="1"/>
    <x v="0"/>
    <s v="Milwaukee"/>
    <x v="6"/>
    <n v="53209"/>
    <x v="2"/>
    <x v="625"/>
    <x v="1"/>
    <x v="8"/>
    <x v="619"/>
    <n v="38.82"/>
    <n v="6"/>
    <n v="0"/>
    <n v="19.41"/>
  </r>
  <r>
    <n v="7351"/>
    <s v="CA-2014-142125"/>
    <x v="3"/>
    <x v="208"/>
    <d v="2014-10-28T00:00:00"/>
    <s v="Standard Class"/>
    <s v="JB-15400"/>
    <s v="Jennifer Braxton"/>
    <x v="1"/>
    <x v="0"/>
    <s v="Milwaukee"/>
    <x v="6"/>
    <n v="53209"/>
    <x v="2"/>
    <x v="236"/>
    <x v="1"/>
    <x v="8"/>
    <x v="234"/>
    <n v="21.9"/>
    <n v="5"/>
    <n v="0"/>
    <n v="10.511999999999999"/>
  </r>
  <r>
    <n v="7352"/>
    <s v="CA-2014-141138"/>
    <x v="3"/>
    <x v="468"/>
    <d v="2014-11-17T00:00:00"/>
    <s v="Standard Class"/>
    <s v="GH-14425"/>
    <s v="Gary Hwang"/>
    <x v="0"/>
    <x v="0"/>
    <s v="Modesto"/>
    <x v="1"/>
    <n v="95351"/>
    <x v="1"/>
    <x v="404"/>
    <x v="2"/>
    <x v="11"/>
    <x v="400"/>
    <n v="111.79"/>
    <n v="7"/>
    <n v="0"/>
    <n v="43.598100000000002"/>
  </r>
  <r>
    <n v="7353"/>
    <s v="CA-2014-152135"/>
    <x v="3"/>
    <x v="633"/>
    <d v="2014-03-19T00:00:00"/>
    <s v="Second Class"/>
    <s v="MG-17650"/>
    <s v="Matthew Grinstein"/>
    <x v="2"/>
    <x v="0"/>
    <s v="Lakewood"/>
    <x v="24"/>
    <n v="44107"/>
    <x v="3"/>
    <x v="918"/>
    <x v="2"/>
    <x v="7"/>
    <x v="901"/>
    <n v="445.44"/>
    <n v="8"/>
    <n v="0.4"/>
    <n v="-81.664000000000044"/>
  </r>
  <r>
    <n v="7354"/>
    <s v="CA-2013-151974"/>
    <x v="0"/>
    <x v="897"/>
    <d v="2013-09-30T00:00:00"/>
    <s v="Standard Class"/>
    <s v="RD-19660"/>
    <s v="Robert Dilbeck"/>
    <x v="2"/>
    <x v="0"/>
    <s v="Philadelphia"/>
    <x v="9"/>
    <n v="19134"/>
    <x v="3"/>
    <x v="617"/>
    <x v="1"/>
    <x v="2"/>
    <x v="612"/>
    <n v="16.520000000000003"/>
    <n v="5"/>
    <n v="0.2"/>
    <n v="5.368999999999998"/>
  </r>
  <r>
    <n v="7355"/>
    <s v="CA-2014-154102"/>
    <x v="3"/>
    <x v="695"/>
    <d v="2014-02-14T00:00:00"/>
    <s v="Standard Class"/>
    <s v="SN-20560"/>
    <s v="Skye Norling"/>
    <x v="2"/>
    <x v="0"/>
    <s v="San Francisco"/>
    <x v="1"/>
    <n v="94109"/>
    <x v="1"/>
    <x v="1774"/>
    <x v="1"/>
    <x v="10"/>
    <x v="1755"/>
    <n v="29.900000000000002"/>
    <n v="5"/>
    <n v="0"/>
    <n v="13.454999999999998"/>
  </r>
  <r>
    <n v="7356"/>
    <s v="CA-2012-139780"/>
    <x v="1"/>
    <x v="620"/>
    <d v="2013-01-02T00:00:00"/>
    <s v="Second Class"/>
    <s v="AH-10690"/>
    <s v="Anna Häberlin"/>
    <x v="1"/>
    <x v="0"/>
    <s v="Detroit"/>
    <x v="12"/>
    <n v="48205"/>
    <x v="2"/>
    <x v="939"/>
    <x v="1"/>
    <x v="8"/>
    <x v="923"/>
    <n v="116.4"/>
    <n v="8"/>
    <n v="0"/>
    <n v="52.379999999999995"/>
  </r>
  <r>
    <n v="7357"/>
    <s v="CA-2013-114748"/>
    <x v="0"/>
    <x v="790"/>
    <d v="2013-10-15T00:00:00"/>
    <s v="Standard Class"/>
    <s v="MZ-17335"/>
    <s v="Maria Zettner"/>
    <x v="2"/>
    <x v="0"/>
    <s v="Phoenix"/>
    <x v="16"/>
    <n v="85023"/>
    <x v="1"/>
    <x v="1039"/>
    <x v="1"/>
    <x v="6"/>
    <x v="1020"/>
    <n v="1.4080000000000001"/>
    <n v="1"/>
    <n v="0.2"/>
    <n v="0.15839999999999993"/>
  </r>
  <r>
    <n v="7358"/>
    <s v="CA-2013-114748"/>
    <x v="0"/>
    <x v="790"/>
    <d v="2013-10-15T00:00:00"/>
    <s v="Standard Class"/>
    <s v="MZ-17335"/>
    <s v="Maria Zettner"/>
    <x v="2"/>
    <x v="0"/>
    <s v="Phoenix"/>
    <x v="16"/>
    <n v="85023"/>
    <x v="1"/>
    <x v="1060"/>
    <x v="0"/>
    <x v="5"/>
    <x v="1040"/>
    <n v="169.56800000000001"/>
    <n v="2"/>
    <n v="0.2"/>
    <n v="0"/>
  </r>
  <r>
    <n v="7359"/>
    <s v="US-2011-115189"/>
    <x v="2"/>
    <x v="125"/>
    <d v="2012-01-03T00:00:00"/>
    <s v="Second Class"/>
    <s v="AR-10345"/>
    <s v="Alex Russell"/>
    <x v="1"/>
    <x v="0"/>
    <s v="Philadelphia"/>
    <x v="9"/>
    <n v="19143"/>
    <x v="3"/>
    <x v="599"/>
    <x v="2"/>
    <x v="7"/>
    <x v="594"/>
    <n v="251.96399999999994"/>
    <n v="6"/>
    <n v="0.4"/>
    <n v="-50.392799999999994"/>
  </r>
  <r>
    <n v="7360"/>
    <s v="US-2011-115189"/>
    <x v="2"/>
    <x v="125"/>
    <d v="2012-01-03T00:00:00"/>
    <s v="Second Class"/>
    <s v="AR-10345"/>
    <s v="Alex Russell"/>
    <x v="1"/>
    <x v="0"/>
    <s v="Philadelphia"/>
    <x v="9"/>
    <n v="19143"/>
    <x v="3"/>
    <x v="309"/>
    <x v="0"/>
    <x v="3"/>
    <x v="306"/>
    <n v="523.76400000000001"/>
    <n v="3"/>
    <n v="0.4"/>
    <n v="-192.04680000000008"/>
  </r>
  <r>
    <n v="7361"/>
    <s v="CA-2013-163594"/>
    <x v="0"/>
    <x v="408"/>
    <d v="2013-04-15T00:00:00"/>
    <s v="First Class"/>
    <s v="JF-15295"/>
    <s v="Jason Fortune-"/>
    <x v="0"/>
    <x v="0"/>
    <s v="Los Angeles"/>
    <x v="1"/>
    <n v="90036"/>
    <x v="1"/>
    <x v="1145"/>
    <x v="1"/>
    <x v="10"/>
    <x v="1124"/>
    <n v="19.440000000000001"/>
    <n v="3"/>
    <n v="0"/>
    <n v="9.3312000000000008"/>
  </r>
  <r>
    <n v="7362"/>
    <s v="CA-2013-163594"/>
    <x v="0"/>
    <x v="408"/>
    <d v="2013-04-15T00:00:00"/>
    <s v="First Class"/>
    <s v="JF-15295"/>
    <s v="Jason Fortune-"/>
    <x v="0"/>
    <x v="0"/>
    <s v="Los Angeles"/>
    <x v="1"/>
    <n v="90036"/>
    <x v="1"/>
    <x v="405"/>
    <x v="0"/>
    <x v="1"/>
    <x v="401"/>
    <n v="194.35200000000003"/>
    <n v="3"/>
    <n v="0.2"/>
    <n v="-36.441000000000031"/>
  </r>
  <r>
    <n v="7363"/>
    <s v="CA-2013-163594"/>
    <x v="0"/>
    <x v="408"/>
    <d v="2013-04-15T00:00:00"/>
    <s v="First Class"/>
    <s v="JF-15295"/>
    <s v="Jason Fortune-"/>
    <x v="0"/>
    <x v="0"/>
    <s v="Los Angeles"/>
    <x v="1"/>
    <n v="90036"/>
    <x v="1"/>
    <x v="785"/>
    <x v="1"/>
    <x v="8"/>
    <x v="776"/>
    <n v="36.624000000000002"/>
    <n v="3"/>
    <n v="0.2"/>
    <n v="13.734"/>
  </r>
  <r>
    <n v="7364"/>
    <s v="CA-2013-127243"/>
    <x v="0"/>
    <x v="85"/>
    <d v="2013-12-05T00:00:00"/>
    <s v="Standard Class"/>
    <s v="DS-13180"/>
    <s v="David Smith"/>
    <x v="1"/>
    <x v="0"/>
    <s v="Philadelphia"/>
    <x v="9"/>
    <n v="19140"/>
    <x v="3"/>
    <x v="867"/>
    <x v="2"/>
    <x v="7"/>
    <x v="852"/>
    <n v="340.18200000000002"/>
    <n v="3"/>
    <n v="0.4"/>
    <n v="-73.706100000000021"/>
  </r>
  <r>
    <n v="7365"/>
    <s v="CA-2013-127243"/>
    <x v="0"/>
    <x v="85"/>
    <d v="2013-12-05T00:00:00"/>
    <s v="Standard Class"/>
    <s v="DS-13180"/>
    <s v="David Smith"/>
    <x v="1"/>
    <x v="0"/>
    <s v="Philadelphia"/>
    <x v="9"/>
    <n v="19140"/>
    <x v="3"/>
    <x v="1239"/>
    <x v="1"/>
    <x v="13"/>
    <x v="1213"/>
    <n v="12.672000000000001"/>
    <n v="8"/>
    <n v="0.2"/>
    <n v="2.6927999999999992"/>
  </r>
  <r>
    <n v="7366"/>
    <s v="CA-2013-127243"/>
    <x v="0"/>
    <x v="85"/>
    <d v="2013-12-05T00:00:00"/>
    <s v="Standard Class"/>
    <s v="DS-13180"/>
    <s v="David Smith"/>
    <x v="1"/>
    <x v="0"/>
    <s v="Philadelphia"/>
    <x v="9"/>
    <n v="19140"/>
    <x v="3"/>
    <x v="1426"/>
    <x v="1"/>
    <x v="8"/>
    <x v="1405"/>
    <n v="6.8880000000000017"/>
    <n v="2"/>
    <n v="0.7"/>
    <n v="-5.0511999999999997"/>
  </r>
  <r>
    <n v="7367"/>
    <s v="CA-2013-127243"/>
    <x v="0"/>
    <x v="85"/>
    <d v="2013-12-05T00:00:00"/>
    <s v="Standard Class"/>
    <s v="DS-13180"/>
    <s v="David Smith"/>
    <x v="1"/>
    <x v="0"/>
    <s v="Philadelphia"/>
    <x v="9"/>
    <n v="19140"/>
    <x v="3"/>
    <x v="1512"/>
    <x v="1"/>
    <x v="4"/>
    <x v="1490"/>
    <n v="32.544000000000004"/>
    <n v="2"/>
    <n v="0.2"/>
    <n v="-7.7292000000000041"/>
  </r>
  <r>
    <n v="7368"/>
    <s v="CA-2013-127243"/>
    <x v="0"/>
    <x v="85"/>
    <d v="2013-12-05T00:00:00"/>
    <s v="Standard Class"/>
    <s v="DS-13180"/>
    <s v="David Smith"/>
    <x v="1"/>
    <x v="0"/>
    <s v="Philadelphia"/>
    <x v="9"/>
    <n v="19140"/>
    <x v="3"/>
    <x v="474"/>
    <x v="0"/>
    <x v="1"/>
    <x v="470"/>
    <n v="347.80200000000002"/>
    <n v="7"/>
    <n v="0.3"/>
    <n v="-24.842999999999961"/>
  </r>
  <r>
    <n v="7369"/>
    <s v="CA-2014-161851"/>
    <x v="3"/>
    <x v="4"/>
    <d v="2014-04-18T00:00:00"/>
    <s v="First Class"/>
    <s v="BP-11095"/>
    <s v="Bart Pistole"/>
    <x v="1"/>
    <x v="0"/>
    <s v="Miami"/>
    <x v="2"/>
    <n v="33180"/>
    <x v="0"/>
    <x v="68"/>
    <x v="1"/>
    <x v="8"/>
    <x v="1444"/>
    <n v="15.570000000000004"/>
    <n v="3"/>
    <n v="0.7"/>
    <n v="-11.936999999999998"/>
  </r>
  <r>
    <n v="7370"/>
    <s v="CA-2012-110345"/>
    <x v="1"/>
    <x v="1000"/>
    <d v="2012-03-11T00:00:00"/>
    <s v="Second Class"/>
    <s v="TG-21310"/>
    <s v="Toby Gnade"/>
    <x v="0"/>
    <x v="0"/>
    <s v="Raleigh"/>
    <x v="3"/>
    <n v="27604"/>
    <x v="0"/>
    <x v="782"/>
    <x v="1"/>
    <x v="2"/>
    <x v="773"/>
    <n v="4.6079999999999997"/>
    <n v="2"/>
    <n v="0.2"/>
    <n v="1.6704000000000001"/>
  </r>
  <r>
    <n v="7371"/>
    <s v="CA-2011-107769"/>
    <x v="2"/>
    <x v="919"/>
    <d v="2011-11-01T00:00:00"/>
    <s v="Standard Class"/>
    <s v="BT-11395"/>
    <s v="Bill Tyler"/>
    <x v="1"/>
    <x v="0"/>
    <s v="Garden City"/>
    <x v="41"/>
    <n v="67846"/>
    <x v="2"/>
    <x v="957"/>
    <x v="2"/>
    <x v="7"/>
    <x v="941"/>
    <n v="257.98"/>
    <n v="2"/>
    <n v="0"/>
    <n v="74.8142"/>
  </r>
  <r>
    <n v="7372"/>
    <s v="US-2014-123862"/>
    <x v="3"/>
    <x v="363"/>
    <d v="2014-01-10T00:00:00"/>
    <s v="Second Class"/>
    <s v="JF-15190"/>
    <s v="Jamie Frazer"/>
    <x v="0"/>
    <x v="0"/>
    <s v="Long Beach"/>
    <x v="1"/>
    <n v="90805"/>
    <x v="1"/>
    <x v="4"/>
    <x v="1"/>
    <x v="4"/>
    <x v="4"/>
    <n v="153.78"/>
    <n v="11"/>
    <n v="0"/>
    <n v="44.596199999999996"/>
  </r>
  <r>
    <n v="7373"/>
    <s v="US-2014-123862"/>
    <x v="3"/>
    <x v="363"/>
    <d v="2014-01-10T00:00:00"/>
    <s v="Second Class"/>
    <s v="JF-15190"/>
    <s v="Jamie Frazer"/>
    <x v="0"/>
    <x v="0"/>
    <s v="Long Beach"/>
    <x v="1"/>
    <n v="90805"/>
    <x v="1"/>
    <x v="1512"/>
    <x v="1"/>
    <x v="4"/>
    <x v="1490"/>
    <n v="61.019999999999996"/>
    <n v="3"/>
    <n v="0"/>
    <n v="0.61019999999999541"/>
  </r>
  <r>
    <n v="7374"/>
    <s v="US-2014-123862"/>
    <x v="3"/>
    <x v="363"/>
    <d v="2014-01-10T00:00:00"/>
    <s v="Second Class"/>
    <s v="JF-15190"/>
    <s v="Jamie Frazer"/>
    <x v="0"/>
    <x v="0"/>
    <s v="Long Beach"/>
    <x v="1"/>
    <n v="90805"/>
    <x v="1"/>
    <x v="1799"/>
    <x v="1"/>
    <x v="14"/>
    <x v="1780"/>
    <n v="110.11"/>
    <n v="7"/>
    <n v="0"/>
    <n v="31.931899999999988"/>
  </r>
  <r>
    <n v="7375"/>
    <s v="US-2014-123862"/>
    <x v="3"/>
    <x v="363"/>
    <d v="2014-01-10T00:00:00"/>
    <s v="Second Class"/>
    <s v="JF-15190"/>
    <s v="Jamie Frazer"/>
    <x v="0"/>
    <x v="0"/>
    <s v="Long Beach"/>
    <x v="1"/>
    <n v="90805"/>
    <x v="1"/>
    <x v="550"/>
    <x v="1"/>
    <x v="13"/>
    <x v="33"/>
    <n v="7.89"/>
    <n v="1"/>
    <n v="0"/>
    <n v="3.5504999999999995"/>
  </r>
  <r>
    <n v="7376"/>
    <s v="CA-2014-100580"/>
    <x v="3"/>
    <x v="802"/>
    <d v="2014-08-21T00:00:00"/>
    <s v="Standard Class"/>
    <s v="MK-17905"/>
    <s v="Michael Kennedy"/>
    <x v="1"/>
    <x v="0"/>
    <s v="San Diego"/>
    <x v="1"/>
    <n v="92037"/>
    <x v="1"/>
    <x v="491"/>
    <x v="1"/>
    <x v="8"/>
    <x v="486"/>
    <n v="36.024000000000001"/>
    <n v="3"/>
    <n v="0.2"/>
    <n v="11.707799999999995"/>
  </r>
  <r>
    <n v="7377"/>
    <s v="US-2014-145597"/>
    <x v="3"/>
    <x v="808"/>
    <d v="2014-11-06T00:00:00"/>
    <s v="First Class"/>
    <s v="GG-14650"/>
    <s v="Greg Guthrie"/>
    <x v="1"/>
    <x v="0"/>
    <s v="Bloomington"/>
    <x v="10"/>
    <n v="61701"/>
    <x v="2"/>
    <x v="207"/>
    <x v="1"/>
    <x v="6"/>
    <x v="206"/>
    <n v="54.336000000000006"/>
    <n v="4"/>
    <n v="0.2"/>
    <n v="5.4336000000000002"/>
  </r>
  <r>
    <n v="7378"/>
    <s v="CA-2011-132787"/>
    <x v="2"/>
    <x v="111"/>
    <d v="2011-09-23T00:00:00"/>
    <s v="Standard Class"/>
    <s v="MC-18130"/>
    <s v="Mike Caudle"/>
    <x v="1"/>
    <x v="0"/>
    <s v="Seattle"/>
    <x v="4"/>
    <n v="98115"/>
    <x v="1"/>
    <x v="421"/>
    <x v="1"/>
    <x v="4"/>
    <x v="416"/>
    <n v="92.52"/>
    <n v="6"/>
    <n v="0"/>
    <n v="24.980400000000007"/>
  </r>
  <r>
    <n v="7379"/>
    <s v="CA-2012-136224"/>
    <x v="1"/>
    <x v="70"/>
    <d v="2012-05-31T00:00:00"/>
    <s v="Same Day"/>
    <s v="ML-18265"/>
    <s v="Muhammed Lee"/>
    <x v="0"/>
    <x v="0"/>
    <s v="Fayetteville"/>
    <x v="3"/>
    <n v="28314"/>
    <x v="0"/>
    <x v="1046"/>
    <x v="1"/>
    <x v="6"/>
    <x v="1026"/>
    <n v="10.272000000000002"/>
    <n v="3"/>
    <n v="0.2"/>
    <n v="1.1555999999999984"/>
  </r>
  <r>
    <n v="7380"/>
    <s v="CA-2013-105732"/>
    <x v="0"/>
    <x v="1160"/>
    <d v="2013-09-19T00:00:00"/>
    <s v="Standard Class"/>
    <s v="AG-10270"/>
    <s v="Alejandro Grove"/>
    <x v="0"/>
    <x v="0"/>
    <s v="Omaha"/>
    <x v="8"/>
    <n v="68104"/>
    <x v="2"/>
    <x v="1033"/>
    <x v="1"/>
    <x v="4"/>
    <x v="1015"/>
    <n v="40.74"/>
    <n v="3"/>
    <n v="0"/>
    <n v="0.4073999999999991"/>
  </r>
  <r>
    <n v="7381"/>
    <s v="CA-2013-105732"/>
    <x v="0"/>
    <x v="1160"/>
    <d v="2013-09-19T00:00:00"/>
    <s v="Standard Class"/>
    <s v="AG-10270"/>
    <s v="Alejandro Grove"/>
    <x v="0"/>
    <x v="0"/>
    <s v="Omaha"/>
    <x v="8"/>
    <n v="68104"/>
    <x v="2"/>
    <x v="1363"/>
    <x v="1"/>
    <x v="2"/>
    <x v="1340"/>
    <n v="14.399999999999999"/>
    <n v="5"/>
    <n v="0"/>
    <n v="7.056"/>
  </r>
  <r>
    <n v="7382"/>
    <s v="CA-2013-105732"/>
    <x v="0"/>
    <x v="1160"/>
    <d v="2013-09-19T00:00:00"/>
    <s v="Standard Class"/>
    <s v="AG-10270"/>
    <s v="Alejandro Grove"/>
    <x v="0"/>
    <x v="0"/>
    <s v="Omaha"/>
    <x v="8"/>
    <n v="68104"/>
    <x v="2"/>
    <x v="1507"/>
    <x v="2"/>
    <x v="7"/>
    <x v="1485"/>
    <n v="149.94999999999999"/>
    <n v="5"/>
    <n v="0"/>
    <n v="41.986000000000004"/>
  </r>
  <r>
    <n v="7383"/>
    <s v="CA-2013-105732"/>
    <x v="0"/>
    <x v="1160"/>
    <d v="2013-09-19T00:00:00"/>
    <s v="Standard Class"/>
    <s v="AG-10270"/>
    <s v="Alejandro Grove"/>
    <x v="0"/>
    <x v="0"/>
    <s v="Omaha"/>
    <x v="8"/>
    <n v="68104"/>
    <x v="2"/>
    <x v="1566"/>
    <x v="1"/>
    <x v="14"/>
    <x v="1548"/>
    <n v="16.899999999999999"/>
    <n v="2"/>
    <n v="0"/>
    <n v="5.0699999999999985"/>
  </r>
  <r>
    <n v="7384"/>
    <s v="CA-2013-105732"/>
    <x v="0"/>
    <x v="1160"/>
    <d v="2013-09-19T00:00:00"/>
    <s v="Standard Class"/>
    <s v="AG-10270"/>
    <s v="Alejandro Grove"/>
    <x v="0"/>
    <x v="0"/>
    <s v="Omaha"/>
    <x v="8"/>
    <n v="68104"/>
    <x v="2"/>
    <x v="707"/>
    <x v="1"/>
    <x v="10"/>
    <x v="699"/>
    <n v="17.61"/>
    <n v="3"/>
    <n v="0"/>
    <n v="8.4527999999999999"/>
  </r>
  <r>
    <n v="7385"/>
    <s v="CA-2013-105732"/>
    <x v="0"/>
    <x v="1160"/>
    <d v="2013-09-19T00:00:00"/>
    <s v="Standard Class"/>
    <s v="AG-10270"/>
    <s v="Alejandro Grove"/>
    <x v="0"/>
    <x v="0"/>
    <s v="Omaha"/>
    <x v="8"/>
    <n v="68104"/>
    <x v="2"/>
    <x v="1141"/>
    <x v="1"/>
    <x v="9"/>
    <x v="1120"/>
    <n v="378"/>
    <n v="2"/>
    <n v="0"/>
    <n v="136.07999999999998"/>
  </r>
  <r>
    <n v="7386"/>
    <s v="CA-2013-105732"/>
    <x v="0"/>
    <x v="1160"/>
    <d v="2013-09-19T00:00:00"/>
    <s v="Standard Class"/>
    <s v="AG-10270"/>
    <s v="Alejandro Grove"/>
    <x v="0"/>
    <x v="0"/>
    <s v="Omaha"/>
    <x v="8"/>
    <n v="68104"/>
    <x v="2"/>
    <x v="1017"/>
    <x v="1"/>
    <x v="10"/>
    <x v="999"/>
    <n v="17.64"/>
    <n v="3"/>
    <n v="0"/>
    <n v="8.6435999999999993"/>
  </r>
  <r>
    <n v="7387"/>
    <s v="CA-2013-105732"/>
    <x v="0"/>
    <x v="1160"/>
    <d v="2013-09-19T00:00:00"/>
    <s v="Standard Class"/>
    <s v="AG-10270"/>
    <s v="Alejandro Grove"/>
    <x v="0"/>
    <x v="0"/>
    <s v="Omaha"/>
    <x v="8"/>
    <n v="68104"/>
    <x v="2"/>
    <x v="821"/>
    <x v="1"/>
    <x v="4"/>
    <x v="809"/>
    <n v="373.08"/>
    <n v="6"/>
    <n v="0"/>
    <n v="100.73160000000001"/>
  </r>
  <r>
    <n v="7388"/>
    <s v="CA-2013-105732"/>
    <x v="0"/>
    <x v="1160"/>
    <d v="2013-09-19T00:00:00"/>
    <s v="Standard Class"/>
    <s v="AG-10270"/>
    <s v="Alejandro Grove"/>
    <x v="0"/>
    <x v="0"/>
    <s v="Omaha"/>
    <x v="8"/>
    <n v="68104"/>
    <x v="2"/>
    <x v="35"/>
    <x v="0"/>
    <x v="5"/>
    <x v="35"/>
    <n v="1336.4399999999998"/>
    <n v="14"/>
    <n v="0"/>
    <n v="387.56759999999986"/>
  </r>
  <r>
    <n v="7389"/>
    <s v="CA-2013-105732"/>
    <x v="0"/>
    <x v="1160"/>
    <d v="2013-09-19T00:00:00"/>
    <s v="Standard Class"/>
    <s v="AG-10270"/>
    <s v="Alejandro Grove"/>
    <x v="0"/>
    <x v="0"/>
    <s v="Omaha"/>
    <x v="8"/>
    <n v="68104"/>
    <x v="2"/>
    <x v="1136"/>
    <x v="2"/>
    <x v="7"/>
    <x v="1115"/>
    <n v="29.97"/>
    <n v="3"/>
    <n v="0"/>
    <n v="0.29969999999999963"/>
  </r>
  <r>
    <n v="7390"/>
    <s v="CA-2014-108035"/>
    <x v="3"/>
    <x v="1161"/>
    <d v="2014-12-04T00:00:00"/>
    <s v="Standard Class"/>
    <s v="TT-21070"/>
    <s v="Ted Trevino"/>
    <x v="0"/>
    <x v="0"/>
    <s v="Chattanooga"/>
    <x v="18"/>
    <n v="37421"/>
    <x v="0"/>
    <x v="1"/>
    <x v="0"/>
    <x v="1"/>
    <x v="1"/>
    <n v="390.36799999999999"/>
    <n v="2"/>
    <n v="0.2"/>
    <n v="48.795999999999978"/>
  </r>
  <r>
    <n v="7391"/>
    <s v="CA-2014-108035"/>
    <x v="3"/>
    <x v="1161"/>
    <d v="2014-12-04T00:00:00"/>
    <s v="Standard Class"/>
    <s v="TT-21070"/>
    <s v="Ted Trevino"/>
    <x v="0"/>
    <x v="0"/>
    <s v="Chattanooga"/>
    <x v="18"/>
    <n v="37421"/>
    <x v="0"/>
    <x v="216"/>
    <x v="0"/>
    <x v="5"/>
    <x v="1570"/>
    <n v="101.52000000000001"/>
    <n v="5"/>
    <n v="0.2"/>
    <n v="19.034999999999989"/>
  </r>
  <r>
    <n v="7392"/>
    <s v="CA-2014-160031"/>
    <x v="3"/>
    <x v="769"/>
    <d v="2014-12-08T00:00:00"/>
    <s v="Second Class"/>
    <s v="LT-16765"/>
    <s v="Larry Tron"/>
    <x v="0"/>
    <x v="0"/>
    <s v="Fairfield"/>
    <x v="24"/>
    <n v="45014"/>
    <x v="3"/>
    <x v="1174"/>
    <x v="1"/>
    <x v="10"/>
    <x v="1151"/>
    <n v="74.352000000000004"/>
    <n v="3"/>
    <n v="0.2"/>
    <n v="23.234999999999992"/>
  </r>
  <r>
    <n v="7393"/>
    <s v="CA-2014-147844"/>
    <x v="3"/>
    <x v="743"/>
    <d v="2014-05-07T00:00:00"/>
    <s v="Standard Class"/>
    <s v="DD-13570"/>
    <s v="Dorothy Dickinson"/>
    <x v="0"/>
    <x v="0"/>
    <s v="Los Angeles"/>
    <x v="1"/>
    <n v="90049"/>
    <x v="1"/>
    <x v="1407"/>
    <x v="1"/>
    <x v="10"/>
    <x v="1385"/>
    <n v="15.700000000000001"/>
    <n v="5"/>
    <n v="0"/>
    <n v="7.0649999999999995"/>
  </r>
  <r>
    <n v="7394"/>
    <s v="CA-2014-147844"/>
    <x v="3"/>
    <x v="743"/>
    <d v="2014-05-07T00:00:00"/>
    <s v="Standard Class"/>
    <s v="DD-13570"/>
    <s v="Dorothy Dickinson"/>
    <x v="0"/>
    <x v="0"/>
    <s v="Los Angeles"/>
    <x v="1"/>
    <n v="90049"/>
    <x v="1"/>
    <x v="1500"/>
    <x v="1"/>
    <x v="6"/>
    <x v="1479"/>
    <n v="59.519999999999996"/>
    <n v="3"/>
    <n v="0"/>
    <n v="15.475200000000001"/>
  </r>
  <r>
    <n v="7395"/>
    <s v="CA-2014-147844"/>
    <x v="3"/>
    <x v="743"/>
    <d v="2014-05-07T00:00:00"/>
    <s v="Standard Class"/>
    <s v="DD-13570"/>
    <s v="Dorothy Dickinson"/>
    <x v="0"/>
    <x v="0"/>
    <s v="Los Angeles"/>
    <x v="1"/>
    <n v="90049"/>
    <x v="1"/>
    <x v="320"/>
    <x v="1"/>
    <x v="10"/>
    <x v="317"/>
    <n v="34.4"/>
    <n v="5"/>
    <n v="0"/>
    <n v="15.823999999999998"/>
  </r>
  <r>
    <n v="7396"/>
    <s v="CA-2013-110975"/>
    <x v="0"/>
    <x v="591"/>
    <d v="2013-12-31T00:00:00"/>
    <s v="Standard Class"/>
    <s v="DB-12970"/>
    <s v="Darren Budd"/>
    <x v="1"/>
    <x v="0"/>
    <s v="New York City"/>
    <x v="15"/>
    <n v="10024"/>
    <x v="3"/>
    <x v="971"/>
    <x v="0"/>
    <x v="3"/>
    <x v="956"/>
    <n v="313.17599999999999"/>
    <n v="2"/>
    <n v="0.4"/>
    <n v="-120.05080000000007"/>
  </r>
  <r>
    <n v="7397"/>
    <s v="CA-2013-110975"/>
    <x v="0"/>
    <x v="591"/>
    <d v="2013-12-31T00:00:00"/>
    <s v="Standard Class"/>
    <s v="DB-12970"/>
    <s v="Darren Budd"/>
    <x v="1"/>
    <x v="0"/>
    <s v="New York City"/>
    <x v="15"/>
    <n v="10024"/>
    <x v="3"/>
    <x v="623"/>
    <x v="0"/>
    <x v="1"/>
    <x v="617"/>
    <n v="866.64599999999996"/>
    <n v="3"/>
    <n v="0.1"/>
    <n v="173.32919999999999"/>
  </r>
  <r>
    <n v="7398"/>
    <s v="CA-2011-141649"/>
    <x v="2"/>
    <x v="587"/>
    <d v="2011-09-30T00:00:00"/>
    <s v="Same Day"/>
    <s v="DM-12955"/>
    <s v="Dario Medina"/>
    <x v="1"/>
    <x v="0"/>
    <s v="Fairfield"/>
    <x v="24"/>
    <n v="45014"/>
    <x v="3"/>
    <x v="190"/>
    <x v="1"/>
    <x v="9"/>
    <x v="189"/>
    <n v="795.40800000000013"/>
    <n v="6"/>
    <n v="0.2"/>
    <n v="59.655599999999993"/>
  </r>
  <r>
    <n v="7399"/>
    <s v="CA-2011-124807"/>
    <x v="2"/>
    <x v="136"/>
    <d v="2011-07-15T00:00:00"/>
    <s v="Second Class"/>
    <s v="ME-17725"/>
    <s v="Max Engle"/>
    <x v="0"/>
    <x v="0"/>
    <s v="Chicago"/>
    <x v="10"/>
    <n v="60610"/>
    <x v="2"/>
    <x v="1050"/>
    <x v="1"/>
    <x v="10"/>
    <x v="1030"/>
    <n v="35.856000000000002"/>
    <n v="9"/>
    <n v="0.2"/>
    <n v="12.997800000000003"/>
  </r>
  <r>
    <n v="7400"/>
    <s v="CA-2011-124807"/>
    <x v="2"/>
    <x v="136"/>
    <d v="2011-07-15T00:00:00"/>
    <s v="Second Class"/>
    <s v="ME-17725"/>
    <s v="Max Engle"/>
    <x v="0"/>
    <x v="0"/>
    <s v="Chicago"/>
    <x v="10"/>
    <n v="60610"/>
    <x v="2"/>
    <x v="540"/>
    <x v="2"/>
    <x v="11"/>
    <x v="535"/>
    <n v="23.840000000000003"/>
    <n v="4"/>
    <n v="0.2"/>
    <n v="3.2779999999999987"/>
  </r>
  <r>
    <n v="7401"/>
    <s v="CA-2013-110009"/>
    <x v="0"/>
    <x v="162"/>
    <d v="2013-09-14T00:00:00"/>
    <s v="Standard Class"/>
    <s v="TR-21325"/>
    <s v="Toby Ritter"/>
    <x v="0"/>
    <x v="0"/>
    <s v="Seattle"/>
    <x v="4"/>
    <n v="98103"/>
    <x v="1"/>
    <x v="484"/>
    <x v="0"/>
    <x v="5"/>
    <x v="479"/>
    <n v="43.13"/>
    <n v="1"/>
    <n v="0"/>
    <n v="14.664200000000001"/>
  </r>
  <r>
    <n v="7402"/>
    <s v="CA-2013-110009"/>
    <x v="0"/>
    <x v="162"/>
    <d v="2013-09-14T00:00:00"/>
    <s v="Standard Class"/>
    <s v="TR-21325"/>
    <s v="Toby Ritter"/>
    <x v="0"/>
    <x v="0"/>
    <s v="Seattle"/>
    <x v="4"/>
    <n v="98103"/>
    <x v="1"/>
    <x v="249"/>
    <x v="1"/>
    <x v="10"/>
    <x v="247"/>
    <n v="30.87"/>
    <n v="7"/>
    <n v="0"/>
    <n v="14.200199999999999"/>
  </r>
  <r>
    <n v="7403"/>
    <s v="CA-2014-168172"/>
    <x v="3"/>
    <x v="634"/>
    <d v="2014-08-11T00:00:00"/>
    <s v="Standard Class"/>
    <s v="SH-20395"/>
    <s v="Shahid Hopkins"/>
    <x v="0"/>
    <x v="0"/>
    <s v="New York City"/>
    <x v="15"/>
    <n v="10011"/>
    <x v="3"/>
    <x v="354"/>
    <x v="1"/>
    <x v="14"/>
    <x v="350"/>
    <n v="70.12"/>
    <n v="4"/>
    <n v="0"/>
    <n v="21.035999999999994"/>
  </r>
  <r>
    <n v="7404"/>
    <s v="CA-2012-100146"/>
    <x v="1"/>
    <x v="263"/>
    <d v="2012-05-19T00:00:00"/>
    <s v="Standard Class"/>
    <s v="CB-12535"/>
    <s v="Claudia Bergmann"/>
    <x v="1"/>
    <x v="0"/>
    <s v="Camarillo"/>
    <x v="1"/>
    <n v="93010"/>
    <x v="1"/>
    <x v="574"/>
    <x v="0"/>
    <x v="0"/>
    <x v="569"/>
    <n v="509.95749999999992"/>
    <n v="5"/>
    <n v="0.15"/>
    <n v="41.996499999999941"/>
  </r>
  <r>
    <n v="7405"/>
    <s v="CA-2012-100146"/>
    <x v="1"/>
    <x v="263"/>
    <d v="2012-05-19T00:00:00"/>
    <s v="Standard Class"/>
    <s v="CB-12535"/>
    <s v="Claudia Bergmann"/>
    <x v="1"/>
    <x v="0"/>
    <s v="Camarillo"/>
    <x v="1"/>
    <n v="93010"/>
    <x v="1"/>
    <x v="514"/>
    <x v="0"/>
    <x v="5"/>
    <x v="509"/>
    <n v="122.91"/>
    <n v="3"/>
    <n v="0"/>
    <n v="34.414800000000007"/>
  </r>
  <r>
    <n v="7406"/>
    <s v="CA-2012-100146"/>
    <x v="1"/>
    <x v="263"/>
    <d v="2012-05-19T00:00:00"/>
    <s v="Standard Class"/>
    <s v="CB-12535"/>
    <s v="Claudia Bergmann"/>
    <x v="1"/>
    <x v="0"/>
    <s v="Camarillo"/>
    <x v="1"/>
    <n v="93010"/>
    <x v="1"/>
    <x v="1225"/>
    <x v="0"/>
    <x v="1"/>
    <x v="1200"/>
    <n v="97.567999999999998"/>
    <n v="2"/>
    <n v="0.2"/>
    <n v="-6.0980000000000025"/>
  </r>
  <r>
    <n v="7407"/>
    <s v="CA-2012-100146"/>
    <x v="1"/>
    <x v="263"/>
    <d v="2012-05-19T00:00:00"/>
    <s v="Standard Class"/>
    <s v="CB-12535"/>
    <s v="Claudia Bergmann"/>
    <x v="1"/>
    <x v="0"/>
    <s v="Camarillo"/>
    <x v="1"/>
    <n v="93010"/>
    <x v="1"/>
    <x v="1496"/>
    <x v="0"/>
    <x v="1"/>
    <x v="1475"/>
    <n v="722.35200000000009"/>
    <n v="3"/>
    <n v="0.2"/>
    <n v="81.264599999999916"/>
  </r>
  <r>
    <n v="7408"/>
    <s v="CA-2014-152079"/>
    <x v="3"/>
    <x v="176"/>
    <d v="2014-01-22T00:00:00"/>
    <s v="First Class"/>
    <s v="ML-17410"/>
    <s v="Maris LaWare"/>
    <x v="0"/>
    <x v="0"/>
    <s v="Chicago"/>
    <x v="10"/>
    <n v="60653"/>
    <x v="2"/>
    <x v="745"/>
    <x v="1"/>
    <x v="2"/>
    <x v="736"/>
    <n v="11.52"/>
    <n v="5"/>
    <n v="0.2"/>
    <n v="4.1760000000000002"/>
  </r>
  <r>
    <n v="7409"/>
    <s v="CA-2013-129728"/>
    <x v="0"/>
    <x v="198"/>
    <d v="2013-06-07T00:00:00"/>
    <s v="Standard Class"/>
    <s v="JG-15310"/>
    <s v="Jason Gross"/>
    <x v="1"/>
    <x v="0"/>
    <s v="Los Angeles"/>
    <x v="1"/>
    <n v="90032"/>
    <x v="1"/>
    <x v="1478"/>
    <x v="0"/>
    <x v="5"/>
    <x v="1456"/>
    <n v="167.84"/>
    <n v="8"/>
    <n v="0"/>
    <n v="11.748799999999989"/>
  </r>
  <r>
    <n v="7410"/>
    <s v="CA-2011-121769"/>
    <x v="2"/>
    <x v="918"/>
    <d v="2011-04-12T00:00:00"/>
    <s v="Standard Class"/>
    <s v="JS-15880"/>
    <s v="John Stevenson"/>
    <x v="0"/>
    <x v="0"/>
    <s v="Toledo"/>
    <x v="24"/>
    <n v="43615"/>
    <x v="3"/>
    <x v="1666"/>
    <x v="0"/>
    <x v="3"/>
    <x v="1645"/>
    <n v="172.11"/>
    <n v="1"/>
    <n v="0.4"/>
    <n v="-94.660500000000013"/>
  </r>
  <r>
    <n v="7411"/>
    <s v="CA-2011-103058"/>
    <x v="2"/>
    <x v="149"/>
    <d v="2011-07-24T00:00:00"/>
    <s v="First Class"/>
    <s v="AG-10270"/>
    <s v="Alejandro Grove"/>
    <x v="0"/>
    <x v="0"/>
    <s v="New York City"/>
    <x v="15"/>
    <n v="10011"/>
    <x v="3"/>
    <x v="959"/>
    <x v="2"/>
    <x v="11"/>
    <x v="943"/>
    <n v="99.98"/>
    <n v="2"/>
    <n v="0"/>
    <n v="7.9983999999999895"/>
  </r>
  <r>
    <n v="7412"/>
    <s v="CA-2014-121125"/>
    <x v="3"/>
    <x v="1109"/>
    <d v="2014-06-04T00:00:00"/>
    <s v="Standard Class"/>
    <s v="MG-17890"/>
    <s v="Michael Granlund"/>
    <x v="2"/>
    <x v="0"/>
    <s v="Tigard"/>
    <x v="21"/>
    <n v="97224"/>
    <x v="1"/>
    <x v="1602"/>
    <x v="2"/>
    <x v="7"/>
    <x v="1585"/>
    <n v="156.79200000000003"/>
    <n v="1"/>
    <n v="0.2"/>
    <n v="17.639099999999985"/>
  </r>
  <r>
    <n v="7413"/>
    <s v="CA-2014-121125"/>
    <x v="3"/>
    <x v="1109"/>
    <d v="2014-06-04T00:00:00"/>
    <s v="Standard Class"/>
    <s v="MG-17890"/>
    <s v="Michael Granlund"/>
    <x v="2"/>
    <x v="0"/>
    <s v="Tigard"/>
    <x v="21"/>
    <n v="97224"/>
    <x v="1"/>
    <x v="176"/>
    <x v="2"/>
    <x v="11"/>
    <x v="175"/>
    <n v="35.360000000000007"/>
    <n v="2"/>
    <n v="0.2"/>
    <n v="-3.0939999999999994"/>
  </r>
  <r>
    <n v="7414"/>
    <s v="CA-2014-121125"/>
    <x v="3"/>
    <x v="1109"/>
    <d v="2014-06-04T00:00:00"/>
    <s v="Standard Class"/>
    <s v="MG-17890"/>
    <s v="Michael Granlund"/>
    <x v="2"/>
    <x v="0"/>
    <s v="Tigard"/>
    <x v="21"/>
    <n v="97224"/>
    <x v="1"/>
    <x v="1793"/>
    <x v="0"/>
    <x v="5"/>
    <x v="1774"/>
    <n v="13.591999999999999"/>
    <n v="1"/>
    <n v="0.2"/>
    <n v="-0.33980000000000032"/>
  </r>
  <r>
    <n v="7415"/>
    <s v="US-2013-114013"/>
    <x v="0"/>
    <x v="69"/>
    <d v="2013-03-16T00:00:00"/>
    <s v="Second Class"/>
    <s v="SC-20770"/>
    <s v="Stewart Carmichael"/>
    <x v="1"/>
    <x v="0"/>
    <s v="Philadelphia"/>
    <x v="9"/>
    <n v="19134"/>
    <x v="3"/>
    <x v="157"/>
    <x v="0"/>
    <x v="1"/>
    <x v="156"/>
    <n v="386.67999999999995"/>
    <n v="2"/>
    <n v="0.3"/>
    <n v="-5.5240000000000293"/>
  </r>
  <r>
    <n v="7416"/>
    <s v="US-2013-114013"/>
    <x v="0"/>
    <x v="69"/>
    <d v="2013-03-16T00:00:00"/>
    <s v="Second Class"/>
    <s v="SC-20770"/>
    <s v="Stewart Carmichael"/>
    <x v="1"/>
    <x v="0"/>
    <s v="Philadelphia"/>
    <x v="9"/>
    <n v="19134"/>
    <x v="3"/>
    <x v="1523"/>
    <x v="2"/>
    <x v="11"/>
    <x v="1501"/>
    <n v="379.96000000000004"/>
    <n v="5"/>
    <n v="0.2"/>
    <n v="47.494999999999919"/>
  </r>
  <r>
    <n v="7417"/>
    <s v="US-2013-114013"/>
    <x v="0"/>
    <x v="69"/>
    <d v="2013-03-16T00:00:00"/>
    <s v="Second Class"/>
    <s v="SC-20770"/>
    <s v="Stewart Carmichael"/>
    <x v="1"/>
    <x v="0"/>
    <s v="Philadelphia"/>
    <x v="9"/>
    <n v="19134"/>
    <x v="3"/>
    <x v="716"/>
    <x v="2"/>
    <x v="7"/>
    <x v="708"/>
    <n v="539.91"/>
    <n v="3"/>
    <n v="0.4"/>
    <n v="-116.98049999999998"/>
  </r>
  <r>
    <n v="7418"/>
    <s v="US-2013-114013"/>
    <x v="0"/>
    <x v="69"/>
    <d v="2013-03-16T00:00:00"/>
    <s v="Second Class"/>
    <s v="SC-20770"/>
    <s v="Stewart Carmichael"/>
    <x v="1"/>
    <x v="0"/>
    <s v="Philadelphia"/>
    <x v="9"/>
    <n v="19134"/>
    <x v="3"/>
    <x v="1540"/>
    <x v="1"/>
    <x v="10"/>
    <x v="1519"/>
    <n v="41.240000000000009"/>
    <n v="5"/>
    <n v="0.2"/>
    <n v="13.918499999999998"/>
  </r>
  <r>
    <n v="7419"/>
    <s v="US-2013-114013"/>
    <x v="0"/>
    <x v="69"/>
    <d v="2013-03-16T00:00:00"/>
    <s v="Second Class"/>
    <s v="SC-20770"/>
    <s v="Stewart Carmichael"/>
    <x v="1"/>
    <x v="0"/>
    <s v="Philadelphia"/>
    <x v="9"/>
    <n v="19134"/>
    <x v="3"/>
    <x v="1591"/>
    <x v="1"/>
    <x v="8"/>
    <x v="1574"/>
    <n v="51.897000000000013"/>
    <n v="1"/>
    <n v="0.7"/>
    <n v="-41.517600000000002"/>
  </r>
  <r>
    <n v="7420"/>
    <s v="US-2013-114013"/>
    <x v="0"/>
    <x v="69"/>
    <d v="2013-03-16T00:00:00"/>
    <s v="Second Class"/>
    <s v="SC-20770"/>
    <s v="Stewart Carmichael"/>
    <x v="1"/>
    <x v="0"/>
    <s v="Philadelphia"/>
    <x v="9"/>
    <n v="19134"/>
    <x v="3"/>
    <x v="942"/>
    <x v="1"/>
    <x v="4"/>
    <x v="926"/>
    <n v="552.55999999999995"/>
    <n v="5"/>
    <n v="0.2"/>
    <n v="-138.13999999999999"/>
  </r>
  <r>
    <n v="7421"/>
    <s v="US-2013-114013"/>
    <x v="0"/>
    <x v="69"/>
    <d v="2013-03-16T00:00:00"/>
    <s v="Second Class"/>
    <s v="SC-20770"/>
    <s v="Stewart Carmichael"/>
    <x v="1"/>
    <x v="0"/>
    <s v="Philadelphia"/>
    <x v="9"/>
    <n v="19134"/>
    <x v="3"/>
    <x v="1087"/>
    <x v="1"/>
    <x v="8"/>
    <x v="1068"/>
    <n v="23.160000000000004"/>
    <n v="5"/>
    <n v="0.7"/>
    <n v="-15.439999999999998"/>
  </r>
  <r>
    <n v="7422"/>
    <s v="US-2013-114013"/>
    <x v="0"/>
    <x v="69"/>
    <d v="2013-03-16T00:00:00"/>
    <s v="Second Class"/>
    <s v="SC-20770"/>
    <s v="Stewart Carmichael"/>
    <x v="1"/>
    <x v="0"/>
    <s v="Philadelphia"/>
    <x v="9"/>
    <n v="19134"/>
    <x v="3"/>
    <x v="1819"/>
    <x v="1"/>
    <x v="4"/>
    <x v="1799"/>
    <n v="126.08"/>
    <n v="2"/>
    <n v="0.2"/>
    <n v="-28.367999999999984"/>
  </r>
  <r>
    <n v="7423"/>
    <s v="US-2013-114013"/>
    <x v="0"/>
    <x v="69"/>
    <d v="2013-03-16T00:00:00"/>
    <s v="Second Class"/>
    <s v="SC-20770"/>
    <s v="Stewart Carmichael"/>
    <x v="1"/>
    <x v="0"/>
    <s v="Philadelphia"/>
    <x v="9"/>
    <n v="19134"/>
    <x v="3"/>
    <x v="206"/>
    <x v="2"/>
    <x v="15"/>
    <x v="1533"/>
    <n v="449.1"/>
    <n v="3"/>
    <n v="0.7"/>
    <n v="-643.70999999999981"/>
  </r>
  <r>
    <n v="7424"/>
    <s v="CA-2014-135069"/>
    <x v="3"/>
    <x v="318"/>
    <d v="2014-04-15T00:00:00"/>
    <s v="Standard Class"/>
    <s v="BS-11755"/>
    <s v="Bruce Stewart"/>
    <x v="0"/>
    <x v="0"/>
    <s v="Philadelphia"/>
    <x v="9"/>
    <n v="19143"/>
    <x v="3"/>
    <x v="1306"/>
    <x v="1"/>
    <x v="9"/>
    <x v="1282"/>
    <n v="195.10400000000001"/>
    <n v="4"/>
    <n v="0.2"/>
    <n v="21.949199999999969"/>
  </r>
  <r>
    <n v="7425"/>
    <s v="CA-2014-135069"/>
    <x v="3"/>
    <x v="318"/>
    <d v="2014-04-15T00:00:00"/>
    <s v="Standard Class"/>
    <s v="BS-11755"/>
    <s v="Bruce Stewart"/>
    <x v="0"/>
    <x v="0"/>
    <s v="Philadelphia"/>
    <x v="9"/>
    <n v="19143"/>
    <x v="3"/>
    <x v="677"/>
    <x v="0"/>
    <x v="5"/>
    <x v="671"/>
    <n v="36.671999999999997"/>
    <n v="3"/>
    <n v="0.2"/>
    <n v="6.4176000000000002"/>
  </r>
  <r>
    <n v="7426"/>
    <s v="CA-2013-101693"/>
    <x v="0"/>
    <x v="674"/>
    <d v="2013-06-28T00:00:00"/>
    <s v="Second Class"/>
    <s v="LC-17140"/>
    <s v="Logan Currie"/>
    <x v="0"/>
    <x v="0"/>
    <s v="Houston"/>
    <x v="5"/>
    <n v="77070"/>
    <x v="2"/>
    <x v="64"/>
    <x v="0"/>
    <x v="1"/>
    <x v="64"/>
    <n v="85.245999999999995"/>
    <n v="2"/>
    <n v="0.3"/>
    <n v="-6.0890000000000057"/>
  </r>
  <r>
    <n v="7427"/>
    <s v="CA-2013-101693"/>
    <x v="0"/>
    <x v="674"/>
    <d v="2013-06-28T00:00:00"/>
    <s v="Second Class"/>
    <s v="LC-17140"/>
    <s v="Logan Currie"/>
    <x v="0"/>
    <x v="0"/>
    <s v="Houston"/>
    <x v="5"/>
    <n v="77070"/>
    <x v="2"/>
    <x v="1535"/>
    <x v="0"/>
    <x v="5"/>
    <x v="1514"/>
    <n v="32.712000000000003"/>
    <n v="2"/>
    <n v="0.6"/>
    <n v="-26.169599999999996"/>
  </r>
  <r>
    <n v="7428"/>
    <s v="US-2011-164763"/>
    <x v="2"/>
    <x v="461"/>
    <d v="2011-03-21T00:00:00"/>
    <s v="Standard Class"/>
    <s v="MH-17440"/>
    <s v="Mark Haberlin"/>
    <x v="1"/>
    <x v="0"/>
    <s v="Jackson"/>
    <x v="35"/>
    <n v="39212"/>
    <x v="0"/>
    <x v="536"/>
    <x v="1"/>
    <x v="8"/>
    <x v="531"/>
    <n v="11.43"/>
    <n v="3"/>
    <n v="0"/>
    <n v="5.3720999999999997"/>
  </r>
  <r>
    <n v="7429"/>
    <s v="US-2011-164763"/>
    <x v="2"/>
    <x v="461"/>
    <d v="2011-03-21T00:00:00"/>
    <s v="Standard Class"/>
    <s v="MH-17440"/>
    <s v="Mark Haberlin"/>
    <x v="1"/>
    <x v="0"/>
    <s v="Jackson"/>
    <x v="35"/>
    <n v="39212"/>
    <x v="0"/>
    <x v="338"/>
    <x v="1"/>
    <x v="8"/>
    <x v="334"/>
    <n v="30.44"/>
    <n v="2"/>
    <n v="0"/>
    <n v="14.9156"/>
  </r>
  <r>
    <n v="7430"/>
    <s v="US-2011-164763"/>
    <x v="2"/>
    <x v="461"/>
    <d v="2011-03-21T00:00:00"/>
    <s v="Standard Class"/>
    <s v="MH-17440"/>
    <s v="Mark Haberlin"/>
    <x v="1"/>
    <x v="0"/>
    <s v="Jackson"/>
    <x v="35"/>
    <n v="39212"/>
    <x v="0"/>
    <x v="219"/>
    <x v="1"/>
    <x v="10"/>
    <x v="218"/>
    <n v="12.96"/>
    <n v="2"/>
    <n v="0"/>
    <n v="6.3504000000000005"/>
  </r>
  <r>
    <n v="7431"/>
    <s v="US-2011-164763"/>
    <x v="2"/>
    <x v="461"/>
    <d v="2011-03-21T00:00:00"/>
    <s v="Standard Class"/>
    <s v="MH-17440"/>
    <s v="Mark Haberlin"/>
    <x v="1"/>
    <x v="0"/>
    <s v="Jackson"/>
    <x v="35"/>
    <n v="39212"/>
    <x v="0"/>
    <x v="1732"/>
    <x v="1"/>
    <x v="10"/>
    <x v="1711"/>
    <n v="16"/>
    <n v="4"/>
    <n v="0"/>
    <n v="7.68"/>
  </r>
  <r>
    <n v="7432"/>
    <s v="US-2011-164763"/>
    <x v="2"/>
    <x v="461"/>
    <d v="2011-03-21T00:00:00"/>
    <s v="Standard Class"/>
    <s v="MH-17440"/>
    <s v="Mark Haberlin"/>
    <x v="1"/>
    <x v="0"/>
    <s v="Jackson"/>
    <x v="35"/>
    <n v="39212"/>
    <x v="0"/>
    <x v="930"/>
    <x v="1"/>
    <x v="9"/>
    <x v="914"/>
    <n v="32.67"/>
    <n v="3"/>
    <n v="0"/>
    <n v="8.4942000000000011"/>
  </r>
  <r>
    <n v="7433"/>
    <s v="CA-2011-161249"/>
    <x v="2"/>
    <x v="128"/>
    <d v="2011-08-13T00:00:00"/>
    <s v="Standard Class"/>
    <s v="RD-19720"/>
    <s v="Roger Demir"/>
    <x v="0"/>
    <x v="0"/>
    <s v="Phoenix"/>
    <x v="16"/>
    <n v="85023"/>
    <x v="1"/>
    <x v="802"/>
    <x v="1"/>
    <x v="13"/>
    <x v="792"/>
    <n v="4.4640000000000004"/>
    <n v="3"/>
    <n v="0.2"/>
    <n v="-0.94859999999999989"/>
  </r>
  <r>
    <n v="7434"/>
    <s v="CA-2011-161249"/>
    <x v="2"/>
    <x v="128"/>
    <d v="2011-08-13T00:00:00"/>
    <s v="Standard Class"/>
    <s v="RD-19720"/>
    <s v="Roger Demir"/>
    <x v="0"/>
    <x v="0"/>
    <s v="Phoenix"/>
    <x v="16"/>
    <n v="85023"/>
    <x v="1"/>
    <x v="799"/>
    <x v="1"/>
    <x v="8"/>
    <x v="789"/>
    <n v="9.3450000000000024"/>
    <n v="5"/>
    <n v="0.7"/>
    <n v="-6.5414999999999992"/>
  </r>
  <r>
    <n v="7435"/>
    <s v="CA-2012-148180"/>
    <x v="1"/>
    <x v="353"/>
    <d v="2012-07-31T00:00:00"/>
    <s v="Standard Class"/>
    <s v="BP-11095"/>
    <s v="Bart Pistole"/>
    <x v="1"/>
    <x v="0"/>
    <s v="Oxnard"/>
    <x v="1"/>
    <n v="93030"/>
    <x v="1"/>
    <x v="536"/>
    <x v="1"/>
    <x v="8"/>
    <x v="531"/>
    <n v="9.1440000000000001"/>
    <n v="3"/>
    <n v="0.2"/>
    <n v="3.0860999999999996"/>
  </r>
  <r>
    <n v="7436"/>
    <s v="CA-2012-148180"/>
    <x v="1"/>
    <x v="353"/>
    <d v="2012-07-31T00:00:00"/>
    <s v="Standard Class"/>
    <s v="BP-11095"/>
    <s v="Bart Pistole"/>
    <x v="1"/>
    <x v="0"/>
    <s v="Oxnard"/>
    <x v="1"/>
    <n v="93030"/>
    <x v="1"/>
    <x v="308"/>
    <x v="1"/>
    <x v="8"/>
    <x v="305"/>
    <n v="23.136000000000003"/>
    <n v="6"/>
    <n v="0.2"/>
    <n v="8.3867999999999991"/>
  </r>
  <r>
    <n v="7437"/>
    <s v="CA-2012-148180"/>
    <x v="1"/>
    <x v="353"/>
    <d v="2012-07-31T00:00:00"/>
    <s v="Standard Class"/>
    <s v="BP-11095"/>
    <s v="Bart Pistole"/>
    <x v="1"/>
    <x v="0"/>
    <s v="Oxnard"/>
    <x v="1"/>
    <n v="93030"/>
    <x v="1"/>
    <x v="1167"/>
    <x v="1"/>
    <x v="6"/>
    <x v="1145"/>
    <n v="99.2"/>
    <n v="5"/>
    <n v="0"/>
    <n v="25.792000000000002"/>
  </r>
  <r>
    <n v="7438"/>
    <s v="CA-2011-165568"/>
    <x v="2"/>
    <x v="1162"/>
    <d v="2011-02-20T00:00:00"/>
    <s v="Standard Class"/>
    <s v="BF-11020"/>
    <s v="Barry Französisch"/>
    <x v="1"/>
    <x v="0"/>
    <s v="Seattle"/>
    <x v="4"/>
    <n v="98105"/>
    <x v="1"/>
    <x v="880"/>
    <x v="1"/>
    <x v="8"/>
    <x v="865"/>
    <n v="21.36"/>
    <n v="5"/>
    <n v="0.2"/>
    <n v="7.2089999999999996"/>
  </r>
  <r>
    <n v="7439"/>
    <s v="CA-2012-145457"/>
    <x v="1"/>
    <x v="539"/>
    <d v="2012-03-27T00:00:00"/>
    <s v="Second Class"/>
    <s v="CP-12085"/>
    <s v="Cathy Prescott"/>
    <x v="1"/>
    <x v="0"/>
    <s v="Covington"/>
    <x v="4"/>
    <n v="98042"/>
    <x v="1"/>
    <x v="1441"/>
    <x v="0"/>
    <x v="5"/>
    <x v="1420"/>
    <n v="46.900000000000006"/>
    <n v="5"/>
    <n v="0"/>
    <n v="13.132000000000001"/>
  </r>
  <r>
    <n v="7440"/>
    <s v="US-2014-163657"/>
    <x v="3"/>
    <x v="264"/>
    <d v="2014-09-07T00:00:00"/>
    <s v="Standard Class"/>
    <s v="JL-15235"/>
    <s v="Janet Lee"/>
    <x v="0"/>
    <x v="0"/>
    <s v="Los Angeles"/>
    <x v="1"/>
    <n v="90049"/>
    <x v="1"/>
    <x v="605"/>
    <x v="1"/>
    <x v="8"/>
    <x v="600"/>
    <n v="18.72"/>
    <n v="5"/>
    <n v="0.2"/>
    <n v="6.5519999999999996"/>
  </r>
  <r>
    <n v="7441"/>
    <s v="US-2014-163657"/>
    <x v="3"/>
    <x v="264"/>
    <d v="2014-09-07T00:00:00"/>
    <s v="Standard Class"/>
    <s v="JL-15235"/>
    <s v="Janet Lee"/>
    <x v="0"/>
    <x v="0"/>
    <s v="Los Angeles"/>
    <x v="1"/>
    <n v="90049"/>
    <x v="1"/>
    <x v="1116"/>
    <x v="0"/>
    <x v="3"/>
    <x v="1095"/>
    <n v="236.52800000000002"/>
    <n v="2"/>
    <n v="0.2"/>
    <n v="-2.9566000000000088"/>
  </r>
  <r>
    <n v="7442"/>
    <s v="CA-2012-120446"/>
    <x v="1"/>
    <x v="547"/>
    <d v="2012-11-18T00:00:00"/>
    <s v="First Class"/>
    <s v="JG-15805"/>
    <s v="John Grady"/>
    <x v="1"/>
    <x v="0"/>
    <s v="San Diego"/>
    <x v="1"/>
    <n v="92105"/>
    <x v="1"/>
    <x v="165"/>
    <x v="1"/>
    <x v="2"/>
    <x v="164"/>
    <n v="18.899999999999999"/>
    <n v="3"/>
    <n v="0"/>
    <n v="8.6939999999999991"/>
  </r>
  <r>
    <n v="7443"/>
    <s v="CA-2011-109932"/>
    <x v="2"/>
    <x v="337"/>
    <d v="2011-12-11T00:00:00"/>
    <s v="First Class"/>
    <s v="VP-21760"/>
    <s v="Victoria Pisteka"/>
    <x v="1"/>
    <x v="0"/>
    <s v="Brownsville"/>
    <x v="5"/>
    <n v="78521"/>
    <x v="2"/>
    <x v="128"/>
    <x v="1"/>
    <x v="10"/>
    <x v="128"/>
    <n v="10.688000000000001"/>
    <n v="2"/>
    <n v="0.2"/>
    <n v="3.7407999999999997"/>
  </r>
  <r>
    <n v="7444"/>
    <s v="CA-2011-109932"/>
    <x v="2"/>
    <x v="337"/>
    <d v="2011-12-11T00:00:00"/>
    <s v="First Class"/>
    <s v="VP-21760"/>
    <s v="Victoria Pisteka"/>
    <x v="1"/>
    <x v="0"/>
    <s v="Brownsville"/>
    <x v="5"/>
    <n v="78521"/>
    <x v="2"/>
    <x v="595"/>
    <x v="1"/>
    <x v="4"/>
    <x v="590"/>
    <n v="237.09600000000003"/>
    <n v="3"/>
    <n v="0.2"/>
    <n v="20.745899999999985"/>
  </r>
  <r>
    <n v="7445"/>
    <s v="CA-2014-127474"/>
    <x v="3"/>
    <x v="447"/>
    <d v="2014-02-08T00:00:00"/>
    <s v="Second Class"/>
    <s v="RD-19810"/>
    <s v="Ross DeVincentis"/>
    <x v="2"/>
    <x v="0"/>
    <s v="Chicago"/>
    <x v="10"/>
    <n v="60610"/>
    <x v="2"/>
    <x v="778"/>
    <x v="1"/>
    <x v="10"/>
    <x v="769"/>
    <n v="5.1840000000000011"/>
    <n v="1"/>
    <n v="0.2"/>
    <n v="1.8144"/>
  </r>
  <r>
    <n v="7446"/>
    <s v="CA-2014-127474"/>
    <x v="3"/>
    <x v="447"/>
    <d v="2014-02-08T00:00:00"/>
    <s v="Second Class"/>
    <s v="RD-19810"/>
    <s v="Ross DeVincentis"/>
    <x v="2"/>
    <x v="0"/>
    <s v="Chicago"/>
    <x v="10"/>
    <n v="60610"/>
    <x v="2"/>
    <x v="1522"/>
    <x v="1"/>
    <x v="10"/>
    <x v="1500"/>
    <n v="65.584000000000003"/>
    <n v="2"/>
    <n v="0.2"/>
    <n v="23.7742"/>
  </r>
  <r>
    <n v="7447"/>
    <s v="CA-2014-127474"/>
    <x v="3"/>
    <x v="447"/>
    <d v="2014-02-08T00:00:00"/>
    <s v="Second Class"/>
    <s v="RD-19810"/>
    <s v="Ross DeVincentis"/>
    <x v="2"/>
    <x v="0"/>
    <s v="Chicago"/>
    <x v="10"/>
    <n v="60610"/>
    <x v="2"/>
    <x v="1281"/>
    <x v="0"/>
    <x v="5"/>
    <x v="1257"/>
    <n v="22.200000000000003"/>
    <n v="1"/>
    <n v="0.6"/>
    <n v="-26.084999999999994"/>
  </r>
  <r>
    <n v="7448"/>
    <s v="CA-2014-127474"/>
    <x v="3"/>
    <x v="447"/>
    <d v="2014-02-08T00:00:00"/>
    <s v="Second Class"/>
    <s v="RD-19810"/>
    <s v="Ross DeVincentis"/>
    <x v="2"/>
    <x v="0"/>
    <s v="Chicago"/>
    <x v="10"/>
    <n v="60610"/>
    <x v="2"/>
    <x v="976"/>
    <x v="1"/>
    <x v="10"/>
    <x v="961"/>
    <n v="419.4"/>
    <n v="5"/>
    <n v="0.2"/>
    <n v="146.79"/>
  </r>
  <r>
    <n v="7449"/>
    <s v="CA-2014-115448"/>
    <x v="3"/>
    <x v="343"/>
    <d v="2014-11-15T00:00:00"/>
    <s v="First Class"/>
    <s v="MH-18025"/>
    <s v="Michelle Huthwaite"/>
    <x v="0"/>
    <x v="0"/>
    <s v="Knoxville"/>
    <x v="18"/>
    <n v="37918"/>
    <x v="0"/>
    <x v="642"/>
    <x v="0"/>
    <x v="5"/>
    <x v="636"/>
    <n v="88.920000000000016"/>
    <n v="5"/>
    <n v="0.2"/>
    <n v="14.449499999999986"/>
  </r>
  <r>
    <n v="7450"/>
    <s v="CA-2014-105669"/>
    <x v="3"/>
    <x v="697"/>
    <d v="2014-09-23T00:00:00"/>
    <s v="Second Class"/>
    <s v="SJ-20125"/>
    <s v="Sanjit Jacobs"/>
    <x v="2"/>
    <x v="0"/>
    <s v="Houston"/>
    <x v="5"/>
    <n v="77036"/>
    <x v="2"/>
    <x v="105"/>
    <x v="1"/>
    <x v="6"/>
    <x v="105"/>
    <n v="9.9120000000000008"/>
    <n v="3"/>
    <n v="0.2"/>
    <n v="3.2213999999999996"/>
  </r>
  <r>
    <n v="7451"/>
    <s v="CA-2014-105669"/>
    <x v="3"/>
    <x v="697"/>
    <d v="2014-09-23T00:00:00"/>
    <s v="Second Class"/>
    <s v="SJ-20125"/>
    <s v="Sanjit Jacobs"/>
    <x v="2"/>
    <x v="0"/>
    <s v="Houston"/>
    <x v="5"/>
    <n v="77036"/>
    <x v="2"/>
    <x v="1209"/>
    <x v="0"/>
    <x v="1"/>
    <x v="1185"/>
    <n v="318.43"/>
    <n v="5"/>
    <n v="0.3"/>
    <n v="-77.333000000000013"/>
  </r>
  <r>
    <n v="7452"/>
    <s v="CA-2014-105669"/>
    <x v="3"/>
    <x v="697"/>
    <d v="2014-09-23T00:00:00"/>
    <s v="Second Class"/>
    <s v="SJ-20125"/>
    <s v="Sanjit Jacobs"/>
    <x v="2"/>
    <x v="0"/>
    <s v="Houston"/>
    <x v="5"/>
    <n v="77036"/>
    <x v="2"/>
    <x v="326"/>
    <x v="1"/>
    <x v="8"/>
    <x v="323"/>
    <n v="5.7999999999999989"/>
    <n v="5"/>
    <n v="0.8"/>
    <n v="-10.15"/>
  </r>
  <r>
    <n v="7453"/>
    <s v="CA-2014-105669"/>
    <x v="3"/>
    <x v="697"/>
    <d v="2014-09-23T00:00:00"/>
    <s v="Second Class"/>
    <s v="SJ-20125"/>
    <s v="Sanjit Jacobs"/>
    <x v="2"/>
    <x v="0"/>
    <s v="Houston"/>
    <x v="5"/>
    <n v="77036"/>
    <x v="2"/>
    <x v="1538"/>
    <x v="2"/>
    <x v="7"/>
    <x v="1517"/>
    <n v="1415.76"/>
    <n v="6"/>
    <n v="0.2"/>
    <n v="88.48500000000007"/>
  </r>
  <r>
    <n v="7454"/>
    <s v="CA-2014-134796"/>
    <x v="3"/>
    <x v="643"/>
    <d v="2014-07-02T00:00:00"/>
    <s v="Standard Class"/>
    <s v="FM-14380"/>
    <s v="Fred McMath"/>
    <x v="0"/>
    <x v="0"/>
    <s v="Bolingbrook"/>
    <x v="10"/>
    <n v="60440"/>
    <x v="2"/>
    <x v="918"/>
    <x v="2"/>
    <x v="7"/>
    <x v="901"/>
    <n v="148.47999999999999"/>
    <n v="2"/>
    <n v="0.2"/>
    <n v="16.703999999999986"/>
  </r>
  <r>
    <n v="7455"/>
    <s v="CA-2013-137743"/>
    <x v="0"/>
    <x v="679"/>
    <d v="2013-08-05T00:00:00"/>
    <s v="Standard Class"/>
    <s v="KH-16360"/>
    <s v="Katherine Hughes"/>
    <x v="0"/>
    <x v="0"/>
    <s v="Chicago"/>
    <x v="10"/>
    <n v="60623"/>
    <x v="2"/>
    <x v="1387"/>
    <x v="1"/>
    <x v="2"/>
    <x v="1364"/>
    <n v="9.2480000000000011"/>
    <n v="4"/>
    <n v="0.2"/>
    <n v="3.1212"/>
  </r>
  <r>
    <n v="7456"/>
    <s v="CA-2013-137743"/>
    <x v="0"/>
    <x v="679"/>
    <d v="2013-08-05T00:00:00"/>
    <s v="Standard Class"/>
    <s v="KH-16360"/>
    <s v="Katherine Hughes"/>
    <x v="0"/>
    <x v="0"/>
    <s v="Chicago"/>
    <x v="10"/>
    <n v="60623"/>
    <x v="2"/>
    <x v="486"/>
    <x v="1"/>
    <x v="4"/>
    <x v="481"/>
    <n v="1036.624"/>
    <n v="2"/>
    <n v="0.2"/>
    <n v="51.831200000000024"/>
  </r>
  <r>
    <n v="7457"/>
    <s v="CA-2012-137974"/>
    <x v="1"/>
    <x v="392"/>
    <d v="2012-04-18T00:00:00"/>
    <s v="First Class"/>
    <s v="LL-16840"/>
    <s v="Lauren Leatherbury"/>
    <x v="0"/>
    <x v="0"/>
    <s v="Waynesboro"/>
    <x v="17"/>
    <n v="22980"/>
    <x v="0"/>
    <x v="11"/>
    <x v="2"/>
    <x v="7"/>
    <x v="11"/>
    <n v="569.64"/>
    <n v="2"/>
    <n v="0"/>
    <n v="148.10640000000001"/>
  </r>
  <r>
    <n v="7458"/>
    <s v="CA-2012-137974"/>
    <x v="1"/>
    <x v="392"/>
    <d v="2012-04-18T00:00:00"/>
    <s v="First Class"/>
    <s v="LL-16840"/>
    <s v="Lauren Leatherbury"/>
    <x v="0"/>
    <x v="0"/>
    <s v="Waynesboro"/>
    <x v="17"/>
    <n v="22980"/>
    <x v="0"/>
    <x v="624"/>
    <x v="1"/>
    <x v="8"/>
    <x v="618"/>
    <n v="9.14"/>
    <n v="1"/>
    <n v="0"/>
    <n v="4.57"/>
  </r>
  <r>
    <n v="7459"/>
    <s v="CA-2012-137974"/>
    <x v="1"/>
    <x v="392"/>
    <d v="2012-04-18T00:00:00"/>
    <s v="First Class"/>
    <s v="LL-16840"/>
    <s v="Lauren Leatherbury"/>
    <x v="0"/>
    <x v="0"/>
    <s v="Waynesboro"/>
    <x v="17"/>
    <n v="22980"/>
    <x v="0"/>
    <x v="1304"/>
    <x v="0"/>
    <x v="5"/>
    <x v="1280"/>
    <n v="1196.8599999999999"/>
    <n v="7"/>
    <n v="0"/>
    <n v="119.68599999999989"/>
  </r>
  <r>
    <n v="7460"/>
    <s v="CA-2012-137974"/>
    <x v="1"/>
    <x v="392"/>
    <d v="2012-04-18T00:00:00"/>
    <s v="First Class"/>
    <s v="LL-16840"/>
    <s v="Lauren Leatherbury"/>
    <x v="0"/>
    <x v="0"/>
    <s v="Waynesboro"/>
    <x v="17"/>
    <n v="22980"/>
    <x v="0"/>
    <x v="672"/>
    <x v="0"/>
    <x v="0"/>
    <x v="666"/>
    <n v="523.26"/>
    <n v="9"/>
    <n v="0"/>
    <n v="125.58240000000001"/>
  </r>
  <r>
    <n v="7461"/>
    <s v="US-2012-136987"/>
    <x v="1"/>
    <x v="347"/>
    <d v="2012-04-14T00:00:00"/>
    <s v="Second Class"/>
    <s v="AR-10540"/>
    <s v="Andy Reiter"/>
    <x v="0"/>
    <x v="0"/>
    <s v="Los Angeles"/>
    <x v="1"/>
    <n v="90004"/>
    <x v="1"/>
    <x v="1687"/>
    <x v="2"/>
    <x v="16"/>
    <x v="1666"/>
    <n v="639.96800000000007"/>
    <n v="4"/>
    <n v="0.2"/>
    <n v="215.98919999999998"/>
  </r>
  <r>
    <n v="7462"/>
    <s v="US-2012-136987"/>
    <x v="1"/>
    <x v="347"/>
    <d v="2012-04-14T00:00:00"/>
    <s v="Second Class"/>
    <s v="AR-10540"/>
    <s v="Andy Reiter"/>
    <x v="0"/>
    <x v="0"/>
    <s v="Los Angeles"/>
    <x v="1"/>
    <n v="90004"/>
    <x v="1"/>
    <x v="813"/>
    <x v="1"/>
    <x v="10"/>
    <x v="33"/>
    <n v="52.76"/>
    <n v="2"/>
    <n v="0"/>
    <n v="24.269599999999997"/>
  </r>
  <r>
    <n v="7463"/>
    <s v="CA-2012-138485"/>
    <x v="1"/>
    <x v="914"/>
    <d v="2012-03-01T00:00:00"/>
    <s v="Second Class"/>
    <s v="NP-18670"/>
    <s v="Nora Paige"/>
    <x v="0"/>
    <x v="0"/>
    <s v="Seattle"/>
    <x v="4"/>
    <n v="98105"/>
    <x v="1"/>
    <x v="333"/>
    <x v="2"/>
    <x v="11"/>
    <x v="329"/>
    <n v="538.92000000000007"/>
    <n v="9"/>
    <n v="0"/>
    <n v="80.837999999999994"/>
  </r>
  <r>
    <n v="7464"/>
    <s v="CA-2013-103709"/>
    <x v="0"/>
    <x v="162"/>
    <d v="2013-09-16T00:00:00"/>
    <s v="Standard Class"/>
    <s v="LP-17095"/>
    <s v="Liz Preis"/>
    <x v="0"/>
    <x v="0"/>
    <s v="Visalia"/>
    <x v="1"/>
    <n v="93277"/>
    <x v="1"/>
    <x v="1453"/>
    <x v="1"/>
    <x v="6"/>
    <x v="1430"/>
    <n v="14.88"/>
    <n v="2"/>
    <n v="0"/>
    <n v="3.7200000000000006"/>
  </r>
  <r>
    <n v="7465"/>
    <s v="CA-2013-103709"/>
    <x v="0"/>
    <x v="162"/>
    <d v="2013-09-16T00:00:00"/>
    <s v="Standard Class"/>
    <s v="LP-17095"/>
    <s v="Liz Preis"/>
    <x v="0"/>
    <x v="0"/>
    <s v="Visalia"/>
    <x v="1"/>
    <n v="93277"/>
    <x v="1"/>
    <x v="1532"/>
    <x v="1"/>
    <x v="10"/>
    <x v="1511"/>
    <n v="34.24"/>
    <n v="8"/>
    <n v="0"/>
    <n v="15.407999999999998"/>
  </r>
  <r>
    <n v="7466"/>
    <s v="CA-2013-103709"/>
    <x v="0"/>
    <x v="162"/>
    <d v="2013-09-16T00:00:00"/>
    <s v="Standard Class"/>
    <s v="LP-17095"/>
    <s v="Liz Preis"/>
    <x v="0"/>
    <x v="0"/>
    <s v="Visalia"/>
    <x v="1"/>
    <n v="93277"/>
    <x v="1"/>
    <x v="533"/>
    <x v="1"/>
    <x v="4"/>
    <x v="528"/>
    <n v="261.74"/>
    <n v="2"/>
    <n v="0"/>
    <n v="65.435000000000002"/>
  </r>
  <r>
    <n v="7467"/>
    <s v="CA-2013-138282"/>
    <x v="0"/>
    <x v="288"/>
    <d v="2013-05-24T00:00:00"/>
    <s v="Standard Class"/>
    <s v="AH-10690"/>
    <s v="Anna Häberlin"/>
    <x v="1"/>
    <x v="0"/>
    <s v="Los Angeles"/>
    <x v="1"/>
    <n v="90008"/>
    <x v="1"/>
    <x v="1644"/>
    <x v="1"/>
    <x v="9"/>
    <x v="33"/>
    <n v="87.84"/>
    <n v="8"/>
    <n v="0"/>
    <n v="23.716800000000006"/>
  </r>
  <r>
    <n v="7468"/>
    <s v="CA-2014-148985"/>
    <x v="3"/>
    <x v="343"/>
    <d v="2014-11-16T00:00:00"/>
    <s v="Second Class"/>
    <s v="TB-21190"/>
    <s v="Thomas Brumley"/>
    <x v="2"/>
    <x v="0"/>
    <s v="Los Angeles"/>
    <x v="1"/>
    <n v="90045"/>
    <x v="1"/>
    <x v="698"/>
    <x v="0"/>
    <x v="5"/>
    <x v="691"/>
    <n v="34.92"/>
    <n v="4"/>
    <n v="0"/>
    <n v="11.872799999999998"/>
  </r>
  <r>
    <n v="7469"/>
    <s v="CA-2011-138100"/>
    <x v="2"/>
    <x v="1114"/>
    <d v="2011-09-20T00:00:00"/>
    <s v="Standard Class"/>
    <s v="AA-10315"/>
    <s v="Alex Avila"/>
    <x v="0"/>
    <x v="0"/>
    <s v="New York City"/>
    <x v="15"/>
    <n v="10011"/>
    <x v="3"/>
    <x v="811"/>
    <x v="1"/>
    <x v="10"/>
    <x v="33"/>
    <n v="14.940000000000001"/>
    <n v="3"/>
    <n v="0"/>
    <n v="7.0218000000000007"/>
  </r>
  <r>
    <n v="7470"/>
    <s v="CA-2011-138100"/>
    <x v="2"/>
    <x v="1114"/>
    <d v="2011-09-20T00:00:00"/>
    <s v="Standard Class"/>
    <s v="AA-10315"/>
    <s v="Alex Avila"/>
    <x v="0"/>
    <x v="0"/>
    <s v="New York City"/>
    <x v="15"/>
    <n v="10011"/>
    <x v="3"/>
    <x v="1027"/>
    <x v="0"/>
    <x v="5"/>
    <x v="1009"/>
    <n v="14.56"/>
    <n v="2"/>
    <n v="0"/>
    <n v="6.2608000000000015"/>
  </r>
  <r>
    <n v="7471"/>
    <s v="CA-2012-100734"/>
    <x v="1"/>
    <x v="426"/>
    <d v="2012-09-20T00:00:00"/>
    <s v="Standard Class"/>
    <s v="AC-10615"/>
    <s v="Ann Chong"/>
    <x v="1"/>
    <x v="0"/>
    <s v="Philadelphia"/>
    <x v="9"/>
    <n v="19143"/>
    <x v="3"/>
    <x v="98"/>
    <x v="1"/>
    <x v="8"/>
    <x v="98"/>
    <n v="3.5760000000000005"/>
    <n v="4"/>
    <n v="0.7"/>
    <n v="-2.8608000000000002"/>
  </r>
  <r>
    <n v="7472"/>
    <s v="CA-2012-100734"/>
    <x v="1"/>
    <x v="426"/>
    <d v="2012-09-20T00:00:00"/>
    <s v="Standard Class"/>
    <s v="AC-10615"/>
    <s v="Ann Chong"/>
    <x v="1"/>
    <x v="0"/>
    <s v="Philadelphia"/>
    <x v="9"/>
    <n v="19143"/>
    <x v="3"/>
    <x v="196"/>
    <x v="1"/>
    <x v="4"/>
    <x v="195"/>
    <n v="147.184"/>
    <n v="2"/>
    <n v="0.2"/>
    <n v="-29.436800000000012"/>
  </r>
  <r>
    <n v="7473"/>
    <s v="CA-2013-139997"/>
    <x v="0"/>
    <x v="949"/>
    <d v="2013-07-04T00:00:00"/>
    <s v="First Class"/>
    <s v="EM-14140"/>
    <s v="Eugene Moren"/>
    <x v="2"/>
    <x v="0"/>
    <s v="Lehi"/>
    <x v="7"/>
    <n v="84043"/>
    <x v="1"/>
    <x v="1327"/>
    <x v="2"/>
    <x v="16"/>
    <x v="1304"/>
    <n v="1499.95"/>
    <n v="5"/>
    <n v="0"/>
    <n v="449.9849999999999"/>
  </r>
  <r>
    <n v="7474"/>
    <s v="CA-2013-109652"/>
    <x v="0"/>
    <x v="342"/>
    <d v="2013-04-16T00:00:00"/>
    <s v="Standard Class"/>
    <s v="QJ-19255"/>
    <s v="Quincy Jones"/>
    <x v="1"/>
    <x v="0"/>
    <s v="Chicago"/>
    <x v="10"/>
    <n v="60653"/>
    <x v="2"/>
    <x v="753"/>
    <x v="1"/>
    <x v="6"/>
    <x v="744"/>
    <n v="13.568000000000001"/>
    <n v="4"/>
    <n v="0.2"/>
    <n v="3.2223999999999995"/>
  </r>
  <r>
    <n v="7475"/>
    <s v="CA-2011-167199"/>
    <x v="2"/>
    <x v="1037"/>
    <d v="2011-01-11T00:00:00"/>
    <s v="Standard Class"/>
    <s v="ME-17320"/>
    <s v="Maria Etezadi"/>
    <x v="2"/>
    <x v="0"/>
    <s v="Henderson"/>
    <x v="0"/>
    <n v="42420"/>
    <x v="0"/>
    <x v="120"/>
    <x v="0"/>
    <x v="1"/>
    <x v="120"/>
    <n v="2573.8200000000002"/>
    <n v="9"/>
    <n v="0"/>
    <n v="746.40779999999972"/>
  </r>
  <r>
    <n v="7476"/>
    <s v="CA-2011-167199"/>
    <x v="2"/>
    <x v="1037"/>
    <d v="2011-01-11T00:00:00"/>
    <s v="Standard Class"/>
    <s v="ME-17320"/>
    <s v="Maria Etezadi"/>
    <x v="2"/>
    <x v="0"/>
    <s v="Henderson"/>
    <x v="0"/>
    <n v="42420"/>
    <x v="0"/>
    <x v="569"/>
    <x v="1"/>
    <x v="8"/>
    <x v="564"/>
    <n v="609.98"/>
    <n v="2"/>
    <n v="0"/>
    <n v="274.49099999999999"/>
  </r>
  <r>
    <n v="7477"/>
    <s v="CA-2011-167199"/>
    <x v="2"/>
    <x v="1037"/>
    <d v="2011-01-11T00:00:00"/>
    <s v="Standard Class"/>
    <s v="ME-17320"/>
    <s v="Maria Etezadi"/>
    <x v="2"/>
    <x v="0"/>
    <s v="Henderson"/>
    <x v="0"/>
    <n v="42420"/>
    <x v="0"/>
    <x v="448"/>
    <x v="1"/>
    <x v="6"/>
    <x v="443"/>
    <n v="5.48"/>
    <n v="2"/>
    <n v="0"/>
    <n v="1.4796000000000005"/>
  </r>
  <r>
    <n v="7478"/>
    <s v="CA-2011-167199"/>
    <x v="2"/>
    <x v="1037"/>
    <d v="2011-01-11T00:00:00"/>
    <s v="Standard Class"/>
    <s v="ME-17320"/>
    <s v="Maria Etezadi"/>
    <x v="2"/>
    <x v="0"/>
    <s v="Henderson"/>
    <x v="0"/>
    <n v="42420"/>
    <x v="0"/>
    <x v="34"/>
    <x v="2"/>
    <x v="7"/>
    <x v="34"/>
    <n v="391.98"/>
    <n v="2"/>
    <n v="0"/>
    <n v="113.67419999999998"/>
  </r>
  <r>
    <n v="7479"/>
    <s v="CA-2011-167199"/>
    <x v="2"/>
    <x v="1037"/>
    <d v="2011-01-11T00:00:00"/>
    <s v="Standard Class"/>
    <s v="ME-17320"/>
    <s v="Maria Etezadi"/>
    <x v="2"/>
    <x v="0"/>
    <s v="Henderson"/>
    <x v="0"/>
    <n v="42420"/>
    <x v="0"/>
    <x v="867"/>
    <x v="2"/>
    <x v="7"/>
    <x v="852"/>
    <n v="755.96"/>
    <n v="4"/>
    <n v="0"/>
    <n v="204.10919999999999"/>
  </r>
  <r>
    <n v="7480"/>
    <s v="CA-2011-167199"/>
    <x v="2"/>
    <x v="1037"/>
    <d v="2011-01-11T00:00:00"/>
    <s v="Standard Class"/>
    <s v="ME-17320"/>
    <s v="Maria Etezadi"/>
    <x v="2"/>
    <x v="0"/>
    <s v="Henderson"/>
    <x v="0"/>
    <n v="42420"/>
    <x v="0"/>
    <x v="1506"/>
    <x v="1"/>
    <x v="13"/>
    <x v="1484"/>
    <n v="31.12"/>
    <n v="4"/>
    <n v="0"/>
    <n v="0.31119999999999948"/>
  </r>
  <r>
    <n v="7481"/>
    <s v="CA-2011-167199"/>
    <x v="2"/>
    <x v="1037"/>
    <d v="2011-01-11T00:00:00"/>
    <s v="Standard Class"/>
    <s v="ME-17320"/>
    <s v="Maria Etezadi"/>
    <x v="2"/>
    <x v="0"/>
    <s v="Henderson"/>
    <x v="0"/>
    <n v="42420"/>
    <x v="0"/>
    <x v="783"/>
    <x v="1"/>
    <x v="10"/>
    <x v="774"/>
    <n v="6.54"/>
    <n v="1"/>
    <n v="0"/>
    <n v="3.0084"/>
  </r>
  <r>
    <n v="7482"/>
    <s v="CA-2013-124583"/>
    <x v="0"/>
    <x v="142"/>
    <d v="2013-09-04T00:00:00"/>
    <s v="Second Class"/>
    <s v="LB-16795"/>
    <s v="Laurel Beltran"/>
    <x v="2"/>
    <x v="0"/>
    <s v="Huntington Beach"/>
    <x v="1"/>
    <n v="92646"/>
    <x v="1"/>
    <x v="118"/>
    <x v="1"/>
    <x v="12"/>
    <x v="118"/>
    <n v="12.78"/>
    <n v="1"/>
    <n v="0"/>
    <n v="5.7509999999999994"/>
  </r>
  <r>
    <n v="7483"/>
    <s v="CA-2011-113964"/>
    <x v="2"/>
    <x v="865"/>
    <d v="2011-09-30T00:00:00"/>
    <s v="Standard Class"/>
    <s v="JP-16135"/>
    <s v="Julie Prescott"/>
    <x v="2"/>
    <x v="0"/>
    <s v="New York City"/>
    <x v="15"/>
    <n v="10011"/>
    <x v="3"/>
    <x v="68"/>
    <x v="1"/>
    <x v="8"/>
    <x v="68"/>
    <n v="18.463999999999999"/>
    <n v="4"/>
    <n v="0.2"/>
    <n v="6.9239999999999995"/>
  </r>
  <r>
    <n v="7484"/>
    <s v="CA-2011-129938"/>
    <x v="2"/>
    <x v="534"/>
    <d v="2011-12-17T00:00:00"/>
    <s v="Second Class"/>
    <s v="EB-13705"/>
    <s v="Ed Braxton"/>
    <x v="1"/>
    <x v="0"/>
    <s v="Philadelphia"/>
    <x v="9"/>
    <n v="19140"/>
    <x v="3"/>
    <x v="1209"/>
    <x v="0"/>
    <x v="1"/>
    <x v="1185"/>
    <n v="445.80200000000002"/>
    <n v="7"/>
    <n v="0.3"/>
    <n v="-108.26620000000001"/>
  </r>
  <r>
    <n v="7485"/>
    <s v="CA-2014-135111"/>
    <x v="3"/>
    <x v="116"/>
    <d v="2015-01-03T00:00:00"/>
    <s v="Standard Class"/>
    <s v="CS-12400"/>
    <s v="Christopher Schild"/>
    <x v="2"/>
    <x v="0"/>
    <s v="Fargo"/>
    <x v="46"/>
    <n v="58103"/>
    <x v="2"/>
    <x v="1820"/>
    <x v="1"/>
    <x v="6"/>
    <x v="33"/>
    <n v="2.48"/>
    <n v="1"/>
    <n v="0"/>
    <n v="0.86799999999999988"/>
  </r>
  <r>
    <n v="7486"/>
    <s v="CA-2014-135111"/>
    <x v="3"/>
    <x v="116"/>
    <d v="2015-01-03T00:00:00"/>
    <s v="Standard Class"/>
    <s v="CS-12400"/>
    <s v="Christopher Schild"/>
    <x v="2"/>
    <x v="0"/>
    <s v="Fargo"/>
    <x v="46"/>
    <n v="58103"/>
    <x v="2"/>
    <x v="1499"/>
    <x v="1"/>
    <x v="8"/>
    <x v="1478"/>
    <n v="25.9"/>
    <n v="5"/>
    <n v="0"/>
    <n v="12.690999999999999"/>
  </r>
  <r>
    <n v="7487"/>
    <s v="US-2012-134558"/>
    <x v="1"/>
    <x v="546"/>
    <d v="2012-12-24T00:00:00"/>
    <s v="Second Class"/>
    <s v="PM-19135"/>
    <s v="Peter McVee"/>
    <x v="2"/>
    <x v="0"/>
    <s v="Dover"/>
    <x v="38"/>
    <n v="3820"/>
    <x v="3"/>
    <x v="1331"/>
    <x v="1"/>
    <x v="10"/>
    <x v="1307"/>
    <n v="29.900000000000002"/>
    <n v="5"/>
    <n v="0"/>
    <n v="14.651"/>
  </r>
  <r>
    <n v="7488"/>
    <s v="US-2012-134558"/>
    <x v="1"/>
    <x v="546"/>
    <d v="2012-12-24T00:00:00"/>
    <s v="Second Class"/>
    <s v="PM-19135"/>
    <s v="Peter McVee"/>
    <x v="2"/>
    <x v="0"/>
    <s v="Dover"/>
    <x v="38"/>
    <n v="3820"/>
    <x v="3"/>
    <x v="1287"/>
    <x v="2"/>
    <x v="11"/>
    <x v="1264"/>
    <n v="2249.91"/>
    <n v="9"/>
    <n v="0"/>
    <n v="517.47930000000008"/>
  </r>
  <r>
    <n v="7489"/>
    <s v="US-2012-134558"/>
    <x v="1"/>
    <x v="546"/>
    <d v="2012-12-24T00:00:00"/>
    <s v="Second Class"/>
    <s v="PM-19135"/>
    <s v="Peter McVee"/>
    <x v="2"/>
    <x v="0"/>
    <s v="Dover"/>
    <x v="38"/>
    <n v="3820"/>
    <x v="3"/>
    <x v="215"/>
    <x v="0"/>
    <x v="3"/>
    <x v="214"/>
    <n v="1053.164"/>
    <n v="4"/>
    <n v="0.3"/>
    <n v="-105.31639999999993"/>
  </r>
  <r>
    <n v="7490"/>
    <s v="CA-2014-157196"/>
    <x v="3"/>
    <x v="60"/>
    <d v="2014-11-10T00:00:00"/>
    <s v="Standard Class"/>
    <s v="AA-10645"/>
    <s v="Anna Andreadi"/>
    <x v="0"/>
    <x v="0"/>
    <s v="San Diego"/>
    <x v="1"/>
    <n v="92105"/>
    <x v="1"/>
    <x v="860"/>
    <x v="1"/>
    <x v="10"/>
    <x v="846"/>
    <n v="12.96"/>
    <n v="2"/>
    <n v="0"/>
    <n v="6.2208000000000006"/>
  </r>
  <r>
    <n v="7491"/>
    <s v="CA-2012-108672"/>
    <x v="1"/>
    <x v="229"/>
    <d v="2012-09-16T00:00:00"/>
    <s v="Standard Class"/>
    <s v="FA-14230"/>
    <s v="Frank Atkinson"/>
    <x v="1"/>
    <x v="0"/>
    <s v="Los Angeles"/>
    <x v="1"/>
    <n v="90032"/>
    <x v="1"/>
    <x v="90"/>
    <x v="0"/>
    <x v="5"/>
    <x v="90"/>
    <n v="106.68"/>
    <n v="6"/>
    <n v="0"/>
    <n v="33.070799999999991"/>
  </r>
  <r>
    <n v="7492"/>
    <s v="US-2014-118598"/>
    <x v="3"/>
    <x v="673"/>
    <d v="2014-11-17T00:00:00"/>
    <s v="Same Day"/>
    <s v="CM-12190"/>
    <s v="Charlotte Melton"/>
    <x v="0"/>
    <x v="0"/>
    <s v="Utica"/>
    <x v="15"/>
    <n v="13501"/>
    <x v="3"/>
    <x v="1730"/>
    <x v="2"/>
    <x v="7"/>
    <x v="1708"/>
    <n v="119.94"/>
    <n v="6"/>
    <n v="0"/>
    <n v="5.9969999999999857"/>
  </r>
  <r>
    <n v="7493"/>
    <s v="US-2014-160836"/>
    <x v="3"/>
    <x v="220"/>
    <d v="2014-09-17T00:00:00"/>
    <s v="Standard Class"/>
    <s v="CC-12475"/>
    <s v="Cindy Chapman"/>
    <x v="0"/>
    <x v="0"/>
    <s v="Houston"/>
    <x v="5"/>
    <n v="77070"/>
    <x v="2"/>
    <x v="1433"/>
    <x v="1"/>
    <x v="10"/>
    <x v="1412"/>
    <n v="10.272000000000002"/>
    <n v="3"/>
    <n v="0.2"/>
    <n v="3.2099999999999982"/>
  </r>
  <r>
    <n v="7494"/>
    <s v="US-2014-160836"/>
    <x v="3"/>
    <x v="220"/>
    <d v="2014-09-17T00:00:00"/>
    <s v="Standard Class"/>
    <s v="CC-12475"/>
    <s v="Cindy Chapman"/>
    <x v="0"/>
    <x v="0"/>
    <s v="Houston"/>
    <x v="5"/>
    <n v="77070"/>
    <x v="2"/>
    <x v="1213"/>
    <x v="0"/>
    <x v="3"/>
    <x v="1189"/>
    <n v="512.19000000000005"/>
    <n v="5"/>
    <n v="0.3"/>
    <n v="-65.853000000000009"/>
  </r>
  <r>
    <n v="7495"/>
    <s v="US-2014-160836"/>
    <x v="3"/>
    <x v="220"/>
    <d v="2014-09-17T00:00:00"/>
    <s v="Standard Class"/>
    <s v="CC-12475"/>
    <s v="Cindy Chapman"/>
    <x v="0"/>
    <x v="0"/>
    <s v="Houston"/>
    <x v="5"/>
    <n v="77070"/>
    <x v="2"/>
    <x v="1034"/>
    <x v="1"/>
    <x v="9"/>
    <x v="1016"/>
    <n v="1.5559999999999996"/>
    <n v="2"/>
    <n v="0.8"/>
    <n v="-4.2012"/>
  </r>
  <r>
    <n v="7496"/>
    <s v="CA-2014-121048"/>
    <x v="3"/>
    <x v="1163"/>
    <d v="2014-07-19T00:00:00"/>
    <s v="Standard Class"/>
    <s v="TC-21295"/>
    <s v="Toby Carlisle"/>
    <x v="0"/>
    <x v="0"/>
    <s v="Westminster"/>
    <x v="1"/>
    <n v="92683"/>
    <x v="1"/>
    <x v="757"/>
    <x v="1"/>
    <x v="8"/>
    <x v="748"/>
    <n v="4.4479999999999995"/>
    <n v="2"/>
    <n v="0.2"/>
    <n v="1.4455999999999996"/>
  </r>
  <r>
    <n v="7497"/>
    <s v="CA-2014-121048"/>
    <x v="3"/>
    <x v="1163"/>
    <d v="2014-07-19T00:00:00"/>
    <s v="Standard Class"/>
    <s v="TC-21295"/>
    <s v="Toby Carlisle"/>
    <x v="0"/>
    <x v="0"/>
    <s v="Westminster"/>
    <x v="1"/>
    <n v="92683"/>
    <x v="1"/>
    <x v="737"/>
    <x v="0"/>
    <x v="5"/>
    <x v="729"/>
    <n v="276.69"/>
    <n v="3"/>
    <n v="0"/>
    <n v="49.804199999999994"/>
  </r>
  <r>
    <n v="7498"/>
    <s v="CA-2014-121048"/>
    <x v="3"/>
    <x v="1163"/>
    <d v="2014-07-19T00:00:00"/>
    <s v="Standard Class"/>
    <s v="TC-21295"/>
    <s v="Toby Carlisle"/>
    <x v="0"/>
    <x v="0"/>
    <s v="Westminster"/>
    <x v="1"/>
    <n v="92683"/>
    <x v="1"/>
    <x v="310"/>
    <x v="1"/>
    <x v="13"/>
    <x v="307"/>
    <n v="4.96"/>
    <n v="4"/>
    <n v="0"/>
    <n v="2.3311999999999999"/>
  </r>
  <r>
    <n v="7499"/>
    <s v="CA-2014-121048"/>
    <x v="3"/>
    <x v="1163"/>
    <d v="2014-07-19T00:00:00"/>
    <s v="Standard Class"/>
    <s v="TC-21295"/>
    <s v="Toby Carlisle"/>
    <x v="0"/>
    <x v="0"/>
    <s v="Westminster"/>
    <x v="1"/>
    <n v="92683"/>
    <x v="1"/>
    <x v="30"/>
    <x v="1"/>
    <x v="6"/>
    <x v="30"/>
    <n v="71.92"/>
    <n v="4"/>
    <n v="0"/>
    <n v="20.856799999999993"/>
  </r>
  <r>
    <n v="7500"/>
    <s v="CA-2014-121048"/>
    <x v="3"/>
    <x v="1163"/>
    <d v="2014-07-19T00:00:00"/>
    <s v="Standard Class"/>
    <s v="TC-21295"/>
    <s v="Toby Carlisle"/>
    <x v="0"/>
    <x v="0"/>
    <s v="Westminster"/>
    <x v="1"/>
    <n v="92683"/>
    <x v="1"/>
    <x v="191"/>
    <x v="0"/>
    <x v="5"/>
    <x v="190"/>
    <n v="18.84"/>
    <n v="3"/>
    <n v="0"/>
    <n v="7.9128000000000007"/>
  </r>
  <r>
    <n v="7501"/>
    <s v="CA-2014-121048"/>
    <x v="3"/>
    <x v="1163"/>
    <d v="2014-07-19T00:00:00"/>
    <s v="Standard Class"/>
    <s v="TC-21295"/>
    <s v="Toby Carlisle"/>
    <x v="0"/>
    <x v="0"/>
    <s v="Westminster"/>
    <x v="1"/>
    <n v="92683"/>
    <x v="1"/>
    <x v="437"/>
    <x v="2"/>
    <x v="11"/>
    <x v="432"/>
    <n v="140.97"/>
    <n v="3"/>
    <n v="0"/>
    <n v="19.735800000000005"/>
  </r>
  <r>
    <n v="7502"/>
    <s v="CA-2014-121048"/>
    <x v="3"/>
    <x v="1163"/>
    <d v="2014-07-19T00:00:00"/>
    <s v="Standard Class"/>
    <s v="TC-21295"/>
    <s v="Toby Carlisle"/>
    <x v="0"/>
    <x v="0"/>
    <s v="Westminster"/>
    <x v="1"/>
    <n v="92683"/>
    <x v="1"/>
    <x v="34"/>
    <x v="2"/>
    <x v="7"/>
    <x v="34"/>
    <n v="470.37600000000009"/>
    <n v="3"/>
    <n v="0.2"/>
    <n v="52.917299999999955"/>
  </r>
  <r>
    <n v="7503"/>
    <s v="US-2014-120117"/>
    <x v="3"/>
    <x v="983"/>
    <d v="2014-03-31T00:00:00"/>
    <s v="Same Day"/>
    <s v="TB-21400"/>
    <s v="Tom Boeckenhauer"/>
    <x v="0"/>
    <x v="0"/>
    <s v="Los Angeles"/>
    <x v="1"/>
    <n v="90036"/>
    <x v="1"/>
    <x v="1279"/>
    <x v="1"/>
    <x v="6"/>
    <x v="1255"/>
    <n v="6.08"/>
    <n v="2"/>
    <n v="0"/>
    <n v="2.0671999999999997"/>
  </r>
  <r>
    <n v="7504"/>
    <s v="US-2014-120117"/>
    <x v="3"/>
    <x v="983"/>
    <d v="2014-03-31T00:00:00"/>
    <s v="Same Day"/>
    <s v="TB-21400"/>
    <s v="Tom Boeckenhauer"/>
    <x v="0"/>
    <x v="0"/>
    <s v="Los Angeles"/>
    <x v="1"/>
    <n v="90036"/>
    <x v="1"/>
    <x v="53"/>
    <x v="2"/>
    <x v="7"/>
    <x v="53"/>
    <n v="164.79200000000003"/>
    <n v="1"/>
    <n v="0.2"/>
    <n v="18.539099999999991"/>
  </r>
  <r>
    <n v="7505"/>
    <s v="CA-2013-158043"/>
    <x v="0"/>
    <x v="1011"/>
    <d v="2013-02-04T00:00:00"/>
    <s v="Second Class"/>
    <s v="JK-15325"/>
    <s v="Jason Klamczynski"/>
    <x v="1"/>
    <x v="0"/>
    <s v="Atlantic City"/>
    <x v="30"/>
    <n v="8401"/>
    <x v="3"/>
    <x v="1040"/>
    <x v="1"/>
    <x v="12"/>
    <x v="33"/>
    <n v="23.36"/>
    <n v="2"/>
    <n v="0"/>
    <n v="11.68"/>
  </r>
  <r>
    <n v="7506"/>
    <s v="US-2014-106579"/>
    <x v="3"/>
    <x v="110"/>
    <d v="2014-06-14T00:00:00"/>
    <s v="Standard Class"/>
    <s v="BW-11200"/>
    <s v="Ben Wallace"/>
    <x v="0"/>
    <x v="0"/>
    <s v="Skokie"/>
    <x v="10"/>
    <n v="60076"/>
    <x v="2"/>
    <x v="338"/>
    <x v="1"/>
    <x v="8"/>
    <x v="334"/>
    <n v="12.175999999999998"/>
    <n v="4"/>
    <n v="0.8"/>
    <n v="-18.872800000000009"/>
  </r>
  <r>
    <n v="7507"/>
    <s v="CA-2011-115889"/>
    <x v="2"/>
    <x v="981"/>
    <d v="2011-11-06T00:00:00"/>
    <s v="Standard Class"/>
    <s v="SH-20395"/>
    <s v="Shahid Hopkins"/>
    <x v="0"/>
    <x v="0"/>
    <s v="San Francisco"/>
    <x v="1"/>
    <n v="94122"/>
    <x v="1"/>
    <x v="1129"/>
    <x v="2"/>
    <x v="7"/>
    <x v="1108"/>
    <n v="46.384"/>
    <n v="2"/>
    <n v="0.2"/>
    <n v="5.2181999999999924"/>
  </r>
  <r>
    <n v="7508"/>
    <s v="CA-2011-115889"/>
    <x v="2"/>
    <x v="981"/>
    <d v="2011-11-06T00:00:00"/>
    <s v="Standard Class"/>
    <s v="SH-20395"/>
    <s v="Shahid Hopkins"/>
    <x v="0"/>
    <x v="0"/>
    <s v="San Francisco"/>
    <x v="1"/>
    <n v="94122"/>
    <x v="1"/>
    <x v="245"/>
    <x v="1"/>
    <x v="4"/>
    <x v="243"/>
    <n v="362.92"/>
    <n v="2"/>
    <n v="0"/>
    <n v="105.24679999999995"/>
  </r>
  <r>
    <n v="7509"/>
    <s v="US-2014-161935"/>
    <x v="3"/>
    <x v="1163"/>
    <d v="2014-07-19T00:00:00"/>
    <s v="Standard Class"/>
    <s v="JL-15835"/>
    <s v="John Lee"/>
    <x v="0"/>
    <x v="0"/>
    <s v="Columbus"/>
    <x v="24"/>
    <n v="43229"/>
    <x v="3"/>
    <x v="820"/>
    <x v="1"/>
    <x v="10"/>
    <x v="808"/>
    <n v="9.2480000000000011"/>
    <n v="2"/>
    <n v="0.2"/>
    <n v="3.3524000000000003"/>
  </r>
  <r>
    <n v="7510"/>
    <s v="US-2014-161935"/>
    <x v="3"/>
    <x v="1163"/>
    <d v="2014-07-19T00:00:00"/>
    <s v="Standard Class"/>
    <s v="JL-15835"/>
    <s v="John Lee"/>
    <x v="0"/>
    <x v="0"/>
    <s v="Columbus"/>
    <x v="24"/>
    <n v="43229"/>
    <x v="3"/>
    <x v="754"/>
    <x v="2"/>
    <x v="7"/>
    <x v="745"/>
    <n v="1889.9459999999999"/>
    <n v="9"/>
    <n v="0.4"/>
    <n v="-377.98919999999998"/>
  </r>
  <r>
    <n v="7511"/>
    <s v="US-2014-161935"/>
    <x v="3"/>
    <x v="1163"/>
    <d v="2014-07-19T00:00:00"/>
    <s v="Standard Class"/>
    <s v="JL-15835"/>
    <s v="John Lee"/>
    <x v="0"/>
    <x v="0"/>
    <s v="Columbus"/>
    <x v="24"/>
    <n v="43229"/>
    <x v="3"/>
    <x v="170"/>
    <x v="1"/>
    <x v="4"/>
    <x v="169"/>
    <n v="62.040000000000006"/>
    <n v="5"/>
    <n v="0.2"/>
    <n v="4.6530000000000022"/>
  </r>
  <r>
    <n v="7512"/>
    <s v="US-2014-161935"/>
    <x v="3"/>
    <x v="1163"/>
    <d v="2014-07-19T00:00:00"/>
    <s v="Standard Class"/>
    <s v="JL-15835"/>
    <s v="John Lee"/>
    <x v="0"/>
    <x v="0"/>
    <s v="Columbus"/>
    <x v="24"/>
    <n v="43229"/>
    <x v="3"/>
    <x v="1071"/>
    <x v="0"/>
    <x v="5"/>
    <x v="1051"/>
    <n v="396.92000000000007"/>
    <n v="5"/>
    <n v="0.2"/>
    <n v="148.845"/>
  </r>
  <r>
    <n v="7513"/>
    <s v="US-2014-161935"/>
    <x v="3"/>
    <x v="1163"/>
    <d v="2014-07-19T00:00:00"/>
    <s v="Standard Class"/>
    <s v="JL-15835"/>
    <s v="John Lee"/>
    <x v="0"/>
    <x v="0"/>
    <s v="Columbus"/>
    <x v="24"/>
    <n v="43229"/>
    <x v="3"/>
    <x v="1354"/>
    <x v="1"/>
    <x v="4"/>
    <x v="1331"/>
    <n v="239.45599999999999"/>
    <n v="7"/>
    <n v="0.2"/>
    <n v="17.959200000000003"/>
  </r>
  <r>
    <n v="7514"/>
    <s v="US-2014-161935"/>
    <x v="3"/>
    <x v="1163"/>
    <d v="2014-07-19T00:00:00"/>
    <s v="Standard Class"/>
    <s v="JL-15835"/>
    <s v="John Lee"/>
    <x v="0"/>
    <x v="0"/>
    <s v="Columbus"/>
    <x v="24"/>
    <n v="43229"/>
    <x v="3"/>
    <x v="346"/>
    <x v="1"/>
    <x v="6"/>
    <x v="342"/>
    <n v="13.120000000000001"/>
    <n v="5"/>
    <n v="0.2"/>
    <n v="2.1319999999999988"/>
  </r>
  <r>
    <n v="7515"/>
    <s v="US-2014-167920"/>
    <x v="3"/>
    <x v="34"/>
    <d v="2014-12-13T00:00:00"/>
    <s v="Second Class"/>
    <s v="JL-15835"/>
    <s v="John Lee"/>
    <x v="0"/>
    <x v="0"/>
    <s v="Richmond"/>
    <x v="0"/>
    <n v="40475"/>
    <x v="0"/>
    <x v="908"/>
    <x v="1"/>
    <x v="8"/>
    <x v="891"/>
    <n v="29.36"/>
    <n v="2"/>
    <n v="0"/>
    <n v="13.505599999999999"/>
  </r>
  <r>
    <n v="7516"/>
    <s v="US-2014-167920"/>
    <x v="3"/>
    <x v="34"/>
    <d v="2014-12-13T00:00:00"/>
    <s v="Second Class"/>
    <s v="JL-15835"/>
    <s v="John Lee"/>
    <x v="0"/>
    <x v="0"/>
    <s v="Richmond"/>
    <x v="0"/>
    <n v="40475"/>
    <x v="0"/>
    <x v="1428"/>
    <x v="1"/>
    <x v="9"/>
    <x v="1407"/>
    <n v="214.89999999999998"/>
    <n v="5"/>
    <n v="0"/>
    <n v="62.32099999999997"/>
  </r>
  <r>
    <n v="7517"/>
    <s v="US-2014-167920"/>
    <x v="3"/>
    <x v="34"/>
    <d v="2014-12-13T00:00:00"/>
    <s v="Second Class"/>
    <s v="JL-15835"/>
    <s v="John Lee"/>
    <x v="0"/>
    <x v="0"/>
    <s v="Richmond"/>
    <x v="0"/>
    <n v="40475"/>
    <x v="0"/>
    <x v="122"/>
    <x v="1"/>
    <x v="8"/>
    <x v="122"/>
    <n v="15.92"/>
    <n v="4"/>
    <n v="0"/>
    <n v="7.4824000000000002"/>
  </r>
  <r>
    <n v="7518"/>
    <s v="US-2014-167920"/>
    <x v="3"/>
    <x v="34"/>
    <d v="2014-12-13T00:00:00"/>
    <s v="Second Class"/>
    <s v="JL-15835"/>
    <s v="John Lee"/>
    <x v="0"/>
    <x v="0"/>
    <s v="Richmond"/>
    <x v="0"/>
    <n v="40475"/>
    <x v="0"/>
    <x v="825"/>
    <x v="2"/>
    <x v="11"/>
    <x v="813"/>
    <n v="146.44999999999999"/>
    <n v="5"/>
    <n v="0"/>
    <n v="48.328499999999991"/>
  </r>
  <r>
    <n v="7519"/>
    <s v="US-2014-167920"/>
    <x v="3"/>
    <x v="34"/>
    <d v="2014-12-13T00:00:00"/>
    <s v="Second Class"/>
    <s v="JL-15835"/>
    <s v="John Lee"/>
    <x v="0"/>
    <x v="0"/>
    <s v="Richmond"/>
    <x v="0"/>
    <n v="40475"/>
    <x v="0"/>
    <x v="464"/>
    <x v="1"/>
    <x v="4"/>
    <x v="460"/>
    <n v="15.14"/>
    <n v="1"/>
    <n v="0"/>
    <n v="0.60559999999999903"/>
  </r>
  <r>
    <n v="7520"/>
    <s v="US-2014-167920"/>
    <x v="3"/>
    <x v="34"/>
    <d v="2014-12-13T00:00:00"/>
    <s v="Second Class"/>
    <s v="JL-15835"/>
    <s v="John Lee"/>
    <x v="0"/>
    <x v="0"/>
    <s v="Richmond"/>
    <x v="0"/>
    <n v="40475"/>
    <x v="0"/>
    <x v="1568"/>
    <x v="1"/>
    <x v="2"/>
    <x v="1550"/>
    <n v="5.76"/>
    <n v="2"/>
    <n v="0"/>
    <n v="2.6495999999999995"/>
  </r>
  <r>
    <n v="7521"/>
    <s v="US-2014-167920"/>
    <x v="3"/>
    <x v="34"/>
    <d v="2014-12-13T00:00:00"/>
    <s v="Second Class"/>
    <s v="JL-15835"/>
    <s v="John Lee"/>
    <x v="0"/>
    <x v="0"/>
    <s v="Richmond"/>
    <x v="0"/>
    <n v="40475"/>
    <x v="0"/>
    <x v="890"/>
    <x v="2"/>
    <x v="16"/>
    <x v="874"/>
    <n v="1399.98"/>
    <n v="2"/>
    <n v="0"/>
    <n v="629.99099999999999"/>
  </r>
  <r>
    <n v="7522"/>
    <s v="CA-2013-162383"/>
    <x v="0"/>
    <x v="64"/>
    <d v="2013-09-12T00:00:00"/>
    <s v="Standard Class"/>
    <s v="MD-17350"/>
    <s v="Maribeth Dona"/>
    <x v="0"/>
    <x v="0"/>
    <s v="Lancaster"/>
    <x v="24"/>
    <n v="43130"/>
    <x v="3"/>
    <x v="528"/>
    <x v="1"/>
    <x v="8"/>
    <x v="523"/>
    <n v="8.9520000000000017"/>
    <n v="2"/>
    <n v="0.7"/>
    <n v="-7.4600000000000009"/>
  </r>
  <r>
    <n v="7523"/>
    <s v="CA-2013-162383"/>
    <x v="0"/>
    <x v="64"/>
    <d v="2013-09-12T00:00:00"/>
    <s v="Standard Class"/>
    <s v="MD-17350"/>
    <s v="Maribeth Dona"/>
    <x v="0"/>
    <x v="0"/>
    <s v="Lancaster"/>
    <x v="24"/>
    <n v="43130"/>
    <x v="3"/>
    <x v="1181"/>
    <x v="1"/>
    <x v="8"/>
    <x v="1158"/>
    <n v="8.8560000000000016"/>
    <n v="6"/>
    <n v="0.7"/>
    <n v="-6.4944000000000024"/>
  </r>
  <r>
    <n v="7524"/>
    <s v="CA-2013-162383"/>
    <x v="0"/>
    <x v="64"/>
    <d v="2013-09-12T00:00:00"/>
    <s v="Standard Class"/>
    <s v="MD-17350"/>
    <s v="Maribeth Dona"/>
    <x v="0"/>
    <x v="0"/>
    <s v="Lancaster"/>
    <x v="24"/>
    <n v="43130"/>
    <x v="3"/>
    <x v="212"/>
    <x v="0"/>
    <x v="1"/>
    <x v="211"/>
    <n v="85.245999999999995"/>
    <n v="2"/>
    <n v="0.3"/>
    <n v="-1.217800000000004"/>
  </r>
  <r>
    <n v="7525"/>
    <s v="CA-2011-125731"/>
    <x v="2"/>
    <x v="1076"/>
    <d v="2011-09-16T00:00:00"/>
    <s v="Standard Class"/>
    <s v="CL-12565"/>
    <s v="Clay Ludtke"/>
    <x v="0"/>
    <x v="0"/>
    <s v="Gresham"/>
    <x v="21"/>
    <n v="97030"/>
    <x v="1"/>
    <x v="776"/>
    <x v="1"/>
    <x v="12"/>
    <x v="767"/>
    <n v="21.728000000000002"/>
    <n v="7"/>
    <n v="0.2"/>
    <n v="7.6047999999999991"/>
  </r>
  <r>
    <n v="7526"/>
    <s v="CA-2011-125731"/>
    <x v="2"/>
    <x v="1076"/>
    <d v="2011-09-16T00:00:00"/>
    <s v="Standard Class"/>
    <s v="CL-12565"/>
    <s v="Clay Ludtke"/>
    <x v="0"/>
    <x v="0"/>
    <s v="Gresham"/>
    <x v="21"/>
    <n v="97030"/>
    <x v="1"/>
    <x v="873"/>
    <x v="0"/>
    <x v="1"/>
    <x v="858"/>
    <n v="1487.04"/>
    <n v="5"/>
    <n v="0.2"/>
    <n v="148.70400000000006"/>
  </r>
  <r>
    <n v="7527"/>
    <s v="US-2014-106145"/>
    <x v="3"/>
    <x v="986"/>
    <d v="2014-09-27T00:00:00"/>
    <s v="Same Day"/>
    <s v="RA-19885"/>
    <s v="Ruben Ausman"/>
    <x v="1"/>
    <x v="0"/>
    <s v="San Francisco"/>
    <x v="1"/>
    <n v="94109"/>
    <x v="1"/>
    <x v="1606"/>
    <x v="1"/>
    <x v="12"/>
    <x v="33"/>
    <n v="71.88"/>
    <n v="6"/>
    <n v="0"/>
    <n v="33.064799999999998"/>
  </r>
  <r>
    <n v="7528"/>
    <s v="US-2014-106145"/>
    <x v="3"/>
    <x v="986"/>
    <d v="2014-09-27T00:00:00"/>
    <s v="Same Day"/>
    <s v="RA-19885"/>
    <s v="Ruben Ausman"/>
    <x v="1"/>
    <x v="0"/>
    <s v="San Francisco"/>
    <x v="1"/>
    <n v="94109"/>
    <x v="1"/>
    <x v="1392"/>
    <x v="0"/>
    <x v="5"/>
    <x v="1369"/>
    <n v="9.24"/>
    <n v="3"/>
    <n v="0"/>
    <n v="2.9567999999999994"/>
  </r>
  <r>
    <n v="7529"/>
    <s v="US-2014-106145"/>
    <x v="3"/>
    <x v="986"/>
    <d v="2014-09-27T00:00:00"/>
    <s v="Same Day"/>
    <s v="RA-19885"/>
    <s v="Ruben Ausman"/>
    <x v="1"/>
    <x v="0"/>
    <s v="San Francisco"/>
    <x v="1"/>
    <n v="94109"/>
    <x v="1"/>
    <x v="1357"/>
    <x v="1"/>
    <x v="10"/>
    <x v="1334"/>
    <n v="35.880000000000003"/>
    <n v="6"/>
    <n v="0"/>
    <n v="16.146000000000001"/>
  </r>
  <r>
    <n v="7530"/>
    <s v="US-2014-106145"/>
    <x v="3"/>
    <x v="986"/>
    <d v="2014-09-27T00:00:00"/>
    <s v="Same Day"/>
    <s v="RA-19885"/>
    <s v="Ruben Ausman"/>
    <x v="1"/>
    <x v="0"/>
    <s v="San Francisco"/>
    <x v="1"/>
    <n v="94109"/>
    <x v="1"/>
    <x v="20"/>
    <x v="1"/>
    <x v="8"/>
    <x v="20"/>
    <n v="17.04"/>
    <n v="3"/>
    <n v="0.2"/>
    <n v="5.5379999999999985"/>
  </r>
  <r>
    <n v="7531"/>
    <s v="US-2014-106145"/>
    <x v="3"/>
    <x v="986"/>
    <d v="2014-09-27T00:00:00"/>
    <s v="Same Day"/>
    <s v="RA-19885"/>
    <s v="Ruben Ausman"/>
    <x v="1"/>
    <x v="0"/>
    <s v="San Francisco"/>
    <x v="1"/>
    <n v="94109"/>
    <x v="1"/>
    <x v="760"/>
    <x v="1"/>
    <x v="8"/>
    <x v="751"/>
    <n v="931.17600000000016"/>
    <n v="3"/>
    <n v="0.2"/>
    <n v="314.27190000000002"/>
  </r>
  <r>
    <n v="7532"/>
    <s v="CA-2013-107146"/>
    <x v="0"/>
    <x v="26"/>
    <d v="2013-06-20T00:00:00"/>
    <s v="First Class"/>
    <s v="LC-16885"/>
    <s v="Lena Creighton"/>
    <x v="0"/>
    <x v="0"/>
    <s v="Longmont"/>
    <x v="22"/>
    <n v="80501"/>
    <x v="1"/>
    <x v="1319"/>
    <x v="0"/>
    <x v="5"/>
    <x v="1296"/>
    <n v="266.35200000000003"/>
    <n v="3"/>
    <n v="0.2"/>
    <n v="-13.317600000000013"/>
  </r>
  <r>
    <n v="7533"/>
    <s v="CA-2013-107146"/>
    <x v="0"/>
    <x v="26"/>
    <d v="2013-06-20T00:00:00"/>
    <s v="First Class"/>
    <s v="LC-16885"/>
    <s v="Lena Creighton"/>
    <x v="0"/>
    <x v="0"/>
    <s v="Longmont"/>
    <x v="22"/>
    <n v="80501"/>
    <x v="1"/>
    <x v="531"/>
    <x v="0"/>
    <x v="1"/>
    <x v="526"/>
    <n v="483.13599999999997"/>
    <n v="4"/>
    <n v="0.2"/>
    <n v="54.352799999999945"/>
  </r>
  <r>
    <n v="7534"/>
    <s v="US-2014-134642"/>
    <x v="3"/>
    <x v="906"/>
    <d v="2014-03-02T00:00:00"/>
    <s v="Standard Class"/>
    <s v="SW-20245"/>
    <s v="Scot Wooten"/>
    <x v="0"/>
    <x v="0"/>
    <s v="Greenville"/>
    <x v="3"/>
    <n v="27834"/>
    <x v="0"/>
    <x v="812"/>
    <x v="0"/>
    <x v="1"/>
    <x v="801"/>
    <n v="196.78399999999999"/>
    <n v="2"/>
    <n v="0.2"/>
    <n v="-22.138200000000012"/>
  </r>
  <r>
    <n v="7535"/>
    <s v="US-2014-134642"/>
    <x v="3"/>
    <x v="906"/>
    <d v="2014-03-02T00:00:00"/>
    <s v="Standard Class"/>
    <s v="SW-20245"/>
    <s v="Scot Wooten"/>
    <x v="0"/>
    <x v="0"/>
    <s v="Greenville"/>
    <x v="3"/>
    <n v="27834"/>
    <x v="0"/>
    <x v="266"/>
    <x v="0"/>
    <x v="0"/>
    <x v="263"/>
    <n v="231.92000000000002"/>
    <n v="5"/>
    <n v="0.2"/>
    <n v="5.7980000000000018"/>
  </r>
  <r>
    <n v="7536"/>
    <s v="US-2014-160143"/>
    <x v="3"/>
    <x v="185"/>
    <d v="2014-04-08T00:00:00"/>
    <s v="Standard Class"/>
    <s v="HG-14965"/>
    <s v="Henry Goldwyn"/>
    <x v="1"/>
    <x v="0"/>
    <s v="Los Angeles"/>
    <x v="1"/>
    <n v="90004"/>
    <x v="1"/>
    <x v="558"/>
    <x v="1"/>
    <x v="14"/>
    <x v="552"/>
    <n v="29.700000000000003"/>
    <n v="3"/>
    <n v="0"/>
    <n v="8.0190000000000001"/>
  </r>
  <r>
    <n v="7537"/>
    <s v="CA-2014-103415"/>
    <x v="3"/>
    <x v="734"/>
    <d v="2014-12-09T00:00:00"/>
    <s v="Standard Class"/>
    <s v="MV-17485"/>
    <s v="Mark Van Huff"/>
    <x v="0"/>
    <x v="0"/>
    <s v="Houston"/>
    <x v="5"/>
    <n v="77041"/>
    <x v="2"/>
    <x v="1793"/>
    <x v="0"/>
    <x v="5"/>
    <x v="1774"/>
    <n v="13.591999999999999"/>
    <n v="2"/>
    <n v="0.6"/>
    <n v="-14.271599999999999"/>
  </r>
  <r>
    <n v="7538"/>
    <s v="CA-2013-106460"/>
    <x v="0"/>
    <x v="317"/>
    <d v="2013-02-22T00:00:00"/>
    <s v="Second Class"/>
    <s v="GT-14710"/>
    <s v="Greg Tran"/>
    <x v="0"/>
    <x v="0"/>
    <s v="San Francisco"/>
    <x v="1"/>
    <n v="94109"/>
    <x v="1"/>
    <x v="129"/>
    <x v="1"/>
    <x v="10"/>
    <x v="129"/>
    <n v="70.88"/>
    <n v="2"/>
    <n v="0"/>
    <n v="33.313599999999994"/>
  </r>
  <r>
    <n v="7539"/>
    <s v="US-2014-112347"/>
    <x v="3"/>
    <x v="574"/>
    <d v="2014-12-07T00:00:00"/>
    <s v="Standard Class"/>
    <s v="BS-11380"/>
    <s v="Bill Stewart"/>
    <x v="1"/>
    <x v="0"/>
    <s v="Denver"/>
    <x v="22"/>
    <n v="80219"/>
    <x v="1"/>
    <x v="384"/>
    <x v="1"/>
    <x v="4"/>
    <x v="380"/>
    <n v="114.28800000000001"/>
    <n v="1"/>
    <n v="0.2"/>
    <n v="12.857399999999984"/>
  </r>
  <r>
    <n v="7540"/>
    <s v="US-2014-112347"/>
    <x v="3"/>
    <x v="574"/>
    <d v="2014-12-07T00:00:00"/>
    <s v="Standard Class"/>
    <s v="BS-11380"/>
    <s v="Bill Stewart"/>
    <x v="1"/>
    <x v="0"/>
    <s v="Denver"/>
    <x v="22"/>
    <n v="80219"/>
    <x v="1"/>
    <x v="785"/>
    <x v="1"/>
    <x v="8"/>
    <x v="776"/>
    <n v="36.624000000000002"/>
    <n v="8"/>
    <n v="0.7"/>
    <n v="-24.41599999999999"/>
  </r>
  <r>
    <n v="7541"/>
    <s v="US-2014-112347"/>
    <x v="3"/>
    <x v="574"/>
    <d v="2014-12-07T00:00:00"/>
    <s v="Standard Class"/>
    <s v="BS-11380"/>
    <s v="Bill Stewart"/>
    <x v="1"/>
    <x v="0"/>
    <s v="Denver"/>
    <x v="22"/>
    <n v="80219"/>
    <x v="1"/>
    <x v="1659"/>
    <x v="0"/>
    <x v="0"/>
    <x v="1638"/>
    <n v="242.35200000000003"/>
    <n v="8"/>
    <n v="0.7"/>
    <n v="-363.52799999999991"/>
  </r>
  <r>
    <n v="7542"/>
    <s v="US-2014-112347"/>
    <x v="3"/>
    <x v="574"/>
    <d v="2014-12-07T00:00:00"/>
    <s v="Standard Class"/>
    <s v="BS-11380"/>
    <s v="Bill Stewart"/>
    <x v="1"/>
    <x v="0"/>
    <s v="Denver"/>
    <x v="22"/>
    <n v="80219"/>
    <x v="1"/>
    <x v="1670"/>
    <x v="2"/>
    <x v="7"/>
    <x v="1649"/>
    <n v="49.616000000000007"/>
    <n v="2"/>
    <n v="0.2"/>
    <n v="4.9615999999999989"/>
  </r>
  <r>
    <n v="7543"/>
    <s v="US-2014-112347"/>
    <x v="3"/>
    <x v="574"/>
    <d v="2014-12-07T00:00:00"/>
    <s v="Standard Class"/>
    <s v="BS-11380"/>
    <s v="Bill Stewart"/>
    <x v="1"/>
    <x v="0"/>
    <s v="Denver"/>
    <x v="22"/>
    <n v="80219"/>
    <x v="1"/>
    <x v="1060"/>
    <x v="0"/>
    <x v="5"/>
    <x v="1040"/>
    <n v="508.70400000000006"/>
    <n v="6"/>
    <n v="0.2"/>
    <n v="0"/>
  </r>
  <r>
    <n v="7544"/>
    <s v="US-2014-112347"/>
    <x v="3"/>
    <x v="574"/>
    <d v="2014-12-07T00:00:00"/>
    <s v="Standard Class"/>
    <s v="BS-11380"/>
    <s v="Bill Stewart"/>
    <x v="1"/>
    <x v="0"/>
    <s v="Denver"/>
    <x v="22"/>
    <n v="80219"/>
    <x v="1"/>
    <x v="1378"/>
    <x v="2"/>
    <x v="7"/>
    <x v="1354"/>
    <n v="57.36"/>
    <n v="6"/>
    <n v="0.2"/>
    <n v="-14.34"/>
  </r>
  <r>
    <n v="7545"/>
    <s v="US-2014-112347"/>
    <x v="3"/>
    <x v="574"/>
    <d v="2014-12-07T00:00:00"/>
    <s v="Standard Class"/>
    <s v="BS-11380"/>
    <s v="Bill Stewart"/>
    <x v="1"/>
    <x v="0"/>
    <s v="Denver"/>
    <x v="22"/>
    <n v="80219"/>
    <x v="1"/>
    <x v="629"/>
    <x v="0"/>
    <x v="1"/>
    <x v="623"/>
    <n v="906.68000000000006"/>
    <n v="5"/>
    <n v="0.2"/>
    <n v="68.001000000000033"/>
  </r>
  <r>
    <n v="7546"/>
    <s v="CA-2011-103492"/>
    <x v="2"/>
    <x v="982"/>
    <d v="2011-10-15T00:00:00"/>
    <s v="Standard Class"/>
    <s v="CM-12715"/>
    <s v="Craig Molinari"/>
    <x v="1"/>
    <x v="0"/>
    <s v="Huntsville"/>
    <x v="5"/>
    <n v="77340"/>
    <x v="2"/>
    <x v="1521"/>
    <x v="2"/>
    <x v="7"/>
    <x v="1499"/>
    <n v="719.95200000000011"/>
    <n v="6"/>
    <n v="0.2"/>
    <n v="71.995200000000011"/>
  </r>
  <r>
    <n v="7547"/>
    <s v="CA-2011-103492"/>
    <x v="2"/>
    <x v="982"/>
    <d v="2011-10-15T00:00:00"/>
    <s v="Standard Class"/>
    <s v="CM-12715"/>
    <s v="Craig Molinari"/>
    <x v="1"/>
    <x v="0"/>
    <s v="Huntsville"/>
    <x v="5"/>
    <n v="77340"/>
    <x v="2"/>
    <x v="524"/>
    <x v="2"/>
    <x v="7"/>
    <x v="519"/>
    <n v="755.94400000000019"/>
    <n v="7"/>
    <n v="0.2"/>
    <n v="66.145099999999957"/>
  </r>
  <r>
    <n v="7548"/>
    <s v="CA-2011-103492"/>
    <x v="2"/>
    <x v="982"/>
    <d v="2011-10-15T00:00:00"/>
    <s v="Standard Class"/>
    <s v="CM-12715"/>
    <s v="Craig Molinari"/>
    <x v="1"/>
    <x v="0"/>
    <s v="Huntsville"/>
    <x v="5"/>
    <n v="77340"/>
    <x v="2"/>
    <x v="1224"/>
    <x v="1"/>
    <x v="8"/>
    <x v="1199"/>
    <n v="11.979999999999997"/>
    <n v="5"/>
    <n v="0.8"/>
    <n v="-19.16800000000001"/>
  </r>
  <r>
    <n v="7549"/>
    <s v="CA-2011-103492"/>
    <x v="2"/>
    <x v="982"/>
    <d v="2011-10-15T00:00:00"/>
    <s v="Standard Class"/>
    <s v="CM-12715"/>
    <s v="Craig Molinari"/>
    <x v="1"/>
    <x v="0"/>
    <s v="Huntsville"/>
    <x v="5"/>
    <n v="77340"/>
    <x v="2"/>
    <x v="307"/>
    <x v="1"/>
    <x v="8"/>
    <x v="304"/>
    <n v="0.8979999999999998"/>
    <n v="1"/>
    <n v="0.8"/>
    <n v="-1.5715000000000008"/>
  </r>
  <r>
    <n v="7550"/>
    <s v="CA-2013-136595"/>
    <x v="0"/>
    <x v="64"/>
    <d v="2013-09-08T00:00:00"/>
    <s v="First Class"/>
    <s v="EM-13825"/>
    <s v="Elizabeth Moffitt"/>
    <x v="1"/>
    <x v="0"/>
    <s v="Houston"/>
    <x v="5"/>
    <n v="77036"/>
    <x v="2"/>
    <x v="1381"/>
    <x v="0"/>
    <x v="5"/>
    <x v="1357"/>
    <n v="21.204000000000004"/>
    <n v="3"/>
    <n v="0.6"/>
    <n v="-11.662199999999999"/>
  </r>
  <r>
    <n v="7551"/>
    <s v="CA-2011-140396"/>
    <x v="2"/>
    <x v="1164"/>
    <d v="2011-11-25T00:00:00"/>
    <s v="Standard Class"/>
    <s v="KH-16330"/>
    <s v="Katharine Harms"/>
    <x v="1"/>
    <x v="0"/>
    <s v="New York City"/>
    <x v="15"/>
    <n v="10024"/>
    <x v="3"/>
    <x v="1758"/>
    <x v="1"/>
    <x v="12"/>
    <x v="1702"/>
    <n v="34.74"/>
    <n v="3"/>
    <n v="0"/>
    <n v="17.37"/>
  </r>
  <r>
    <n v="7552"/>
    <s v="CA-2011-140396"/>
    <x v="2"/>
    <x v="1164"/>
    <d v="2011-11-25T00:00:00"/>
    <s v="Standard Class"/>
    <s v="KH-16330"/>
    <s v="Katharine Harms"/>
    <x v="1"/>
    <x v="0"/>
    <s v="New York City"/>
    <x v="15"/>
    <n v="10024"/>
    <x v="3"/>
    <x v="872"/>
    <x v="2"/>
    <x v="7"/>
    <x v="857"/>
    <n v="833.94"/>
    <n v="6"/>
    <n v="0"/>
    <n v="216.8244"/>
  </r>
  <r>
    <n v="7553"/>
    <s v="CA-2011-140396"/>
    <x v="2"/>
    <x v="1164"/>
    <d v="2011-11-25T00:00:00"/>
    <s v="Standard Class"/>
    <s v="KH-16330"/>
    <s v="Katharine Harms"/>
    <x v="1"/>
    <x v="0"/>
    <s v="New York City"/>
    <x v="15"/>
    <n v="10024"/>
    <x v="3"/>
    <x v="806"/>
    <x v="1"/>
    <x v="8"/>
    <x v="796"/>
    <n v="12.96"/>
    <n v="3"/>
    <n v="0.2"/>
    <n v="4.5359999999999996"/>
  </r>
  <r>
    <n v="7554"/>
    <s v="CA-2011-140396"/>
    <x v="2"/>
    <x v="1164"/>
    <d v="2011-11-25T00:00:00"/>
    <s v="Standard Class"/>
    <s v="KH-16330"/>
    <s v="Katharine Harms"/>
    <x v="1"/>
    <x v="0"/>
    <s v="New York City"/>
    <x v="15"/>
    <n v="10024"/>
    <x v="3"/>
    <x v="1396"/>
    <x v="1"/>
    <x v="10"/>
    <x v="1374"/>
    <n v="25.92"/>
    <n v="4"/>
    <n v="0"/>
    <n v="12.441600000000001"/>
  </r>
  <r>
    <n v="7555"/>
    <s v="CA-2011-114181"/>
    <x v="2"/>
    <x v="1025"/>
    <d v="2011-05-14T00:00:00"/>
    <s v="Second Class"/>
    <s v="AF-10885"/>
    <s v="Art Foster"/>
    <x v="0"/>
    <x v="0"/>
    <s v="Philadelphia"/>
    <x v="9"/>
    <n v="19134"/>
    <x v="3"/>
    <x v="899"/>
    <x v="0"/>
    <x v="0"/>
    <x v="883"/>
    <n v="349.96499999999997"/>
    <n v="7"/>
    <n v="0.5"/>
    <n v="-216.97830000000002"/>
  </r>
  <r>
    <n v="7556"/>
    <s v="CA-2011-114181"/>
    <x v="2"/>
    <x v="1025"/>
    <d v="2011-05-14T00:00:00"/>
    <s v="Second Class"/>
    <s v="AF-10885"/>
    <s v="Art Foster"/>
    <x v="0"/>
    <x v="0"/>
    <s v="Philadelphia"/>
    <x v="9"/>
    <n v="19134"/>
    <x v="3"/>
    <x v="796"/>
    <x v="1"/>
    <x v="6"/>
    <x v="786"/>
    <n v="22.32"/>
    <n v="5"/>
    <n v="0.2"/>
    <n v="5.3010000000000002"/>
  </r>
  <r>
    <n v="7557"/>
    <s v="CA-2014-159506"/>
    <x v="3"/>
    <x v="344"/>
    <d v="2014-12-03T00:00:00"/>
    <s v="Standard Class"/>
    <s v="JR-16210"/>
    <s v="Justin Ritter"/>
    <x v="1"/>
    <x v="0"/>
    <s v="Columbus"/>
    <x v="14"/>
    <n v="47201"/>
    <x v="2"/>
    <x v="954"/>
    <x v="1"/>
    <x v="10"/>
    <x v="938"/>
    <n v="158.28"/>
    <n v="6"/>
    <n v="0"/>
    <n v="72.808799999999991"/>
  </r>
  <r>
    <n v="7558"/>
    <s v="CA-2014-159506"/>
    <x v="3"/>
    <x v="344"/>
    <d v="2014-12-03T00:00:00"/>
    <s v="Standard Class"/>
    <s v="JR-16210"/>
    <s v="Justin Ritter"/>
    <x v="1"/>
    <x v="0"/>
    <s v="Columbus"/>
    <x v="14"/>
    <n v="47201"/>
    <x v="2"/>
    <x v="896"/>
    <x v="1"/>
    <x v="8"/>
    <x v="880"/>
    <n v="497.93999999999994"/>
    <n v="3"/>
    <n v="0"/>
    <n v="224.07299999999998"/>
  </r>
  <r>
    <n v="7559"/>
    <s v="US-2011-137155"/>
    <x v="2"/>
    <x v="301"/>
    <d v="2011-11-05T00:00:00"/>
    <s v="Standard Class"/>
    <s v="DL-12925"/>
    <s v="Daniel Lacy"/>
    <x v="0"/>
    <x v="0"/>
    <s v="Long Beach"/>
    <x v="15"/>
    <n v="11561"/>
    <x v="3"/>
    <x v="159"/>
    <x v="1"/>
    <x v="9"/>
    <x v="158"/>
    <n v="533.93999999999994"/>
    <n v="3"/>
    <n v="0"/>
    <n v="154.84259999999995"/>
  </r>
  <r>
    <n v="7560"/>
    <s v="US-2011-137155"/>
    <x v="2"/>
    <x v="301"/>
    <d v="2011-11-05T00:00:00"/>
    <s v="Standard Class"/>
    <s v="DL-12925"/>
    <s v="Daniel Lacy"/>
    <x v="0"/>
    <x v="0"/>
    <s v="Long Beach"/>
    <x v="15"/>
    <n v="11561"/>
    <x v="3"/>
    <x v="964"/>
    <x v="1"/>
    <x v="10"/>
    <x v="948"/>
    <n v="167.94"/>
    <n v="3"/>
    <n v="0"/>
    <n v="82.290599999999998"/>
  </r>
  <r>
    <n v="7561"/>
    <s v="US-2011-137155"/>
    <x v="2"/>
    <x v="301"/>
    <d v="2011-11-05T00:00:00"/>
    <s v="Standard Class"/>
    <s v="DL-12925"/>
    <s v="Daniel Lacy"/>
    <x v="0"/>
    <x v="0"/>
    <s v="Long Beach"/>
    <x v="15"/>
    <n v="11561"/>
    <x v="3"/>
    <x v="1226"/>
    <x v="0"/>
    <x v="5"/>
    <x v="1201"/>
    <n v="31.68"/>
    <n v="6"/>
    <n v="0"/>
    <n v="9.8207999999999984"/>
  </r>
  <r>
    <n v="7562"/>
    <s v="CA-2013-105746"/>
    <x v="0"/>
    <x v="945"/>
    <d v="2014-01-02T00:00:00"/>
    <s v="First Class"/>
    <s v="BD-11605"/>
    <s v="Brian Dahlen"/>
    <x v="0"/>
    <x v="0"/>
    <s v="Lancaster"/>
    <x v="9"/>
    <n v="17602"/>
    <x v="3"/>
    <x v="1"/>
    <x v="0"/>
    <x v="1"/>
    <x v="1"/>
    <n v="170.78599999999997"/>
    <n v="1"/>
    <n v="0.3"/>
    <n v="0"/>
  </r>
  <r>
    <n v="7563"/>
    <s v="US-2013-104815"/>
    <x v="0"/>
    <x v="323"/>
    <d v="2013-09-08T00:00:00"/>
    <s v="Standard Class"/>
    <s v="RB-19570"/>
    <s v="Rob Beeghly"/>
    <x v="0"/>
    <x v="0"/>
    <s v="Chicago"/>
    <x v="10"/>
    <n v="60610"/>
    <x v="2"/>
    <x v="1638"/>
    <x v="0"/>
    <x v="0"/>
    <x v="1619"/>
    <n v="198.744"/>
    <n v="4"/>
    <n v="0.3"/>
    <n v="0"/>
  </r>
  <r>
    <n v="7564"/>
    <s v="CA-2014-157672"/>
    <x v="3"/>
    <x v="361"/>
    <d v="2014-10-08T00:00:00"/>
    <s v="First Class"/>
    <s v="RB-19795"/>
    <s v="Ross Baird"/>
    <x v="2"/>
    <x v="0"/>
    <s v="Denver"/>
    <x v="22"/>
    <n v="80219"/>
    <x v="1"/>
    <x v="685"/>
    <x v="2"/>
    <x v="11"/>
    <x v="678"/>
    <n v="63.824000000000005"/>
    <n v="2"/>
    <n v="0.2"/>
    <n v="13.562599999999998"/>
  </r>
  <r>
    <n v="7565"/>
    <s v="US-2013-166660"/>
    <x v="0"/>
    <x v="806"/>
    <d v="2013-02-01T00:00:00"/>
    <s v="Second Class"/>
    <s v="TB-21250"/>
    <s v="Tim Brockman"/>
    <x v="0"/>
    <x v="0"/>
    <s v="Seattle"/>
    <x v="4"/>
    <n v="98103"/>
    <x v="1"/>
    <x v="1349"/>
    <x v="0"/>
    <x v="1"/>
    <x v="1326"/>
    <n v="435.16800000000006"/>
    <n v="4"/>
    <n v="0.2"/>
    <n v="-59.835600000000042"/>
  </r>
  <r>
    <n v="7566"/>
    <s v="US-2013-166660"/>
    <x v="0"/>
    <x v="806"/>
    <d v="2013-02-01T00:00:00"/>
    <s v="Second Class"/>
    <s v="TB-21250"/>
    <s v="Tim Brockman"/>
    <x v="0"/>
    <x v="0"/>
    <s v="Seattle"/>
    <x v="4"/>
    <n v="98103"/>
    <x v="1"/>
    <x v="1195"/>
    <x v="0"/>
    <x v="0"/>
    <x v="1171"/>
    <n v="48.58"/>
    <n v="1"/>
    <n v="0"/>
    <n v="7.7728000000000037"/>
  </r>
  <r>
    <n v="7567"/>
    <s v="CA-2014-140802"/>
    <x v="3"/>
    <x v="81"/>
    <d v="2014-04-24T00:00:00"/>
    <s v="First Class"/>
    <s v="KN-16390"/>
    <s v="Katherine Nockton"/>
    <x v="1"/>
    <x v="0"/>
    <s v="Houston"/>
    <x v="5"/>
    <n v="77070"/>
    <x v="2"/>
    <x v="84"/>
    <x v="2"/>
    <x v="11"/>
    <x v="84"/>
    <n v="47.975999999999999"/>
    <n v="3"/>
    <n v="0.2"/>
    <n v="8.3957999999999942"/>
  </r>
  <r>
    <n v="7568"/>
    <s v="CA-2014-140802"/>
    <x v="3"/>
    <x v="81"/>
    <d v="2014-04-24T00:00:00"/>
    <s v="First Class"/>
    <s v="KN-16390"/>
    <s v="Katherine Nockton"/>
    <x v="1"/>
    <x v="0"/>
    <s v="Houston"/>
    <x v="5"/>
    <n v="77070"/>
    <x v="2"/>
    <x v="1483"/>
    <x v="1"/>
    <x v="10"/>
    <x v="1461"/>
    <n v="20.736000000000004"/>
    <n v="4"/>
    <n v="0.2"/>
    <n v="7.2576000000000001"/>
  </r>
  <r>
    <n v="7569"/>
    <s v="CA-2011-133830"/>
    <x v="2"/>
    <x v="29"/>
    <d v="2011-12-10T00:00:00"/>
    <s v="Standard Class"/>
    <s v="RL-19615"/>
    <s v="Rob Lucas"/>
    <x v="0"/>
    <x v="0"/>
    <s v="Los Angeles"/>
    <x v="1"/>
    <n v="90045"/>
    <x v="1"/>
    <x v="425"/>
    <x v="1"/>
    <x v="6"/>
    <x v="420"/>
    <n v="26.46"/>
    <n v="9"/>
    <n v="0"/>
    <n v="11.907"/>
  </r>
  <r>
    <n v="7570"/>
    <s v="CA-2011-133830"/>
    <x v="2"/>
    <x v="29"/>
    <d v="2011-12-10T00:00:00"/>
    <s v="Standard Class"/>
    <s v="RL-19615"/>
    <s v="Rob Lucas"/>
    <x v="0"/>
    <x v="0"/>
    <s v="Los Angeles"/>
    <x v="1"/>
    <n v="90045"/>
    <x v="1"/>
    <x v="1635"/>
    <x v="1"/>
    <x v="10"/>
    <x v="1616"/>
    <n v="49.12"/>
    <n v="4"/>
    <n v="0"/>
    <n v="23.086399999999998"/>
  </r>
  <r>
    <n v="7571"/>
    <s v="CA-2011-133830"/>
    <x v="2"/>
    <x v="29"/>
    <d v="2011-12-10T00:00:00"/>
    <s v="Standard Class"/>
    <s v="RL-19615"/>
    <s v="Rob Lucas"/>
    <x v="0"/>
    <x v="0"/>
    <s v="Los Angeles"/>
    <x v="1"/>
    <n v="90045"/>
    <x v="1"/>
    <x v="659"/>
    <x v="1"/>
    <x v="13"/>
    <x v="653"/>
    <n v="15"/>
    <n v="3"/>
    <n v="0"/>
    <n v="7.1999999999999993"/>
  </r>
  <r>
    <n v="7572"/>
    <s v="CA-2011-100916"/>
    <x v="2"/>
    <x v="618"/>
    <d v="2011-10-26T00:00:00"/>
    <s v="Standard Class"/>
    <s v="FH-14275"/>
    <s v="Frank Hawley"/>
    <x v="1"/>
    <x v="0"/>
    <s v="Newport News"/>
    <x v="17"/>
    <n v="23602"/>
    <x v="0"/>
    <x v="41"/>
    <x v="1"/>
    <x v="4"/>
    <x v="41"/>
    <n v="194.7"/>
    <n v="5"/>
    <n v="0"/>
    <n v="9.7349999999999781"/>
  </r>
  <r>
    <n v="7573"/>
    <s v="CA-2011-100916"/>
    <x v="2"/>
    <x v="618"/>
    <d v="2011-10-26T00:00:00"/>
    <s v="Standard Class"/>
    <s v="FH-14275"/>
    <s v="Frank Hawley"/>
    <x v="1"/>
    <x v="0"/>
    <s v="Newport News"/>
    <x v="17"/>
    <n v="23602"/>
    <x v="0"/>
    <x v="1116"/>
    <x v="0"/>
    <x v="3"/>
    <x v="1095"/>
    <n v="591.32000000000005"/>
    <n v="4"/>
    <n v="0"/>
    <n v="112.35079999999999"/>
  </r>
  <r>
    <n v="7574"/>
    <s v="CA-2011-100916"/>
    <x v="2"/>
    <x v="618"/>
    <d v="2011-10-26T00:00:00"/>
    <s v="Standard Class"/>
    <s v="FH-14275"/>
    <s v="Frank Hawley"/>
    <x v="1"/>
    <x v="0"/>
    <s v="Newport News"/>
    <x v="17"/>
    <n v="23602"/>
    <x v="0"/>
    <x v="888"/>
    <x v="1"/>
    <x v="6"/>
    <x v="872"/>
    <n v="2.84"/>
    <n v="1"/>
    <n v="0"/>
    <n v="0.88039999999999985"/>
  </r>
  <r>
    <n v="7575"/>
    <s v="CA-2012-129532"/>
    <x v="1"/>
    <x v="575"/>
    <d v="2012-12-12T00:00:00"/>
    <s v="Standard Class"/>
    <s v="YS-21880"/>
    <s v="Yana Sorensen"/>
    <x v="1"/>
    <x v="0"/>
    <s v="Los Angeles"/>
    <x v="1"/>
    <n v="90036"/>
    <x v="1"/>
    <x v="16"/>
    <x v="1"/>
    <x v="4"/>
    <x v="16"/>
    <n v="221.96"/>
    <n v="2"/>
    <n v="0"/>
    <n v="4.4391999999999996"/>
  </r>
  <r>
    <n v="7576"/>
    <s v="CA-2012-129532"/>
    <x v="1"/>
    <x v="575"/>
    <d v="2012-12-12T00:00:00"/>
    <s v="Standard Class"/>
    <s v="YS-21880"/>
    <s v="Yana Sorensen"/>
    <x v="1"/>
    <x v="0"/>
    <s v="Los Angeles"/>
    <x v="1"/>
    <n v="90036"/>
    <x v="1"/>
    <x v="1013"/>
    <x v="2"/>
    <x v="11"/>
    <x v="996"/>
    <n v="236"/>
    <n v="4"/>
    <n v="0"/>
    <n v="40.119999999999976"/>
  </r>
  <r>
    <n v="7577"/>
    <s v="CA-2011-134726"/>
    <x v="2"/>
    <x v="981"/>
    <d v="2011-11-07T00:00:00"/>
    <s v="Second Class"/>
    <s v="SW-20755"/>
    <s v="Steven Ward"/>
    <x v="1"/>
    <x v="0"/>
    <s v="Seattle"/>
    <x v="4"/>
    <n v="98115"/>
    <x v="1"/>
    <x v="917"/>
    <x v="2"/>
    <x v="11"/>
    <x v="900"/>
    <n v="41.94"/>
    <n v="2"/>
    <n v="0"/>
    <n v="15.098399999999998"/>
  </r>
  <r>
    <n v="7578"/>
    <s v="CA-2011-134726"/>
    <x v="2"/>
    <x v="981"/>
    <d v="2011-11-07T00:00:00"/>
    <s v="Second Class"/>
    <s v="SW-20755"/>
    <s v="Steven Ward"/>
    <x v="1"/>
    <x v="0"/>
    <s v="Seattle"/>
    <x v="4"/>
    <n v="98115"/>
    <x v="1"/>
    <x v="984"/>
    <x v="2"/>
    <x v="7"/>
    <x v="968"/>
    <n v="52.792000000000002"/>
    <n v="1"/>
    <n v="0.2"/>
    <n v="4.6193000000000026"/>
  </r>
  <r>
    <n v="7579"/>
    <s v="CA-2013-138597"/>
    <x v="0"/>
    <x v="122"/>
    <d v="2013-12-22T00:00:00"/>
    <s v="First Class"/>
    <s v="PN-18775"/>
    <s v="Parhena Norris"/>
    <x v="2"/>
    <x v="0"/>
    <s v="Omaha"/>
    <x v="8"/>
    <n v="68104"/>
    <x v="2"/>
    <x v="499"/>
    <x v="0"/>
    <x v="1"/>
    <x v="494"/>
    <n v="563.93999999999994"/>
    <n v="3"/>
    <n v="0"/>
    <n v="112.78800000000001"/>
  </r>
  <r>
    <n v="7580"/>
    <s v="CA-2012-123113"/>
    <x v="1"/>
    <x v="521"/>
    <d v="2012-11-27T00:00:00"/>
    <s v="Second Class"/>
    <s v="AT-10735"/>
    <s v="Annie Thurman"/>
    <x v="0"/>
    <x v="0"/>
    <s v="Morristown"/>
    <x v="30"/>
    <n v="7960"/>
    <x v="3"/>
    <x v="1739"/>
    <x v="1"/>
    <x v="9"/>
    <x v="1719"/>
    <n v="2625.12"/>
    <n v="8"/>
    <n v="0"/>
    <n v="735.03359999999998"/>
  </r>
  <r>
    <n v="7581"/>
    <s v="CA-2012-123113"/>
    <x v="1"/>
    <x v="521"/>
    <d v="2012-11-27T00:00:00"/>
    <s v="Second Class"/>
    <s v="AT-10735"/>
    <s v="Annie Thurman"/>
    <x v="0"/>
    <x v="0"/>
    <s v="Morristown"/>
    <x v="30"/>
    <n v="7960"/>
    <x v="3"/>
    <x v="879"/>
    <x v="1"/>
    <x v="6"/>
    <x v="864"/>
    <n v="17.940000000000001"/>
    <n v="3"/>
    <n v="0"/>
    <n v="4.4850000000000003"/>
  </r>
  <r>
    <n v="7582"/>
    <s v="CA-2012-169656"/>
    <x v="1"/>
    <x v="863"/>
    <d v="2012-08-16T00:00:00"/>
    <s v="First Class"/>
    <s v="EJ-13720"/>
    <s v="Ed Jacobs"/>
    <x v="0"/>
    <x v="0"/>
    <s v="Philadelphia"/>
    <x v="9"/>
    <n v="19143"/>
    <x v="3"/>
    <x v="718"/>
    <x v="1"/>
    <x v="4"/>
    <x v="710"/>
    <n v="422.85599999999999"/>
    <n v="3"/>
    <n v="0.2"/>
    <n v="15.857099999999974"/>
  </r>
  <r>
    <n v="7583"/>
    <s v="CA-2012-142734"/>
    <x v="1"/>
    <x v="392"/>
    <d v="2012-04-21T00:00:00"/>
    <s v="Standard Class"/>
    <s v="DM-13345"/>
    <s v="Denise Monton"/>
    <x v="1"/>
    <x v="0"/>
    <s v="New York City"/>
    <x v="15"/>
    <n v="10024"/>
    <x v="3"/>
    <x v="56"/>
    <x v="0"/>
    <x v="1"/>
    <x v="56"/>
    <n v="127.76400000000001"/>
    <n v="2"/>
    <n v="0.1"/>
    <n v="2.8392000000000017"/>
  </r>
  <r>
    <n v="7584"/>
    <s v="CA-2011-163223"/>
    <x v="2"/>
    <x v="90"/>
    <d v="2011-03-25T00:00:00"/>
    <s v="Standard Class"/>
    <s v="KH-16690"/>
    <s v="Kristen Hastings"/>
    <x v="1"/>
    <x v="0"/>
    <s v="Springfield"/>
    <x v="17"/>
    <n v="22153"/>
    <x v="0"/>
    <x v="1577"/>
    <x v="2"/>
    <x v="7"/>
    <x v="1559"/>
    <n v="3499.9300000000003"/>
    <n v="7"/>
    <n v="0"/>
    <n v="909.98180000000025"/>
  </r>
  <r>
    <n v="7585"/>
    <s v="CA-2011-163223"/>
    <x v="2"/>
    <x v="90"/>
    <d v="2011-03-25T00:00:00"/>
    <s v="Standard Class"/>
    <s v="KH-16690"/>
    <s v="Kristen Hastings"/>
    <x v="1"/>
    <x v="0"/>
    <s v="Springfield"/>
    <x v="17"/>
    <n v="22153"/>
    <x v="0"/>
    <x v="1568"/>
    <x v="1"/>
    <x v="2"/>
    <x v="1550"/>
    <n v="14.399999999999999"/>
    <n v="5"/>
    <n v="0"/>
    <n v="6.6239999999999988"/>
  </r>
  <r>
    <n v="7586"/>
    <s v="CA-2011-163223"/>
    <x v="2"/>
    <x v="90"/>
    <d v="2011-03-25T00:00:00"/>
    <s v="Standard Class"/>
    <s v="KH-16690"/>
    <s v="Kristen Hastings"/>
    <x v="1"/>
    <x v="0"/>
    <s v="Springfield"/>
    <x v="17"/>
    <n v="22153"/>
    <x v="0"/>
    <x v="1127"/>
    <x v="1"/>
    <x v="10"/>
    <x v="1106"/>
    <n v="122.97"/>
    <n v="3"/>
    <n v="0"/>
    <n v="60.255300000000005"/>
  </r>
  <r>
    <n v="7587"/>
    <s v="CA-2011-163223"/>
    <x v="2"/>
    <x v="90"/>
    <d v="2011-03-25T00:00:00"/>
    <s v="Standard Class"/>
    <s v="KH-16690"/>
    <s v="Kristen Hastings"/>
    <x v="1"/>
    <x v="0"/>
    <s v="Springfield"/>
    <x v="17"/>
    <n v="22153"/>
    <x v="0"/>
    <x v="372"/>
    <x v="1"/>
    <x v="6"/>
    <x v="368"/>
    <n v="9.32"/>
    <n v="4"/>
    <n v="0"/>
    <n v="2.702799999999999"/>
  </r>
  <r>
    <n v="7588"/>
    <s v="CA-2011-163223"/>
    <x v="2"/>
    <x v="90"/>
    <d v="2011-03-25T00:00:00"/>
    <s v="Standard Class"/>
    <s v="KH-16690"/>
    <s v="Kristen Hastings"/>
    <x v="1"/>
    <x v="0"/>
    <s v="Springfield"/>
    <x v="17"/>
    <n v="22153"/>
    <x v="0"/>
    <x v="800"/>
    <x v="1"/>
    <x v="8"/>
    <x v="790"/>
    <n v="122.94"/>
    <n v="3"/>
    <n v="0"/>
    <n v="59.011199999999988"/>
  </r>
  <r>
    <n v="7589"/>
    <s v="CA-2014-122945"/>
    <x v="3"/>
    <x v="673"/>
    <d v="2014-11-23T00:00:00"/>
    <s v="Standard Class"/>
    <s v="MB-18085"/>
    <s v="Mick Brown"/>
    <x v="0"/>
    <x v="0"/>
    <s v="Roseville"/>
    <x v="1"/>
    <n v="95661"/>
    <x v="1"/>
    <x v="1137"/>
    <x v="0"/>
    <x v="5"/>
    <x v="1116"/>
    <n v="17.309999999999999"/>
    <n v="3"/>
    <n v="0"/>
    <n v="5.1929999999999996"/>
  </r>
  <r>
    <n v="7590"/>
    <s v="CA-2012-139738"/>
    <x v="1"/>
    <x v="12"/>
    <d v="2012-09-29T00:00:00"/>
    <s v="Standard Class"/>
    <s v="DK-12895"/>
    <s v="Dana Kaydos"/>
    <x v="0"/>
    <x v="0"/>
    <s v="Rockford"/>
    <x v="10"/>
    <n v="61107"/>
    <x v="2"/>
    <x v="1243"/>
    <x v="1"/>
    <x v="6"/>
    <x v="1217"/>
    <n v="128.744"/>
    <n v="7"/>
    <n v="0.2"/>
    <n v="12.874400000000001"/>
  </r>
  <r>
    <n v="7591"/>
    <s v="CA-2013-158778"/>
    <x v="0"/>
    <x v="64"/>
    <d v="2013-09-10T00:00:00"/>
    <s v="Standard Class"/>
    <s v="DB-13210"/>
    <s v="Dean Braden"/>
    <x v="0"/>
    <x v="0"/>
    <s v="Philadelphia"/>
    <x v="9"/>
    <n v="19134"/>
    <x v="3"/>
    <x v="74"/>
    <x v="0"/>
    <x v="5"/>
    <x v="74"/>
    <n v="58.248000000000005"/>
    <n v="9"/>
    <n v="0.2"/>
    <n v="11.649599999999996"/>
  </r>
  <r>
    <n v="7592"/>
    <s v="CA-2013-158778"/>
    <x v="0"/>
    <x v="64"/>
    <d v="2013-09-10T00:00:00"/>
    <s v="Standard Class"/>
    <s v="DB-13210"/>
    <s v="Dean Braden"/>
    <x v="0"/>
    <x v="0"/>
    <s v="Philadelphia"/>
    <x v="9"/>
    <n v="19134"/>
    <x v="3"/>
    <x v="64"/>
    <x v="0"/>
    <x v="1"/>
    <x v="124"/>
    <n v="71.245999999999995"/>
    <n v="2"/>
    <n v="0.3"/>
    <n v="-19.338199999999993"/>
  </r>
  <r>
    <n v="7593"/>
    <s v="CA-2013-158778"/>
    <x v="0"/>
    <x v="64"/>
    <d v="2013-09-10T00:00:00"/>
    <s v="Standard Class"/>
    <s v="DB-13210"/>
    <s v="Dean Braden"/>
    <x v="0"/>
    <x v="0"/>
    <s v="Philadelphia"/>
    <x v="9"/>
    <n v="19134"/>
    <x v="3"/>
    <x v="965"/>
    <x v="1"/>
    <x v="6"/>
    <x v="949"/>
    <n v="7.8719999999999999"/>
    <n v="3"/>
    <n v="0.2"/>
    <n v="0.59039999999999937"/>
  </r>
  <r>
    <n v="7594"/>
    <s v="CA-2013-158778"/>
    <x v="0"/>
    <x v="64"/>
    <d v="2013-09-10T00:00:00"/>
    <s v="Standard Class"/>
    <s v="DB-13210"/>
    <s v="Dean Braden"/>
    <x v="0"/>
    <x v="0"/>
    <s v="Philadelphia"/>
    <x v="9"/>
    <n v="19134"/>
    <x v="3"/>
    <x v="774"/>
    <x v="0"/>
    <x v="1"/>
    <x v="765"/>
    <n v="887.27099999999984"/>
    <n v="3"/>
    <n v="0.3"/>
    <n v="-63.376499999999965"/>
  </r>
  <r>
    <n v="7595"/>
    <s v="CA-2014-119655"/>
    <x v="3"/>
    <x v="693"/>
    <d v="2014-04-25T00:00:00"/>
    <s v="Standard Class"/>
    <s v="CV-12295"/>
    <s v="Christina VanderZanden"/>
    <x v="0"/>
    <x v="0"/>
    <s v="Detroit"/>
    <x v="12"/>
    <n v="48234"/>
    <x v="2"/>
    <x v="542"/>
    <x v="1"/>
    <x v="8"/>
    <x v="537"/>
    <n v="146.86000000000001"/>
    <n v="7"/>
    <n v="0"/>
    <n v="70.492799999999988"/>
  </r>
  <r>
    <n v="7596"/>
    <s v="CA-2014-119655"/>
    <x v="3"/>
    <x v="693"/>
    <d v="2014-04-25T00:00:00"/>
    <s v="Standard Class"/>
    <s v="CV-12295"/>
    <s v="Christina VanderZanden"/>
    <x v="0"/>
    <x v="0"/>
    <s v="Detroit"/>
    <x v="12"/>
    <n v="48234"/>
    <x v="2"/>
    <x v="624"/>
    <x v="1"/>
    <x v="8"/>
    <x v="618"/>
    <n v="36.56"/>
    <n v="4"/>
    <n v="0"/>
    <n v="18.28"/>
  </r>
  <r>
    <n v="7597"/>
    <s v="CA-2012-164567"/>
    <x v="1"/>
    <x v="925"/>
    <d v="2012-06-19T00:00:00"/>
    <s v="Standard Class"/>
    <s v="GK-14620"/>
    <s v="Grace Kelly"/>
    <x v="1"/>
    <x v="0"/>
    <s v="Los Angeles"/>
    <x v="1"/>
    <n v="90004"/>
    <x v="1"/>
    <x v="539"/>
    <x v="2"/>
    <x v="7"/>
    <x v="534"/>
    <n v="225.57599999999996"/>
    <n v="3"/>
    <n v="0.2"/>
    <n v="22.557600000000008"/>
  </r>
  <r>
    <n v="7598"/>
    <s v="CA-2011-131947"/>
    <x v="2"/>
    <x v="328"/>
    <d v="2011-09-22T00:00:00"/>
    <s v="Standard Class"/>
    <s v="JA-15970"/>
    <s v="Joseph Airdo"/>
    <x v="0"/>
    <x v="0"/>
    <s v="Springfield"/>
    <x v="21"/>
    <n v="97477"/>
    <x v="1"/>
    <x v="1355"/>
    <x v="1"/>
    <x v="6"/>
    <x v="1332"/>
    <n v="5.2480000000000002"/>
    <n v="2"/>
    <n v="0.2"/>
    <n v="0.45920000000000027"/>
  </r>
  <r>
    <n v="7599"/>
    <s v="CA-2011-131947"/>
    <x v="2"/>
    <x v="328"/>
    <d v="2011-09-22T00:00:00"/>
    <s v="Standard Class"/>
    <s v="JA-15970"/>
    <s v="Joseph Airdo"/>
    <x v="0"/>
    <x v="0"/>
    <s v="Springfield"/>
    <x v="21"/>
    <n v="97477"/>
    <x v="1"/>
    <x v="947"/>
    <x v="1"/>
    <x v="6"/>
    <x v="931"/>
    <n v="38.256"/>
    <n v="3"/>
    <n v="0.2"/>
    <n v="4.7819999999999947"/>
  </r>
  <r>
    <n v="7600"/>
    <s v="CA-2011-131947"/>
    <x v="2"/>
    <x v="328"/>
    <d v="2011-09-22T00:00:00"/>
    <s v="Standard Class"/>
    <s v="JA-15970"/>
    <s v="Joseph Airdo"/>
    <x v="0"/>
    <x v="0"/>
    <s v="Springfield"/>
    <x v="21"/>
    <n v="97477"/>
    <x v="1"/>
    <x v="1603"/>
    <x v="1"/>
    <x v="10"/>
    <x v="1586"/>
    <n v="40.24"/>
    <n v="5"/>
    <n v="0.2"/>
    <n v="13.078000000000001"/>
  </r>
  <r>
    <n v="7601"/>
    <s v="CA-2011-131947"/>
    <x v="2"/>
    <x v="328"/>
    <d v="2011-09-22T00:00:00"/>
    <s v="Standard Class"/>
    <s v="JA-15970"/>
    <s v="Joseph Airdo"/>
    <x v="0"/>
    <x v="0"/>
    <s v="Springfield"/>
    <x v="21"/>
    <n v="97477"/>
    <x v="1"/>
    <x v="1821"/>
    <x v="2"/>
    <x v="15"/>
    <x v="1800"/>
    <n v="29.925000000000001"/>
    <n v="5"/>
    <n v="0.7"/>
    <n v="-21.944999999999993"/>
  </r>
  <r>
    <n v="7602"/>
    <s v="CA-2011-131947"/>
    <x v="2"/>
    <x v="328"/>
    <d v="2011-09-22T00:00:00"/>
    <s v="Standard Class"/>
    <s v="JA-15970"/>
    <s v="Joseph Airdo"/>
    <x v="0"/>
    <x v="0"/>
    <s v="Springfield"/>
    <x v="21"/>
    <n v="97477"/>
    <x v="1"/>
    <x v="334"/>
    <x v="1"/>
    <x v="10"/>
    <x v="330"/>
    <n v="148.70400000000001"/>
    <n v="6"/>
    <n v="0.2"/>
    <n v="46.469999999999985"/>
  </r>
  <r>
    <n v="7603"/>
    <s v="CA-2011-131947"/>
    <x v="2"/>
    <x v="328"/>
    <d v="2011-09-22T00:00:00"/>
    <s v="Standard Class"/>
    <s v="JA-15970"/>
    <s v="Joseph Airdo"/>
    <x v="0"/>
    <x v="0"/>
    <s v="Springfield"/>
    <x v="21"/>
    <n v="97477"/>
    <x v="1"/>
    <x v="60"/>
    <x v="2"/>
    <x v="11"/>
    <x v="60"/>
    <n v="55.92"/>
    <n v="10"/>
    <n v="0.2"/>
    <n v="16.776000000000007"/>
  </r>
  <r>
    <n v="7604"/>
    <s v="CA-2013-152520"/>
    <x v="0"/>
    <x v="630"/>
    <d v="2013-07-13T00:00:00"/>
    <s v="Standard Class"/>
    <s v="TH-21115"/>
    <s v="Thea Hudgings"/>
    <x v="1"/>
    <x v="0"/>
    <s v="Providence"/>
    <x v="34"/>
    <n v="2908"/>
    <x v="3"/>
    <x v="730"/>
    <x v="1"/>
    <x v="10"/>
    <x v="722"/>
    <n v="12.96"/>
    <n v="2"/>
    <n v="0"/>
    <n v="6.2208000000000006"/>
  </r>
  <r>
    <n v="7605"/>
    <s v="CA-2013-101791"/>
    <x v="0"/>
    <x v="1022"/>
    <d v="2013-06-01T00:00:00"/>
    <s v="Standard Class"/>
    <s v="BS-11665"/>
    <s v="Brian Stugart"/>
    <x v="0"/>
    <x v="0"/>
    <s v="Chicago"/>
    <x v="10"/>
    <n v="60623"/>
    <x v="2"/>
    <x v="1478"/>
    <x v="0"/>
    <x v="5"/>
    <x v="1456"/>
    <n v="25.176000000000002"/>
    <n v="3"/>
    <n v="0.6"/>
    <n v="-33.358199999999997"/>
  </r>
  <r>
    <n v="7606"/>
    <s v="CA-2013-101791"/>
    <x v="0"/>
    <x v="1022"/>
    <d v="2013-06-01T00:00:00"/>
    <s v="Standard Class"/>
    <s v="BS-11665"/>
    <s v="Brian Stugart"/>
    <x v="0"/>
    <x v="0"/>
    <s v="Chicago"/>
    <x v="10"/>
    <n v="60623"/>
    <x v="2"/>
    <x v="770"/>
    <x v="0"/>
    <x v="5"/>
    <x v="762"/>
    <n v="5.5840000000000005"/>
    <n v="2"/>
    <n v="0.6"/>
    <n v="-1.6751999999999994"/>
  </r>
  <r>
    <n v="7607"/>
    <s v="CA-2013-101791"/>
    <x v="0"/>
    <x v="1022"/>
    <d v="2013-06-01T00:00:00"/>
    <s v="Standard Class"/>
    <s v="BS-11665"/>
    <s v="Brian Stugart"/>
    <x v="0"/>
    <x v="0"/>
    <s v="Chicago"/>
    <x v="10"/>
    <n v="60623"/>
    <x v="2"/>
    <x v="734"/>
    <x v="1"/>
    <x v="4"/>
    <x v="726"/>
    <n v="1297.3680000000002"/>
    <n v="9"/>
    <n v="0.2"/>
    <n v="97.302599999999984"/>
  </r>
  <r>
    <n v="7608"/>
    <s v="CA-2014-121195"/>
    <x v="3"/>
    <x v="165"/>
    <d v="2014-12-28T00:00:00"/>
    <s v="First Class"/>
    <s v="NS-18505"/>
    <s v="Neola Schneider"/>
    <x v="0"/>
    <x v="0"/>
    <s v="Dallas"/>
    <x v="5"/>
    <n v="75220"/>
    <x v="2"/>
    <x v="546"/>
    <x v="1"/>
    <x v="4"/>
    <x v="541"/>
    <n v="264.32"/>
    <n v="2"/>
    <n v="0.2"/>
    <n v="19.823999999999998"/>
  </r>
  <r>
    <n v="7609"/>
    <s v="CA-2014-163209"/>
    <x v="3"/>
    <x v="898"/>
    <d v="2014-05-08T00:00:00"/>
    <s v="Standard Class"/>
    <s v="MK-18160"/>
    <s v="Mike Kennedy"/>
    <x v="0"/>
    <x v="0"/>
    <s v="San Francisco"/>
    <x v="1"/>
    <n v="94122"/>
    <x v="1"/>
    <x v="778"/>
    <x v="1"/>
    <x v="10"/>
    <x v="769"/>
    <n v="25.92"/>
    <n v="4"/>
    <n v="0"/>
    <n v="12.441600000000001"/>
  </r>
  <r>
    <n v="7610"/>
    <s v="CA-2014-163209"/>
    <x v="3"/>
    <x v="898"/>
    <d v="2014-05-08T00:00:00"/>
    <s v="Standard Class"/>
    <s v="MK-18160"/>
    <s v="Mike Kennedy"/>
    <x v="0"/>
    <x v="0"/>
    <s v="San Francisco"/>
    <x v="1"/>
    <n v="94122"/>
    <x v="1"/>
    <x v="279"/>
    <x v="1"/>
    <x v="6"/>
    <x v="276"/>
    <n v="22.959999999999997"/>
    <n v="7"/>
    <n v="0"/>
    <n v="6.6583999999999968"/>
  </r>
  <r>
    <n v="7611"/>
    <s v="CA-2011-133354"/>
    <x v="2"/>
    <x v="1165"/>
    <d v="2011-02-25T00:00:00"/>
    <s v="First Class"/>
    <s v="SA-20830"/>
    <s v="Sue Ann Reed"/>
    <x v="0"/>
    <x v="0"/>
    <s v="Moreno Valley"/>
    <x v="1"/>
    <n v="92553"/>
    <x v="1"/>
    <x v="585"/>
    <x v="1"/>
    <x v="10"/>
    <x v="580"/>
    <n v="19.440000000000001"/>
    <n v="3"/>
    <n v="0"/>
    <n v="9.3312000000000008"/>
  </r>
  <r>
    <n v="7612"/>
    <s v="US-2012-130491"/>
    <x v="1"/>
    <x v="285"/>
    <d v="2012-02-11T00:00:00"/>
    <s v="First Class"/>
    <s v="BH-11710"/>
    <s v="Brosina Hoffman"/>
    <x v="0"/>
    <x v="0"/>
    <s v="Garden City"/>
    <x v="41"/>
    <n v="67846"/>
    <x v="2"/>
    <x v="1446"/>
    <x v="1"/>
    <x v="10"/>
    <x v="1424"/>
    <n v="9.5399999999999991"/>
    <n v="2"/>
    <n v="0"/>
    <n v="4.2929999999999993"/>
  </r>
  <r>
    <n v="7613"/>
    <s v="US-2012-130491"/>
    <x v="1"/>
    <x v="285"/>
    <d v="2012-02-11T00:00:00"/>
    <s v="First Class"/>
    <s v="BH-11710"/>
    <s v="Brosina Hoffman"/>
    <x v="0"/>
    <x v="0"/>
    <s v="Garden City"/>
    <x v="41"/>
    <n v="67846"/>
    <x v="2"/>
    <x v="195"/>
    <x v="1"/>
    <x v="13"/>
    <x v="194"/>
    <n v="5.81"/>
    <n v="1"/>
    <n v="0"/>
    <n v="1.8010999999999999"/>
  </r>
  <r>
    <n v="7614"/>
    <s v="US-2012-130491"/>
    <x v="1"/>
    <x v="285"/>
    <d v="2012-02-11T00:00:00"/>
    <s v="First Class"/>
    <s v="BH-11710"/>
    <s v="Brosina Hoffman"/>
    <x v="0"/>
    <x v="0"/>
    <s v="Garden City"/>
    <x v="41"/>
    <n v="67846"/>
    <x v="2"/>
    <x v="130"/>
    <x v="1"/>
    <x v="6"/>
    <x v="130"/>
    <n v="5.76"/>
    <n v="2"/>
    <n v="0"/>
    <n v="1.7279999999999998"/>
  </r>
  <r>
    <n v="7615"/>
    <s v="CA-2012-113740"/>
    <x v="1"/>
    <x v="252"/>
    <d v="2012-08-28T00:00:00"/>
    <s v="Second Class"/>
    <s v="SC-20380"/>
    <s v="Shahid Collister"/>
    <x v="0"/>
    <x v="0"/>
    <s v="New York City"/>
    <x v="15"/>
    <n v="10035"/>
    <x v="3"/>
    <x v="527"/>
    <x v="0"/>
    <x v="5"/>
    <x v="522"/>
    <n v="14.91"/>
    <n v="3"/>
    <n v="0"/>
    <n v="4.6220999999999997"/>
  </r>
  <r>
    <n v="7616"/>
    <s v="CA-2011-148425"/>
    <x v="2"/>
    <x v="953"/>
    <d v="2011-12-04T00:00:00"/>
    <s v="Standard Class"/>
    <s v="RF-19345"/>
    <s v="Randy Ferguson"/>
    <x v="1"/>
    <x v="0"/>
    <s v="Orlando"/>
    <x v="2"/>
    <n v="32839"/>
    <x v="0"/>
    <x v="1699"/>
    <x v="1"/>
    <x v="8"/>
    <x v="1678"/>
    <n v="6.6420000000000012"/>
    <n v="9"/>
    <n v="0.7"/>
    <n v="-4.427999999999999"/>
  </r>
  <r>
    <n v="7617"/>
    <s v="CA-2013-144309"/>
    <x v="0"/>
    <x v="107"/>
    <d v="2013-12-17T00:00:00"/>
    <s v="Standard Class"/>
    <s v="CM-12235"/>
    <s v="Chris McAfee"/>
    <x v="0"/>
    <x v="0"/>
    <s v="Watertown"/>
    <x v="15"/>
    <n v="13601"/>
    <x v="3"/>
    <x v="1286"/>
    <x v="1"/>
    <x v="10"/>
    <x v="1263"/>
    <n v="18.54"/>
    <n v="2"/>
    <n v="0"/>
    <n v="8.7137999999999991"/>
  </r>
  <r>
    <n v="7618"/>
    <s v="CA-2013-144309"/>
    <x v="0"/>
    <x v="107"/>
    <d v="2013-12-17T00:00:00"/>
    <s v="Standard Class"/>
    <s v="CM-12235"/>
    <s v="Chris McAfee"/>
    <x v="0"/>
    <x v="0"/>
    <s v="Watertown"/>
    <x v="15"/>
    <n v="13601"/>
    <x v="3"/>
    <x v="13"/>
    <x v="1"/>
    <x v="8"/>
    <x v="13"/>
    <n v="679.96"/>
    <n v="5"/>
    <n v="0.2"/>
    <n v="220.98699999999997"/>
  </r>
  <r>
    <n v="7619"/>
    <s v="CA-2014-151225"/>
    <x v="3"/>
    <x v="855"/>
    <d v="2014-10-30T00:00:00"/>
    <s v="First Class"/>
    <s v="JM-15655"/>
    <s v="Jim Mitchum"/>
    <x v="1"/>
    <x v="0"/>
    <s v="Los Angeles"/>
    <x v="1"/>
    <n v="90032"/>
    <x v="1"/>
    <x v="10"/>
    <x v="0"/>
    <x v="3"/>
    <x v="10"/>
    <n v="189.57600000000002"/>
    <n v="1"/>
    <n v="0.2"/>
    <n v="9.4787999999999784"/>
  </r>
  <r>
    <n v="7620"/>
    <s v="CA-2014-151225"/>
    <x v="3"/>
    <x v="855"/>
    <d v="2014-10-30T00:00:00"/>
    <s v="First Class"/>
    <s v="JM-15655"/>
    <s v="Jim Mitchum"/>
    <x v="1"/>
    <x v="0"/>
    <s v="Los Angeles"/>
    <x v="1"/>
    <n v="90032"/>
    <x v="1"/>
    <x v="1763"/>
    <x v="2"/>
    <x v="7"/>
    <x v="1743"/>
    <n v="71.959999999999994"/>
    <n v="5"/>
    <n v="0.2"/>
    <n v="7.1960000000000015"/>
  </r>
  <r>
    <n v="7621"/>
    <s v="US-2011-144078"/>
    <x v="2"/>
    <x v="641"/>
    <d v="2011-11-29T00:00:00"/>
    <s v="Standard Class"/>
    <s v="RB-19435"/>
    <s v="Richard Bierner"/>
    <x v="0"/>
    <x v="0"/>
    <s v="Los Angeles"/>
    <x v="1"/>
    <n v="90004"/>
    <x v="1"/>
    <x v="233"/>
    <x v="2"/>
    <x v="7"/>
    <x v="231"/>
    <n v="539.91999999999996"/>
    <n v="5"/>
    <n v="0.2"/>
    <n v="47.242999999999967"/>
  </r>
  <r>
    <n v="7622"/>
    <s v="US-2011-144078"/>
    <x v="2"/>
    <x v="641"/>
    <d v="2011-11-29T00:00:00"/>
    <s v="Standard Class"/>
    <s v="RB-19435"/>
    <s v="Richard Bierner"/>
    <x v="0"/>
    <x v="0"/>
    <s v="Los Angeles"/>
    <x v="1"/>
    <n v="90004"/>
    <x v="1"/>
    <x v="629"/>
    <x v="0"/>
    <x v="1"/>
    <x v="623"/>
    <n v="725.34400000000005"/>
    <n v="4"/>
    <n v="0.2"/>
    <n v="54.400800000000004"/>
  </r>
  <r>
    <n v="7623"/>
    <s v="US-2011-144078"/>
    <x v="2"/>
    <x v="641"/>
    <d v="2011-11-29T00:00:00"/>
    <s v="Standard Class"/>
    <s v="RB-19435"/>
    <s v="Richard Bierner"/>
    <x v="0"/>
    <x v="0"/>
    <s v="Los Angeles"/>
    <x v="1"/>
    <n v="90004"/>
    <x v="1"/>
    <x v="1820"/>
    <x v="1"/>
    <x v="6"/>
    <x v="33"/>
    <n v="7.4399999999999995"/>
    <n v="3"/>
    <n v="0"/>
    <n v="2.6039999999999996"/>
  </r>
  <r>
    <n v="7624"/>
    <s v="CA-2011-124464"/>
    <x v="2"/>
    <x v="686"/>
    <d v="2011-07-20T00:00:00"/>
    <s v="Standard Class"/>
    <s v="SS-20515"/>
    <s v="Shirley Schmidt"/>
    <x v="2"/>
    <x v="0"/>
    <s v="Newark"/>
    <x v="13"/>
    <n v="19711"/>
    <x v="3"/>
    <x v="643"/>
    <x v="1"/>
    <x v="9"/>
    <x v="637"/>
    <n v="39.479999999999997"/>
    <n v="1"/>
    <n v="0"/>
    <n v="11.054400000000001"/>
  </r>
  <r>
    <n v="7625"/>
    <s v="CA-2012-136805"/>
    <x v="1"/>
    <x v="293"/>
    <d v="2012-05-27T00:00:00"/>
    <s v="Second Class"/>
    <s v="NM-18445"/>
    <s v="Nathan Mautz"/>
    <x v="2"/>
    <x v="0"/>
    <s v="Detroit"/>
    <x v="12"/>
    <n v="48234"/>
    <x v="2"/>
    <x v="1141"/>
    <x v="1"/>
    <x v="9"/>
    <x v="1120"/>
    <n v="850.5"/>
    <n v="5"/>
    <n v="0.1"/>
    <n v="245.69999999999993"/>
  </r>
  <r>
    <n v="7626"/>
    <s v="CA-2012-136805"/>
    <x v="1"/>
    <x v="293"/>
    <d v="2012-05-27T00:00:00"/>
    <s v="Second Class"/>
    <s v="NM-18445"/>
    <s v="Nathan Mautz"/>
    <x v="2"/>
    <x v="0"/>
    <s v="Detroit"/>
    <x v="12"/>
    <n v="48234"/>
    <x v="2"/>
    <x v="904"/>
    <x v="0"/>
    <x v="5"/>
    <x v="887"/>
    <n v="75.33"/>
    <n v="9"/>
    <n v="0"/>
    <n v="19.585799999999999"/>
  </r>
  <r>
    <n v="7627"/>
    <s v="US-2012-159499"/>
    <x v="1"/>
    <x v="82"/>
    <d v="2012-11-23T00:00:00"/>
    <s v="Second Class"/>
    <s v="EM-14095"/>
    <s v="Eudokia Martin"/>
    <x v="1"/>
    <x v="0"/>
    <s v="Phoenix"/>
    <x v="16"/>
    <n v="85023"/>
    <x v="1"/>
    <x v="1527"/>
    <x v="1"/>
    <x v="9"/>
    <x v="1505"/>
    <n v="325.63200000000006"/>
    <n v="6"/>
    <n v="0.2"/>
    <n v="28.492799999999988"/>
  </r>
  <r>
    <n v="7628"/>
    <s v="US-2012-159499"/>
    <x v="1"/>
    <x v="82"/>
    <d v="2012-11-23T00:00:00"/>
    <s v="Second Class"/>
    <s v="EM-14095"/>
    <s v="Eudokia Martin"/>
    <x v="1"/>
    <x v="0"/>
    <s v="Phoenix"/>
    <x v="16"/>
    <n v="85023"/>
    <x v="1"/>
    <x v="1207"/>
    <x v="2"/>
    <x v="11"/>
    <x v="1183"/>
    <n v="23.344000000000001"/>
    <n v="2"/>
    <n v="0.2"/>
    <n v="-1.4590000000000014"/>
  </r>
  <r>
    <n v="7629"/>
    <s v="US-2012-159499"/>
    <x v="1"/>
    <x v="82"/>
    <d v="2012-11-23T00:00:00"/>
    <s v="Second Class"/>
    <s v="EM-14095"/>
    <s v="Eudokia Martin"/>
    <x v="1"/>
    <x v="0"/>
    <s v="Phoenix"/>
    <x v="16"/>
    <n v="85023"/>
    <x v="1"/>
    <x v="1008"/>
    <x v="1"/>
    <x v="2"/>
    <x v="991"/>
    <n v="16.520000000000003"/>
    <n v="5"/>
    <n v="0.2"/>
    <n v="5.368999999999998"/>
  </r>
  <r>
    <n v="7630"/>
    <s v="CA-2011-162089"/>
    <x v="2"/>
    <x v="809"/>
    <d v="2011-04-01T00:00:00"/>
    <s v="First Class"/>
    <s v="MP-17470"/>
    <s v="Mark Packer"/>
    <x v="2"/>
    <x v="0"/>
    <s v="Brownsville"/>
    <x v="5"/>
    <n v="78521"/>
    <x v="2"/>
    <x v="556"/>
    <x v="1"/>
    <x v="12"/>
    <x v="550"/>
    <n v="335.72"/>
    <n v="5"/>
    <n v="0.2"/>
    <n v="113.30549999999999"/>
  </r>
  <r>
    <n v="7631"/>
    <s v="CA-2011-162089"/>
    <x v="2"/>
    <x v="809"/>
    <d v="2011-04-01T00:00:00"/>
    <s v="First Class"/>
    <s v="MP-17470"/>
    <s v="Mark Packer"/>
    <x v="2"/>
    <x v="0"/>
    <s v="Brownsville"/>
    <x v="5"/>
    <n v="78521"/>
    <x v="2"/>
    <x v="817"/>
    <x v="2"/>
    <x v="7"/>
    <x v="805"/>
    <n v="251.94400000000002"/>
    <n v="7"/>
    <n v="0.2"/>
    <n v="88.180399999999977"/>
  </r>
  <r>
    <n v="7632"/>
    <s v="CA-2011-162089"/>
    <x v="2"/>
    <x v="809"/>
    <d v="2011-04-01T00:00:00"/>
    <s v="First Class"/>
    <s v="MP-17470"/>
    <s v="Mark Packer"/>
    <x v="2"/>
    <x v="0"/>
    <s v="Brownsville"/>
    <x v="5"/>
    <n v="78521"/>
    <x v="2"/>
    <x v="792"/>
    <x v="0"/>
    <x v="1"/>
    <x v="782"/>
    <n v="127.30199999999999"/>
    <n v="7"/>
    <n v="0.3"/>
    <n v="-9.0929999999999964"/>
  </r>
  <r>
    <n v="7633"/>
    <s v="US-2014-158526"/>
    <x v="3"/>
    <x v="614"/>
    <d v="2015-01-02T00:00:00"/>
    <s v="Second Class"/>
    <s v="KH-16360"/>
    <s v="Katherine Hughes"/>
    <x v="0"/>
    <x v="0"/>
    <s v="Louisville"/>
    <x v="0"/>
    <n v="40214"/>
    <x v="0"/>
    <x v="291"/>
    <x v="0"/>
    <x v="1"/>
    <x v="288"/>
    <n v="1207.8399999999999"/>
    <n v="8"/>
    <n v="0"/>
    <n v="314.03840000000002"/>
  </r>
  <r>
    <n v="7634"/>
    <s v="US-2014-158526"/>
    <x v="3"/>
    <x v="614"/>
    <d v="2015-01-02T00:00:00"/>
    <s v="Second Class"/>
    <s v="KH-16360"/>
    <s v="Katherine Hughes"/>
    <x v="0"/>
    <x v="0"/>
    <s v="Louisville"/>
    <x v="0"/>
    <n v="40214"/>
    <x v="0"/>
    <x v="1095"/>
    <x v="1"/>
    <x v="8"/>
    <x v="1076"/>
    <n v="12.53"/>
    <n v="1"/>
    <n v="0"/>
    <n v="5.8890999999999991"/>
  </r>
  <r>
    <n v="7635"/>
    <s v="US-2014-158526"/>
    <x v="3"/>
    <x v="614"/>
    <d v="2015-01-02T00:00:00"/>
    <s v="Second Class"/>
    <s v="KH-16360"/>
    <s v="Katherine Hughes"/>
    <x v="0"/>
    <x v="0"/>
    <s v="Louisville"/>
    <x v="0"/>
    <n v="40214"/>
    <x v="0"/>
    <x v="1261"/>
    <x v="1"/>
    <x v="6"/>
    <x v="1236"/>
    <n v="34.58"/>
    <n v="1"/>
    <n v="0"/>
    <n v="10.028199999999998"/>
  </r>
  <r>
    <n v="7636"/>
    <s v="US-2014-158526"/>
    <x v="3"/>
    <x v="614"/>
    <d v="2015-01-02T00:00:00"/>
    <s v="Second Class"/>
    <s v="KH-16360"/>
    <s v="Katherine Hughes"/>
    <x v="0"/>
    <x v="0"/>
    <s v="Louisville"/>
    <x v="0"/>
    <n v="40214"/>
    <x v="0"/>
    <x v="1496"/>
    <x v="0"/>
    <x v="1"/>
    <x v="1475"/>
    <n v="300.98"/>
    <n v="1"/>
    <n v="0"/>
    <n v="87.28419999999997"/>
  </r>
  <r>
    <n v="7637"/>
    <s v="US-2014-158526"/>
    <x v="3"/>
    <x v="614"/>
    <d v="2015-01-02T00:00:00"/>
    <s v="Second Class"/>
    <s v="KH-16360"/>
    <s v="Katherine Hughes"/>
    <x v="0"/>
    <x v="0"/>
    <s v="Louisville"/>
    <x v="0"/>
    <n v="40214"/>
    <x v="0"/>
    <x v="866"/>
    <x v="0"/>
    <x v="1"/>
    <x v="851"/>
    <n v="258.75"/>
    <n v="3"/>
    <n v="0"/>
    <n v="77.624999999999972"/>
  </r>
  <r>
    <n v="7638"/>
    <s v="CA-2014-104885"/>
    <x v="3"/>
    <x v="580"/>
    <d v="2014-03-09T00:00:00"/>
    <s v="Standard Class"/>
    <s v="DB-13555"/>
    <s v="Dorothy Badders"/>
    <x v="1"/>
    <x v="0"/>
    <s v="Newark"/>
    <x v="13"/>
    <n v="19711"/>
    <x v="3"/>
    <x v="1500"/>
    <x v="1"/>
    <x v="6"/>
    <x v="1479"/>
    <n v="59.519999999999996"/>
    <n v="3"/>
    <n v="0"/>
    <n v="15.475200000000001"/>
  </r>
  <r>
    <n v="7639"/>
    <s v="CA-2014-104885"/>
    <x v="3"/>
    <x v="580"/>
    <d v="2014-03-09T00:00:00"/>
    <s v="Standard Class"/>
    <s v="DB-13555"/>
    <s v="Dorothy Badders"/>
    <x v="1"/>
    <x v="0"/>
    <s v="Newark"/>
    <x v="13"/>
    <n v="19711"/>
    <x v="3"/>
    <x v="1451"/>
    <x v="1"/>
    <x v="12"/>
    <x v="33"/>
    <n v="57.959999999999994"/>
    <n v="7"/>
    <n v="0"/>
    <n v="27.241199999999996"/>
  </r>
  <r>
    <n v="7640"/>
    <s v="CA-2014-104885"/>
    <x v="3"/>
    <x v="580"/>
    <d v="2014-03-09T00:00:00"/>
    <s v="Standard Class"/>
    <s v="DB-13555"/>
    <s v="Dorothy Badders"/>
    <x v="1"/>
    <x v="0"/>
    <s v="Newark"/>
    <x v="13"/>
    <n v="19711"/>
    <x v="3"/>
    <x v="1487"/>
    <x v="0"/>
    <x v="0"/>
    <x v="1465"/>
    <n v="441.96"/>
    <n v="2"/>
    <n v="0"/>
    <n v="101.6508"/>
  </r>
  <r>
    <n v="7641"/>
    <s v="CA-2014-104885"/>
    <x v="3"/>
    <x v="580"/>
    <d v="2014-03-09T00:00:00"/>
    <s v="Standard Class"/>
    <s v="DB-13555"/>
    <s v="Dorothy Badders"/>
    <x v="1"/>
    <x v="0"/>
    <s v="Newark"/>
    <x v="13"/>
    <n v="19711"/>
    <x v="3"/>
    <x v="1713"/>
    <x v="1"/>
    <x v="10"/>
    <x v="33"/>
    <n v="68.039999999999992"/>
    <n v="6"/>
    <n v="0"/>
    <n v="33.339599999999997"/>
  </r>
  <r>
    <n v="7642"/>
    <s v="US-2013-157490"/>
    <x v="0"/>
    <x v="1099"/>
    <d v="2013-10-08T00:00:00"/>
    <s v="First Class"/>
    <s v="LB-16795"/>
    <s v="Laurel Beltran"/>
    <x v="2"/>
    <x v="0"/>
    <s v="Pueblo"/>
    <x v="22"/>
    <n v="81001"/>
    <x v="1"/>
    <x v="1822"/>
    <x v="2"/>
    <x v="15"/>
    <x v="1801"/>
    <n v="703.71"/>
    <n v="6"/>
    <n v="0.7"/>
    <n v="-938.28"/>
  </r>
  <r>
    <n v="7643"/>
    <s v="US-2013-157490"/>
    <x v="0"/>
    <x v="1099"/>
    <d v="2013-10-08T00:00:00"/>
    <s v="First Class"/>
    <s v="LB-16795"/>
    <s v="Laurel Beltran"/>
    <x v="2"/>
    <x v="0"/>
    <s v="Pueblo"/>
    <x v="22"/>
    <n v="81001"/>
    <x v="1"/>
    <x v="528"/>
    <x v="1"/>
    <x v="8"/>
    <x v="523"/>
    <n v="17.904000000000003"/>
    <n v="4"/>
    <n v="0.7"/>
    <n v="-14.920000000000002"/>
  </r>
  <r>
    <n v="7644"/>
    <s v="US-2013-157490"/>
    <x v="0"/>
    <x v="1099"/>
    <d v="2013-10-08T00:00:00"/>
    <s v="First Class"/>
    <s v="LB-16795"/>
    <s v="Laurel Beltran"/>
    <x v="2"/>
    <x v="0"/>
    <s v="Pueblo"/>
    <x v="22"/>
    <n v="81001"/>
    <x v="1"/>
    <x v="1230"/>
    <x v="1"/>
    <x v="8"/>
    <x v="1204"/>
    <n v="11.976000000000003"/>
    <n v="4"/>
    <n v="0.7"/>
    <n v="-9.1815999999999995"/>
  </r>
  <r>
    <n v="7645"/>
    <s v="US-2013-157490"/>
    <x v="0"/>
    <x v="1099"/>
    <d v="2013-10-08T00:00:00"/>
    <s v="First Class"/>
    <s v="LB-16795"/>
    <s v="Laurel Beltran"/>
    <x v="2"/>
    <x v="0"/>
    <s v="Pueblo"/>
    <x v="22"/>
    <n v="81001"/>
    <x v="1"/>
    <x v="1617"/>
    <x v="2"/>
    <x v="11"/>
    <x v="1599"/>
    <n v="67.959999999999994"/>
    <n v="5"/>
    <n v="0.2"/>
    <n v="0.84950000000000259"/>
  </r>
  <r>
    <n v="7646"/>
    <s v="CA-2012-161452"/>
    <x v="1"/>
    <x v="57"/>
    <d v="2012-04-11T00:00:00"/>
    <s v="Standard Class"/>
    <s v="CA-11965"/>
    <s v="Carol Adams"/>
    <x v="1"/>
    <x v="0"/>
    <s v="Los Angeles"/>
    <x v="1"/>
    <n v="90036"/>
    <x v="1"/>
    <x v="873"/>
    <x v="0"/>
    <x v="1"/>
    <x v="858"/>
    <n v="892.22400000000005"/>
    <n v="3"/>
    <n v="0.2"/>
    <n v="89.222400000000022"/>
  </r>
  <r>
    <n v="7647"/>
    <s v="US-2011-115196"/>
    <x v="2"/>
    <x v="340"/>
    <d v="2011-09-13T00:00:00"/>
    <s v="Standard Class"/>
    <s v="DL-12925"/>
    <s v="Daniel Lacy"/>
    <x v="0"/>
    <x v="0"/>
    <s v="Greenville"/>
    <x v="3"/>
    <n v="27834"/>
    <x v="0"/>
    <x v="1782"/>
    <x v="2"/>
    <x v="15"/>
    <x v="1763"/>
    <n v="1299.99"/>
    <n v="2"/>
    <n v="0.5"/>
    <n v="-571.99559999999997"/>
  </r>
  <r>
    <n v="7648"/>
    <s v="CA-2013-138968"/>
    <x v="0"/>
    <x v="543"/>
    <d v="2013-03-17T00:00:00"/>
    <s v="First Class"/>
    <s v="FC-14335"/>
    <s v="Fred Chung"/>
    <x v="1"/>
    <x v="0"/>
    <s v="San Francisco"/>
    <x v="1"/>
    <n v="94110"/>
    <x v="1"/>
    <x v="798"/>
    <x v="1"/>
    <x v="8"/>
    <x v="788"/>
    <n v="4.5439999999999996"/>
    <n v="2"/>
    <n v="0.2"/>
    <n v="1.6472"/>
  </r>
  <r>
    <n v="7649"/>
    <s v="CA-2013-138968"/>
    <x v="0"/>
    <x v="543"/>
    <d v="2013-03-17T00:00:00"/>
    <s v="First Class"/>
    <s v="FC-14335"/>
    <s v="Fred Chung"/>
    <x v="1"/>
    <x v="0"/>
    <s v="San Francisco"/>
    <x v="1"/>
    <n v="94110"/>
    <x v="1"/>
    <x v="774"/>
    <x v="0"/>
    <x v="1"/>
    <x v="765"/>
    <n v="1352.0320000000002"/>
    <n v="4"/>
    <n v="0.2"/>
    <n v="84.501999999999953"/>
  </r>
  <r>
    <n v="7650"/>
    <s v="CA-2012-101889"/>
    <x v="1"/>
    <x v="17"/>
    <d v="2012-12-31T00:00:00"/>
    <s v="Standard Class"/>
    <s v="DB-13120"/>
    <s v="David Bremer"/>
    <x v="1"/>
    <x v="0"/>
    <s v="Marion"/>
    <x v="24"/>
    <n v="43302"/>
    <x v="3"/>
    <x v="738"/>
    <x v="0"/>
    <x v="3"/>
    <x v="730"/>
    <n v="1548.9900000000002"/>
    <n v="9"/>
    <n v="0.4"/>
    <n v="-464.69700000000012"/>
  </r>
  <r>
    <n v="7651"/>
    <s v="CA-2012-101889"/>
    <x v="1"/>
    <x v="17"/>
    <d v="2012-12-31T00:00:00"/>
    <s v="Standard Class"/>
    <s v="DB-13120"/>
    <s v="David Bremer"/>
    <x v="1"/>
    <x v="0"/>
    <s v="Marion"/>
    <x v="24"/>
    <n v="43302"/>
    <x v="3"/>
    <x v="1451"/>
    <x v="1"/>
    <x v="12"/>
    <x v="33"/>
    <n v="19.872"/>
    <n v="3"/>
    <n v="0.2"/>
    <n v="6.7067999999999977"/>
  </r>
  <r>
    <n v="7652"/>
    <s v="CA-2014-110821"/>
    <x v="3"/>
    <x v="783"/>
    <d v="2014-08-09T00:00:00"/>
    <s v="First Class"/>
    <s v="CK-12205"/>
    <s v="Chloris Kastensmidt"/>
    <x v="0"/>
    <x v="0"/>
    <s v="Dallas"/>
    <x v="5"/>
    <n v="75081"/>
    <x v="2"/>
    <x v="100"/>
    <x v="2"/>
    <x v="11"/>
    <x v="100"/>
    <n v="119.44800000000001"/>
    <n v="3"/>
    <n v="0.2"/>
    <n v="-13.437900000000006"/>
  </r>
  <r>
    <n v="7653"/>
    <s v="CA-2014-110821"/>
    <x v="3"/>
    <x v="783"/>
    <d v="2014-08-09T00:00:00"/>
    <s v="First Class"/>
    <s v="CK-12205"/>
    <s v="Chloris Kastensmidt"/>
    <x v="0"/>
    <x v="0"/>
    <s v="Dallas"/>
    <x v="5"/>
    <n v="75081"/>
    <x v="2"/>
    <x v="235"/>
    <x v="1"/>
    <x v="4"/>
    <x v="233"/>
    <n v="118.16"/>
    <n v="2"/>
    <n v="0.2"/>
    <n v="-25.108999999999988"/>
  </r>
  <r>
    <n v="7654"/>
    <s v="CA-2012-121552"/>
    <x v="1"/>
    <x v="204"/>
    <d v="2012-03-27T00:00:00"/>
    <s v="Standard Class"/>
    <s v="FW-14395"/>
    <s v="Fred Wasserman"/>
    <x v="1"/>
    <x v="0"/>
    <s v="Huntsville"/>
    <x v="19"/>
    <n v="35810"/>
    <x v="0"/>
    <x v="1661"/>
    <x v="1"/>
    <x v="6"/>
    <x v="1640"/>
    <n v="19.559999999999999"/>
    <n v="4"/>
    <n v="0"/>
    <n v="5.4768000000000008"/>
  </r>
  <r>
    <n v="7655"/>
    <s v="CA-2012-107685"/>
    <x v="1"/>
    <x v="672"/>
    <d v="2012-12-02T00:00:00"/>
    <s v="Second Class"/>
    <s v="JM-15865"/>
    <s v="John Murray"/>
    <x v="0"/>
    <x v="0"/>
    <s v="Las Vegas"/>
    <x v="33"/>
    <n v="89115"/>
    <x v="1"/>
    <x v="1702"/>
    <x v="0"/>
    <x v="5"/>
    <x v="1682"/>
    <n v="80.959999999999994"/>
    <n v="4"/>
    <n v="0"/>
    <n v="29.145599999999995"/>
  </r>
  <r>
    <n v="7656"/>
    <s v="CA-2012-107685"/>
    <x v="1"/>
    <x v="672"/>
    <d v="2012-12-02T00:00:00"/>
    <s v="Second Class"/>
    <s v="JM-15865"/>
    <s v="John Murray"/>
    <x v="0"/>
    <x v="0"/>
    <s v="Las Vegas"/>
    <x v="33"/>
    <n v="89115"/>
    <x v="1"/>
    <x v="1465"/>
    <x v="1"/>
    <x v="10"/>
    <x v="1442"/>
    <n v="25.92"/>
    <n v="4"/>
    <n v="0"/>
    <n v="12.441600000000001"/>
  </r>
  <r>
    <n v="7657"/>
    <s v="US-2011-120740"/>
    <x v="2"/>
    <x v="1166"/>
    <d v="2011-04-15T00:00:00"/>
    <s v="Same Day"/>
    <s v="PS-18970"/>
    <s v="Paul Stevenson"/>
    <x v="2"/>
    <x v="0"/>
    <s v="Los Angeles"/>
    <x v="1"/>
    <n v="90049"/>
    <x v="1"/>
    <x v="650"/>
    <x v="1"/>
    <x v="9"/>
    <x v="644"/>
    <n v="106.96"/>
    <n v="2"/>
    <n v="0"/>
    <n v="31.018399999999986"/>
  </r>
  <r>
    <n v="7658"/>
    <s v="US-2011-120740"/>
    <x v="2"/>
    <x v="1166"/>
    <d v="2011-04-15T00:00:00"/>
    <s v="Same Day"/>
    <s v="PS-18970"/>
    <s v="Paul Stevenson"/>
    <x v="2"/>
    <x v="0"/>
    <s v="Los Angeles"/>
    <x v="1"/>
    <n v="90049"/>
    <x v="1"/>
    <x v="267"/>
    <x v="0"/>
    <x v="5"/>
    <x v="264"/>
    <n v="187.76"/>
    <n v="4"/>
    <n v="0"/>
    <n v="76.9816"/>
  </r>
  <r>
    <n v="7659"/>
    <s v="CA-2014-155740"/>
    <x v="3"/>
    <x v="245"/>
    <d v="2014-08-03T00:00:00"/>
    <s v="First Class"/>
    <s v="TC-21475"/>
    <s v="Tony Chapman"/>
    <x v="2"/>
    <x v="0"/>
    <s v="Lakewood"/>
    <x v="24"/>
    <n v="44107"/>
    <x v="3"/>
    <x v="669"/>
    <x v="1"/>
    <x v="8"/>
    <x v="663"/>
    <n v="76.77600000000001"/>
    <n v="4"/>
    <n v="0.7"/>
    <n v="-53.743199999999973"/>
  </r>
  <r>
    <n v="7660"/>
    <s v="CA-2014-146493"/>
    <x v="3"/>
    <x v="702"/>
    <d v="2014-06-06T00:00:00"/>
    <s v="Standard Class"/>
    <s v="CV-12805"/>
    <s v="Cynthia Voltz"/>
    <x v="1"/>
    <x v="0"/>
    <s v="Fremont"/>
    <x v="8"/>
    <n v="68025"/>
    <x v="2"/>
    <x v="828"/>
    <x v="1"/>
    <x v="8"/>
    <x v="816"/>
    <n v="53.9"/>
    <n v="5"/>
    <n v="0"/>
    <n v="25.871999999999996"/>
  </r>
  <r>
    <n v="7661"/>
    <s v="CA-2011-105417"/>
    <x v="2"/>
    <x v="1167"/>
    <d v="2011-01-13T00:00:00"/>
    <s v="Standard Class"/>
    <s v="VS-21820"/>
    <s v="Vivek Sundaresam"/>
    <x v="0"/>
    <x v="0"/>
    <s v="Huntsville"/>
    <x v="5"/>
    <n v="77340"/>
    <x v="2"/>
    <x v="441"/>
    <x v="0"/>
    <x v="5"/>
    <x v="436"/>
    <n v="76.728000000000009"/>
    <n v="3"/>
    <n v="0.6"/>
    <n v="-53.709599999999988"/>
  </r>
  <r>
    <n v="7662"/>
    <s v="CA-2011-105417"/>
    <x v="2"/>
    <x v="1167"/>
    <d v="2011-01-13T00:00:00"/>
    <s v="Standard Class"/>
    <s v="VS-21820"/>
    <s v="Vivek Sundaresam"/>
    <x v="0"/>
    <x v="0"/>
    <s v="Huntsville"/>
    <x v="5"/>
    <n v="77340"/>
    <x v="2"/>
    <x v="985"/>
    <x v="1"/>
    <x v="8"/>
    <x v="969"/>
    <n v="10.429999999999998"/>
    <n v="7"/>
    <n v="0.8"/>
    <n v="-18.252500000000005"/>
  </r>
  <r>
    <n v="7663"/>
    <s v="US-2014-141509"/>
    <x v="3"/>
    <x v="365"/>
    <d v="2014-10-02T00:00:00"/>
    <s v="First Class"/>
    <s v="SC-20575"/>
    <s v="Sonia Cooley"/>
    <x v="0"/>
    <x v="0"/>
    <s v="Los Angeles"/>
    <x v="1"/>
    <n v="90036"/>
    <x v="1"/>
    <x v="1167"/>
    <x v="1"/>
    <x v="6"/>
    <x v="1145"/>
    <n v="99.2"/>
    <n v="5"/>
    <n v="0"/>
    <n v="25.792000000000002"/>
  </r>
  <r>
    <n v="7664"/>
    <s v="CA-2014-139493"/>
    <x v="3"/>
    <x v="1168"/>
    <d v="2014-09-20T00:00:00"/>
    <s v="Standard Class"/>
    <s v="SG-20605"/>
    <s v="Speros Goranitis"/>
    <x v="0"/>
    <x v="0"/>
    <s v="Asheville"/>
    <x v="3"/>
    <n v="28806"/>
    <x v="0"/>
    <x v="703"/>
    <x v="1"/>
    <x v="6"/>
    <x v="696"/>
    <n v="15.920000000000002"/>
    <n v="5"/>
    <n v="0.2"/>
    <n v="2.7859999999999978"/>
  </r>
  <r>
    <n v="7665"/>
    <s v="CA-2011-151967"/>
    <x v="2"/>
    <x v="68"/>
    <d v="2011-10-26T00:00:00"/>
    <s v="Standard Class"/>
    <s v="NB-18580"/>
    <s v="Nicole Brennan"/>
    <x v="1"/>
    <x v="0"/>
    <s v="Bossier City"/>
    <x v="28"/>
    <n v="71111"/>
    <x v="0"/>
    <x v="1525"/>
    <x v="0"/>
    <x v="5"/>
    <x v="1503"/>
    <n v="129.91999999999999"/>
    <n v="4"/>
    <n v="0"/>
    <n v="10.393599999999992"/>
  </r>
  <r>
    <n v="7666"/>
    <s v="US-2013-140158"/>
    <x v="0"/>
    <x v="964"/>
    <d v="2013-10-09T00:00:00"/>
    <s v="Standard Class"/>
    <s v="DR-12940"/>
    <s v="Daniel Raglin"/>
    <x v="2"/>
    <x v="0"/>
    <s v="Providence"/>
    <x v="34"/>
    <n v="2908"/>
    <x v="3"/>
    <x v="999"/>
    <x v="1"/>
    <x v="8"/>
    <x v="982"/>
    <n v="30.4"/>
    <n v="1"/>
    <n v="0"/>
    <n v="13.983999999999998"/>
  </r>
  <r>
    <n v="7667"/>
    <s v="US-2013-140158"/>
    <x v="0"/>
    <x v="964"/>
    <d v="2013-10-09T00:00:00"/>
    <s v="Standard Class"/>
    <s v="DR-12940"/>
    <s v="Daniel Raglin"/>
    <x v="2"/>
    <x v="0"/>
    <s v="Providence"/>
    <x v="34"/>
    <n v="2908"/>
    <x v="3"/>
    <x v="306"/>
    <x v="2"/>
    <x v="16"/>
    <x v="303"/>
    <n v="5399.91"/>
    <n v="9"/>
    <n v="0"/>
    <n v="2591.9567999999999"/>
  </r>
  <r>
    <n v="7668"/>
    <s v="US-2013-140158"/>
    <x v="0"/>
    <x v="964"/>
    <d v="2013-10-09T00:00:00"/>
    <s v="Standard Class"/>
    <s v="DR-12940"/>
    <s v="Daniel Raglin"/>
    <x v="2"/>
    <x v="0"/>
    <s v="Providence"/>
    <x v="34"/>
    <n v="2908"/>
    <x v="3"/>
    <x v="1716"/>
    <x v="1"/>
    <x v="4"/>
    <x v="1694"/>
    <n v="119.10000000000001"/>
    <n v="3"/>
    <n v="0"/>
    <n v="34.538999999999994"/>
  </r>
  <r>
    <n v="7669"/>
    <s v="CA-2012-130974"/>
    <x v="1"/>
    <x v="154"/>
    <d v="2012-11-29T00:00:00"/>
    <s v="Second Class"/>
    <s v="MA-17560"/>
    <s v="Matt Abelman"/>
    <x v="2"/>
    <x v="0"/>
    <s v="Everett"/>
    <x v="31"/>
    <n v="2149"/>
    <x v="3"/>
    <x v="578"/>
    <x v="1"/>
    <x v="10"/>
    <x v="573"/>
    <n v="40.08"/>
    <n v="6"/>
    <n v="0"/>
    <n v="19.238399999999999"/>
  </r>
  <r>
    <n v="7670"/>
    <s v="CA-2012-130974"/>
    <x v="1"/>
    <x v="154"/>
    <d v="2012-11-29T00:00:00"/>
    <s v="Second Class"/>
    <s v="MA-17560"/>
    <s v="Matt Abelman"/>
    <x v="2"/>
    <x v="0"/>
    <s v="Everett"/>
    <x v="31"/>
    <n v="2149"/>
    <x v="3"/>
    <x v="681"/>
    <x v="1"/>
    <x v="10"/>
    <x v="675"/>
    <n v="59.94"/>
    <n v="3"/>
    <n v="0"/>
    <n v="28.171799999999998"/>
  </r>
  <r>
    <n v="7671"/>
    <s v="CA-2012-130974"/>
    <x v="1"/>
    <x v="154"/>
    <d v="2012-11-29T00:00:00"/>
    <s v="Second Class"/>
    <s v="MA-17560"/>
    <s v="Matt Abelman"/>
    <x v="2"/>
    <x v="0"/>
    <s v="Everett"/>
    <x v="31"/>
    <n v="2149"/>
    <x v="3"/>
    <x v="1301"/>
    <x v="2"/>
    <x v="11"/>
    <x v="1277"/>
    <n v="259.98"/>
    <n v="2"/>
    <n v="0"/>
    <n v="88.393200000000007"/>
  </r>
  <r>
    <n v="7672"/>
    <s v="CA-2012-130974"/>
    <x v="1"/>
    <x v="154"/>
    <d v="2012-11-29T00:00:00"/>
    <s v="Second Class"/>
    <s v="MA-17560"/>
    <s v="Matt Abelman"/>
    <x v="2"/>
    <x v="0"/>
    <s v="Everett"/>
    <x v="31"/>
    <n v="2149"/>
    <x v="3"/>
    <x v="1528"/>
    <x v="0"/>
    <x v="0"/>
    <x v="1506"/>
    <n v="170.98"/>
    <n v="1"/>
    <n v="0"/>
    <n v="32.486199999999997"/>
  </r>
  <r>
    <n v="7673"/>
    <s v="CA-2012-130974"/>
    <x v="1"/>
    <x v="154"/>
    <d v="2012-11-29T00:00:00"/>
    <s v="Second Class"/>
    <s v="MA-17560"/>
    <s v="Matt Abelman"/>
    <x v="2"/>
    <x v="0"/>
    <s v="Everett"/>
    <x v="31"/>
    <n v="2149"/>
    <x v="3"/>
    <x v="1823"/>
    <x v="0"/>
    <x v="5"/>
    <x v="1802"/>
    <n v="38.97"/>
    <n v="3"/>
    <n v="0"/>
    <n v="4.6763999999999992"/>
  </r>
  <r>
    <n v="7674"/>
    <s v="CA-2012-130974"/>
    <x v="1"/>
    <x v="154"/>
    <d v="2012-11-29T00:00:00"/>
    <s v="Second Class"/>
    <s v="MA-17560"/>
    <s v="Matt Abelman"/>
    <x v="2"/>
    <x v="0"/>
    <s v="Everett"/>
    <x v="31"/>
    <n v="2149"/>
    <x v="3"/>
    <x v="1019"/>
    <x v="1"/>
    <x v="10"/>
    <x v="1001"/>
    <n v="154.9"/>
    <n v="5"/>
    <n v="0"/>
    <n v="69.704999999999998"/>
  </r>
  <r>
    <n v="7675"/>
    <s v="CA-2012-130974"/>
    <x v="1"/>
    <x v="154"/>
    <d v="2012-11-29T00:00:00"/>
    <s v="Second Class"/>
    <s v="MA-17560"/>
    <s v="Matt Abelman"/>
    <x v="2"/>
    <x v="0"/>
    <s v="Everett"/>
    <x v="31"/>
    <n v="2149"/>
    <x v="3"/>
    <x v="898"/>
    <x v="0"/>
    <x v="3"/>
    <x v="882"/>
    <n v="446.06799999999998"/>
    <n v="4"/>
    <n v="0.3"/>
    <n v="0"/>
  </r>
  <r>
    <n v="7676"/>
    <s v="CA-2014-133487"/>
    <x v="3"/>
    <x v="636"/>
    <d v="2014-05-10T00:00:00"/>
    <s v="Second Class"/>
    <s v="TS-21655"/>
    <s v="Trudy Schmidt"/>
    <x v="0"/>
    <x v="0"/>
    <s v="Rancho Cucamonga"/>
    <x v="1"/>
    <n v="91730"/>
    <x v="1"/>
    <x v="473"/>
    <x v="1"/>
    <x v="9"/>
    <x v="469"/>
    <n v="152.94"/>
    <n v="3"/>
    <n v="0"/>
    <n v="41.293800000000005"/>
  </r>
  <r>
    <n v="7677"/>
    <s v="CA-2011-142951"/>
    <x v="2"/>
    <x v="1169"/>
    <d v="2011-10-08T00:00:00"/>
    <s v="Same Day"/>
    <s v="JG-15115"/>
    <s v="Jack Garza"/>
    <x v="0"/>
    <x v="0"/>
    <s v="Charlotte"/>
    <x v="3"/>
    <n v="28205"/>
    <x v="0"/>
    <x v="1599"/>
    <x v="2"/>
    <x v="11"/>
    <x v="1582"/>
    <n v="23.472000000000001"/>
    <n v="3"/>
    <n v="0.2"/>
    <n v="4.9877999999999982"/>
  </r>
  <r>
    <n v="7678"/>
    <s v="CA-2011-133592"/>
    <x v="2"/>
    <x v="520"/>
    <d v="2012-01-07T00:00:00"/>
    <s v="Standard Class"/>
    <s v="KM-16375"/>
    <s v="Katherine Murray"/>
    <x v="2"/>
    <x v="0"/>
    <s v="Providence"/>
    <x v="34"/>
    <n v="2908"/>
    <x v="3"/>
    <x v="1689"/>
    <x v="1"/>
    <x v="10"/>
    <x v="1668"/>
    <n v="195.64"/>
    <n v="4"/>
    <n v="0"/>
    <n v="91.950799999999987"/>
  </r>
  <r>
    <n v="7679"/>
    <s v="CA-2011-133592"/>
    <x v="2"/>
    <x v="520"/>
    <d v="2012-01-07T00:00:00"/>
    <s v="Standard Class"/>
    <s v="KM-16375"/>
    <s v="Katherine Murray"/>
    <x v="2"/>
    <x v="0"/>
    <s v="Providence"/>
    <x v="34"/>
    <n v="2908"/>
    <x v="3"/>
    <x v="1025"/>
    <x v="1"/>
    <x v="10"/>
    <x v="1007"/>
    <n v="14.940000000000001"/>
    <n v="3"/>
    <n v="0"/>
    <n v="7.0218000000000007"/>
  </r>
  <r>
    <n v="7680"/>
    <s v="CA-2011-133592"/>
    <x v="2"/>
    <x v="520"/>
    <d v="2012-01-07T00:00:00"/>
    <s v="Standard Class"/>
    <s v="KM-16375"/>
    <s v="Katherine Murray"/>
    <x v="2"/>
    <x v="0"/>
    <s v="Providence"/>
    <x v="34"/>
    <n v="2908"/>
    <x v="3"/>
    <x v="695"/>
    <x v="2"/>
    <x v="11"/>
    <x v="1053"/>
    <n v="1687.8"/>
    <n v="4"/>
    <n v="0"/>
    <n v="742.63200000000006"/>
  </r>
  <r>
    <n v="7681"/>
    <s v="CA-2011-133592"/>
    <x v="2"/>
    <x v="520"/>
    <d v="2012-01-07T00:00:00"/>
    <s v="Standard Class"/>
    <s v="KM-16375"/>
    <s v="Katherine Murray"/>
    <x v="2"/>
    <x v="0"/>
    <s v="Providence"/>
    <x v="34"/>
    <n v="2908"/>
    <x v="3"/>
    <x v="1057"/>
    <x v="0"/>
    <x v="0"/>
    <x v="1037"/>
    <n v="341.96"/>
    <n v="2"/>
    <n v="0"/>
    <n v="78.650800000000004"/>
  </r>
  <r>
    <n v="7682"/>
    <s v="CA-2011-133592"/>
    <x v="2"/>
    <x v="520"/>
    <d v="2012-01-07T00:00:00"/>
    <s v="Standard Class"/>
    <s v="KM-16375"/>
    <s v="Katherine Murray"/>
    <x v="2"/>
    <x v="0"/>
    <s v="Providence"/>
    <x v="34"/>
    <n v="2908"/>
    <x v="3"/>
    <x v="38"/>
    <x v="0"/>
    <x v="1"/>
    <x v="38"/>
    <n v="605.88"/>
    <n v="6"/>
    <n v="0"/>
    <n v="151.47000000000003"/>
  </r>
  <r>
    <n v="7683"/>
    <s v="CA-2012-120782"/>
    <x v="1"/>
    <x v="152"/>
    <d v="2012-05-01T00:00:00"/>
    <s v="First Class"/>
    <s v="SD-20485"/>
    <s v="Shirley Daniels"/>
    <x v="2"/>
    <x v="0"/>
    <s v="Midland"/>
    <x v="12"/>
    <n v="48640"/>
    <x v="2"/>
    <x v="1470"/>
    <x v="1"/>
    <x v="9"/>
    <x v="1448"/>
    <n v="186.732"/>
    <n v="1"/>
    <n v="0.1"/>
    <n v="41.495999999999967"/>
  </r>
  <r>
    <n v="7684"/>
    <s v="CA-2012-120782"/>
    <x v="1"/>
    <x v="152"/>
    <d v="2012-05-01T00:00:00"/>
    <s v="First Class"/>
    <s v="SD-20485"/>
    <s v="Shirley Daniels"/>
    <x v="2"/>
    <x v="0"/>
    <s v="Midland"/>
    <x v="12"/>
    <n v="48640"/>
    <x v="2"/>
    <x v="450"/>
    <x v="1"/>
    <x v="8"/>
    <x v="446"/>
    <n v="3812.9700000000003"/>
    <n v="3"/>
    <n v="0"/>
    <n v="1906.4850000000001"/>
  </r>
  <r>
    <n v="7685"/>
    <s v="CA-2012-116876"/>
    <x v="1"/>
    <x v="966"/>
    <d v="2012-02-21T00:00:00"/>
    <s v="Standard Class"/>
    <s v="TT-21070"/>
    <s v="Ted Trevino"/>
    <x v="0"/>
    <x v="0"/>
    <s v="Rochester"/>
    <x v="15"/>
    <n v="14609"/>
    <x v="3"/>
    <x v="1812"/>
    <x v="1"/>
    <x v="8"/>
    <x v="1793"/>
    <n v="26.423999999999999"/>
    <n v="9"/>
    <n v="0.2"/>
    <n v="9.5786999999999995"/>
  </r>
  <r>
    <n v="7686"/>
    <s v="CA-2012-116876"/>
    <x v="1"/>
    <x v="966"/>
    <d v="2012-02-21T00:00:00"/>
    <s v="Standard Class"/>
    <s v="TT-21070"/>
    <s v="Ted Trevino"/>
    <x v="0"/>
    <x v="0"/>
    <s v="Rochester"/>
    <x v="15"/>
    <n v="14609"/>
    <x v="3"/>
    <x v="1718"/>
    <x v="2"/>
    <x v="7"/>
    <x v="1696"/>
    <n v="625.99"/>
    <n v="1"/>
    <n v="0"/>
    <n v="187.79699999999997"/>
  </r>
  <r>
    <n v="7687"/>
    <s v="CA-2013-169838"/>
    <x v="0"/>
    <x v="881"/>
    <d v="2013-11-30T00:00:00"/>
    <s v="Standard Class"/>
    <s v="BB-11545"/>
    <s v="Brenda Bowman"/>
    <x v="1"/>
    <x v="0"/>
    <s v="Jackson"/>
    <x v="12"/>
    <n v="49201"/>
    <x v="2"/>
    <x v="616"/>
    <x v="0"/>
    <x v="3"/>
    <x v="611"/>
    <n v="1568.61"/>
    <n v="9"/>
    <n v="0"/>
    <n v="329.40809999999999"/>
  </r>
  <r>
    <n v="7688"/>
    <s v="CA-2013-169838"/>
    <x v="0"/>
    <x v="881"/>
    <d v="2013-11-30T00:00:00"/>
    <s v="Standard Class"/>
    <s v="BB-11545"/>
    <s v="Brenda Bowman"/>
    <x v="1"/>
    <x v="0"/>
    <s v="Jackson"/>
    <x v="12"/>
    <n v="49201"/>
    <x v="2"/>
    <x v="153"/>
    <x v="1"/>
    <x v="8"/>
    <x v="152"/>
    <n v="17.3"/>
    <n v="1"/>
    <n v="0"/>
    <n v="8.3040000000000003"/>
  </r>
  <r>
    <n v="7689"/>
    <s v="CA-2013-169838"/>
    <x v="0"/>
    <x v="881"/>
    <d v="2013-11-30T00:00:00"/>
    <s v="Standard Class"/>
    <s v="BB-11545"/>
    <s v="Brenda Bowman"/>
    <x v="1"/>
    <x v="0"/>
    <s v="Jackson"/>
    <x v="12"/>
    <n v="49201"/>
    <x v="2"/>
    <x v="1824"/>
    <x v="2"/>
    <x v="11"/>
    <x v="1803"/>
    <n v="160"/>
    <n v="8"/>
    <n v="0"/>
    <n v="62.400000000000006"/>
  </r>
  <r>
    <n v="7690"/>
    <s v="US-2014-128951"/>
    <x v="3"/>
    <x v="663"/>
    <d v="2014-07-18T00:00:00"/>
    <s v="First Class"/>
    <s v="RS-19420"/>
    <s v="Ricardo Sperren"/>
    <x v="1"/>
    <x v="0"/>
    <s v="Suffolk"/>
    <x v="17"/>
    <n v="23434"/>
    <x v="0"/>
    <x v="810"/>
    <x v="1"/>
    <x v="9"/>
    <x v="800"/>
    <n v="179.94"/>
    <n v="3"/>
    <n v="0"/>
    <n v="50.383200000000009"/>
  </r>
  <r>
    <n v="7691"/>
    <s v="US-2014-128951"/>
    <x v="3"/>
    <x v="663"/>
    <d v="2014-07-18T00:00:00"/>
    <s v="First Class"/>
    <s v="RS-19420"/>
    <s v="Ricardo Sperren"/>
    <x v="1"/>
    <x v="0"/>
    <s v="Suffolk"/>
    <x v="17"/>
    <n v="23434"/>
    <x v="0"/>
    <x v="309"/>
    <x v="0"/>
    <x v="3"/>
    <x v="306"/>
    <n v="872.94"/>
    <n v="3"/>
    <n v="0"/>
    <n v="157.12919999999997"/>
  </r>
  <r>
    <n v="7692"/>
    <s v="US-2014-128951"/>
    <x v="3"/>
    <x v="663"/>
    <d v="2014-07-18T00:00:00"/>
    <s v="First Class"/>
    <s v="RS-19420"/>
    <s v="Ricardo Sperren"/>
    <x v="1"/>
    <x v="0"/>
    <s v="Suffolk"/>
    <x v="17"/>
    <n v="23434"/>
    <x v="0"/>
    <x v="89"/>
    <x v="1"/>
    <x v="10"/>
    <x v="89"/>
    <n v="12.96"/>
    <n v="2"/>
    <n v="0"/>
    <n v="6.2208000000000006"/>
  </r>
  <r>
    <n v="7693"/>
    <s v="CA-2011-102330"/>
    <x v="2"/>
    <x v="282"/>
    <d v="2012-01-03T00:00:00"/>
    <s v="Standard Class"/>
    <s v="AI-10855"/>
    <s v="Arianne Irving"/>
    <x v="0"/>
    <x v="0"/>
    <s v="Brentwood"/>
    <x v="1"/>
    <n v="94513"/>
    <x v="1"/>
    <x v="429"/>
    <x v="1"/>
    <x v="2"/>
    <x v="424"/>
    <n v="88.800000000000011"/>
    <n v="6"/>
    <n v="0"/>
    <n v="44.400000000000006"/>
  </r>
  <r>
    <n v="7694"/>
    <s v="CA-2011-102330"/>
    <x v="2"/>
    <x v="282"/>
    <d v="2012-01-03T00:00:00"/>
    <s v="Standard Class"/>
    <s v="AI-10855"/>
    <s v="Arianne Irving"/>
    <x v="0"/>
    <x v="0"/>
    <s v="Brentwood"/>
    <x v="1"/>
    <n v="94513"/>
    <x v="1"/>
    <x v="1278"/>
    <x v="2"/>
    <x v="7"/>
    <x v="1254"/>
    <n v="319.96800000000002"/>
    <n v="4"/>
    <n v="0.2"/>
    <n v="35.996399999999952"/>
  </r>
  <r>
    <n v="7695"/>
    <s v="CA-2013-118899"/>
    <x v="0"/>
    <x v="554"/>
    <d v="2013-03-23T00:00:00"/>
    <s v="Same Day"/>
    <s v="MC-17275"/>
    <s v="Marc Crier"/>
    <x v="0"/>
    <x v="0"/>
    <s v="Seattle"/>
    <x v="4"/>
    <n v="98103"/>
    <x v="1"/>
    <x v="1144"/>
    <x v="0"/>
    <x v="1"/>
    <x v="1123"/>
    <n v="167.88800000000001"/>
    <n v="7"/>
    <n v="0.2"/>
    <n v="14.690199999999997"/>
  </r>
  <r>
    <n v="7696"/>
    <s v="CA-2014-107958"/>
    <x v="3"/>
    <x v="1170"/>
    <d v="2014-07-06T00:00:00"/>
    <s v="First Class"/>
    <s v="AH-10120"/>
    <s v="Adrian Hane"/>
    <x v="2"/>
    <x v="0"/>
    <s v="Houston"/>
    <x v="5"/>
    <n v="77036"/>
    <x v="2"/>
    <x v="447"/>
    <x v="1"/>
    <x v="10"/>
    <x v="442"/>
    <n v="163.96"/>
    <n v="5"/>
    <n v="0.2"/>
    <n v="59.435499999999998"/>
  </r>
  <r>
    <n v="7697"/>
    <s v="CA-2014-107958"/>
    <x v="3"/>
    <x v="1170"/>
    <d v="2014-07-06T00:00:00"/>
    <s v="First Class"/>
    <s v="AH-10120"/>
    <s v="Adrian Hane"/>
    <x v="2"/>
    <x v="0"/>
    <s v="Houston"/>
    <x v="5"/>
    <n v="77036"/>
    <x v="2"/>
    <x v="1504"/>
    <x v="1"/>
    <x v="8"/>
    <x v="1482"/>
    <n v="5.2319999999999984"/>
    <n v="4"/>
    <n v="0.8"/>
    <n v="-8.1096000000000004"/>
  </r>
  <r>
    <n v="7698"/>
    <s v="CA-2014-151799"/>
    <x v="3"/>
    <x v="817"/>
    <d v="2014-12-19T00:00:00"/>
    <s v="Standard Class"/>
    <s v="BF-11170"/>
    <s v="Ben Ferrer"/>
    <x v="2"/>
    <x v="0"/>
    <s v="Lawrence"/>
    <x v="31"/>
    <n v="1841"/>
    <x v="3"/>
    <x v="349"/>
    <x v="2"/>
    <x v="16"/>
    <x v="345"/>
    <n v="1199.98"/>
    <n v="2"/>
    <n v="0"/>
    <n v="467.99220000000003"/>
  </r>
  <r>
    <n v="7699"/>
    <s v="CA-2014-151799"/>
    <x v="3"/>
    <x v="817"/>
    <d v="2014-12-19T00:00:00"/>
    <s v="Standard Class"/>
    <s v="BF-11170"/>
    <s v="Ben Ferrer"/>
    <x v="2"/>
    <x v="0"/>
    <s v="Lawrence"/>
    <x v="31"/>
    <n v="1841"/>
    <x v="3"/>
    <x v="235"/>
    <x v="1"/>
    <x v="4"/>
    <x v="233"/>
    <n v="73.849999999999994"/>
    <n v="1"/>
    <n v="0"/>
    <n v="2.2155000000000058"/>
  </r>
  <r>
    <n v="7700"/>
    <s v="CA-2014-151799"/>
    <x v="3"/>
    <x v="817"/>
    <d v="2014-12-19T00:00:00"/>
    <s v="Standard Class"/>
    <s v="BF-11170"/>
    <s v="Ben Ferrer"/>
    <x v="2"/>
    <x v="0"/>
    <s v="Lawrence"/>
    <x v="31"/>
    <n v="1841"/>
    <x v="3"/>
    <x v="1257"/>
    <x v="1"/>
    <x v="14"/>
    <x v="1232"/>
    <n v="25.71"/>
    <n v="3"/>
    <n v="0"/>
    <n v="6.6846000000000005"/>
  </r>
  <r>
    <n v="7701"/>
    <s v="CA-2014-151799"/>
    <x v="3"/>
    <x v="817"/>
    <d v="2014-12-19T00:00:00"/>
    <s v="Standard Class"/>
    <s v="BF-11170"/>
    <s v="Ben Ferrer"/>
    <x v="2"/>
    <x v="0"/>
    <s v="Lawrence"/>
    <x v="31"/>
    <n v="1841"/>
    <x v="3"/>
    <x v="1579"/>
    <x v="1"/>
    <x v="13"/>
    <x v="1561"/>
    <n v="17.28"/>
    <n v="6"/>
    <n v="0"/>
    <n v="8.121599999999999"/>
  </r>
  <r>
    <n v="7702"/>
    <s v="CA-2014-151799"/>
    <x v="3"/>
    <x v="817"/>
    <d v="2014-12-19T00:00:00"/>
    <s v="Standard Class"/>
    <s v="BF-11170"/>
    <s v="Ben Ferrer"/>
    <x v="2"/>
    <x v="0"/>
    <s v="Lawrence"/>
    <x v="31"/>
    <n v="1841"/>
    <x v="3"/>
    <x v="215"/>
    <x v="0"/>
    <x v="3"/>
    <x v="214"/>
    <n v="526.58199999999999"/>
    <n v="2"/>
    <n v="0.3"/>
    <n v="-52.658199999999965"/>
  </r>
  <r>
    <n v="7703"/>
    <s v="CA-2013-114601"/>
    <x v="0"/>
    <x v="370"/>
    <d v="2013-09-03T00:00:00"/>
    <s v="Standard Class"/>
    <s v="AA-10480"/>
    <s v="Andrew Allen"/>
    <x v="0"/>
    <x v="0"/>
    <s v="Detroit"/>
    <x v="12"/>
    <n v="48234"/>
    <x v="2"/>
    <x v="820"/>
    <x v="1"/>
    <x v="10"/>
    <x v="808"/>
    <n v="11.56"/>
    <n v="2"/>
    <n v="0"/>
    <n v="5.6644000000000005"/>
  </r>
  <r>
    <n v="7704"/>
    <s v="CA-2013-114601"/>
    <x v="0"/>
    <x v="370"/>
    <d v="2013-09-03T00:00:00"/>
    <s v="Standard Class"/>
    <s v="AA-10480"/>
    <s v="Andrew Allen"/>
    <x v="0"/>
    <x v="0"/>
    <s v="Detroit"/>
    <x v="12"/>
    <n v="48234"/>
    <x v="2"/>
    <x v="599"/>
    <x v="2"/>
    <x v="7"/>
    <x v="594"/>
    <n v="209.96999999999997"/>
    <n v="3"/>
    <n v="0"/>
    <n v="58.791600000000003"/>
  </r>
  <r>
    <n v="7705"/>
    <s v="CA-2013-114601"/>
    <x v="0"/>
    <x v="370"/>
    <d v="2013-09-03T00:00:00"/>
    <s v="Standard Class"/>
    <s v="AA-10480"/>
    <s v="Andrew Allen"/>
    <x v="0"/>
    <x v="0"/>
    <s v="Detroit"/>
    <x v="12"/>
    <n v="48234"/>
    <x v="2"/>
    <x v="823"/>
    <x v="0"/>
    <x v="3"/>
    <x v="811"/>
    <n v="447.84"/>
    <n v="4"/>
    <n v="0"/>
    <n v="98.524799999999971"/>
  </r>
  <r>
    <n v="7706"/>
    <s v="CA-2013-114601"/>
    <x v="0"/>
    <x v="370"/>
    <d v="2013-09-03T00:00:00"/>
    <s v="Standard Class"/>
    <s v="AA-10480"/>
    <s v="Andrew Allen"/>
    <x v="0"/>
    <x v="0"/>
    <s v="Detroit"/>
    <x v="12"/>
    <n v="48234"/>
    <x v="2"/>
    <x v="331"/>
    <x v="2"/>
    <x v="11"/>
    <x v="327"/>
    <n v="479.97"/>
    <n v="3"/>
    <n v="0"/>
    <n v="163.18979999999999"/>
  </r>
  <r>
    <n v="7707"/>
    <s v="CA-2013-114601"/>
    <x v="0"/>
    <x v="370"/>
    <d v="2013-09-03T00:00:00"/>
    <s v="Standard Class"/>
    <s v="AA-10480"/>
    <s v="Andrew Allen"/>
    <x v="0"/>
    <x v="0"/>
    <s v="Detroit"/>
    <x v="12"/>
    <n v="48234"/>
    <x v="2"/>
    <x v="671"/>
    <x v="1"/>
    <x v="6"/>
    <x v="665"/>
    <n v="8.64"/>
    <n v="3"/>
    <n v="0"/>
    <n v="2.5055999999999998"/>
  </r>
  <r>
    <n v="7708"/>
    <s v="CA-2014-100237"/>
    <x v="3"/>
    <x v="453"/>
    <d v="2014-10-20T00:00:00"/>
    <s v="Standard Class"/>
    <s v="SV-20815"/>
    <s v="Stuart Van"/>
    <x v="1"/>
    <x v="0"/>
    <s v="Orem"/>
    <x v="7"/>
    <n v="84057"/>
    <x v="1"/>
    <x v="1663"/>
    <x v="1"/>
    <x v="6"/>
    <x v="1642"/>
    <n v="11.68"/>
    <n v="2"/>
    <n v="0"/>
    <n v="4.2047999999999996"/>
  </r>
  <r>
    <n v="7709"/>
    <s v="CA-2011-139542"/>
    <x v="2"/>
    <x v="1089"/>
    <d v="2011-10-29T00:00:00"/>
    <s v="Standard Class"/>
    <s v="EH-14185"/>
    <s v="Evan Henry"/>
    <x v="0"/>
    <x v="0"/>
    <s v="Philadelphia"/>
    <x v="9"/>
    <n v="19120"/>
    <x v="3"/>
    <x v="1617"/>
    <x v="2"/>
    <x v="11"/>
    <x v="1599"/>
    <n v="40.775999999999996"/>
    <n v="3"/>
    <n v="0.2"/>
    <n v="0.50970000000000049"/>
  </r>
  <r>
    <n v="7710"/>
    <s v="CA-2011-139542"/>
    <x v="2"/>
    <x v="1089"/>
    <d v="2011-10-29T00:00:00"/>
    <s v="Standard Class"/>
    <s v="EH-14185"/>
    <s v="Evan Henry"/>
    <x v="0"/>
    <x v="0"/>
    <s v="Philadelphia"/>
    <x v="9"/>
    <n v="19120"/>
    <x v="3"/>
    <x v="338"/>
    <x v="1"/>
    <x v="8"/>
    <x v="334"/>
    <n v="13.698000000000002"/>
    <n v="3"/>
    <n v="0.7"/>
    <n v="-9.5885999999999996"/>
  </r>
  <r>
    <n v="7711"/>
    <s v="US-2012-142811"/>
    <x v="1"/>
    <x v="788"/>
    <d v="2012-04-07T00:00:00"/>
    <s v="Standard Class"/>
    <s v="JL-15850"/>
    <s v="John Lucas"/>
    <x v="0"/>
    <x v="0"/>
    <s v="Mesa"/>
    <x v="16"/>
    <n v="85204"/>
    <x v="1"/>
    <x v="1513"/>
    <x v="2"/>
    <x v="7"/>
    <x v="1491"/>
    <n v="87.8"/>
    <n v="5"/>
    <n v="0.2"/>
    <n v="32.924999999999997"/>
  </r>
  <r>
    <n v="7712"/>
    <s v="CA-2014-139353"/>
    <x v="3"/>
    <x v="960"/>
    <d v="2014-10-31T00:00:00"/>
    <s v="Second Class"/>
    <s v="JM-15250"/>
    <s v="Janet Martin"/>
    <x v="0"/>
    <x v="0"/>
    <s v="Fayetteville"/>
    <x v="3"/>
    <n v="28314"/>
    <x v="0"/>
    <x v="1416"/>
    <x v="0"/>
    <x v="5"/>
    <x v="1394"/>
    <n v="77.951999999999998"/>
    <n v="3"/>
    <n v="0.2"/>
    <n v="15.590399999999995"/>
  </r>
  <r>
    <n v="7713"/>
    <s v="CA-2014-139353"/>
    <x v="3"/>
    <x v="960"/>
    <d v="2014-10-31T00:00:00"/>
    <s v="Second Class"/>
    <s v="JM-15250"/>
    <s v="Janet Martin"/>
    <x v="0"/>
    <x v="0"/>
    <s v="Fayetteville"/>
    <x v="3"/>
    <n v="28314"/>
    <x v="0"/>
    <x v="196"/>
    <x v="1"/>
    <x v="4"/>
    <x v="195"/>
    <n v="147.184"/>
    <n v="2"/>
    <n v="0.2"/>
    <n v="-29.436800000000012"/>
  </r>
  <r>
    <n v="7714"/>
    <s v="CA-2014-139353"/>
    <x v="3"/>
    <x v="960"/>
    <d v="2014-10-31T00:00:00"/>
    <s v="Second Class"/>
    <s v="JM-15250"/>
    <s v="Janet Martin"/>
    <x v="0"/>
    <x v="0"/>
    <s v="Fayetteville"/>
    <x v="3"/>
    <n v="28314"/>
    <x v="0"/>
    <x v="1785"/>
    <x v="1"/>
    <x v="10"/>
    <x v="1766"/>
    <n v="47.952000000000005"/>
    <n v="3"/>
    <n v="0.2"/>
    <n v="16.183799999999998"/>
  </r>
  <r>
    <n v="7715"/>
    <s v="CA-2011-150203"/>
    <x v="2"/>
    <x v="29"/>
    <d v="2011-12-07T00:00:00"/>
    <s v="First Class"/>
    <s v="JB-15925"/>
    <s v="Joni Blumstein"/>
    <x v="0"/>
    <x v="0"/>
    <s v="Los Angeles"/>
    <x v="1"/>
    <n v="90032"/>
    <x v="1"/>
    <x v="586"/>
    <x v="1"/>
    <x v="9"/>
    <x v="581"/>
    <n v="250.26"/>
    <n v="6"/>
    <n v="0"/>
    <n v="72.575399999999973"/>
  </r>
  <r>
    <n v="7716"/>
    <s v="US-2014-101518"/>
    <x v="3"/>
    <x v="132"/>
    <d v="2014-11-09T00:00:00"/>
    <s v="Standard Class"/>
    <s v="PB-19105"/>
    <s v="Peter Bühler"/>
    <x v="0"/>
    <x v="0"/>
    <s v="Philadelphia"/>
    <x v="9"/>
    <n v="19140"/>
    <x v="3"/>
    <x v="1617"/>
    <x v="2"/>
    <x v="11"/>
    <x v="1599"/>
    <n v="40.775999999999996"/>
    <n v="3"/>
    <n v="0.2"/>
    <n v="0.50970000000000049"/>
  </r>
  <r>
    <n v="7717"/>
    <s v="CA-2012-149636"/>
    <x v="1"/>
    <x v="1171"/>
    <d v="2012-01-12T00:00:00"/>
    <s v="Standard Class"/>
    <s v="SP-20620"/>
    <s v="Stefania Perrino"/>
    <x v="1"/>
    <x v="0"/>
    <s v="Colorado Springs"/>
    <x v="22"/>
    <n v="80906"/>
    <x v="1"/>
    <x v="956"/>
    <x v="1"/>
    <x v="10"/>
    <x v="940"/>
    <n v="29.600000000000005"/>
    <n v="5"/>
    <n v="0.2"/>
    <n v="9.2499999999999964"/>
  </r>
  <r>
    <n v="7718"/>
    <s v="CA-2012-149636"/>
    <x v="1"/>
    <x v="1171"/>
    <d v="2012-01-12T00:00:00"/>
    <s v="Standard Class"/>
    <s v="SP-20620"/>
    <s v="Stefania Perrino"/>
    <x v="1"/>
    <x v="0"/>
    <s v="Colorado Springs"/>
    <x v="22"/>
    <n v="80906"/>
    <x v="1"/>
    <x v="507"/>
    <x v="1"/>
    <x v="8"/>
    <x v="502"/>
    <n v="1.9380000000000002"/>
    <n v="2"/>
    <n v="0.7"/>
    <n v="-1.3565999999999994"/>
  </r>
  <r>
    <n v="7719"/>
    <s v="US-2014-146213"/>
    <x v="3"/>
    <x v="428"/>
    <d v="2014-09-15T00:00:00"/>
    <s v="Standard Class"/>
    <s v="MC-17605"/>
    <s v="Matt Connell"/>
    <x v="1"/>
    <x v="0"/>
    <s v="Los Angeles"/>
    <x v="1"/>
    <n v="90032"/>
    <x v="1"/>
    <x v="1227"/>
    <x v="2"/>
    <x v="11"/>
    <x v="1202"/>
    <n v="159.96"/>
    <n v="4"/>
    <n v="0"/>
    <n v="51.18719999999999"/>
  </r>
  <r>
    <n v="7720"/>
    <s v="CA-2012-108588"/>
    <x v="1"/>
    <x v="956"/>
    <d v="2012-01-10T00:00:00"/>
    <s v="Standard Class"/>
    <s v="BG-11695"/>
    <s v="Brooke Gillingham"/>
    <x v="1"/>
    <x v="0"/>
    <s v="New York City"/>
    <x v="15"/>
    <n v="10009"/>
    <x v="3"/>
    <x v="1500"/>
    <x v="1"/>
    <x v="6"/>
    <x v="1479"/>
    <n v="59.519999999999996"/>
    <n v="3"/>
    <n v="0"/>
    <n v="15.475200000000001"/>
  </r>
  <r>
    <n v="7721"/>
    <s v="CA-2012-108588"/>
    <x v="1"/>
    <x v="956"/>
    <d v="2012-01-10T00:00:00"/>
    <s v="Standard Class"/>
    <s v="BG-11695"/>
    <s v="Brooke Gillingham"/>
    <x v="1"/>
    <x v="0"/>
    <s v="New York City"/>
    <x v="15"/>
    <n v="10009"/>
    <x v="3"/>
    <x v="755"/>
    <x v="1"/>
    <x v="12"/>
    <x v="746"/>
    <n v="17.48"/>
    <n v="2"/>
    <n v="0"/>
    <n v="8.2156000000000002"/>
  </r>
  <r>
    <n v="7722"/>
    <s v="CA-2012-108588"/>
    <x v="1"/>
    <x v="956"/>
    <d v="2012-01-10T00:00:00"/>
    <s v="Standard Class"/>
    <s v="BG-11695"/>
    <s v="Brooke Gillingham"/>
    <x v="1"/>
    <x v="0"/>
    <s v="New York City"/>
    <x v="15"/>
    <n v="10009"/>
    <x v="3"/>
    <x v="1263"/>
    <x v="1"/>
    <x v="8"/>
    <x v="1238"/>
    <n v="13.168000000000001"/>
    <n v="2"/>
    <n v="0.2"/>
    <n v="4.6088000000000005"/>
  </r>
  <r>
    <n v="7723"/>
    <s v="US-2014-138086"/>
    <x v="3"/>
    <x v="513"/>
    <d v="2014-04-21T00:00:00"/>
    <s v="Standard Class"/>
    <s v="JO-15550"/>
    <s v="Jesus Ocampo"/>
    <x v="2"/>
    <x v="0"/>
    <s v="San Francisco"/>
    <x v="1"/>
    <n v="94109"/>
    <x v="1"/>
    <x v="1825"/>
    <x v="1"/>
    <x v="9"/>
    <x v="1804"/>
    <n v="40.74"/>
    <n v="3"/>
    <n v="0"/>
    <n v="12.222"/>
  </r>
  <r>
    <n v="7724"/>
    <s v="CA-2012-139374"/>
    <x v="1"/>
    <x v="229"/>
    <d v="2012-09-14T00:00:00"/>
    <s v="Standard Class"/>
    <s v="AR-10345"/>
    <s v="Alex Russell"/>
    <x v="1"/>
    <x v="0"/>
    <s v="Austin"/>
    <x v="5"/>
    <n v="78745"/>
    <x v="2"/>
    <x v="1189"/>
    <x v="0"/>
    <x v="1"/>
    <x v="1166"/>
    <n v="179.886"/>
    <n v="1"/>
    <n v="0.3"/>
    <n v="-2.5698000000000292"/>
  </r>
  <r>
    <n v="7725"/>
    <s v="CA-2013-113978"/>
    <x v="0"/>
    <x v="477"/>
    <d v="2013-09-30T00:00:00"/>
    <s v="Standard Class"/>
    <s v="TS-21505"/>
    <s v="Tony Sayre"/>
    <x v="0"/>
    <x v="0"/>
    <s v="Cleveland"/>
    <x v="24"/>
    <n v="44105"/>
    <x v="3"/>
    <x v="847"/>
    <x v="1"/>
    <x v="9"/>
    <x v="833"/>
    <n v="286.25600000000003"/>
    <n v="1"/>
    <n v="0.2"/>
    <n v="17.890999999999977"/>
  </r>
  <r>
    <n v="7726"/>
    <s v="CA-2013-113978"/>
    <x v="0"/>
    <x v="477"/>
    <d v="2013-09-30T00:00:00"/>
    <s v="Standard Class"/>
    <s v="TS-21505"/>
    <s v="Tony Sayre"/>
    <x v="0"/>
    <x v="0"/>
    <s v="Cleveland"/>
    <x v="24"/>
    <n v="44105"/>
    <x v="3"/>
    <x v="464"/>
    <x v="1"/>
    <x v="4"/>
    <x v="460"/>
    <n v="24.224000000000004"/>
    <n v="2"/>
    <n v="0.2"/>
    <n v="-4.8448000000000029"/>
  </r>
  <r>
    <n v="7727"/>
    <s v="CA-2013-113978"/>
    <x v="0"/>
    <x v="477"/>
    <d v="2013-09-30T00:00:00"/>
    <s v="Standard Class"/>
    <s v="TS-21505"/>
    <s v="Tony Sayre"/>
    <x v="0"/>
    <x v="0"/>
    <s v="Cleveland"/>
    <x v="24"/>
    <n v="44105"/>
    <x v="3"/>
    <x v="942"/>
    <x v="1"/>
    <x v="4"/>
    <x v="926"/>
    <n v="331.536"/>
    <n v="3"/>
    <n v="0.2"/>
    <n v="-82.884"/>
  </r>
  <r>
    <n v="7728"/>
    <s v="US-2012-150231"/>
    <x v="1"/>
    <x v="199"/>
    <d v="2012-03-20T00:00:00"/>
    <s v="Second Class"/>
    <s v="JK-15640"/>
    <s v="Jim Kriz"/>
    <x v="2"/>
    <x v="0"/>
    <s v="New York City"/>
    <x v="15"/>
    <n v="10009"/>
    <x v="3"/>
    <x v="1663"/>
    <x v="1"/>
    <x v="6"/>
    <x v="1642"/>
    <n v="17.52"/>
    <n v="3"/>
    <n v="0"/>
    <n v="6.3071999999999999"/>
  </r>
  <r>
    <n v="7729"/>
    <s v="CA-2013-106915"/>
    <x v="0"/>
    <x v="491"/>
    <d v="2013-12-03T00:00:00"/>
    <s v="Standard Class"/>
    <s v="GA-14515"/>
    <s v="George Ashbrook"/>
    <x v="0"/>
    <x v="0"/>
    <s v="El Paso"/>
    <x v="5"/>
    <n v="79907"/>
    <x v="2"/>
    <x v="796"/>
    <x v="1"/>
    <x v="6"/>
    <x v="786"/>
    <n v="17.856000000000002"/>
    <n v="4"/>
    <n v="0.2"/>
    <n v="4.2408000000000001"/>
  </r>
  <r>
    <n v="7730"/>
    <s v="US-2013-109260"/>
    <x v="0"/>
    <x v="182"/>
    <d v="2013-10-02T00:00:00"/>
    <s v="Standard Class"/>
    <s v="TN-21040"/>
    <s v="Tanja Norvell"/>
    <x v="2"/>
    <x v="0"/>
    <s v="Tallahassee"/>
    <x v="2"/>
    <n v="32303"/>
    <x v="0"/>
    <x v="1332"/>
    <x v="2"/>
    <x v="11"/>
    <x v="1308"/>
    <n v="431.97600000000006"/>
    <n v="3"/>
    <n v="0.2"/>
    <n v="-75.59580000000004"/>
  </r>
  <r>
    <n v="7731"/>
    <s v="CA-2014-104850"/>
    <x v="3"/>
    <x v="487"/>
    <d v="2014-06-20T00:00:00"/>
    <s v="Standard Class"/>
    <s v="TW-21025"/>
    <s v="Tamara Willingham"/>
    <x v="2"/>
    <x v="0"/>
    <s v="Seattle"/>
    <x v="4"/>
    <n v="98103"/>
    <x v="1"/>
    <x v="1209"/>
    <x v="0"/>
    <x v="1"/>
    <x v="1185"/>
    <n v="291.13600000000002"/>
    <n v="4"/>
    <n v="0.2"/>
    <n v="-25.474400000000017"/>
  </r>
  <r>
    <n v="7732"/>
    <s v="CA-2014-140508"/>
    <x v="3"/>
    <x v="65"/>
    <d v="2014-09-22T00:00:00"/>
    <s v="First Class"/>
    <s v="PA-19060"/>
    <s v="Pete Armstrong"/>
    <x v="2"/>
    <x v="0"/>
    <s v="Dallas"/>
    <x v="5"/>
    <n v="75220"/>
    <x v="2"/>
    <x v="81"/>
    <x v="1"/>
    <x v="12"/>
    <x v="81"/>
    <n v="114.84800000000001"/>
    <n v="4"/>
    <n v="0.2"/>
    <n v="35.889999999999986"/>
  </r>
  <r>
    <n v="7733"/>
    <s v="CA-2014-143294"/>
    <x v="3"/>
    <x v="455"/>
    <d v="2014-06-09T00:00:00"/>
    <s v="Standard Class"/>
    <s v="JD-15790"/>
    <s v="John Dryer"/>
    <x v="0"/>
    <x v="0"/>
    <s v="Houston"/>
    <x v="5"/>
    <n v="77070"/>
    <x v="2"/>
    <x v="578"/>
    <x v="1"/>
    <x v="10"/>
    <x v="573"/>
    <n v="10.688000000000001"/>
    <n v="2"/>
    <n v="0.2"/>
    <n v="3.7407999999999997"/>
  </r>
  <r>
    <n v="7734"/>
    <s v="CA-2013-165673"/>
    <x v="0"/>
    <x v="666"/>
    <d v="2013-05-20T00:00:00"/>
    <s v="Second Class"/>
    <s v="MN-17935"/>
    <s v="Michael Nguyen"/>
    <x v="0"/>
    <x v="0"/>
    <s v="Springfield"/>
    <x v="24"/>
    <n v="45503"/>
    <x v="3"/>
    <x v="1393"/>
    <x v="1"/>
    <x v="10"/>
    <x v="1370"/>
    <n v="15.231999999999999"/>
    <n v="4"/>
    <n v="0.2"/>
    <n v="5.5215999999999994"/>
  </r>
  <r>
    <n v="7735"/>
    <s v="CA-2014-134418"/>
    <x v="3"/>
    <x v="175"/>
    <d v="2014-09-21T00:00:00"/>
    <s v="Standard Class"/>
    <s v="GM-14500"/>
    <s v="Gene McClure"/>
    <x v="0"/>
    <x v="0"/>
    <s v="Seattle"/>
    <x v="4"/>
    <n v="98103"/>
    <x v="1"/>
    <x v="154"/>
    <x v="1"/>
    <x v="6"/>
    <x v="153"/>
    <n v="12.419999999999998"/>
    <n v="3"/>
    <n v="0"/>
    <n v="5.2164000000000001"/>
  </r>
  <r>
    <n v="7736"/>
    <s v="US-2013-106313"/>
    <x v="0"/>
    <x v="250"/>
    <d v="2013-08-27T00:00:00"/>
    <s v="Standard Class"/>
    <s v="DG-13300"/>
    <s v="Deirdre Greer"/>
    <x v="1"/>
    <x v="0"/>
    <s v="Seattle"/>
    <x v="4"/>
    <n v="98105"/>
    <x v="1"/>
    <x v="680"/>
    <x v="1"/>
    <x v="10"/>
    <x v="674"/>
    <n v="19.440000000000001"/>
    <n v="3"/>
    <n v="0"/>
    <n v="9.3312000000000008"/>
  </r>
  <r>
    <n v="7737"/>
    <s v="CA-2011-105872"/>
    <x v="2"/>
    <x v="992"/>
    <d v="2011-06-06T00:00:00"/>
    <s v="Standard Class"/>
    <s v="JG-15160"/>
    <s v="James Galang"/>
    <x v="0"/>
    <x v="0"/>
    <s v="New York City"/>
    <x v="15"/>
    <n v="10024"/>
    <x v="3"/>
    <x v="715"/>
    <x v="1"/>
    <x v="8"/>
    <x v="707"/>
    <n v="70.367999999999995"/>
    <n v="4"/>
    <n v="0.2"/>
    <n v="26.387999999999998"/>
  </r>
  <r>
    <n v="7738"/>
    <s v="CA-2014-108287"/>
    <x v="3"/>
    <x v="404"/>
    <d v="2014-12-21T00:00:00"/>
    <s v="First Class"/>
    <s v="AG-10330"/>
    <s v="Alex Grayson"/>
    <x v="0"/>
    <x v="0"/>
    <s v="Charlotte"/>
    <x v="3"/>
    <n v="28205"/>
    <x v="0"/>
    <x v="1039"/>
    <x v="1"/>
    <x v="6"/>
    <x v="1020"/>
    <n v="12.672000000000001"/>
    <n v="9"/>
    <n v="0.2"/>
    <n v="1.4255999999999993"/>
  </r>
  <r>
    <n v="7739"/>
    <s v="CA-2014-141103"/>
    <x v="3"/>
    <x v="245"/>
    <d v="2014-08-07T00:00:00"/>
    <s v="Standard Class"/>
    <s v="JF-15355"/>
    <s v="Jay Fein"/>
    <x v="0"/>
    <x v="0"/>
    <s v="Baltimore"/>
    <x v="39"/>
    <n v="21215"/>
    <x v="3"/>
    <x v="831"/>
    <x v="2"/>
    <x v="7"/>
    <x v="818"/>
    <n v="89.949999999999989"/>
    <n v="5"/>
    <n v="0"/>
    <n v="43.175999999999995"/>
  </r>
  <r>
    <n v="7740"/>
    <s v="CA-2011-154781"/>
    <x v="2"/>
    <x v="871"/>
    <d v="2011-11-26T00:00:00"/>
    <s v="Standard Class"/>
    <s v="SC-20680"/>
    <s v="Steve Carroll"/>
    <x v="2"/>
    <x v="0"/>
    <s v="San Francisco"/>
    <x v="1"/>
    <n v="94110"/>
    <x v="1"/>
    <x v="1128"/>
    <x v="1"/>
    <x v="10"/>
    <x v="1107"/>
    <n v="6.58"/>
    <n v="2"/>
    <n v="0"/>
    <n v="3.0267999999999997"/>
  </r>
  <r>
    <n v="7741"/>
    <s v="CA-2011-154781"/>
    <x v="2"/>
    <x v="871"/>
    <d v="2011-11-26T00:00:00"/>
    <s v="Standard Class"/>
    <s v="SC-20680"/>
    <s v="Steve Carroll"/>
    <x v="2"/>
    <x v="0"/>
    <s v="San Francisco"/>
    <x v="1"/>
    <n v="94110"/>
    <x v="1"/>
    <x v="1523"/>
    <x v="2"/>
    <x v="11"/>
    <x v="1501"/>
    <n v="94.99"/>
    <n v="1"/>
    <n v="0"/>
    <n v="28.496999999999986"/>
  </r>
  <r>
    <n v="7742"/>
    <s v="CA-2012-147816"/>
    <x v="1"/>
    <x v="496"/>
    <d v="2012-09-26T00:00:00"/>
    <s v="Second Class"/>
    <s v="CM-11935"/>
    <s v="Carlos Meador"/>
    <x v="0"/>
    <x v="0"/>
    <s v="Tucson"/>
    <x v="16"/>
    <n v="85705"/>
    <x v="1"/>
    <x v="1513"/>
    <x v="2"/>
    <x v="7"/>
    <x v="1491"/>
    <n v="35.119999999999997"/>
    <n v="2"/>
    <n v="0.2"/>
    <n v="13.17"/>
  </r>
  <r>
    <n v="7743"/>
    <s v="CA-2014-105326"/>
    <x v="3"/>
    <x v="648"/>
    <d v="2014-08-28T00:00:00"/>
    <s v="Standard Class"/>
    <s v="KT-16480"/>
    <s v="Kean Thornton"/>
    <x v="0"/>
    <x v="0"/>
    <s v="Los Angeles"/>
    <x v="1"/>
    <n v="90036"/>
    <x v="1"/>
    <x v="988"/>
    <x v="1"/>
    <x v="10"/>
    <x v="972"/>
    <n v="25.92"/>
    <n v="4"/>
    <n v="0"/>
    <n v="12.441600000000001"/>
  </r>
  <r>
    <n v="7744"/>
    <s v="CA-2013-133613"/>
    <x v="0"/>
    <x v="26"/>
    <d v="2013-06-23T00:00:00"/>
    <s v="Standard Class"/>
    <s v="CP-12340"/>
    <s v="Christine Phan"/>
    <x v="1"/>
    <x v="0"/>
    <s v="Waterbury"/>
    <x v="29"/>
    <n v="6708"/>
    <x v="3"/>
    <x v="1406"/>
    <x v="1"/>
    <x v="8"/>
    <x v="1384"/>
    <n v="7.96"/>
    <n v="2"/>
    <n v="0"/>
    <n v="3.7412000000000001"/>
  </r>
  <r>
    <n v="7745"/>
    <s v="CA-2013-133613"/>
    <x v="0"/>
    <x v="26"/>
    <d v="2013-06-23T00:00:00"/>
    <s v="Standard Class"/>
    <s v="CP-12340"/>
    <s v="Christine Phan"/>
    <x v="1"/>
    <x v="0"/>
    <s v="Waterbury"/>
    <x v="29"/>
    <n v="6708"/>
    <x v="3"/>
    <x v="867"/>
    <x v="2"/>
    <x v="7"/>
    <x v="852"/>
    <n v="566.97"/>
    <n v="3"/>
    <n v="0"/>
    <n v="153.08189999999999"/>
  </r>
  <r>
    <n v="7746"/>
    <s v="CA-2013-133613"/>
    <x v="0"/>
    <x v="26"/>
    <d v="2013-06-23T00:00:00"/>
    <s v="Standard Class"/>
    <s v="CP-12340"/>
    <s v="Christine Phan"/>
    <x v="1"/>
    <x v="0"/>
    <s v="Waterbury"/>
    <x v="29"/>
    <n v="6708"/>
    <x v="3"/>
    <x v="950"/>
    <x v="1"/>
    <x v="6"/>
    <x v="934"/>
    <n v="9.84"/>
    <n v="3"/>
    <n v="0"/>
    <n v="2.8535999999999988"/>
  </r>
  <r>
    <n v="7747"/>
    <s v="CA-2012-109113"/>
    <x v="1"/>
    <x v="546"/>
    <d v="2012-12-23T00:00:00"/>
    <s v="Standard Class"/>
    <s v="EK-13795"/>
    <s v="Eileen Kiefer"/>
    <x v="2"/>
    <x v="0"/>
    <s v="Chicago"/>
    <x v="10"/>
    <n v="60610"/>
    <x v="2"/>
    <x v="788"/>
    <x v="2"/>
    <x v="11"/>
    <x v="778"/>
    <n v="25.488"/>
    <n v="2"/>
    <n v="0.2"/>
    <n v="4.7789999999999999"/>
  </r>
  <r>
    <n v="7748"/>
    <s v="CA-2012-156153"/>
    <x v="1"/>
    <x v="70"/>
    <d v="2012-06-02T00:00:00"/>
    <s v="Second Class"/>
    <s v="CW-11905"/>
    <s v="Carl Weiss"/>
    <x v="2"/>
    <x v="0"/>
    <s v="Long Beach"/>
    <x v="15"/>
    <n v="11561"/>
    <x v="3"/>
    <x v="242"/>
    <x v="1"/>
    <x v="13"/>
    <x v="240"/>
    <n v="7.5600000000000005"/>
    <n v="6"/>
    <n v="0"/>
    <n v="0.3024"/>
  </r>
  <r>
    <n v="7749"/>
    <s v="CA-2012-133242"/>
    <x v="1"/>
    <x v="652"/>
    <d v="2012-06-24T00:00:00"/>
    <s v="Standard Class"/>
    <s v="KH-16510"/>
    <s v="Keith Herrera"/>
    <x v="0"/>
    <x v="0"/>
    <s v="Arlington"/>
    <x v="17"/>
    <n v="22204"/>
    <x v="0"/>
    <x v="1492"/>
    <x v="0"/>
    <x v="5"/>
    <x v="1470"/>
    <n v="60.84"/>
    <n v="3"/>
    <n v="0"/>
    <n v="19.468799999999998"/>
  </r>
  <r>
    <n v="7750"/>
    <s v="CA-2012-133242"/>
    <x v="1"/>
    <x v="652"/>
    <d v="2012-06-24T00:00:00"/>
    <s v="Standard Class"/>
    <s v="KH-16510"/>
    <s v="Keith Herrera"/>
    <x v="0"/>
    <x v="0"/>
    <s v="Arlington"/>
    <x v="17"/>
    <n v="22204"/>
    <x v="0"/>
    <x v="906"/>
    <x v="1"/>
    <x v="4"/>
    <x v="889"/>
    <n v="450.04"/>
    <n v="2"/>
    <n v="0"/>
    <n v="58.505200000000002"/>
  </r>
  <r>
    <n v="7751"/>
    <s v="CA-2012-133242"/>
    <x v="1"/>
    <x v="652"/>
    <d v="2012-06-24T00:00:00"/>
    <s v="Standard Class"/>
    <s v="KH-16510"/>
    <s v="Keith Herrera"/>
    <x v="0"/>
    <x v="0"/>
    <s v="Arlington"/>
    <x v="17"/>
    <n v="22204"/>
    <x v="0"/>
    <x v="153"/>
    <x v="1"/>
    <x v="8"/>
    <x v="152"/>
    <n v="34.6"/>
    <n v="2"/>
    <n v="0"/>
    <n v="16.608000000000001"/>
  </r>
  <r>
    <n v="7752"/>
    <s v="CA-2012-133242"/>
    <x v="1"/>
    <x v="652"/>
    <d v="2012-06-24T00:00:00"/>
    <s v="Standard Class"/>
    <s v="KH-16510"/>
    <s v="Keith Herrera"/>
    <x v="0"/>
    <x v="0"/>
    <s v="Arlington"/>
    <x v="17"/>
    <n v="22204"/>
    <x v="0"/>
    <x v="495"/>
    <x v="2"/>
    <x v="7"/>
    <x v="490"/>
    <n v="467.97"/>
    <n v="3"/>
    <n v="0"/>
    <n v="140.39099999999999"/>
  </r>
  <r>
    <n v="7753"/>
    <s v="CA-2012-133242"/>
    <x v="1"/>
    <x v="652"/>
    <d v="2012-06-24T00:00:00"/>
    <s v="Standard Class"/>
    <s v="KH-16510"/>
    <s v="Keith Herrera"/>
    <x v="0"/>
    <x v="0"/>
    <s v="Arlington"/>
    <x v="17"/>
    <n v="22204"/>
    <x v="0"/>
    <x v="729"/>
    <x v="1"/>
    <x v="8"/>
    <x v="721"/>
    <n v="33.020000000000003"/>
    <n v="2"/>
    <n v="0"/>
    <n v="15.849600000000002"/>
  </r>
  <r>
    <n v="7754"/>
    <s v="CA-2012-158323"/>
    <x v="1"/>
    <x v="672"/>
    <d v="2012-12-03T00:00:00"/>
    <s v="First Class"/>
    <s v="AB-10600"/>
    <s v="Ann Blume"/>
    <x v="1"/>
    <x v="0"/>
    <s v="Jacksonville"/>
    <x v="3"/>
    <n v="28540"/>
    <x v="0"/>
    <x v="1445"/>
    <x v="0"/>
    <x v="5"/>
    <x v="1423"/>
    <n v="17.088000000000001"/>
    <n v="2"/>
    <n v="0.2"/>
    <n v="1.0679999999999996"/>
  </r>
  <r>
    <n v="7755"/>
    <s v="CA-2012-161795"/>
    <x v="1"/>
    <x v="379"/>
    <d v="2012-12-23T00:00:00"/>
    <s v="Second Class"/>
    <s v="AH-10075"/>
    <s v="Adam Hart"/>
    <x v="1"/>
    <x v="0"/>
    <s v="Columbus"/>
    <x v="24"/>
    <n v="43229"/>
    <x v="3"/>
    <x v="868"/>
    <x v="1"/>
    <x v="6"/>
    <x v="853"/>
    <n v="3.008"/>
    <n v="2"/>
    <n v="0.2"/>
    <n v="0.33839999999999981"/>
  </r>
  <r>
    <n v="7756"/>
    <s v="CA-2014-100902"/>
    <x v="3"/>
    <x v="701"/>
    <d v="2014-11-22T00:00:00"/>
    <s v="Standard Class"/>
    <s v="CK-12595"/>
    <s v="Clytie Kelty"/>
    <x v="0"/>
    <x v="0"/>
    <s v="Charlotte"/>
    <x v="3"/>
    <n v="28205"/>
    <x v="0"/>
    <x v="1826"/>
    <x v="1"/>
    <x v="10"/>
    <x v="1805"/>
    <n v="268.24"/>
    <n v="7"/>
    <n v="0.2"/>
    <n v="93.883999999999986"/>
  </r>
  <r>
    <n v="7757"/>
    <s v="CA-2014-100902"/>
    <x v="3"/>
    <x v="701"/>
    <d v="2014-11-22T00:00:00"/>
    <s v="Standard Class"/>
    <s v="CK-12595"/>
    <s v="Clytie Kelty"/>
    <x v="0"/>
    <x v="0"/>
    <s v="Charlotte"/>
    <x v="3"/>
    <n v="28205"/>
    <x v="0"/>
    <x v="619"/>
    <x v="2"/>
    <x v="11"/>
    <x v="614"/>
    <n v="431.16000000000008"/>
    <n v="5"/>
    <n v="0.2"/>
    <n v="107.78999999999996"/>
  </r>
  <r>
    <n v="7758"/>
    <s v="CA-2014-112844"/>
    <x v="3"/>
    <x v="38"/>
    <d v="2014-11-17T00:00:00"/>
    <s v="Second Class"/>
    <s v="SP-20620"/>
    <s v="Stefania Perrino"/>
    <x v="1"/>
    <x v="0"/>
    <s v="Buffalo"/>
    <x v="15"/>
    <n v="14215"/>
    <x v="3"/>
    <x v="47"/>
    <x v="2"/>
    <x v="7"/>
    <x v="47"/>
    <n v="43.6"/>
    <n v="4"/>
    <n v="0"/>
    <n v="12.208000000000002"/>
  </r>
  <r>
    <n v="7759"/>
    <s v="CA-2014-112844"/>
    <x v="3"/>
    <x v="38"/>
    <d v="2014-11-17T00:00:00"/>
    <s v="Second Class"/>
    <s v="SP-20620"/>
    <s v="Stefania Perrino"/>
    <x v="1"/>
    <x v="0"/>
    <s v="Buffalo"/>
    <x v="15"/>
    <n v="14215"/>
    <x v="3"/>
    <x v="1704"/>
    <x v="0"/>
    <x v="5"/>
    <x v="1684"/>
    <n v="154.94999999999999"/>
    <n v="3"/>
    <n v="0"/>
    <n v="30.989999999999995"/>
  </r>
  <r>
    <n v="7760"/>
    <s v="CA-2013-158925"/>
    <x v="0"/>
    <x v="1057"/>
    <d v="2013-10-29T00:00:00"/>
    <s v="Standard Class"/>
    <s v="JP-15460"/>
    <s v="Jennifer Patt"/>
    <x v="1"/>
    <x v="0"/>
    <s v="Houston"/>
    <x v="5"/>
    <n v="77041"/>
    <x v="2"/>
    <x v="934"/>
    <x v="1"/>
    <x v="10"/>
    <x v="918"/>
    <n v="15.552000000000003"/>
    <n v="3"/>
    <n v="0.2"/>
    <n v="5.4432"/>
  </r>
  <r>
    <n v="7761"/>
    <s v="CA-2011-155390"/>
    <x v="2"/>
    <x v="776"/>
    <d v="2011-12-11T00:00:00"/>
    <s v="Standard Class"/>
    <s v="BG-11035"/>
    <s v="Barry Gonzalez"/>
    <x v="0"/>
    <x v="0"/>
    <s v="Memphis"/>
    <x v="18"/>
    <n v="38109"/>
    <x v="0"/>
    <x v="954"/>
    <x v="1"/>
    <x v="10"/>
    <x v="938"/>
    <n v="42.207999999999998"/>
    <n v="2"/>
    <n v="0.2"/>
    <n v="13.717599999999997"/>
  </r>
  <r>
    <n v="7762"/>
    <s v="CA-2014-123071"/>
    <x v="3"/>
    <x v="734"/>
    <d v="2014-12-07T00:00:00"/>
    <s v="First Class"/>
    <s v="CC-12550"/>
    <s v="Clay Cheatham"/>
    <x v="0"/>
    <x v="0"/>
    <s v="Plano"/>
    <x v="5"/>
    <n v="75023"/>
    <x v="2"/>
    <x v="1151"/>
    <x v="1"/>
    <x v="10"/>
    <x v="1130"/>
    <n v="10.368000000000002"/>
    <n v="2"/>
    <n v="0.2"/>
    <n v="3.6288"/>
  </r>
  <r>
    <n v="7763"/>
    <s v="CA-2014-156391"/>
    <x v="3"/>
    <x v="986"/>
    <d v="2014-09-29T00:00:00"/>
    <s v="First Class"/>
    <s v="SL-20155"/>
    <s v="Sara Luxemburg"/>
    <x v="2"/>
    <x v="0"/>
    <s v="Salem"/>
    <x v="21"/>
    <n v="97301"/>
    <x v="1"/>
    <x v="1061"/>
    <x v="1"/>
    <x v="6"/>
    <x v="1041"/>
    <n v="2.2239999999999998"/>
    <n v="1"/>
    <n v="0.2"/>
    <n v="0.55599999999999994"/>
  </r>
  <r>
    <n v="7764"/>
    <s v="CA-2012-103093"/>
    <x v="1"/>
    <x v="302"/>
    <d v="2012-02-07T00:00:00"/>
    <s v="Standard Class"/>
    <s v="FO-14305"/>
    <s v="Frank Olsen"/>
    <x v="0"/>
    <x v="0"/>
    <s v="Columbus"/>
    <x v="32"/>
    <n v="31907"/>
    <x v="0"/>
    <x v="1451"/>
    <x v="1"/>
    <x v="12"/>
    <x v="33"/>
    <n v="74.52"/>
    <n v="9"/>
    <n v="0"/>
    <n v="35.024399999999993"/>
  </r>
  <r>
    <n v="7765"/>
    <s v="US-2014-118941"/>
    <x v="3"/>
    <x v="801"/>
    <d v="2014-08-13T00:00:00"/>
    <s v="Same Day"/>
    <s v="BB-11545"/>
    <s v="Brenda Bowman"/>
    <x v="1"/>
    <x v="0"/>
    <s v="Columbia"/>
    <x v="39"/>
    <n v="21044"/>
    <x v="3"/>
    <x v="512"/>
    <x v="1"/>
    <x v="6"/>
    <x v="507"/>
    <n v="17.52"/>
    <n v="3"/>
    <n v="0"/>
    <n v="5.2559999999999993"/>
  </r>
  <r>
    <n v="7766"/>
    <s v="US-2014-118941"/>
    <x v="3"/>
    <x v="801"/>
    <d v="2014-08-13T00:00:00"/>
    <s v="Same Day"/>
    <s v="BB-11545"/>
    <s v="Brenda Bowman"/>
    <x v="1"/>
    <x v="0"/>
    <s v="Columbia"/>
    <x v="39"/>
    <n v="21044"/>
    <x v="3"/>
    <x v="406"/>
    <x v="0"/>
    <x v="1"/>
    <x v="402"/>
    <n v="1779.9"/>
    <n v="5"/>
    <n v="0"/>
    <n v="373.77899999999983"/>
  </r>
  <r>
    <n v="7767"/>
    <s v="US-2014-118941"/>
    <x v="3"/>
    <x v="801"/>
    <d v="2014-08-13T00:00:00"/>
    <s v="Same Day"/>
    <s v="BB-11545"/>
    <s v="Brenda Bowman"/>
    <x v="1"/>
    <x v="0"/>
    <s v="Columbia"/>
    <x v="39"/>
    <n v="21044"/>
    <x v="3"/>
    <x v="399"/>
    <x v="1"/>
    <x v="6"/>
    <x v="395"/>
    <n v="219.89999999999998"/>
    <n v="5"/>
    <n v="0"/>
    <n v="59.373000000000005"/>
  </r>
  <r>
    <n v="7768"/>
    <s v="CA-2012-169299"/>
    <x v="1"/>
    <x v="252"/>
    <d v="2012-08-26T00:00:00"/>
    <s v="First Class"/>
    <s v="DO-13435"/>
    <s v="Denny Ordway"/>
    <x v="0"/>
    <x v="0"/>
    <s v="Portland"/>
    <x v="21"/>
    <n v="97206"/>
    <x v="1"/>
    <x v="79"/>
    <x v="1"/>
    <x v="6"/>
    <x v="79"/>
    <n v="7.1519999999999992"/>
    <n v="3"/>
    <n v="0.2"/>
    <n v="0.71520000000000028"/>
  </r>
  <r>
    <n v="7769"/>
    <s v="CA-2014-154088"/>
    <x v="3"/>
    <x v="105"/>
    <d v="2014-11-18T00:00:00"/>
    <s v="Standard Class"/>
    <s v="LB-16735"/>
    <s v="Larry Blacks"/>
    <x v="0"/>
    <x v="0"/>
    <s v="Tallahassee"/>
    <x v="2"/>
    <n v="32303"/>
    <x v="0"/>
    <x v="652"/>
    <x v="1"/>
    <x v="10"/>
    <x v="646"/>
    <n v="26.720000000000002"/>
    <n v="5"/>
    <n v="0.2"/>
    <n v="9.3520000000000003"/>
  </r>
  <r>
    <n v="7770"/>
    <s v="CA-2013-155978"/>
    <x v="0"/>
    <x v="1147"/>
    <d v="2013-08-02T00:00:00"/>
    <s v="Same Day"/>
    <s v="TS-21205"/>
    <s v="Thomas Seio"/>
    <x v="1"/>
    <x v="0"/>
    <s v="Riverside"/>
    <x v="1"/>
    <n v="92503"/>
    <x v="1"/>
    <x v="1148"/>
    <x v="2"/>
    <x v="7"/>
    <x v="1127"/>
    <n v="1039.7280000000001"/>
    <n v="2"/>
    <n v="0.2"/>
    <n v="90.976200000000063"/>
  </r>
  <r>
    <n v="7771"/>
    <s v="CA-2013-155978"/>
    <x v="0"/>
    <x v="1147"/>
    <d v="2013-08-02T00:00:00"/>
    <s v="Same Day"/>
    <s v="TS-21205"/>
    <s v="Thomas Seio"/>
    <x v="1"/>
    <x v="0"/>
    <s v="Riverside"/>
    <x v="1"/>
    <n v="92503"/>
    <x v="1"/>
    <x v="9"/>
    <x v="1"/>
    <x v="9"/>
    <x v="9"/>
    <n v="45.96"/>
    <n v="2"/>
    <n v="0"/>
    <n v="13.787999999999997"/>
  </r>
  <r>
    <n v="7772"/>
    <s v="CA-2013-108196"/>
    <x v="0"/>
    <x v="881"/>
    <d v="2013-12-03T00:00:00"/>
    <s v="Standard Class"/>
    <s v="CS-12505"/>
    <s v="Cindy Stewart"/>
    <x v="0"/>
    <x v="0"/>
    <s v="Lancaster"/>
    <x v="24"/>
    <n v="43130"/>
    <x v="3"/>
    <x v="692"/>
    <x v="1"/>
    <x v="8"/>
    <x v="685"/>
    <n v="456.58800000000008"/>
    <n v="2"/>
    <n v="0.7"/>
    <n v="-304.39200000000005"/>
  </r>
  <r>
    <n v="7773"/>
    <s v="CA-2013-108196"/>
    <x v="0"/>
    <x v="881"/>
    <d v="2013-12-03T00:00:00"/>
    <s v="Standard Class"/>
    <s v="CS-12505"/>
    <s v="Cindy Stewart"/>
    <x v="0"/>
    <x v="0"/>
    <s v="Lancaster"/>
    <x v="24"/>
    <n v="43130"/>
    <x v="3"/>
    <x v="1497"/>
    <x v="2"/>
    <x v="15"/>
    <x v="1476"/>
    <n v="4499.9850000000006"/>
    <n v="5"/>
    <n v="0.7"/>
    <n v="-6599.978000000001"/>
  </r>
  <r>
    <n v="7774"/>
    <s v="CA-2013-108196"/>
    <x v="0"/>
    <x v="881"/>
    <d v="2013-12-03T00:00:00"/>
    <s v="Standard Class"/>
    <s v="CS-12505"/>
    <s v="Cindy Stewart"/>
    <x v="0"/>
    <x v="0"/>
    <s v="Lancaster"/>
    <x v="24"/>
    <n v="43130"/>
    <x v="3"/>
    <x v="1827"/>
    <x v="2"/>
    <x v="11"/>
    <x v="1806"/>
    <n v="59.975999999999999"/>
    <n v="3"/>
    <n v="0.2"/>
    <n v="11.995199999999997"/>
  </r>
  <r>
    <n v="7775"/>
    <s v="CA-2013-152800"/>
    <x v="0"/>
    <x v="1172"/>
    <d v="2013-04-16T00:00:00"/>
    <s v="First Class"/>
    <s v="SP-20920"/>
    <s v="Susan Pistek"/>
    <x v="0"/>
    <x v="0"/>
    <s v="San Francisco"/>
    <x v="1"/>
    <n v="94109"/>
    <x v="1"/>
    <x v="29"/>
    <x v="1"/>
    <x v="12"/>
    <x v="29"/>
    <n v="6.12"/>
    <n v="3"/>
    <n v="0"/>
    <n v="2.8763999999999994"/>
  </r>
  <r>
    <n v="7776"/>
    <s v="CA-2011-166961"/>
    <x v="2"/>
    <x v="422"/>
    <d v="2011-12-31T00:00:00"/>
    <s v="Standard Class"/>
    <s v="CD-12790"/>
    <s v="Cynthia Delaney"/>
    <x v="2"/>
    <x v="0"/>
    <s v="Moreno Valley"/>
    <x v="1"/>
    <n v="92553"/>
    <x v="1"/>
    <x v="1644"/>
    <x v="1"/>
    <x v="9"/>
    <x v="33"/>
    <n v="10.98"/>
    <n v="1"/>
    <n v="0"/>
    <n v="2.9646000000000008"/>
  </r>
  <r>
    <n v="7777"/>
    <s v="CA-2011-166961"/>
    <x v="2"/>
    <x v="422"/>
    <d v="2011-12-31T00:00:00"/>
    <s v="Standard Class"/>
    <s v="CD-12790"/>
    <s v="Cynthia Delaney"/>
    <x v="2"/>
    <x v="0"/>
    <s v="Moreno Valley"/>
    <x v="1"/>
    <n v="92553"/>
    <x v="1"/>
    <x v="1711"/>
    <x v="1"/>
    <x v="13"/>
    <x v="33"/>
    <n v="7.86"/>
    <n v="3"/>
    <n v="0"/>
    <n v="3.6156000000000001"/>
  </r>
  <r>
    <n v="7778"/>
    <s v="CA-2011-166961"/>
    <x v="2"/>
    <x v="422"/>
    <d v="2011-12-31T00:00:00"/>
    <s v="Standard Class"/>
    <s v="CD-12790"/>
    <s v="Cynthia Delaney"/>
    <x v="2"/>
    <x v="0"/>
    <s v="Moreno Valley"/>
    <x v="1"/>
    <n v="92553"/>
    <x v="1"/>
    <x v="456"/>
    <x v="1"/>
    <x v="4"/>
    <x v="452"/>
    <n v="51.449999999999996"/>
    <n v="3"/>
    <n v="0"/>
    <n v="13.891499999999999"/>
  </r>
  <r>
    <n v="7779"/>
    <s v="CA-2011-166961"/>
    <x v="2"/>
    <x v="422"/>
    <d v="2011-12-31T00:00:00"/>
    <s v="Standard Class"/>
    <s v="CD-12790"/>
    <s v="Cynthia Delaney"/>
    <x v="2"/>
    <x v="0"/>
    <s v="Moreno Valley"/>
    <x v="1"/>
    <n v="92553"/>
    <x v="1"/>
    <x v="1087"/>
    <x v="1"/>
    <x v="8"/>
    <x v="1068"/>
    <n v="37.055999999999997"/>
    <n v="3"/>
    <n v="0.2"/>
    <n v="13.896000000000001"/>
  </r>
  <r>
    <n v="7780"/>
    <s v="CA-2013-139381"/>
    <x v="0"/>
    <x v="724"/>
    <d v="2013-04-23T00:00:00"/>
    <s v="Standard Class"/>
    <s v="RF-19840"/>
    <s v="Roy Französisch"/>
    <x v="0"/>
    <x v="0"/>
    <s v="Chesapeake"/>
    <x v="17"/>
    <n v="23320"/>
    <x v="0"/>
    <x v="473"/>
    <x v="1"/>
    <x v="9"/>
    <x v="469"/>
    <n v="203.92"/>
    <n v="4"/>
    <n v="0"/>
    <n v="55.058400000000006"/>
  </r>
  <r>
    <n v="7781"/>
    <s v="CA-2013-139381"/>
    <x v="0"/>
    <x v="724"/>
    <d v="2013-04-23T00:00:00"/>
    <s v="Standard Class"/>
    <s v="RF-19840"/>
    <s v="Roy Französisch"/>
    <x v="0"/>
    <x v="0"/>
    <s v="Chesapeake"/>
    <x v="17"/>
    <n v="23320"/>
    <x v="0"/>
    <x v="1179"/>
    <x v="2"/>
    <x v="7"/>
    <x v="1156"/>
    <n v="29.56"/>
    <n v="4"/>
    <n v="0"/>
    <n v="7.9812000000000012"/>
  </r>
  <r>
    <n v="7782"/>
    <s v="CA-2012-132136"/>
    <x v="1"/>
    <x v="936"/>
    <d v="2012-03-12T00:00:00"/>
    <s v="Standard Class"/>
    <s v="FO-14305"/>
    <s v="Frank Olsen"/>
    <x v="0"/>
    <x v="0"/>
    <s v="Chicago"/>
    <x v="10"/>
    <n v="60623"/>
    <x v="2"/>
    <x v="276"/>
    <x v="1"/>
    <x v="8"/>
    <x v="273"/>
    <n v="8.5679999999999978"/>
    <n v="3"/>
    <n v="0.8"/>
    <n v="-14.5656"/>
  </r>
  <r>
    <n v="7783"/>
    <s v="CA-2013-162236"/>
    <x v="0"/>
    <x v="254"/>
    <d v="2013-11-07T00:00:00"/>
    <s v="Second Class"/>
    <s v="ER-13855"/>
    <s v="Elpida Rittenbach"/>
    <x v="1"/>
    <x v="0"/>
    <s v="Charlotte"/>
    <x v="3"/>
    <n v="28205"/>
    <x v="0"/>
    <x v="86"/>
    <x v="1"/>
    <x v="4"/>
    <x v="86"/>
    <n v="45.248000000000005"/>
    <n v="2"/>
    <n v="0.2"/>
    <n v="3.9591999999999992"/>
  </r>
  <r>
    <n v="7784"/>
    <s v="CA-2013-162236"/>
    <x v="0"/>
    <x v="254"/>
    <d v="2013-11-07T00:00:00"/>
    <s v="Second Class"/>
    <s v="ER-13855"/>
    <s v="Elpida Rittenbach"/>
    <x v="1"/>
    <x v="0"/>
    <s v="Charlotte"/>
    <x v="3"/>
    <n v="28205"/>
    <x v="0"/>
    <x v="277"/>
    <x v="0"/>
    <x v="3"/>
    <x v="274"/>
    <n v="876.30000000000007"/>
    <n v="10"/>
    <n v="0.4"/>
    <n v="-292.10000000000014"/>
  </r>
  <r>
    <n v="7785"/>
    <s v="CA-2013-162236"/>
    <x v="0"/>
    <x v="254"/>
    <d v="2013-11-07T00:00:00"/>
    <s v="Second Class"/>
    <s v="ER-13855"/>
    <s v="Elpida Rittenbach"/>
    <x v="1"/>
    <x v="0"/>
    <s v="Charlotte"/>
    <x v="3"/>
    <n v="28205"/>
    <x v="0"/>
    <x v="413"/>
    <x v="1"/>
    <x v="14"/>
    <x v="408"/>
    <n v="185.376"/>
    <n v="2"/>
    <n v="0.2"/>
    <n v="-34.758000000000017"/>
  </r>
  <r>
    <n v="7786"/>
    <s v="US-2011-111353"/>
    <x v="2"/>
    <x v="503"/>
    <d v="2011-12-06T00:00:00"/>
    <s v="Standard Class"/>
    <s v="PB-19150"/>
    <s v="Philip Brown"/>
    <x v="0"/>
    <x v="0"/>
    <s v="New York City"/>
    <x v="15"/>
    <n v="10009"/>
    <x v="3"/>
    <x v="49"/>
    <x v="1"/>
    <x v="2"/>
    <x v="49"/>
    <n v="25.06"/>
    <n v="2"/>
    <n v="0"/>
    <n v="11.778199999999998"/>
  </r>
  <r>
    <n v="7787"/>
    <s v="US-2013-117037"/>
    <x v="0"/>
    <x v="624"/>
    <d v="2013-05-21T00:00:00"/>
    <s v="First Class"/>
    <s v="LW-17215"/>
    <s v="Luke Weiss"/>
    <x v="0"/>
    <x v="0"/>
    <s v="Chicago"/>
    <x v="10"/>
    <n v="60653"/>
    <x v="2"/>
    <x v="1784"/>
    <x v="1"/>
    <x v="8"/>
    <x v="1765"/>
    <n v="2.8899999999999992"/>
    <n v="1"/>
    <n v="0.8"/>
    <n v="-4.7685000000000013"/>
  </r>
  <r>
    <n v="7788"/>
    <s v="US-2013-117037"/>
    <x v="0"/>
    <x v="624"/>
    <d v="2013-05-21T00:00:00"/>
    <s v="First Class"/>
    <s v="LW-17215"/>
    <s v="Luke Weiss"/>
    <x v="0"/>
    <x v="0"/>
    <s v="Chicago"/>
    <x v="10"/>
    <n v="60653"/>
    <x v="2"/>
    <x v="1321"/>
    <x v="1"/>
    <x v="13"/>
    <x v="1298"/>
    <n v="7.8960000000000008"/>
    <n v="3"/>
    <n v="0.2"/>
    <n v="2.4674999999999994"/>
  </r>
  <r>
    <n v="7789"/>
    <s v="US-2013-117037"/>
    <x v="0"/>
    <x v="624"/>
    <d v="2013-05-21T00:00:00"/>
    <s v="First Class"/>
    <s v="LW-17215"/>
    <s v="Luke Weiss"/>
    <x v="0"/>
    <x v="0"/>
    <s v="Chicago"/>
    <x v="10"/>
    <n v="60653"/>
    <x v="2"/>
    <x v="1155"/>
    <x v="0"/>
    <x v="5"/>
    <x v="1134"/>
    <n v="22.608000000000001"/>
    <n v="3"/>
    <n v="0.6"/>
    <n v="-10.173599999999997"/>
  </r>
  <r>
    <n v="7790"/>
    <s v="US-2013-117037"/>
    <x v="0"/>
    <x v="624"/>
    <d v="2013-05-21T00:00:00"/>
    <s v="First Class"/>
    <s v="LW-17215"/>
    <s v="Luke Weiss"/>
    <x v="0"/>
    <x v="0"/>
    <s v="Chicago"/>
    <x v="10"/>
    <n v="60653"/>
    <x v="2"/>
    <x v="1446"/>
    <x v="1"/>
    <x v="10"/>
    <x v="1424"/>
    <n v="30.527999999999999"/>
    <n v="8"/>
    <n v="0.2"/>
    <n v="9.5399999999999974"/>
  </r>
  <r>
    <n v="7791"/>
    <s v="CA-2014-160801"/>
    <x v="3"/>
    <x v="20"/>
    <d v="2014-09-20T00:00:00"/>
    <s v="Same Day"/>
    <s v="FG-14260"/>
    <s v="Frank Gastineau"/>
    <x v="2"/>
    <x v="0"/>
    <s v="Philadelphia"/>
    <x v="9"/>
    <n v="19120"/>
    <x v="3"/>
    <x v="636"/>
    <x v="1"/>
    <x v="8"/>
    <x v="630"/>
    <n v="4.8420000000000005"/>
    <n v="3"/>
    <n v="0.7"/>
    <n v="-3.3893999999999984"/>
  </r>
  <r>
    <n v="7792"/>
    <s v="CA-2013-108364"/>
    <x v="0"/>
    <x v="1054"/>
    <d v="2013-12-25T00:00:00"/>
    <s v="Standard Class"/>
    <s v="BP-11050"/>
    <s v="Barry Pond"/>
    <x v="1"/>
    <x v="0"/>
    <s v="Chicago"/>
    <x v="10"/>
    <n v="60623"/>
    <x v="2"/>
    <x v="751"/>
    <x v="1"/>
    <x v="8"/>
    <x v="742"/>
    <n v="1.7999999999999996"/>
    <n v="5"/>
    <n v="0.8"/>
    <n v="-2.8800000000000008"/>
  </r>
  <r>
    <n v="7793"/>
    <s v="CA-2014-169362"/>
    <x v="3"/>
    <x v="386"/>
    <d v="2014-10-16T00:00:00"/>
    <s v="First Class"/>
    <s v="SP-20860"/>
    <s v="Sung Pak"/>
    <x v="1"/>
    <x v="0"/>
    <s v="Dallas"/>
    <x v="5"/>
    <n v="75217"/>
    <x v="2"/>
    <x v="606"/>
    <x v="2"/>
    <x v="11"/>
    <x v="601"/>
    <n v="39.984000000000002"/>
    <n v="2"/>
    <n v="0.2"/>
    <n v="-1.4994000000000067"/>
  </r>
  <r>
    <n v="7794"/>
    <s v="CA-2012-127481"/>
    <x v="1"/>
    <x v="295"/>
    <d v="2012-12-15T00:00:00"/>
    <s v="Second Class"/>
    <s v="JD-15895"/>
    <s v="Jonathan Doherty"/>
    <x v="1"/>
    <x v="0"/>
    <s v="Las Vegas"/>
    <x v="33"/>
    <n v="89115"/>
    <x v="1"/>
    <x v="329"/>
    <x v="1"/>
    <x v="10"/>
    <x v="325"/>
    <n v="32.400000000000006"/>
    <n v="5"/>
    <n v="0"/>
    <n v="15.876000000000001"/>
  </r>
  <r>
    <n v="7795"/>
    <s v="CA-2012-127481"/>
    <x v="1"/>
    <x v="295"/>
    <d v="2012-12-15T00:00:00"/>
    <s v="Second Class"/>
    <s v="JD-15895"/>
    <s v="Jonathan Doherty"/>
    <x v="1"/>
    <x v="0"/>
    <s v="Las Vegas"/>
    <x v="33"/>
    <n v="89115"/>
    <x v="1"/>
    <x v="126"/>
    <x v="1"/>
    <x v="10"/>
    <x v="127"/>
    <n v="97.88"/>
    <n v="2"/>
    <n v="0"/>
    <n v="48.94"/>
  </r>
  <r>
    <n v="7796"/>
    <s v="CA-2012-112711"/>
    <x v="1"/>
    <x v="984"/>
    <d v="2012-07-18T00:00:00"/>
    <s v="Standard Class"/>
    <s v="FM-14380"/>
    <s v="Fred McMath"/>
    <x v="0"/>
    <x v="0"/>
    <s v="Amarillo"/>
    <x v="5"/>
    <n v="79109"/>
    <x v="2"/>
    <x v="1485"/>
    <x v="2"/>
    <x v="7"/>
    <x v="1463"/>
    <n v="307.16800000000001"/>
    <n v="4"/>
    <n v="0.2"/>
    <n v="30.716800000000006"/>
  </r>
  <r>
    <n v="7797"/>
    <s v="US-2012-145121"/>
    <x v="1"/>
    <x v="653"/>
    <d v="2012-10-06T00:00:00"/>
    <s v="Standard Class"/>
    <s v="MP-17965"/>
    <s v="Michael Paige"/>
    <x v="1"/>
    <x v="0"/>
    <s v="Middletown"/>
    <x v="29"/>
    <n v="6457"/>
    <x v="3"/>
    <x v="61"/>
    <x v="1"/>
    <x v="8"/>
    <x v="61"/>
    <n v="26.9"/>
    <n v="5"/>
    <n v="0"/>
    <n v="13.181000000000001"/>
  </r>
  <r>
    <n v="7798"/>
    <s v="CA-2014-166184"/>
    <x v="3"/>
    <x v="668"/>
    <d v="2014-03-28T00:00:00"/>
    <s v="First Class"/>
    <s v="HR-14830"/>
    <s v="Harold Ryan"/>
    <x v="1"/>
    <x v="0"/>
    <s v="New York City"/>
    <x v="15"/>
    <n v="10035"/>
    <x v="3"/>
    <x v="1358"/>
    <x v="1"/>
    <x v="12"/>
    <x v="1335"/>
    <n v="47.01"/>
    <n v="3"/>
    <n v="0"/>
    <n v="22.094699999999996"/>
  </r>
  <r>
    <n v="7799"/>
    <s v="CA-2014-166184"/>
    <x v="3"/>
    <x v="668"/>
    <d v="2014-03-28T00:00:00"/>
    <s v="First Class"/>
    <s v="HR-14830"/>
    <s v="Harold Ryan"/>
    <x v="1"/>
    <x v="0"/>
    <s v="New York City"/>
    <x v="15"/>
    <n v="10035"/>
    <x v="3"/>
    <x v="1147"/>
    <x v="2"/>
    <x v="7"/>
    <x v="1126"/>
    <n v="469.99"/>
    <n v="1"/>
    <n v="0"/>
    <n v="136.29709999999994"/>
  </r>
  <r>
    <n v="7800"/>
    <s v="CA-2014-166184"/>
    <x v="3"/>
    <x v="668"/>
    <d v="2014-03-28T00:00:00"/>
    <s v="First Class"/>
    <s v="HR-14830"/>
    <s v="Harold Ryan"/>
    <x v="1"/>
    <x v="0"/>
    <s v="New York City"/>
    <x v="15"/>
    <n v="10035"/>
    <x v="3"/>
    <x v="389"/>
    <x v="0"/>
    <x v="1"/>
    <x v="385"/>
    <n v="207.84600000000003"/>
    <n v="3"/>
    <n v="0.1"/>
    <n v="2.3093999999999895"/>
  </r>
  <r>
    <n v="7801"/>
    <s v="CA-2014-157413"/>
    <x v="3"/>
    <x v="702"/>
    <d v="2014-06-07T00:00:00"/>
    <s v="Standard Class"/>
    <s v="BW-11065"/>
    <s v="Barry Weirich"/>
    <x v="0"/>
    <x v="0"/>
    <s v="Philadelphia"/>
    <x v="9"/>
    <n v="19120"/>
    <x v="3"/>
    <x v="273"/>
    <x v="1"/>
    <x v="4"/>
    <x v="270"/>
    <n v="324.74400000000003"/>
    <n v="3"/>
    <n v="0.2"/>
    <n v="-77.126699999999971"/>
  </r>
  <r>
    <n v="7802"/>
    <s v="CA-2011-143637"/>
    <x v="2"/>
    <x v="977"/>
    <d v="2011-03-29T00:00:00"/>
    <s v="Second Class"/>
    <s v="MS-17710"/>
    <s v="Maurice Satty"/>
    <x v="0"/>
    <x v="0"/>
    <s v="Fresno"/>
    <x v="1"/>
    <n v="93727"/>
    <x v="1"/>
    <x v="1702"/>
    <x v="0"/>
    <x v="5"/>
    <x v="1682"/>
    <n v="40.479999999999997"/>
    <n v="2"/>
    <n v="0"/>
    <n v="14.572799999999997"/>
  </r>
  <r>
    <n v="7803"/>
    <s v="CA-2012-102260"/>
    <x v="1"/>
    <x v="357"/>
    <d v="2012-09-26T00:00:00"/>
    <s v="Standard Class"/>
    <s v="SJ-20125"/>
    <s v="Sanjit Jacobs"/>
    <x v="2"/>
    <x v="0"/>
    <s v="Franklin"/>
    <x v="18"/>
    <n v="37064"/>
    <x v="0"/>
    <x v="1171"/>
    <x v="1"/>
    <x v="2"/>
    <x v="1148"/>
    <n v="12"/>
    <n v="4"/>
    <n v="0.2"/>
    <n v="4.1999999999999993"/>
  </r>
  <r>
    <n v="7804"/>
    <s v="CA-2012-102260"/>
    <x v="1"/>
    <x v="357"/>
    <d v="2012-09-26T00:00:00"/>
    <s v="Standard Class"/>
    <s v="SJ-20125"/>
    <s v="Sanjit Jacobs"/>
    <x v="2"/>
    <x v="0"/>
    <s v="Franklin"/>
    <x v="18"/>
    <n v="37064"/>
    <x v="0"/>
    <x v="906"/>
    <x v="1"/>
    <x v="4"/>
    <x v="889"/>
    <n v="720.06400000000008"/>
    <n v="4"/>
    <n v="0.2"/>
    <n v="-63.005600000000015"/>
  </r>
  <r>
    <n v="7805"/>
    <s v="CA-2012-102260"/>
    <x v="1"/>
    <x v="357"/>
    <d v="2012-09-26T00:00:00"/>
    <s v="Standard Class"/>
    <s v="SJ-20125"/>
    <s v="Sanjit Jacobs"/>
    <x v="2"/>
    <x v="0"/>
    <s v="Franklin"/>
    <x v="18"/>
    <n v="37064"/>
    <x v="0"/>
    <x v="967"/>
    <x v="1"/>
    <x v="4"/>
    <x v="951"/>
    <n v="25.424000000000003"/>
    <n v="1"/>
    <n v="0.2"/>
    <n v="-4.7670000000000021"/>
  </r>
  <r>
    <n v="7806"/>
    <s v="CA-2012-102260"/>
    <x v="1"/>
    <x v="357"/>
    <d v="2012-09-26T00:00:00"/>
    <s v="Standard Class"/>
    <s v="SJ-20125"/>
    <s v="Sanjit Jacobs"/>
    <x v="2"/>
    <x v="0"/>
    <s v="Franklin"/>
    <x v="18"/>
    <n v="37064"/>
    <x v="0"/>
    <x v="1039"/>
    <x v="1"/>
    <x v="6"/>
    <x v="1020"/>
    <n v="2.8160000000000003"/>
    <n v="2"/>
    <n v="0.2"/>
    <n v="0.31679999999999986"/>
  </r>
  <r>
    <n v="7807"/>
    <s v="CA-2012-102260"/>
    <x v="1"/>
    <x v="357"/>
    <d v="2012-09-26T00:00:00"/>
    <s v="Standard Class"/>
    <s v="SJ-20125"/>
    <s v="Sanjit Jacobs"/>
    <x v="2"/>
    <x v="0"/>
    <s v="Franklin"/>
    <x v="18"/>
    <n v="37064"/>
    <x v="0"/>
    <x v="961"/>
    <x v="1"/>
    <x v="8"/>
    <x v="945"/>
    <n v="3.2040000000000002"/>
    <n v="2"/>
    <n v="0.7"/>
    <n v="-2.5631999999999993"/>
  </r>
  <r>
    <n v="7808"/>
    <s v="US-2013-137295"/>
    <x v="0"/>
    <x v="1134"/>
    <d v="2013-01-13T00:00:00"/>
    <s v="Standard Class"/>
    <s v="VS-21820"/>
    <s v="Vivek Sundaresam"/>
    <x v="0"/>
    <x v="0"/>
    <s v="Raleigh"/>
    <x v="3"/>
    <n v="27604"/>
    <x v="0"/>
    <x v="908"/>
    <x v="1"/>
    <x v="8"/>
    <x v="891"/>
    <n v="30.828000000000007"/>
    <n v="7"/>
    <n v="0.7"/>
    <n v="-24.662400000000005"/>
  </r>
  <r>
    <n v="7809"/>
    <s v="US-2013-137295"/>
    <x v="0"/>
    <x v="1134"/>
    <d v="2013-01-13T00:00:00"/>
    <s v="Standard Class"/>
    <s v="VS-21820"/>
    <s v="Vivek Sundaresam"/>
    <x v="0"/>
    <x v="0"/>
    <s v="Raleigh"/>
    <x v="3"/>
    <n v="27604"/>
    <x v="0"/>
    <x v="1041"/>
    <x v="1"/>
    <x v="6"/>
    <x v="1021"/>
    <n v="47.616"/>
    <n v="3"/>
    <n v="0.2"/>
    <n v="5.9519999999999946"/>
  </r>
  <r>
    <n v="7810"/>
    <s v="US-2013-137295"/>
    <x v="0"/>
    <x v="1134"/>
    <d v="2013-01-13T00:00:00"/>
    <s v="Standard Class"/>
    <s v="VS-21820"/>
    <s v="Vivek Sundaresam"/>
    <x v="0"/>
    <x v="0"/>
    <s v="Raleigh"/>
    <x v="3"/>
    <n v="27604"/>
    <x v="0"/>
    <x v="1787"/>
    <x v="2"/>
    <x v="7"/>
    <x v="1768"/>
    <n v="108.78399999999999"/>
    <n v="2"/>
    <n v="0.2"/>
    <n v="10.878399999999999"/>
  </r>
  <r>
    <n v="7811"/>
    <s v="CA-2013-134334"/>
    <x v="0"/>
    <x v="1173"/>
    <d v="2013-02-15T00:00:00"/>
    <s v="First Class"/>
    <s v="DK-13090"/>
    <s v="Dave Kipp"/>
    <x v="0"/>
    <x v="0"/>
    <s v="Clinton"/>
    <x v="39"/>
    <n v="20735"/>
    <x v="3"/>
    <x v="1446"/>
    <x v="1"/>
    <x v="10"/>
    <x v="1424"/>
    <n v="4.7699999999999996"/>
    <n v="1"/>
    <n v="0"/>
    <n v="2.1464999999999996"/>
  </r>
  <r>
    <n v="7812"/>
    <s v="CA-2013-134334"/>
    <x v="0"/>
    <x v="1173"/>
    <d v="2013-02-15T00:00:00"/>
    <s v="First Class"/>
    <s v="DK-13090"/>
    <s v="Dave Kipp"/>
    <x v="0"/>
    <x v="0"/>
    <s v="Clinton"/>
    <x v="39"/>
    <n v="20735"/>
    <x v="3"/>
    <x v="1596"/>
    <x v="1"/>
    <x v="6"/>
    <x v="1579"/>
    <n v="7.98"/>
    <n v="3"/>
    <n v="0"/>
    <n v="2.0747999999999998"/>
  </r>
  <r>
    <n v="7813"/>
    <s v="CA-2013-134334"/>
    <x v="0"/>
    <x v="1173"/>
    <d v="2013-02-15T00:00:00"/>
    <s v="First Class"/>
    <s v="DK-13090"/>
    <s v="Dave Kipp"/>
    <x v="0"/>
    <x v="0"/>
    <s v="Clinton"/>
    <x v="39"/>
    <n v="20735"/>
    <x v="3"/>
    <x v="736"/>
    <x v="0"/>
    <x v="3"/>
    <x v="728"/>
    <n v="550.43100000000004"/>
    <n v="3"/>
    <n v="0.3"/>
    <n v="-47.179800000000029"/>
  </r>
  <r>
    <n v="7814"/>
    <s v="CA-2013-134334"/>
    <x v="0"/>
    <x v="1173"/>
    <d v="2013-02-15T00:00:00"/>
    <s v="First Class"/>
    <s v="DK-13090"/>
    <s v="Dave Kipp"/>
    <x v="0"/>
    <x v="0"/>
    <s v="Clinton"/>
    <x v="39"/>
    <n v="20735"/>
    <x v="3"/>
    <x v="247"/>
    <x v="0"/>
    <x v="5"/>
    <x v="245"/>
    <n v="10.56"/>
    <n v="6"/>
    <n v="0"/>
    <n v="4.6464000000000008"/>
  </r>
  <r>
    <n v="7815"/>
    <s v="US-2014-109316"/>
    <x v="3"/>
    <x v="110"/>
    <d v="2014-06-11T00:00:00"/>
    <s v="First Class"/>
    <s v="MG-17680"/>
    <s v="Maureen Gastineau"/>
    <x v="2"/>
    <x v="0"/>
    <s v="Los Angeles"/>
    <x v="1"/>
    <n v="90049"/>
    <x v="1"/>
    <x v="26"/>
    <x v="0"/>
    <x v="0"/>
    <x v="26"/>
    <n v="1497.6659999999999"/>
    <n v="2"/>
    <n v="0.15"/>
    <n v="140.95680000000004"/>
  </r>
  <r>
    <n v="7816"/>
    <s v="US-2014-109316"/>
    <x v="3"/>
    <x v="110"/>
    <d v="2014-06-11T00:00:00"/>
    <s v="First Class"/>
    <s v="MG-17680"/>
    <s v="Maureen Gastineau"/>
    <x v="2"/>
    <x v="0"/>
    <s v="Los Angeles"/>
    <x v="1"/>
    <n v="90049"/>
    <x v="1"/>
    <x v="850"/>
    <x v="2"/>
    <x v="7"/>
    <x v="835"/>
    <n v="17.52"/>
    <n v="2"/>
    <n v="0.2"/>
    <n v="-3.5040000000000022"/>
  </r>
  <r>
    <n v="7817"/>
    <s v="CA-2013-138478"/>
    <x v="0"/>
    <x v="147"/>
    <d v="2013-10-27T00:00:00"/>
    <s v="Second Class"/>
    <s v="DP-13390"/>
    <s v="Dennis Pardue"/>
    <x v="2"/>
    <x v="0"/>
    <s v="North Las Vegas"/>
    <x v="33"/>
    <n v="89031"/>
    <x v="1"/>
    <x v="978"/>
    <x v="1"/>
    <x v="6"/>
    <x v="962"/>
    <n v="113.22"/>
    <n v="3"/>
    <n v="0"/>
    <n v="29.437200000000001"/>
  </r>
  <r>
    <n v="7818"/>
    <s v="CA-2013-138478"/>
    <x v="0"/>
    <x v="147"/>
    <d v="2013-10-27T00:00:00"/>
    <s v="Second Class"/>
    <s v="DP-13390"/>
    <s v="Dennis Pardue"/>
    <x v="2"/>
    <x v="0"/>
    <s v="North Las Vegas"/>
    <x v="33"/>
    <n v="89031"/>
    <x v="1"/>
    <x v="1776"/>
    <x v="1"/>
    <x v="10"/>
    <x v="1757"/>
    <n v="35.880000000000003"/>
    <n v="6"/>
    <n v="0"/>
    <n v="17.581200000000003"/>
  </r>
  <r>
    <n v="7819"/>
    <s v="CA-2013-138478"/>
    <x v="0"/>
    <x v="147"/>
    <d v="2013-10-27T00:00:00"/>
    <s v="Second Class"/>
    <s v="DP-13390"/>
    <s v="Dennis Pardue"/>
    <x v="2"/>
    <x v="0"/>
    <s v="North Las Vegas"/>
    <x v="33"/>
    <n v="89031"/>
    <x v="1"/>
    <x v="1625"/>
    <x v="1"/>
    <x v="8"/>
    <x v="1606"/>
    <n v="4535.9760000000006"/>
    <n v="3"/>
    <n v="0.2"/>
    <n v="1644.2912999999999"/>
  </r>
  <r>
    <n v="7820"/>
    <s v="CA-2014-150469"/>
    <x v="3"/>
    <x v="795"/>
    <d v="2014-01-31T00:00:00"/>
    <s v="Standard Class"/>
    <s v="CJ-12010"/>
    <s v="Caroline Jumper"/>
    <x v="0"/>
    <x v="0"/>
    <s v="San Francisco"/>
    <x v="1"/>
    <n v="94109"/>
    <x v="1"/>
    <x v="1084"/>
    <x v="1"/>
    <x v="13"/>
    <x v="1065"/>
    <n v="11.84"/>
    <n v="8"/>
    <n v="0"/>
    <n v="5.6831999999999994"/>
  </r>
  <r>
    <n v="7821"/>
    <s v="CA-2014-152436"/>
    <x v="3"/>
    <x v="166"/>
    <d v="2014-12-11T00:00:00"/>
    <s v="Second Class"/>
    <s v="CW-11905"/>
    <s v="Carl Weiss"/>
    <x v="2"/>
    <x v="0"/>
    <s v="Cranston"/>
    <x v="34"/>
    <n v="2920"/>
    <x v="3"/>
    <x v="595"/>
    <x v="1"/>
    <x v="4"/>
    <x v="590"/>
    <n v="592.74"/>
    <n v="6"/>
    <n v="0"/>
    <n v="160.03979999999999"/>
  </r>
  <r>
    <n v="7822"/>
    <s v="CA-2013-169334"/>
    <x v="0"/>
    <x v="147"/>
    <d v="2013-10-25T00:00:00"/>
    <s v="Second Class"/>
    <s v="GW-14605"/>
    <s v="Giulietta Weimer"/>
    <x v="0"/>
    <x v="0"/>
    <s v="Jackson"/>
    <x v="18"/>
    <n v="38301"/>
    <x v="0"/>
    <x v="1018"/>
    <x v="1"/>
    <x v="4"/>
    <x v="1510"/>
    <n v="111.67200000000001"/>
    <n v="9"/>
    <n v="0.2"/>
    <n v="6.9794999999999909"/>
  </r>
  <r>
    <n v="7823"/>
    <s v="US-2011-115413"/>
    <x v="2"/>
    <x v="86"/>
    <d v="2011-09-01T00:00:00"/>
    <s v="Standard Class"/>
    <s v="PP-18955"/>
    <s v="Paul Prost"/>
    <x v="2"/>
    <x v="0"/>
    <s v="Newark"/>
    <x v="13"/>
    <n v="19711"/>
    <x v="3"/>
    <x v="1007"/>
    <x v="1"/>
    <x v="6"/>
    <x v="990"/>
    <n v="8.64"/>
    <n v="3"/>
    <n v="0"/>
    <n v="2.5055999999999998"/>
  </r>
  <r>
    <n v="7824"/>
    <s v="US-2011-115413"/>
    <x v="2"/>
    <x v="86"/>
    <d v="2011-09-01T00:00:00"/>
    <s v="Standard Class"/>
    <s v="PP-18955"/>
    <s v="Paul Prost"/>
    <x v="2"/>
    <x v="0"/>
    <s v="Newark"/>
    <x v="13"/>
    <n v="19711"/>
    <x v="3"/>
    <x v="1233"/>
    <x v="2"/>
    <x v="11"/>
    <x v="1207"/>
    <n v="149.97"/>
    <n v="3"/>
    <n v="0"/>
    <n v="52.489499999999992"/>
  </r>
  <r>
    <n v="7825"/>
    <s v="CA-2011-125150"/>
    <x v="2"/>
    <x v="1174"/>
    <d v="2011-05-23T00:00:00"/>
    <s v="Standard Class"/>
    <s v="PW-19030"/>
    <s v="Pauline Webber"/>
    <x v="1"/>
    <x v="0"/>
    <s v="Los Angeles"/>
    <x v="1"/>
    <n v="90036"/>
    <x v="1"/>
    <x v="1340"/>
    <x v="0"/>
    <x v="1"/>
    <x v="1316"/>
    <n v="232.88"/>
    <n v="5"/>
    <n v="0.2"/>
    <n v="17.466000000000008"/>
  </r>
  <r>
    <n v="7826"/>
    <s v="CA-2012-127327"/>
    <x v="1"/>
    <x v="302"/>
    <d v="2012-02-07T00:00:00"/>
    <s v="Standard Class"/>
    <s v="PW-19030"/>
    <s v="Pauline Webber"/>
    <x v="1"/>
    <x v="0"/>
    <s v="Rome"/>
    <x v="15"/>
    <n v="13440"/>
    <x v="3"/>
    <x v="38"/>
    <x v="0"/>
    <x v="1"/>
    <x v="38"/>
    <n v="90.882000000000005"/>
    <n v="1"/>
    <n v="0.1"/>
    <n v="15.147000000000004"/>
  </r>
  <r>
    <n v="7827"/>
    <s v="CA-2014-117114"/>
    <x v="3"/>
    <x v="1108"/>
    <d v="2014-11-06T00:00:00"/>
    <s v="Standard Class"/>
    <s v="CY-12745"/>
    <s v="Craig Yedwab"/>
    <x v="1"/>
    <x v="0"/>
    <s v="Chicago"/>
    <x v="10"/>
    <n v="60610"/>
    <x v="2"/>
    <x v="559"/>
    <x v="2"/>
    <x v="7"/>
    <x v="553"/>
    <n v="508.76800000000003"/>
    <n v="4"/>
    <n v="0.2"/>
    <n v="38.157600000000002"/>
  </r>
  <r>
    <n v="7828"/>
    <s v="CA-2014-117114"/>
    <x v="3"/>
    <x v="1108"/>
    <d v="2014-11-06T00:00:00"/>
    <s v="Standard Class"/>
    <s v="CY-12745"/>
    <s v="Craig Yedwab"/>
    <x v="1"/>
    <x v="0"/>
    <s v="Chicago"/>
    <x v="10"/>
    <n v="60610"/>
    <x v="2"/>
    <x v="318"/>
    <x v="1"/>
    <x v="12"/>
    <x v="315"/>
    <n v="9.9120000000000008"/>
    <n v="3"/>
    <n v="0.2"/>
    <n v="3.2213999999999996"/>
  </r>
  <r>
    <n v="7829"/>
    <s v="CA-2012-137302"/>
    <x v="1"/>
    <x v="33"/>
    <d v="2012-05-01T00:00:00"/>
    <s v="Standard Class"/>
    <s v="BW-11110"/>
    <s v="Bart Watters"/>
    <x v="1"/>
    <x v="0"/>
    <s v="San Diego"/>
    <x v="1"/>
    <n v="92105"/>
    <x v="1"/>
    <x v="1391"/>
    <x v="0"/>
    <x v="1"/>
    <x v="1368"/>
    <n v="63.936000000000007"/>
    <n v="3"/>
    <n v="0.2"/>
    <n v="6.3935999999999957"/>
  </r>
  <r>
    <n v="7830"/>
    <s v="CA-2012-137302"/>
    <x v="1"/>
    <x v="33"/>
    <d v="2012-05-01T00:00:00"/>
    <s v="Standard Class"/>
    <s v="BW-11110"/>
    <s v="Bart Watters"/>
    <x v="1"/>
    <x v="0"/>
    <s v="San Diego"/>
    <x v="1"/>
    <n v="92105"/>
    <x v="1"/>
    <x v="397"/>
    <x v="1"/>
    <x v="6"/>
    <x v="393"/>
    <n v="59.519999999999996"/>
    <n v="3"/>
    <n v="0"/>
    <n v="15.475200000000001"/>
  </r>
  <r>
    <n v="7831"/>
    <s v="CA-2012-137302"/>
    <x v="1"/>
    <x v="33"/>
    <d v="2012-05-01T00:00:00"/>
    <s v="Standard Class"/>
    <s v="BW-11110"/>
    <s v="Bart Watters"/>
    <x v="1"/>
    <x v="0"/>
    <s v="San Diego"/>
    <x v="1"/>
    <n v="92105"/>
    <x v="1"/>
    <x v="1765"/>
    <x v="2"/>
    <x v="7"/>
    <x v="1745"/>
    <n v="311.97600000000006"/>
    <n v="3"/>
    <n v="0.2"/>
    <n v="38.996999999999986"/>
  </r>
  <r>
    <n v="7832"/>
    <s v="CA-2012-137302"/>
    <x v="1"/>
    <x v="33"/>
    <d v="2012-05-01T00:00:00"/>
    <s v="Standard Class"/>
    <s v="BW-11110"/>
    <s v="Bart Watters"/>
    <x v="1"/>
    <x v="0"/>
    <s v="San Diego"/>
    <x v="1"/>
    <n v="92105"/>
    <x v="1"/>
    <x v="301"/>
    <x v="1"/>
    <x v="8"/>
    <x v="298"/>
    <n v="50.352000000000004"/>
    <n v="3"/>
    <n v="0.2"/>
    <n v="17.623199999999997"/>
  </r>
  <r>
    <n v="7833"/>
    <s v="CA-2013-112382"/>
    <x v="0"/>
    <x v="195"/>
    <d v="2013-05-14T00:00:00"/>
    <s v="Standard Class"/>
    <s v="MB-18085"/>
    <s v="Mick Brown"/>
    <x v="0"/>
    <x v="0"/>
    <s v="Houston"/>
    <x v="5"/>
    <n v="77036"/>
    <x v="2"/>
    <x v="179"/>
    <x v="2"/>
    <x v="7"/>
    <x v="178"/>
    <n v="19.136000000000003"/>
    <n v="2"/>
    <n v="0.2"/>
    <n v="1.9136000000000006"/>
  </r>
  <r>
    <n v="7834"/>
    <s v="CA-2012-128958"/>
    <x v="1"/>
    <x v="1175"/>
    <d v="2012-01-28T00:00:00"/>
    <s v="Standard Class"/>
    <s v="CR-12820"/>
    <s v="Cyra Reiten"/>
    <x v="2"/>
    <x v="0"/>
    <s v="West Palm Beach"/>
    <x v="2"/>
    <n v="33407"/>
    <x v="0"/>
    <x v="346"/>
    <x v="1"/>
    <x v="6"/>
    <x v="342"/>
    <n v="13.120000000000001"/>
    <n v="5"/>
    <n v="0.2"/>
    <n v="2.1319999999999988"/>
  </r>
  <r>
    <n v="7835"/>
    <s v="CA-2012-106257"/>
    <x v="1"/>
    <x v="657"/>
    <d v="2012-04-17T00:00:00"/>
    <s v="Second Class"/>
    <s v="EB-14110"/>
    <s v="Eugene Barchas"/>
    <x v="0"/>
    <x v="0"/>
    <s v="Los Angeles"/>
    <x v="1"/>
    <n v="90045"/>
    <x v="1"/>
    <x v="1000"/>
    <x v="0"/>
    <x v="3"/>
    <x v="983"/>
    <n v="241.56799999999998"/>
    <n v="2"/>
    <n v="0.2"/>
    <n v="-15.098000000000013"/>
  </r>
  <r>
    <n v="7836"/>
    <s v="CA-2012-106257"/>
    <x v="1"/>
    <x v="657"/>
    <d v="2012-04-17T00:00:00"/>
    <s v="Second Class"/>
    <s v="EB-14110"/>
    <s v="Eugene Barchas"/>
    <x v="0"/>
    <x v="0"/>
    <s v="Los Angeles"/>
    <x v="1"/>
    <n v="90045"/>
    <x v="1"/>
    <x v="716"/>
    <x v="2"/>
    <x v="7"/>
    <x v="708"/>
    <n v="479.92"/>
    <n v="2"/>
    <n v="0.2"/>
    <n v="41.993000000000009"/>
  </r>
  <r>
    <n v="7837"/>
    <s v="CA-2012-149083"/>
    <x v="1"/>
    <x v="12"/>
    <d v="2012-09-30T00:00:00"/>
    <s v="Standard Class"/>
    <s v="SH-19975"/>
    <s v="Sally Hughsby"/>
    <x v="1"/>
    <x v="0"/>
    <s v="Seattle"/>
    <x v="4"/>
    <n v="98103"/>
    <x v="1"/>
    <x v="992"/>
    <x v="0"/>
    <x v="1"/>
    <x v="975"/>
    <n v="307.13600000000002"/>
    <n v="4"/>
    <n v="0.2"/>
    <n v="-11.51760000000003"/>
  </r>
  <r>
    <n v="7838"/>
    <s v="CA-2012-149083"/>
    <x v="1"/>
    <x v="12"/>
    <d v="2012-09-30T00:00:00"/>
    <s v="Standard Class"/>
    <s v="SH-19975"/>
    <s v="Sally Hughsby"/>
    <x v="1"/>
    <x v="0"/>
    <s v="Seattle"/>
    <x v="4"/>
    <n v="98103"/>
    <x v="1"/>
    <x v="1621"/>
    <x v="1"/>
    <x v="2"/>
    <x v="1603"/>
    <n v="12.6"/>
    <n v="2"/>
    <n v="0"/>
    <n v="5.7959999999999994"/>
  </r>
  <r>
    <n v="7839"/>
    <s v="CA-2012-149083"/>
    <x v="1"/>
    <x v="12"/>
    <d v="2012-09-30T00:00:00"/>
    <s v="Standard Class"/>
    <s v="SH-19975"/>
    <s v="Sally Hughsby"/>
    <x v="1"/>
    <x v="0"/>
    <s v="Seattle"/>
    <x v="4"/>
    <n v="98103"/>
    <x v="1"/>
    <x v="428"/>
    <x v="2"/>
    <x v="11"/>
    <x v="423"/>
    <n v="159.97999999999999"/>
    <n v="2"/>
    <n v="0"/>
    <n v="57.592799999999997"/>
  </r>
  <r>
    <n v="7840"/>
    <s v="US-2011-137869"/>
    <x v="2"/>
    <x v="1176"/>
    <d v="2011-04-02T00:00:00"/>
    <s v="Standard Class"/>
    <s v="CV-12295"/>
    <s v="Christina VanderZanden"/>
    <x v="0"/>
    <x v="0"/>
    <s v="Des Moines"/>
    <x v="23"/>
    <n v="50315"/>
    <x v="2"/>
    <x v="29"/>
    <x v="1"/>
    <x v="12"/>
    <x v="29"/>
    <n v="6.12"/>
    <n v="3"/>
    <n v="0"/>
    <n v="2.8763999999999994"/>
  </r>
  <r>
    <n v="7841"/>
    <s v="US-2011-137869"/>
    <x v="2"/>
    <x v="1176"/>
    <d v="2011-04-02T00:00:00"/>
    <s v="Standard Class"/>
    <s v="CV-12295"/>
    <s v="Christina VanderZanden"/>
    <x v="0"/>
    <x v="0"/>
    <s v="Des Moines"/>
    <x v="23"/>
    <n v="50315"/>
    <x v="2"/>
    <x v="1234"/>
    <x v="0"/>
    <x v="3"/>
    <x v="1208"/>
    <n v="1184.72"/>
    <n v="4"/>
    <n v="0"/>
    <n v="106.62480000000005"/>
  </r>
  <r>
    <n v="7842"/>
    <s v="CA-2013-116603"/>
    <x v="0"/>
    <x v="19"/>
    <d v="2013-07-23T00:00:00"/>
    <s v="Standard Class"/>
    <s v="AT-10735"/>
    <s v="Annie Thurman"/>
    <x v="0"/>
    <x v="0"/>
    <s v="New York City"/>
    <x v="15"/>
    <n v="10024"/>
    <x v="3"/>
    <x v="9"/>
    <x v="1"/>
    <x v="9"/>
    <x v="9"/>
    <n v="45.96"/>
    <n v="2"/>
    <n v="0"/>
    <n v="13.787999999999997"/>
  </r>
  <r>
    <n v="7843"/>
    <s v="CA-2011-158470"/>
    <x v="2"/>
    <x v="987"/>
    <d v="2011-04-23T00:00:00"/>
    <s v="Second Class"/>
    <s v="AG-10390"/>
    <s v="Allen Goldenen"/>
    <x v="0"/>
    <x v="0"/>
    <s v="Arlington"/>
    <x v="17"/>
    <n v="22204"/>
    <x v="0"/>
    <x v="612"/>
    <x v="1"/>
    <x v="8"/>
    <x v="607"/>
    <n v="58.050000000000004"/>
    <n v="3"/>
    <n v="0"/>
    <n v="26.702999999999999"/>
  </r>
  <r>
    <n v="7844"/>
    <s v="CA-2011-158470"/>
    <x v="2"/>
    <x v="987"/>
    <d v="2011-04-23T00:00:00"/>
    <s v="Second Class"/>
    <s v="AG-10390"/>
    <s v="Allen Goldenen"/>
    <x v="0"/>
    <x v="0"/>
    <s v="Arlington"/>
    <x v="17"/>
    <n v="22204"/>
    <x v="0"/>
    <x v="55"/>
    <x v="1"/>
    <x v="10"/>
    <x v="55"/>
    <n v="71.28"/>
    <n v="11"/>
    <n v="0"/>
    <n v="34.214400000000005"/>
  </r>
  <r>
    <n v="7845"/>
    <s v="US-2014-123834"/>
    <x v="3"/>
    <x v="246"/>
    <d v="2014-07-26T00:00:00"/>
    <s v="Standard Class"/>
    <s v="GM-14500"/>
    <s v="Gene McClure"/>
    <x v="0"/>
    <x v="0"/>
    <s v="Pharr"/>
    <x v="5"/>
    <n v="78577"/>
    <x v="2"/>
    <x v="972"/>
    <x v="0"/>
    <x v="3"/>
    <x v="957"/>
    <n v="124.404"/>
    <n v="4"/>
    <n v="0.3"/>
    <n v="-21.3264"/>
  </r>
  <r>
    <n v="7846"/>
    <s v="CA-2012-125976"/>
    <x v="1"/>
    <x v="874"/>
    <d v="2012-10-02T00:00:00"/>
    <s v="Standard Class"/>
    <s v="JK-15205"/>
    <s v="Jamie Kunitz"/>
    <x v="0"/>
    <x v="0"/>
    <s v="Arlington"/>
    <x v="17"/>
    <n v="22204"/>
    <x v="0"/>
    <x v="1030"/>
    <x v="1"/>
    <x v="10"/>
    <x v="1012"/>
    <n v="154.9"/>
    <n v="5"/>
    <n v="0"/>
    <n v="69.704999999999998"/>
  </r>
  <r>
    <n v="7847"/>
    <s v="CA-2012-125976"/>
    <x v="1"/>
    <x v="874"/>
    <d v="2012-10-02T00:00:00"/>
    <s v="Standard Class"/>
    <s v="JK-15205"/>
    <s v="Jamie Kunitz"/>
    <x v="0"/>
    <x v="0"/>
    <s v="Arlington"/>
    <x v="17"/>
    <n v="22204"/>
    <x v="0"/>
    <x v="495"/>
    <x v="2"/>
    <x v="7"/>
    <x v="490"/>
    <n v="1871.88"/>
    <n v="12"/>
    <n v="0"/>
    <n v="561.56399999999996"/>
  </r>
  <r>
    <n v="7848"/>
    <s v="CA-2013-128706"/>
    <x v="0"/>
    <x v="535"/>
    <d v="2013-03-03T00:00:00"/>
    <s v="Standard Class"/>
    <s v="DW-13540"/>
    <s v="Don Weiss"/>
    <x v="0"/>
    <x v="0"/>
    <s v="Houston"/>
    <x v="5"/>
    <n v="77070"/>
    <x v="2"/>
    <x v="1653"/>
    <x v="0"/>
    <x v="5"/>
    <x v="1633"/>
    <n v="16.192"/>
    <n v="2"/>
    <n v="0.6"/>
    <n v="-6.8815999999999953"/>
  </r>
  <r>
    <n v="7849"/>
    <s v="CA-2013-104311"/>
    <x v="0"/>
    <x v="440"/>
    <d v="2013-05-07T00:00:00"/>
    <s v="Standard Class"/>
    <s v="AS-10090"/>
    <s v="Adam Shillingsburg"/>
    <x v="0"/>
    <x v="0"/>
    <s v="Irving"/>
    <x v="5"/>
    <n v="75061"/>
    <x v="2"/>
    <x v="1555"/>
    <x v="1"/>
    <x v="4"/>
    <x v="1534"/>
    <n v="18.936"/>
    <n v="3"/>
    <n v="0.2"/>
    <n v="-3.787200000000003"/>
  </r>
  <r>
    <n v="7850"/>
    <s v="CA-2013-104311"/>
    <x v="0"/>
    <x v="440"/>
    <d v="2013-05-07T00:00:00"/>
    <s v="Standard Class"/>
    <s v="AS-10090"/>
    <s v="Adam Shillingsburg"/>
    <x v="0"/>
    <x v="0"/>
    <s v="Irving"/>
    <x v="5"/>
    <n v="75061"/>
    <x v="2"/>
    <x v="1505"/>
    <x v="1"/>
    <x v="4"/>
    <x v="1483"/>
    <n v="12.672000000000001"/>
    <n v="3"/>
    <n v="0.2"/>
    <n v="-3.1680000000000001"/>
  </r>
  <r>
    <n v="7851"/>
    <s v="CA-2013-104311"/>
    <x v="0"/>
    <x v="440"/>
    <d v="2013-05-07T00:00:00"/>
    <s v="Standard Class"/>
    <s v="AS-10090"/>
    <s v="Adam Shillingsburg"/>
    <x v="0"/>
    <x v="0"/>
    <s v="Irving"/>
    <x v="5"/>
    <n v="75061"/>
    <x v="2"/>
    <x v="840"/>
    <x v="1"/>
    <x v="2"/>
    <x v="826"/>
    <n v="5.04"/>
    <n v="2"/>
    <n v="0.2"/>
    <n v="1.764"/>
  </r>
  <r>
    <n v="7852"/>
    <s v="CA-2011-169649"/>
    <x v="2"/>
    <x v="337"/>
    <d v="2011-12-15T00:00:00"/>
    <s v="Standard Class"/>
    <s v="TS-21205"/>
    <s v="Thomas Seio"/>
    <x v="1"/>
    <x v="0"/>
    <s v="Chicago"/>
    <x v="10"/>
    <n v="60653"/>
    <x v="2"/>
    <x v="1714"/>
    <x v="1"/>
    <x v="10"/>
    <x v="1692"/>
    <n v="8.4480000000000004"/>
    <n v="2"/>
    <n v="0.2"/>
    <n v="2.9568000000000003"/>
  </r>
  <r>
    <n v="7853"/>
    <s v="CA-2011-169649"/>
    <x v="2"/>
    <x v="337"/>
    <d v="2011-12-15T00:00:00"/>
    <s v="Standard Class"/>
    <s v="TS-21205"/>
    <s v="Thomas Seio"/>
    <x v="1"/>
    <x v="0"/>
    <s v="Chicago"/>
    <x v="10"/>
    <n v="60653"/>
    <x v="2"/>
    <x v="543"/>
    <x v="1"/>
    <x v="9"/>
    <x v="538"/>
    <n v="20.387999999999995"/>
    <n v="2"/>
    <n v="0.8"/>
    <n v="-53.008800000000008"/>
  </r>
  <r>
    <n v="7854"/>
    <s v="CA-2012-144890"/>
    <x v="1"/>
    <x v="707"/>
    <d v="2012-12-29T00:00:00"/>
    <s v="Standard Class"/>
    <s v="SM-20320"/>
    <s v="Sean Miller"/>
    <x v="2"/>
    <x v="0"/>
    <s v="Los Angeles"/>
    <x v="1"/>
    <n v="90049"/>
    <x v="1"/>
    <x v="1050"/>
    <x v="1"/>
    <x v="10"/>
    <x v="1030"/>
    <n v="9.9600000000000009"/>
    <n v="2"/>
    <n v="0"/>
    <n v="4.8804000000000007"/>
  </r>
  <r>
    <n v="7855"/>
    <s v="CA-2014-135587"/>
    <x v="3"/>
    <x v="226"/>
    <d v="2014-12-13T00:00:00"/>
    <s v="Standard Class"/>
    <s v="BH-11710"/>
    <s v="Brosina Hoffman"/>
    <x v="0"/>
    <x v="0"/>
    <s v="Hattiesburg"/>
    <x v="35"/>
    <n v="39401"/>
    <x v="0"/>
    <x v="1317"/>
    <x v="1"/>
    <x v="9"/>
    <x v="1294"/>
    <n v="320.64"/>
    <n v="4"/>
    <n v="0"/>
    <n v="89.779200000000003"/>
  </r>
  <r>
    <n v="7856"/>
    <s v="CA-2014-135587"/>
    <x v="3"/>
    <x v="226"/>
    <d v="2014-12-13T00:00:00"/>
    <s v="Standard Class"/>
    <s v="BH-11710"/>
    <s v="Brosina Hoffman"/>
    <x v="0"/>
    <x v="0"/>
    <s v="Hattiesburg"/>
    <x v="35"/>
    <n v="39401"/>
    <x v="0"/>
    <x v="197"/>
    <x v="2"/>
    <x v="11"/>
    <x v="196"/>
    <n v="52"/>
    <n v="4"/>
    <n v="0"/>
    <n v="23.4"/>
  </r>
  <r>
    <n v="7857"/>
    <s v="CA-2011-103429"/>
    <x v="2"/>
    <x v="992"/>
    <d v="2011-06-01T00:00:00"/>
    <s v="First Class"/>
    <s v="LW-16825"/>
    <s v="Laurel Workman"/>
    <x v="1"/>
    <x v="0"/>
    <s v="New York City"/>
    <x v="15"/>
    <n v="10024"/>
    <x v="3"/>
    <x v="1399"/>
    <x v="1"/>
    <x v="8"/>
    <x v="1377"/>
    <n v="25.584000000000003"/>
    <n v="2"/>
    <n v="0.2"/>
    <n v="8.9543999999999997"/>
  </r>
  <r>
    <n v="7858"/>
    <s v="CA-2011-103429"/>
    <x v="2"/>
    <x v="992"/>
    <d v="2011-06-01T00:00:00"/>
    <s v="First Class"/>
    <s v="LW-16825"/>
    <s v="Laurel Workman"/>
    <x v="1"/>
    <x v="0"/>
    <s v="New York City"/>
    <x v="15"/>
    <n v="10024"/>
    <x v="3"/>
    <x v="918"/>
    <x v="2"/>
    <x v="7"/>
    <x v="901"/>
    <n v="464"/>
    <n v="5"/>
    <n v="0"/>
    <n v="134.55999999999995"/>
  </r>
  <r>
    <n v="7859"/>
    <s v="CA-2011-103429"/>
    <x v="2"/>
    <x v="992"/>
    <d v="2011-06-01T00:00:00"/>
    <s v="First Class"/>
    <s v="LW-16825"/>
    <s v="Laurel Workman"/>
    <x v="1"/>
    <x v="0"/>
    <s v="New York City"/>
    <x v="15"/>
    <n v="10024"/>
    <x v="3"/>
    <x v="1152"/>
    <x v="1"/>
    <x v="9"/>
    <x v="1131"/>
    <n v="235.95000000000002"/>
    <n v="3"/>
    <n v="0"/>
    <n v="77.863499999999988"/>
  </r>
  <r>
    <n v="7860"/>
    <s v="CA-2011-103429"/>
    <x v="2"/>
    <x v="992"/>
    <d v="2011-06-01T00:00:00"/>
    <s v="First Class"/>
    <s v="LW-16825"/>
    <s v="Laurel Workman"/>
    <x v="1"/>
    <x v="0"/>
    <s v="New York City"/>
    <x v="15"/>
    <n v="10024"/>
    <x v="3"/>
    <x v="991"/>
    <x v="1"/>
    <x v="10"/>
    <x v="974"/>
    <n v="39.96"/>
    <n v="4"/>
    <n v="0"/>
    <n v="17.981999999999999"/>
  </r>
  <r>
    <n v="7861"/>
    <s v="CA-2014-152261"/>
    <x v="3"/>
    <x v="580"/>
    <d v="2014-03-07T00:00:00"/>
    <s v="Standard Class"/>
    <s v="JA-15970"/>
    <s v="Joseph Airdo"/>
    <x v="0"/>
    <x v="0"/>
    <s v="Cuyahoga Falls"/>
    <x v="24"/>
    <n v="44221"/>
    <x v="3"/>
    <x v="1087"/>
    <x v="1"/>
    <x v="8"/>
    <x v="1068"/>
    <n v="18.528000000000002"/>
    <n v="4"/>
    <n v="0.7"/>
    <n v="-12.352"/>
  </r>
  <r>
    <n v="7862"/>
    <s v="CA-2012-142993"/>
    <x v="1"/>
    <x v="88"/>
    <d v="2012-10-17T00:00:00"/>
    <s v="Standard Class"/>
    <s v="KA-16525"/>
    <s v="Kelly Andreada"/>
    <x v="0"/>
    <x v="0"/>
    <s v="Seattle"/>
    <x v="4"/>
    <n v="98103"/>
    <x v="1"/>
    <x v="1044"/>
    <x v="2"/>
    <x v="11"/>
    <x v="1024"/>
    <n v="17.899999999999999"/>
    <n v="2"/>
    <n v="0"/>
    <n v="3.400999999999998"/>
  </r>
  <r>
    <n v="7863"/>
    <s v="CA-2012-142993"/>
    <x v="1"/>
    <x v="88"/>
    <d v="2012-10-17T00:00:00"/>
    <s v="Standard Class"/>
    <s v="KA-16525"/>
    <s v="Kelly Andreada"/>
    <x v="0"/>
    <x v="0"/>
    <s v="Seattle"/>
    <x v="4"/>
    <n v="98103"/>
    <x v="1"/>
    <x v="356"/>
    <x v="1"/>
    <x v="4"/>
    <x v="352"/>
    <n v="81.96"/>
    <n v="2"/>
    <n v="0"/>
    <n v="0"/>
  </r>
  <r>
    <n v="7864"/>
    <s v="CA-2012-143364"/>
    <x v="1"/>
    <x v="1177"/>
    <d v="2012-07-19T00:00:00"/>
    <s v="Second Class"/>
    <s v="TG-21310"/>
    <s v="Toby Gnade"/>
    <x v="0"/>
    <x v="0"/>
    <s v="Mesa"/>
    <x v="16"/>
    <n v="85204"/>
    <x v="1"/>
    <x v="418"/>
    <x v="1"/>
    <x v="4"/>
    <x v="413"/>
    <n v="272.73599999999999"/>
    <n v="3"/>
    <n v="0.2"/>
    <n v="-64.774800000000013"/>
  </r>
  <r>
    <n v="7865"/>
    <s v="CA-2012-143364"/>
    <x v="1"/>
    <x v="1177"/>
    <d v="2012-07-19T00:00:00"/>
    <s v="Second Class"/>
    <s v="TG-21310"/>
    <s v="Toby Gnade"/>
    <x v="0"/>
    <x v="0"/>
    <s v="Mesa"/>
    <x v="16"/>
    <n v="85204"/>
    <x v="1"/>
    <x v="1828"/>
    <x v="1"/>
    <x v="10"/>
    <x v="1807"/>
    <n v="18.496000000000002"/>
    <n v="4"/>
    <n v="0.2"/>
    <n v="6.7048000000000005"/>
  </r>
  <r>
    <n v="7866"/>
    <s v="CA-2012-143364"/>
    <x v="1"/>
    <x v="1177"/>
    <d v="2012-07-19T00:00:00"/>
    <s v="Second Class"/>
    <s v="TG-21310"/>
    <s v="Toby Gnade"/>
    <x v="0"/>
    <x v="0"/>
    <s v="Mesa"/>
    <x v="16"/>
    <n v="85204"/>
    <x v="1"/>
    <x v="157"/>
    <x v="0"/>
    <x v="1"/>
    <x v="156"/>
    <n v="441.92"/>
    <n v="2"/>
    <n v="0.2"/>
    <n v="49.715999999999966"/>
  </r>
  <r>
    <n v="7867"/>
    <s v="CA-2012-143364"/>
    <x v="1"/>
    <x v="1177"/>
    <d v="2012-07-19T00:00:00"/>
    <s v="Second Class"/>
    <s v="TG-21310"/>
    <s v="Toby Gnade"/>
    <x v="0"/>
    <x v="0"/>
    <s v="Mesa"/>
    <x v="16"/>
    <n v="85204"/>
    <x v="1"/>
    <x v="1544"/>
    <x v="0"/>
    <x v="0"/>
    <x v="1523"/>
    <n v="127.76400000000002"/>
    <n v="6"/>
    <n v="0.7"/>
    <n v="-191.64599999999996"/>
  </r>
  <r>
    <n v="7868"/>
    <s v="CA-2011-100972"/>
    <x v="2"/>
    <x v="84"/>
    <d v="2011-11-24T00:00:00"/>
    <s v="Second Class"/>
    <s v="DB-13360"/>
    <s v="Dennis Bolton"/>
    <x v="2"/>
    <x v="0"/>
    <s v="Salt Lake City"/>
    <x v="7"/>
    <n v="84106"/>
    <x v="1"/>
    <x v="447"/>
    <x v="1"/>
    <x v="10"/>
    <x v="1219"/>
    <n v="166.44"/>
    <n v="3"/>
    <n v="0"/>
    <n v="79.891199999999998"/>
  </r>
  <r>
    <n v="7869"/>
    <s v="CA-2013-136994"/>
    <x v="0"/>
    <x v="1022"/>
    <d v="2013-06-03T00:00:00"/>
    <s v="Standard Class"/>
    <s v="LS-17245"/>
    <s v="Lynn Smith"/>
    <x v="0"/>
    <x v="0"/>
    <s v="Los Angeles"/>
    <x v="1"/>
    <n v="90045"/>
    <x v="1"/>
    <x v="1070"/>
    <x v="1"/>
    <x v="10"/>
    <x v="1050"/>
    <n v="13.38"/>
    <n v="2"/>
    <n v="0"/>
    <n v="6.1547999999999998"/>
  </r>
  <r>
    <n v="7870"/>
    <s v="US-2014-166233"/>
    <x v="3"/>
    <x v="445"/>
    <d v="2014-07-10T00:00:00"/>
    <s v="Standard Class"/>
    <s v="MO-17950"/>
    <s v="Michael Oakman"/>
    <x v="0"/>
    <x v="0"/>
    <s v="Jacksonville"/>
    <x v="3"/>
    <n v="28540"/>
    <x v="0"/>
    <x v="46"/>
    <x v="2"/>
    <x v="11"/>
    <x v="46"/>
    <n v="24"/>
    <n v="2"/>
    <n v="0.2"/>
    <n v="-2.6999999999999993"/>
  </r>
  <r>
    <n v="7871"/>
    <s v="CA-2014-122112"/>
    <x v="3"/>
    <x v="145"/>
    <d v="2014-09-30T00:00:00"/>
    <s v="Standard Class"/>
    <s v="CA-11965"/>
    <s v="Carol Adams"/>
    <x v="1"/>
    <x v="0"/>
    <s v="Lakewood"/>
    <x v="24"/>
    <n v="44107"/>
    <x v="3"/>
    <x v="661"/>
    <x v="1"/>
    <x v="12"/>
    <x v="655"/>
    <n v="24.448"/>
    <n v="4"/>
    <n v="0.2"/>
    <n v="8.8623999999999992"/>
  </r>
  <r>
    <n v="7872"/>
    <s v="CA-2013-101672"/>
    <x v="0"/>
    <x v="339"/>
    <d v="2013-10-08T00:00:00"/>
    <s v="Standard Class"/>
    <s v="DB-12910"/>
    <s v="Daniel Byrd"/>
    <x v="2"/>
    <x v="0"/>
    <s v="Lake Forest"/>
    <x v="1"/>
    <n v="92630"/>
    <x v="1"/>
    <x v="641"/>
    <x v="1"/>
    <x v="2"/>
    <x v="635"/>
    <n v="6.16"/>
    <n v="2"/>
    <n v="0"/>
    <n v="2.9567999999999999"/>
  </r>
  <r>
    <n v="7873"/>
    <s v="CA-2013-101672"/>
    <x v="0"/>
    <x v="339"/>
    <d v="2013-10-08T00:00:00"/>
    <s v="Standard Class"/>
    <s v="DB-12910"/>
    <s v="Daniel Byrd"/>
    <x v="2"/>
    <x v="0"/>
    <s v="Lake Forest"/>
    <x v="1"/>
    <n v="92630"/>
    <x v="1"/>
    <x v="120"/>
    <x v="0"/>
    <x v="1"/>
    <x v="120"/>
    <n v="915.13600000000008"/>
    <n v="4"/>
    <n v="0.2"/>
    <n v="102.95279999999988"/>
  </r>
  <r>
    <n v="7874"/>
    <s v="CA-2013-101672"/>
    <x v="0"/>
    <x v="339"/>
    <d v="2013-10-08T00:00:00"/>
    <s v="Standard Class"/>
    <s v="DB-12910"/>
    <s v="Daniel Byrd"/>
    <x v="2"/>
    <x v="0"/>
    <s v="Lake Forest"/>
    <x v="1"/>
    <n v="92630"/>
    <x v="1"/>
    <x v="1532"/>
    <x v="1"/>
    <x v="10"/>
    <x v="1511"/>
    <n v="8.56"/>
    <n v="2"/>
    <n v="0"/>
    <n v="3.8519999999999994"/>
  </r>
  <r>
    <n v="7875"/>
    <s v="CA-2013-101672"/>
    <x v="0"/>
    <x v="339"/>
    <d v="2013-10-08T00:00:00"/>
    <s v="Standard Class"/>
    <s v="DB-12910"/>
    <s v="Daniel Byrd"/>
    <x v="2"/>
    <x v="0"/>
    <s v="Lake Forest"/>
    <x v="1"/>
    <n v="92630"/>
    <x v="1"/>
    <x v="1184"/>
    <x v="1"/>
    <x v="10"/>
    <x v="1161"/>
    <n v="97.82"/>
    <n v="2"/>
    <n v="0"/>
    <n v="45.975399999999993"/>
  </r>
  <r>
    <n v="7876"/>
    <s v="CA-2014-168403"/>
    <x v="3"/>
    <x v="428"/>
    <d v="2014-09-16T00:00:00"/>
    <s v="Standard Class"/>
    <s v="DK-12835"/>
    <s v="Damala Kotsonis"/>
    <x v="1"/>
    <x v="0"/>
    <s v="Portland"/>
    <x v="21"/>
    <n v="97206"/>
    <x v="1"/>
    <x v="329"/>
    <x v="1"/>
    <x v="10"/>
    <x v="325"/>
    <n v="31.104000000000006"/>
    <n v="6"/>
    <n v="0.2"/>
    <n v="11.2752"/>
  </r>
  <r>
    <n v="7877"/>
    <s v="CA-2014-168403"/>
    <x v="3"/>
    <x v="428"/>
    <d v="2014-09-16T00:00:00"/>
    <s v="Standard Class"/>
    <s v="DK-12835"/>
    <s v="Damala Kotsonis"/>
    <x v="1"/>
    <x v="0"/>
    <s v="Portland"/>
    <x v="21"/>
    <n v="97206"/>
    <x v="1"/>
    <x v="1803"/>
    <x v="1"/>
    <x v="9"/>
    <x v="1784"/>
    <n v="11.176000000000002"/>
    <n v="1"/>
    <n v="0.2"/>
    <n v="0.8382000000000005"/>
  </r>
  <r>
    <n v="7878"/>
    <s v="CA-2012-148705"/>
    <x v="1"/>
    <x v="899"/>
    <d v="2012-03-18T00:00:00"/>
    <s v="Standard Class"/>
    <s v="EB-14170"/>
    <s v="Evan Bailliet"/>
    <x v="0"/>
    <x v="0"/>
    <s v="Charlotte"/>
    <x v="3"/>
    <n v="28205"/>
    <x v="0"/>
    <x v="1042"/>
    <x v="1"/>
    <x v="2"/>
    <x v="1022"/>
    <n v="5.04"/>
    <n v="2"/>
    <n v="0.2"/>
    <n v="1.764"/>
  </r>
  <r>
    <n v="7879"/>
    <s v="CA-2013-160241"/>
    <x v="0"/>
    <x v="896"/>
    <d v="2013-12-05T00:00:00"/>
    <s v="Second Class"/>
    <s v="DR-12940"/>
    <s v="Daniel Raglin"/>
    <x v="2"/>
    <x v="0"/>
    <s v="Aurora"/>
    <x v="10"/>
    <n v="60505"/>
    <x v="2"/>
    <x v="1814"/>
    <x v="0"/>
    <x v="5"/>
    <x v="1795"/>
    <n v="242.17600000000004"/>
    <n v="4"/>
    <n v="0.6"/>
    <n v="-302.72000000000003"/>
  </r>
  <r>
    <n v="7880"/>
    <s v="CA-2013-155747"/>
    <x v="0"/>
    <x v="403"/>
    <d v="2013-06-22T00:00:00"/>
    <s v="Standard Class"/>
    <s v="JS-15685"/>
    <s v="Jim Sink"/>
    <x v="1"/>
    <x v="0"/>
    <s v="Philadelphia"/>
    <x v="9"/>
    <n v="19140"/>
    <x v="3"/>
    <x v="1660"/>
    <x v="0"/>
    <x v="3"/>
    <x v="1639"/>
    <n v="337.17599999999999"/>
    <n v="2"/>
    <n v="0.4"/>
    <n v="-118.01160000000002"/>
  </r>
  <r>
    <n v="7881"/>
    <s v="CA-2014-118017"/>
    <x v="3"/>
    <x v="734"/>
    <d v="2014-12-07T00:00:00"/>
    <s v="Second Class"/>
    <s v="LC-16870"/>
    <s v="Lena Cacioppo"/>
    <x v="0"/>
    <x v="0"/>
    <s v="Thornton"/>
    <x v="22"/>
    <n v="80229"/>
    <x v="1"/>
    <x v="449"/>
    <x v="1"/>
    <x v="6"/>
    <x v="444"/>
    <n v="13.343999999999998"/>
    <n v="6"/>
    <n v="0.2"/>
    <n v="1.0007999999999999"/>
  </r>
  <r>
    <n v="7882"/>
    <s v="CA-2014-118017"/>
    <x v="3"/>
    <x v="734"/>
    <d v="2014-12-07T00:00:00"/>
    <s v="Second Class"/>
    <s v="LC-16870"/>
    <s v="Lena Cacioppo"/>
    <x v="0"/>
    <x v="0"/>
    <s v="Thornton"/>
    <x v="22"/>
    <n v="80229"/>
    <x v="1"/>
    <x v="1097"/>
    <x v="2"/>
    <x v="11"/>
    <x v="1078"/>
    <n v="76.75200000000001"/>
    <n v="6"/>
    <n v="0.2"/>
    <n v="10.553399999999993"/>
  </r>
  <r>
    <n v="7883"/>
    <s v="CA-2014-118017"/>
    <x v="3"/>
    <x v="734"/>
    <d v="2014-12-07T00:00:00"/>
    <s v="Second Class"/>
    <s v="LC-16870"/>
    <s v="Lena Cacioppo"/>
    <x v="0"/>
    <x v="0"/>
    <s v="Thornton"/>
    <x v="22"/>
    <n v="80229"/>
    <x v="1"/>
    <x v="1097"/>
    <x v="2"/>
    <x v="11"/>
    <x v="1078"/>
    <n v="102.33600000000001"/>
    <n v="8"/>
    <n v="0.2"/>
    <n v="14.07119999999999"/>
  </r>
  <r>
    <n v="7884"/>
    <s v="CA-2014-118017"/>
    <x v="3"/>
    <x v="734"/>
    <d v="2014-12-07T00:00:00"/>
    <s v="Second Class"/>
    <s v="LC-16870"/>
    <s v="Lena Cacioppo"/>
    <x v="0"/>
    <x v="0"/>
    <s v="Thornton"/>
    <x v="22"/>
    <n v="80229"/>
    <x v="1"/>
    <x v="1408"/>
    <x v="1"/>
    <x v="10"/>
    <x v="1386"/>
    <n v="10.32"/>
    <n v="2"/>
    <n v="0.2"/>
    <n v="3.7409999999999997"/>
  </r>
  <r>
    <n v="7885"/>
    <s v="CA-2014-118017"/>
    <x v="3"/>
    <x v="734"/>
    <d v="2014-12-07T00:00:00"/>
    <s v="Second Class"/>
    <s v="LC-16870"/>
    <s v="Lena Cacioppo"/>
    <x v="0"/>
    <x v="0"/>
    <s v="Thornton"/>
    <x v="22"/>
    <n v="80229"/>
    <x v="1"/>
    <x v="1566"/>
    <x v="1"/>
    <x v="14"/>
    <x v="1548"/>
    <n v="47.32"/>
    <n v="7"/>
    <n v="0.2"/>
    <n v="5.9149999999999938"/>
  </r>
  <r>
    <n v="7886"/>
    <s v="CA-2014-118017"/>
    <x v="3"/>
    <x v="734"/>
    <d v="2014-12-07T00:00:00"/>
    <s v="Second Class"/>
    <s v="LC-16870"/>
    <s v="Lena Cacioppo"/>
    <x v="0"/>
    <x v="0"/>
    <s v="Thornton"/>
    <x v="22"/>
    <n v="80229"/>
    <x v="1"/>
    <x v="221"/>
    <x v="0"/>
    <x v="5"/>
    <x v="33"/>
    <n v="23.376000000000001"/>
    <n v="3"/>
    <n v="0.2"/>
    <n v="7.0128000000000013"/>
  </r>
  <r>
    <n v="7887"/>
    <s v="CA-2014-118017"/>
    <x v="3"/>
    <x v="734"/>
    <d v="2014-12-07T00:00:00"/>
    <s v="Second Class"/>
    <s v="LC-16870"/>
    <s v="Lena Cacioppo"/>
    <x v="0"/>
    <x v="0"/>
    <s v="Thornton"/>
    <x v="22"/>
    <n v="80229"/>
    <x v="1"/>
    <x v="1006"/>
    <x v="0"/>
    <x v="5"/>
    <x v="989"/>
    <n v="16.72"/>
    <n v="5"/>
    <n v="0.2"/>
    <n v="3.3439999999999994"/>
  </r>
  <r>
    <n v="7888"/>
    <s v="CA-2014-118017"/>
    <x v="3"/>
    <x v="734"/>
    <d v="2014-12-07T00:00:00"/>
    <s v="Second Class"/>
    <s v="LC-16870"/>
    <s v="Lena Cacioppo"/>
    <x v="0"/>
    <x v="0"/>
    <s v="Thornton"/>
    <x v="22"/>
    <n v="80229"/>
    <x v="1"/>
    <x v="1653"/>
    <x v="0"/>
    <x v="5"/>
    <x v="1633"/>
    <n v="16.192"/>
    <n v="1"/>
    <n v="0.2"/>
    <n v="4.6552000000000007"/>
  </r>
  <r>
    <n v="7889"/>
    <s v="CA-2013-113117"/>
    <x v="0"/>
    <x v="765"/>
    <d v="2013-08-23T00:00:00"/>
    <s v="Standard Class"/>
    <s v="JP-15520"/>
    <s v="Jeremy Pistek"/>
    <x v="0"/>
    <x v="0"/>
    <s v="Davis"/>
    <x v="1"/>
    <n v="95616"/>
    <x v="1"/>
    <x v="712"/>
    <x v="1"/>
    <x v="10"/>
    <x v="704"/>
    <n v="32.400000000000006"/>
    <n v="5"/>
    <n v="0"/>
    <n v="15.552000000000001"/>
  </r>
  <r>
    <n v="7890"/>
    <s v="CA-2013-148684"/>
    <x v="0"/>
    <x v="591"/>
    <d v="2013-12-30T00:00:00"/>
    <s v="Standard Class"/>
    <s v="TS-21655"/>
    <s v="Trudy Schmidt"/>
    <x v="0"/>
    <x v="0"/>
    <s v="Fayetteville"/>
    <x v="36"/>
    <n v="72701"/>
    <x v="0"/>
    <x v="453"/>
    <x v="1"/>
    <x v="6"/>
    <x v="449"/>
    <n v="19.89"/>
    <n v="9"/>
    <n v="0"/>
    <n v="5.3703000000000003"/>
  </r>
  <r>
    <n v="7891"/>
    <s v="CA-2013-148684"/>
    <x v="0"/>
    <x v="591"/>
    <d v="2013-12-30T00:00:00"/>
    <s v="Standard Class"/>
    <s v="TS-21655"/>
    <s v="Trudy Schmidt"/>
    <x v="0"/>
    <x v="0"/>
    <s v="Fayetteville"/>
    <x v="36"/>
    <n v="72701"/>
    <x v="0"/>
    <x v="651"/>
    <x v="2"/>
    <x v="11"/>
    <x v="645"/>
    <n v="399.98"/>
    <n v="2"/>
    <n v="0"/>
    <n v="171.99140000000003"/>
  </r>
  <r>
    <n v="7892"/>
    <s v="CA-2013-148684"/>
    <x v="0"/>
    <x v="591"/>
    <d v="2013-12-30T00:00:00"/>
    <s v="Standard Class"/>
    <s v="TS-21655"/>
    <s v="Trudy Schmidt"/>
    <x v="0"/>
    <x v="0"/>
    <s v="Fayetteville"/>
    <x v="36"/>
    <n v="72701"/>
    <x v="0"/>
    <x v="568"/>
    <x v="0"/>
    <x v="5"/>
    <x v="563"/>
    <n v="343.84999999999997"/>
    <n v="5"/>
    <n v="0"/>
    <n v="137.54000000000002"/>
  </r>
  <r>
    <n v="7893"/>
    <s v="CA-2013-148684"/>
    <x v="0"/>
    <x v="591"/>
    <d v="2013-12-30T00:00:00"/>
    <s v="Standard Class"/>
    <s v="TS-21655"/>
    <s v="Trudy Schmidt"/>
    <x v="0"/>
    <x v="0"/>
    <s v="Fayetteville"/>
    <x v="36"/>
    <n v="72701"/>
    <x v="0"/>
    <x v="1733"/>
    <x v="1"/>
    <x v="10"/>
    <x v="1712"/>
    <n v="106.32"/>
    <n v="3"/>
    <n v="0"/>
    <n v="49.970399999999991"/>
  </r>
  <r>
    <n v="7894"/>
    <s v="CA-2014-125367"/>
    <x v="3"/>
    <x v="283"/>
    <d v="2014-07-31T00:00:00"/>
    <s v="Standard Class"/>
    <s v="NM-18445"/>
    <s v="Nathan Mautz"/>
    <x v="2"/>
    <x v="0"/>
    <s v="New York City"/>
    <x v="15"/>
    <n v="10011"/>
    <x v="3"/>
    <x v="326"/>
    <x v="1"/>
    <x v="8"/>
    <x v="323"/>
    <n v="13.919999999999998"/>
    <n v="3"/>
    <n v="0.2"/>
    <n v="4.3500000000000005"/>
  </r>
  <r>
    <n v="7895"/>
    <s v="CA-2014-124744"/>
    <x v="3"/>
    <x v="548"/>
    <d v="2014-06-26T00:00:00"/>
    <s v="Standard Class"/>
    <s v="EH-14125"/>
    <s v="Eugene Hildebrand"/>
    <x v="2"/>
    <x v="0"/>
    <s v="Wheeling"/>
    <x v="48"/>
    <n v="26003"/>
    <x v="3"/>
    <x v="91"/>
    <x v="1"/>
    <x v="8"/>
    <x v="91"/>
    <n v="82.4"/>
    <n v="5"/>
    <n v="0"/>
    <n v="40.376000000000005"/>
  </r>
  <r>
    <n v="7896"/>
    <s v="CA-2014-124744"/>
    <x v="3"/>
    <x v="548"/>
    <d v="2014-06-26T00:00:00"/>
    <s v="Standard Class"/>
    <s v="EH-14125"/>
    <s v="Eugene Hildebrand"/>
    <x v="2"/>
    <x v="0"/>
    <s v="Wheeling"/>
    <x v="48"/>
    <n v="26003"/>
    <x v="3"/>
    <x v="744"/>
    <x v="1"/>
    <x v="8"/>
    <x v="735"/>
    <n v="6.24"/>
    <n v="2"/>
    <n v="0"/>
    <n v="3.0575999999999999"/>
  </r>
  <r>
    <n v="7897"/>
    <s v="CA-2014-124744"/>
    <x v="3"/>
    <x v="548"/>
    <d v="2014-06-26T00:00:00"/>
    <s v="Standard Class"/>
    <s v="EH-14125"/>
    <s v="Eugene Hildebrand"/>
    <x v="2"/>
    <x v="0"/>
    <s v="Wheeling"/>
    <x v="48"/>
    <n v="26003"/>
    <x v="3"/>
    <x v="314"/>
    <x v="1"/>
    <x v="10"/>
    <x v="361"/>
    <n v="447.84"/>
    <n v="8"/>
    <n v="0"/>
    <n v="219.44159999999999"/>
  </r>
  <r>
    <n v="7898"/>
    <s v="CA-2014-128363"/>
    <x v="3"/>
    <x v="802"/>
    <d v="2014-08-19T00:00:00"/>
    <s v="Standard Class"/>
    <s v="DC-12850"/>
    <s v="Dan Campbell"/>
    <x v="0"/>
    <x v="0"/>
    <s v="Memphis"/>
    <x v="18"/>
    <n v="38109"/>
    <x v="0"/>
    <x v="535"/>
    <x v="1"/>
    <x v="9"/>
    <x v="530"/>
    <n v="272.048"/>
    <n v="7"/>
    <n v="0.2"/>
    <n v="30.605399999999946"/>
  </r>
  <r>
    <n v="7899"/>
    <s v="CA-2014-128363"/>
    <x v="3"/>
    <x v="802"/>
    <d v="2014-08-19T00:00:00"/>
    <s v="Standard Class"/>
    <s v="DC-12850"/>
    <s v="Dan Campbell"/>
    <x v="0"/>
    <x v="0"/>
    <s v="Memphis"/>
    <x v="18"/>
    <n v="38109"/>
    <x v="0"/>
    <x v="1176"/>
    <x v="1"/>
    <x v="8"/>
    <x v="1153"/>
    <n v="1614.5820000000003"/>
    <n v="6"/>
    <n v="0.7"/>
    <n v="-1237.8461999999995"/>
  </r>
  <r>
    <n v="7900"/>
    <s v="CA-2014-128363"/>
    <x v="3"/>
    <x v="802"/>
    <d v="2014-08-19T00:00:00"/>
    <s v="Standard Class"/>
    <s v="DC-12850"/>
    <s v="Dan Campbell"/>
    <x v="0"/>
    <x v="0"/>
    <s v="Memphis"/>
    <x v="18"/>
    <n v="38109"/>
    <x v="0"/>
    <x v="829"/>
    <x v="1"/>
    <x v="13"/>
    <x v="33"/>
    <n v="24.320000000000004"/>
    <n v="5"/>
    <n v="0.2"/>
    <n v="9.1199999999999974"/>
  </r>
  <r>
    <n v="7901"/>
    <s v="CA-2014-128363"/>
    <x v="3"/>
    <x v="802"/>
    <d v="2014-08-19T00:00:00"/>
    <s v="Standard Class"/>
    <s v="DC-12850"/>
    <s v="Dan Campbell"/>
    <x v="0"/>
    <x v="0"/>
    <s v="Memphis"/>
    <x v="18"/>
    <n v="38109"/>
    <x v="0"/>
    <x v="1425"/>
    <x v="2"/>
    <x v="11"/>
    <x v="1404"/>
    <n v="1.5840000000000001"/>
    <n v="2"/>
    <n v="0.2"/>
    <n v="0.47520000000000018"/>
  </r>
  <r>
    <n v="7902"/>
    <s v="CA-2014-128363"/>
    <x v="3"/>
    <x v="802"/>
    <d v="2014-08-19T00:00:00"/>
    <s v="Standard Class"/>
    <s v="DC-12850"/>
    <s v="Dan Campbell"/>
    <x v="0"/>
    <x v="0"/>
    <s v="Memphis"/>
    <x v="18"/>
    <n v="38109"/>
    <x v="0"/>
    <x v="892"/>
    <x v="0"/>
    <x v="5"/>
    <x v="876"/>
    <n v="31.983999999999998"/>
    <n v="1"/>
    <n v="0.2"/>
    <n v="0"/>
  </r>
  <r>
    <n v="7903"/>
    <s v="CA-2014-128363"/>
    <x v="3"/>
    <x v="802"/>
    <d v="2014-08-19T00:00:00"/>
    <s v="Standard Class"/>
    <s v="DC-12850"/>
    <s v="Dan Campbell"/>
    <x v="0"/>
    <x v="0"/>
    <s v="Memphis"/>
    <x v="18"/>
    <n v="38109"/>
    <x v="0"/>
    <x v="436"/>
    <x v="1"/>
    <x v="12"/>
    <x v="431"/>
    <n v="14.76"/>
    <n v="5"/>
    <n v="0.2"/>
    <n v="4.7969999999999988"/>
  </r>
  <r>
    <n v="7904"/>
    <s v="CA-2014-128363"/>
    <x v="3"/>
    <x v="802"/>
    <d v="2014-08-19T00:00:00"/>
    <s v="Standard Class"/>
    <s v="DC-12850"/>
    <s v="Dan Campbell"/>
    <x v="0"/>
    <x v="0"/>
    <s v="Memphis"/>
    <x v="18"/>
    <n v="38109"/>
    <x v="0"/>
    <x v="1802"/>
    <x v="0"/>
    <x v="1"/>
    <x v="1783"/>
    <n v="423.64799999999997"/>
    <n v="2"/>
    <n v="0.2"/>
    <n v="47.660399999999967"/>
  </r>
  <r>
    <n v="7905"/>
    <s v="CA-2012-126669"/>
    <x v="1"/>
    <x v="209"/>
    <d v="2012-11-13T00:00:00"/>
    <s v="Standard Class"/>
    <s v="DO-13645"/>
    <s v="Doug O'Connell"/>
    <x v="0"/>
    <x v="0"/>
    <s v="Houston"/>
    <x v="5"/>
    <n v="77036"/>
    <x v="2"/>
    <x v="1052"/>
    <x v="1"/>
    <x v="10"/>
    <x v="1032"/>
    <n v="76.64"/>
    <n v="2"/>
    <n v="0.2"/>
    <n v="26.823999999999995"/>
  </r>
  <r>
    <n v="7906"/>
    <s v="US-2012-118766"/>
    <x v="1"/>
    <x v="52"/>
    <d v="2012-10-22T00:00:00"/>
    <s v="Standard Class"/>
    <s v="LS-16975"/>
    <s v="Lindsay Shagiari"/>
    <x v="2"/>
    <x v="0"/>
    <s v="Dallas"/>
    <x v="5"/>
    <n v="75217"/>
    <x v="2"/>
    <x v="407"/>
    <x v="1"/>
    <x v="12"/>
    <x v="33"/>
    <n v="4.4640000000000004"/>
    <n v="1"/>
    <n v="0.2"/>
    <n v="1.6739999999999999"/>
  </r>
  <r>
    <n v="7907"/>
    <s v="US-2012-118766"/>
    <x v="1"/>
    <x v="52"/>
    <d v="2012-10-22T00:00:00"/>
    <s v="Standard Class"/>
    <s v="LS-16975"/>
    <s v="Lindsay Shagiari"/>
    <x v="2"/>
    <x v="0"/>
    <s v="Dallas"/>
    <x v="5"/>
    <n v="75217"/>
    <x v="2"/>
    <x v="922"/>
    <x v="1"/>
    <x v="8"/>
    <x v="905"/>
    <n v="3.9599999999999991"/>
    <n v="10"/>
    <n v="0.8"/>
    <n v="-6.93"/>
  </r>
  <r>
    <n v="7908"/>
    <s v="CA-2013-112585"/>
    <x v="0"/>
    <x v="679"/>
    <d v="2013-08-03T00:00:00"/>
    <s v="First Class"/>
    <s v="RW-19630"/>
    <s v="Rob Williams"/>
    <x v="1"/>
    <x v="0"/>
    <s v="San Francisco"/>
    <x v="1"/>
    <n v="94122"/>
    <x v="1"/>
    <x v="847"/>
    <x v="1"/>
    <x v="9"/>
    <x v="833"/>
    <n v="715.64"/>
    <n v="2"/>
    <n v="0"/>
    <n v="178.90999999999997"/>
  </r>
  <r>
    <n v="7909"/>
    <s v="CA-2013-149762"/>
    <x v="0"/>
    <x v="275"/>
    <d v="2013-12-08T00:00:00"/>
    <s v="Standard Class"/>
    <s v="RD-19720"/>
    <s v="Roger Demir"/>
    <x v="0"/>
    <x v="0"/>
    <s v="Morgan Hill"/>
    <x v="1"/>
    <n v="95037"/>
    <x v="1"/>
    <x v="823"/>
    <x v="0"/>
    <x v="3"/>
    <x v="811"/>
    <n v="268.70400000000001"/>
    <n v="3"/>
    <n v="0.2"/>
    <n v="6.717599999999976"/>
  </r>
  <r>
    <n v="7910"/>
    <s v="CA-2013-149762"/>
    <x v="0"/>
    <x v="275"/>
    <d v="2013-12-08T00:00:00"/>
    <s v="Standard Class"/>
    <s v="RD-19720"/>
    <s v="Roger Demir"/>
    <x v="0"/>
    <x v="0"/>
    <s v="Morgan Hill"/>
    <x v="1"/>
    <n v="95037"/>
    <x v="1"/>
    <x v="448"/>
    <x v="1"/>
    <x v="6"/>
    <x v="443"/>
    <n v="21.92"/>
    <n v="8"/>
    <n v="0"/>
    <n v="5.9184000000000019"/>
  </r>
  <r>
    <n v="7911"/>
    <s v="CA-2013-149762"/>
    <x v="0"/>
    <x v="275"/>
    <d v="2013-12-08T00:00:00"/>
    <s v="Standard Class"/>
    <s v="RD-19720"/>
    <s v="Roger Demir"/>
    <x v="0"/>
    <x v="0"/>
    <s v="Morgan Hill"/>
    <x v="1"/>
    <n v="95037"/>
    <x v="1"/>
    <x v="720"/>
    <x v="1"/>
    <x v="4"/>
    <x v="712"/>
    <n v="48.72"/>
    <n v="3"/>
    <n v="0"/>
    <n v="7.3079999999999998"/>
  </r>
  <r>
    <n v="7912"/>
    <s v="CA-2013-149762"/>
    <x v="0"/>
    <x v="275"/>
    <d v="2013-12-08T00:00:00"/>
    <s v="Standard Class"/>
    <s v="RD-19720"/>
    <s v="Roger Demir"/>
    <x v="0"/>
    <x v="0"/>
    <s v="Morgan Hill"/>
    <x v="1"/>
    <n v="95037"/>
    <x v="1"/>
    <x v="430"/>
    <x v="0"/>
    <x v="0"/>
    <x v="425"/>
    <n v="205.666"/>
    <n v="2"/>
    <n v="0.15"/>
    <n v="-12.097999999999999"/>
  </r>
  <r>
    <n v="7913"/>
    <s v="CA-2013-167605"/>
    <x v="0"/>
    <x v="236"/>
    <d v="2013-05-01T00:00:00"/>
    <s v="Second Class"/>
    <s v="RB-19570"/>
    <s v="Rob Beeghly"/>
    <x v="0"/>
    <x v="0"/>
    <s v="Saint Charles"/>
    <x v="10"/>
    <n v="60174"/>
    <x v="2"/>
    <x v="767"/>
    <x v="0"/>
    <x v="5"/>
    <x v="759"/>
    <n v="30.344000000000001"/>
    <n v="2"/>
    <n v="0.6"/>
    <n v="-31.861200000000004"/>
  </r>
  <r>
    <n v="7914"/>
    <s v="US-2014-105697"/>
    <x v="3"/>
    <x v="326"/>
    <d v="2014-08-28T00:00:00"/>
    <s v="First Class"/>
    <s v="JE-15715"/>
    <s v="Joe Elijah"/>
    <x v="0"/>
    <x v="0"/>
    <s v="Cleveland"/>
    <x v="24"/>
    <n v="44105"/>
    <x v="3"/>
    <x v="1229"/>
    <x v="1"/>
    <x v="4"/>
    <x v="1203"/>
    <n v="25.695999999999998"/>
    <n v="2"/>
    <n v="0.2"/>
    <n v="1.9271999999999991"/>
  </r>
  <r>
    <n v="7915"/>
    <s v="CA-2014-165323"/>
    <x v="3"/>
    <x v="46"/>
    <d v="2014-06-22T00:00:00"/>
    <s v="Standard Class"/>
    <s v="SR-20740"/>
    <s v="Steven Roelle"/>
    <x v="2"/>
    <x v="0"/>
    <s v="New York City"/>
    <x v="15"/>
    <n v="10024"/>
    <x v="3"/>
    <x v="1829"/>
    <x v="2"/>
    <x v="15"/>
    <x v="1808"/>
    <n v="3404.5"/>
    <n v="5"/>
    <n v="0"/>
    <n v="1668.2049999999999"/>
  </r>
  <r>
    <n v="7916"/>
    <s v="CA-2014-165323"/>
    <x v="3"/>
    <x v="46"/>
    <d v="2014-06-22T00:00:00"/>
    <s v="Standard Class"/>
    <s v="SR-20740"/>
    <s v="Steven Roelle"/>
    <x v="2"/>
    <x v="0"/>
    <s v="New York City"/>
    <x v="15"/>
    <n v="10024"/>
    <x v="3"/>
    <x v="1735"/>
    <x v="2"/>
    <x v="11"/>
    <x v="1715"/>
    <n v="101.34"/>
    <n v="3"/>
    <n v="0"/>
    <n v="8.1071999999999917"/>
  </r>
  <r>
    <n v="7917"/>
    <s v="CA-2012-110891"/>
    <x v="1"/>
    <x v="312"/>
    <d v="2012-11-24T00:00:00"/>
    <s v="Standard Class"/>
    <s v="PO-19195"/>
    <s v="Phillina Ober"/>
    <x v="2"/>
    <x v="0"/>
    <s v="Philadelphia"/>
    <x v="9"/>
    <n v="19140"/>
    <x v="3"/>
    <x v="812"/>
    <x v="0"/>
    <x v="1"/>
    <x v="801"/>
    <n v="344.37199999999996"/>
    <n v="4"/>
    <n v="0.3"/>
    <n v="-93.472400000000022"/>
  </r>
  <r>
    <n v="7918"/>
    <s v="CA-2014-100783"/>
    <x v="3"/>
    <x v="507"/>
    <d v="2014-09-09T00:00:00"/>
    <s v="Second Class"/>
    <s v="JK-16120"/>
    <s v="Julie Kriz"/>
    <x v="2"/>
    <x v="0"/>
    <s v="Garland"/>
    <x v="5"/>
    <n v="75043"/>
    <x v="2"/>
    <x v="108"/>
    <x v="1"/>
    <x v="6"/>
    <x v="108"/>
    <n v="30.384"/>
    <n v="1"/>
    <n v="0.2"/>
    <n v="3.7979999999999947"/>
  </r>
  <r>
    <n v="7919"/>
    <s v="CA-2012-152513"/>
    <x v="1"/>
    <x v="433"/>
    <d v="2012-07-08T00:00:00"/>
    <s v="Second Class"/>
    <s v="JP-16135"/>
    <s v="Julie Prescott"/>
    <x v="2"/>
    <x v="0"/>
    <s v="San Diego"/>
    <x v="1"/>
    <n v="92024"/>
    <x v="1"/>
    <x v="276"/>
    <x v="1"/>
    <x v="8"/>
    <x v="273"/>
    <n v="22.847999999999999"/>
    <n v="2"/>
    <n v="0.2"/>
    <n v="7.4255999999999993"/>
  </r>
  <r>
    <n v="7920"/>
    <s v="CA-2014-139822"/>
    <x v="3"/>
    <x v="175"/>
    <d v="2014-09-22T00:00:00"/>
    <s v="Standard Class"/>
    <s v="Dp-13240"/>
    <s v="Dean percer"/>
    <x v="2"/>
    <x v="0"/>
    <s v="Waterbury"/>
    <x v="29"/>
    <n v="6708"/>
    <x v="3"/>
    <x v="1220"/>
    <x v="1"/>
    <x v="4"/>
    <x v="1195"/>
    <n v="38.619999999999997"/>
    <n v="2"/>
    <n v="0"/>
    <n v="10.813600000000001"/>
  </r>
  <r>
    <n v="7921"/>
    <s v="CA-2014-139822"/>
    <x v="3"/>
    <x v="175"/>
    <d v="2014-09-22T00:00:00"/>
    <s v="Standard Class"/>
    <s v="Dp-13240"/>
    <s v="Dean percer"/>
    <x v="2"/>
    <x v="0"/>
    <s v="Waterbury"/>
    <x v="29"/>
    <n v="6708"/>
    <x v="3"/>
    <x v="1600"/>
    <x v="2"/>
    <x v="11"/>
    <x v="1583"/>
    <n v="59.98"/>
    <n v="2"/>
    <n v="0"/>
    <n v="10.796399999999998"/>
  </r>
  <r>
    <n v="7922"/>
    <s v="CA-2014-107713"/>
    <x v="3"/>
    <x v="677"/>
    <d v="2014-03-18T00:00:00"/>
    <s v="Standard Class"/>
    <s v="JB-16000"/>
    <s v="Joy Bell-"/>
    <x v="0"/>
    <x v="0"/>
    <s v="Columbia"/>
    <x v="39"/>
    <n v="21044"/>
    <x v="3"/>
    <x v="920"/>
    <x v="1"/>
    <x v="8"/>
    <x v="903"/>
    <n v="174.3"/>
    <n v="3"/>
    <n v="0"/>
    <n v="81.920999999999992"/>
  </r>
  <r>
    <n v="7923"/>
    <s v="CA-2014-134096"/>
    <x v="3"/>
    <x v="241"/>
    <d v="2014-09-30T00:00:00"/>
    <s v="Standard Class"/>
    <s v="PP-18955"/>
    <s v="Paul Prost"/>
    <x v="2"/>
    <x v="0"/>
    <s v="Hollywood"/>
    <x v="2"/>
    <n v="33021"/>
    <x v="0"/>
    <x v="1485"/>
    <x v="2"/>
    <x v="7"/>
    <x v="1463"/>
    <n v="383.96000000000004"/>
    <n v="5"/>
    <n v="0.2"/>
    <n v="38.396000000000015"/>
  </r>
  <r>
    <n v="7924"/>
    <s v="CA-2014-134096"/>
    <x v="3"/>
    <x v="241"/>
    <d v="2014-09-30T00:00:00"/>
    <s v="Standard Class"/>
    <s v="PP-18955"/>
    <s v="Paul Prost"/>
    <x v="2"/>
    <x v="0"/>
    <s v="Hollywood"/>
    <x v="2"/>
    <n v="33021"/>
    <x v="0"/>
    <x v="153"/>
    <x v="1"/>
    <x v="8"/>
    <x v="152"/>
    <n v="15.570000000000004"/>
    <n v="3"/>
    <n v="0.7"/>
    <n v="-11.417999999999999"/>
  </r>
  <r>
    <n v="7925"/>
    <s v="CA-2013-125843"/>
    <x v="0"/>
    <x v="572"/>
    <d v="2013-08-17T00:00:00"/>
    <s v="First Class"/>
    <s v="RF-19840"/>
    <s v="Roy Französisch"/>
    <x v="0"/>
    <x v="0"/>
    <s v="Springfield"/>
    <x v="17"/>
    <n v="22153"/>
    <x v="0"/>
    <x v="78"/>
    <x v="1"/>
    <x v="8"/>
    <x v="78"/>
    <n v="22.32"/>
    <n v="4"/>
    <n v="0"/>
    <n v="10.7136"/>
  </r>
  <r>
    <n v="7926"/>
    <s v="CA-2013-125843"/>
    <x v="0"/>
    <x v="572"/>
    <d v="2013-08-17T00:00:00"/>
    <s v="First Class"/>
    <s v="RF-19840"/>
    <s v="Roy Französisch"/>
    <x v="0"/>
    <x v="0"/>
    <s v="Springfield"/>
    <x v="17"/>
    <n v="22153"/>
    <x v="0"/>
    <x v="429"/>
    <x v="1"/>
    <x v="2"/>
    <x v="424"/>
    <n v="103.60000000000001"/>
    <n v="7"/>
    <n v="0"/>
    <n v="51.800000000000004"/>
  </r>
  <r>
    <n v="7927"/>
    <s v="CA-2014-120404"/>
    <x v="3"/>
    <x v="225"/>
    <d v="2014-11-25T00:00:00"/>
    <s v="Second Class"/>
    <s v="KH-16330"/>
    <s v="Katharine Harms"/>
    <x v="1"/>
    <x v="0"/>
    <s v="New York City"/>
    <x v="15"/>
    <n v="10035"/>
    <x v="3"/>
    <x v="1430"/>
    <x v="2"/>
    <x v="11"/>
    <x v="1409"/>
    <n v="2.9699999999999998"/>
    <n v="3"/>
    <n v="0"/>
    <n v="1.3365"/>
  </r>
  <r>
    <n v="7928"/>
    <s v="CA-2014-120404"/>
    <x v="3"/>
    <x v="225"/>
    <d v="2014-11-25T00:00:00"/>
    <s v="Second Class"/>
    <s v="KH-16330"/>
    <s v="Katharine Harms"/>
    <x v="1"/>
    <x v="0"/>
    <s v="New York City"/>
    <x v="15"/>
    <n v="10035"/>
    <x v="3"/>
    <x v="432"/>
    <x v="2"/>
    <x v="7"/>
    <x v="427"/>
    <n v="569.99"/>
    <n v="1"/>
    <n v="0"/>
    <n v="170.99699999999996"/>
  </r>
  <r>
    <n v="7929"/>
    <s v="CA-2014-120404"/>
    <x v="3"/>
    <x v="225"/>
    <d v="2014-11-25T00:00:00"/>
    <s v="Second Class"/>
    <s v="KH-16330"/>
    <s v="Katharine Harms"/>
    <x v="1"/>
    <x v="0"/>
    <s v="New York City"/>
    <x v="15"/>
    <n v="10035"/>
    <x v="3"/>
    <x v="1793"/>
    <x v="0"/>
    <x v="5"/>
    <x v="1774"/>
    <n v="50.97"/>
    <n v="3"/>
    <n v="0"/>
    <n v="9.1745999999999981"/>
  </r>
  <r>
    <n v="7930"/>
    <s v="CA-2014-167549"/>
    <x v="3"/>
    <x v="800"/>
    <d v="2014-07-28T00:00:00"/>
    <s v="First Class"/>
    <s v="EM-14200"/>
    <s v="Evan Minnotte"/>
    <x v="2"/>
    <x v="0"/>
    <s v="Dallas"/>
    <x v="5"/>
    <n v="75217"/>
    <x v="2"/>
    <x v="1169"/>
    <x v="0"/>
    <x v="3"/>
    <x v="1147"/>
    <n v="298.11599999999999"/>
    <n v="6"/>
    <n v="0.3"/>
    <n v="-4.2588000000000363"/>
  </r>
  <r>
    <n v="7931"/>
    <s v="CA-2013-120082"/>
    <x v="0"/>
    <x v="869"/>
    <d v="2013-03-28T00:00:00"/>
    <s v="Second Class"/>
    <s v="DK-12835"/>
    <s v="Damala Kotsonis"/>
    <x v="1"/>
    <x v="0"/>
    <s v="New York City"/>
    <x v="15"/>
    <n v="10024"/>
    <x v="3"/>
    <x v="1041"/>
    <x v="1"/>
    <x v="6"/>
    <x v="1021"/>
    <n v="59.519999999999996"/>
    <n v="3"/>
    <n v="0"/>
    <n v="17.855999999999995"/>
  </r>
  <r>
    <n v="7932"/>
    <s v="US-2013-168095"/>
    <x v="0"/>
    <x v="692"/>
    <d v="2013-07-21T00:00:00"/>
    <s v="Standard Class"/>
    <s v="MC-17425"/>
    <s v="Mark Cousins"/>
    <x v="1"/>
    <x v="0"/>
    <s v="Portland"/>
    <x v="21"/>
    <n v="97206"/>
    <x v="1"/>
    <x v="370"/>
    <x v="0"/>
    <x v="1"/>
    <x v="366"/>
    <n v="230.28000000000003"/>
    <n v="3"/>
    <n v="0.2"/>
    <n v="23.027999999999992"/>
  </r>
  <r>
    <n v="7933"/>
    <s v="US-2013-168095"/>
    <x v="0"/>
    <x v="692"/>
    <d v="2013-07-21T00:00:00"/>
    <s v="Standard Class"/>
    <s v="MC-17425"/>
    <s v="Mark Cousins"/>
    <x v="1"/>
    <x v="0"/>
    <s v="Portland"/>
    <x v="21"/>
    <n v="97206"/>
    <x v="1"/>
    <x v="954"/>
    <x v="1"/>
    <x v="10"/>
    <x v="938"/>
    <n v="105.52"/>
    <n v="5"/>
    <n v="0.2"/>
    <n v="34.293999999999997"/>
  </r>
  <r>
    <n v="7934"/>
    <s v="CA-2014-166093"/>
    <x v="3"/>
    <x v="629"/>
    <d v="2014-08-25T00:00:00"/>
    <s v="Standard Class"/>
    <s v="RW-19540"/>
    <s v="Rick Wilson"/>
    <x v="1"/>
    <x v="0"/>
    <s v="Brentwood"/>
    <x v="1"/>
    <n v="94513"/>
    <x v="1"/>
    <x v="1040"/>
    <x v="1"/>
    <x v="12"/>
    <x v="33"/>
    <n v="23.36"/>
    <n v="2"/>
    <n v="0"/>
    <n v="11.68"/>
  </r>
  <r>
    <n v="7935"/>
    <s v="CA-2014-166093"/>
    <x v="3"/>
    <x v="629"/>
    <d v="2014-08-25T00:00:00"/>
    <s v="Standard Class"/>
    <s v="RW-19540"/>
    <s v="Rick Wilson"/>
    <x v="1"/>
    <x v="0"/>
    <s v="Brentwood"/>
    <x v="1"/>
    <n v="94513"/>
    <x v="1"/>
    <x v="993"/>
    <x v="2"/>
    <x v="7"/>
    <x v="976"/>
    <n v="71.975999999999999"/>
    <n v="3"/>
    <n v="0.2"/>
    <n v="8.9969999999999892"/>
  </r>
  <r>
    <n v="7936"/>
    <s v="CA-2014-166093"/>
    <x v="3"/>
    <x v="629"/>
    <d v="2014-08-25T00:00:00"/>
    <s v="Standard Class"/>
    <s v="RW-19540"/>
    <s v="Rick Wilson"/>
    <x v="1"/>
    <x v="0"/>
    <s v="Brentwood"/>
    <x v="1"/>
    <n v="94513"/>
    <x v="1"/>
    <x v="1117"/>
    <x v="1"/>
    <x v="10"/>
    <x v="1096"/>
    <n v="8.56"/>
    <n v="2"/>
    <n v="0"/>
    <n v="3.8519999999999994"/>
  </r>
  <r>
    <n v="7937"/>
    <s v="CA-2014-166093"/>
    <x v="3"/>
    <x v="629"/>
    <d v="2014-08-25T00:00:00"/>
    <s v="Standard Class"/>
    <s v="RW-19540"/>
    <s v="Rick Wilson"/>
    <x v="1"/>
    <x v="0"/>
    <s v="Brentwood"/>
    <x v="1"/>
    <n v="94513"/>
    <x v="1"/>
    <x v="1458"/>
    <x v="1"/>
    <x v="8"/>
    <x v="1435"/>
    <n v="13.919999999999998"/>
    <n v="3"/>
    <n v="0.2"/>
    <n v="4.8720000000000008"/>
  </r>
  <r>
    <n v="7938"/>
    <s v="CA-2014-166093"/>
    <x v="3"/>
    <x v="629"/>
    <d v="2014-08-25T00:00:00"/>
    <s v="Standard Class"/>
    <s v="RW-19540"/>
    <s v="Rick Wilson"/>
    <x v="1"/>
    <x v="0"/>
    <s v="Brentwood"/>
    <x v="1"/>
    <n v="94513"/>
    <x v="1"/>
    <x v="137"/>
    <x v="1"/>
    <x v="9"/>
    <x v="137"/>
    <n v="2518.29"/>
    <n v="9"/>
    <n v="0"/>
    <n v="654.7553999999999"/>
  </r>
  <r>
    <n v="7939"/>
    <s v="CA-2014-166093"/>
    <x v="3"/>
    <x v="629"/>
    <d v="2014-08-25T00:00:00"/>
    <s v="Standard Class"/>
    <s v="RW-19540"/>
    <s v="Rick Wilson"/>
    <x v="1"/>
    <x v="0"/>
    <s v="Brentwood"/>
    <x v="1"/>
    <n v="94513"/>
    <x v="1"/>
    <x v="734"/>
    <x v="1"/>
    <x v="4"/>
    <x v="726"/>
    <n v="540.56999999999994"/>
    <n v="3"/>
    <n v="0"/>
    <n v="140.54820000000001"/>
  </r>
  <r>
    <n v="7940"/>
    <s v="CA-2014-166093"/>
    <x v="3"/>
    <x v="629"/>
    <d v="2014-08-25T00:00:00"/>
    <s v="Standard Class"/>
    <s v="RW-19540"/>
    <s v="Rick Wilson"/>
    <x v="1"/>
    <x v="0"/>
    <s v="Brentwood"/>
    <x v="1"/>
    <n v="94513"/>
    <x v="1"/>
    <x v="655"/>
    <x v="1"/>
    <x v="8"/>
    <x v="649"/>
    <n v="221.05600000000001"/>
    <n v="8"/>
    <n v="0.2"/>
    <n v="77.369599999999991"/>
  </r>
  <r>
    <n v="7941"/>
    <s v="CA-2013-146325"/>
    <x v="0"/>
    <x v="882"/>
    <d v="2013-12-18T00:00:00"/>
    <s v="First Class"/>
    <s v="DS-13180"/>
    <s v="David Smith"/>
    <x v="1"/>
    <x v="0"/>
    <s v="San Diego"/>
    <x v="1"/>
    <n v="92037"/>
    <x v="1"/>
    <x v="64"/>
    <x v="0"/>
    <x v="1"/>
    <x v="124"/>
    <n v="81.424000000000007"/>
    <n v="2"/>
    <n v="0.2"/>
    <n v="-9.1601999999999961"/>
  </r>
  <r>
    <n v="7942"/>
    <s v="CA-2013-146325"/>
    <x v="0"/>
    <x v="882"/>
    <d v="2013-12-18T00:00:00"/>
    <s v="First Class"/>
    <s v="DS-13180"/>
    <s v="David Smith"/>
    <x v="1"/>
    <x v="0"/>
    <s v="San Diego"/>
    <x v="1"/>
    <n v="92037"/>
    <x v="1"/>
    <x v="146"/>
    <x v="1"/>
    <x v="4"/>
    <x v="146"/>
    <n v="134.80000000000001"/>
    <n v="10"/>
    <n v="0"/>
    <n v="35.047999999999995"/>
  </r>
  <r>
    <n v="7943"/>
    <s v="CA-2014-134194"/>
    <x v="3"/>
    <x v="53"/>
    <d v="2015-01-02T00:00:00"/>
    <s v="Standard Class"/>
    <s v="GA-14725"/>
    <s v="Guy Armstrong"/>
    <x v="0"/>
    <x v="0"/>
    <s v="Dallas"/>
    <x v="5"/>
    <n v="75081"/>
    <x v="2"/>
    <x v="715"/>
    <x v="1"/>
    <x v="8"/>
    <x v="707"/>
    <n v="39.581999999999987"/>
    <n v="9"/>
    <n v="0.8"/>
    <n v="-59.372999999999976"/>
  </r>
  <r>
    <n v="7944"/>
    <s v="CA-2014-134194"/>
    <x v="3"/>
    <x v="53"/>
    <d v="2015-01-02T00:00:00"/>
    <s v="Standard Class"/>
    <s v="GA-14725"/>
    <s v="Guy Armstrong"/>
    <x v="0"/>
    <x v="0"/>
    <s v="Dallas"/>
    <x v="5"/>
    <n v="75081"/>
    <x v="2"/>
    <x v="1444"/>
    <x v="1"/>
    <x v="14"/>
    <x v="33"/>
    <n v="44.688000000000002"/>
    <n v="7"/>
    <n v="0.2"/>
    <n v="5.0273999999999965"/>
  </r>
  <r>
    <n v="7945"/>
    <s v="CA-2014-134194"/>
    <x v="3"/>
    <x v="53"/>
    <d v="2015-01-02T00:00:00"/>
    <s v="Standard Class"/>
    <s v="GA-14725"/>
    <s v="Guy Armstrong"/>
    <x v="0"/>
    <x v="0"/>
    <s v="Dallas"/>
    <x v="5"/>
    <n v="75081"/>
    <x v="2"/>
    <x v="1500"/>
    <x v="1"/>
    <x v="6"/>
    <x v="1479"/>
    <n v="31.744"/>
    <n v="2"/>
    <n v="0.2"/>
    <n v="2.3808000000000007"/>
  </r>
  <r>
    <n v="7946"/>
    <s v="CA-2014-134194"/>
    <x v="3"/>
    <x v="53"/>
    <d v="2015-01-02T00:00:00"/>
    <s v="Standard Class"/>
    <s v="GA-14725"/>
    <s v="Guy Armstrong"/>
    <x v="0"/>
    <x v="0"/>
    <s v="Dallas"/>
    <x v="5"/>
    <n v="75081"/>
    <x v="2"/>
    <x v="800"/>
    <x v="1"/>
    <x v="8"/>
    <x v="790"/>
    <n v="40.97999999999999"/>
    <n v="5"/>
    <n v="0.8"/>
    <n v="-65.567999999999998"/>
  </r>
  <r>
    <n v="7947"/>
    <s v="CA-2014-134194"/>
    <x v="3"/>
    <x v="53"/>
    <d v="2015-01-02T00:00:00"/>
    <s v="Standard Class"/>
    <s v="GA-14725"/>
    <s v="Guy Armstrong"/>
    <x v="0"/>
    <x v="0"/>
    <s v="Dallas"/>
    <x v="5"/>
    <n v="75081"/>
    <x v="2"/>
    <x v="1085"/>
    <x v="1"/>
    <x v="8"/>
    <x v="1066"/>
    <n v="3.1679999999999993"/>
    <n v="3"/>
    <n v="0.8"/>
    <n v="-5.0687999999999995"/>
  </r>
  <r>
    <n v="7948"/>
    <s v="CA-2011-131009"/>
    <x v="2"/>
    <x v="72"/>
    <d v="2011-03-05T00:00:00"/>
    <s v="Standard Class"/>
    <s v="SC-20380"/>
    <s v="Shahid Collister"/>
    <x v="0"/>
    <x v="0"/>
    <s v="El Paso"/>
    <x v="5"/>
    <n v="79907"/>
    <x v="2"/>
    <x v="1217"/>
    <x v="1"/>
    <x v="13"/>
    <x v="1192"/>
    <n v="18.84"/>
    <n v="5"/>
    <n v="0.2"/>
    <n v="-3.5324999999999998"/>
  </r>
  <r>
    <n v="7949"/>
    <s v="CA-2011-131009"/>
    <x v="2"/>
    <x v="72"/>
    <d v="2011-03-05T00:00:00"/>
    <s v="Standard Class"/>
    <s v="SC-20380"/>
    <s v="Shahid Collister"/>
    <x v="0"/>
    <x v="0"/>
    <s v="El Paso"/>
    <x v="5"/>
    <n v="79907"/>
    <x v="2"/>
    <x v="866"/>
    <x v="0"/>
    <x v="1"/>
    <x v="851"/>
    <n v="362.24999999999994"/>
    <n v="6"/>
    <n v="0.3"/>
    <n v="0"/>
  </r>
  <r>
    <n v="7950"/>
    <s v="CA-2011-131009"/>
    <x v="2"/>
    <x v="72"/>
    <d v="2011-03-05T00:00:00"/>
    <s v="Standard Class"/>
    <s v="SC-20380"/>
    <s v="Shahid Collister"/>
    <x v="0"/>
    <x v="0"/>
    <s v="El Paso"/>
    <x v="5"/>
    <n v="79907"/>
    <x v="2"/>
    <x v="750"/>
    <x v="0"/>
    <x v="5"/>
    <x v="741"/>
    <n v="63.552000000000007"/>
    <n v="6"/>
    <n v="0.6"/>
    <n v="-34.953600000000002"/>
  </r>
  <r>
    <n v="7951"/>
    <s v="CA-2011-131009"/>
    <x v="2"/>
    <x v="72"/>
    <d v="2011-03-05T00:00:00"/>
    <s v="Standard Class"/>
    <s v="SC-20380"/>
    <s v="Shahid Collister"/>
    <x v="0"/>
    <x v="0"/>
    <s v="El Paso"/>
    <x v="5"/>
    <n v="79907"/>
    <x v="2"/>
    <x v="398"/>
    <x v="1"/>
    <x v="4"/>
    <x v="394"/>
    <n v="129.55199999999999"/>
    <n v="3"/>
    <n v="0.2"/>
    <n v="-22.671600000000005"/>
  </r>
  <r>
    <n v="7952"/>
    <s v="CA-2012-145814"/>
    <x v="1"/>
    <x v="902"/>
    <d v="2012-11-24T00:00:00"/>
    <s v="Standard Class"/>
    <s v="KD-16345"/>
    <s v="Katherine Ducich"/>
    <x v="0"/>
    <x v="0"/>
    <s v="New York City"/>
    <x v="15"/>
    <n v="10035"/>
    <x v="3"/>
    <x v="1390"/>
    <x v="1"/>
    <x v="8"/>
    <x v="1367"/>
    <n v="5.9840000000000009"/>
    <n v="2"/>
    <n v="0.2"/>
    <n v="2.2439999999999998"/>
  </r>
  <r>
    <n v="7953"/>
    <s v="CA-2012-145814"/>
    <x v="1"/>
    <x v="902"/>
    <d v="2012-11-24T00:00:00"/>
    <s v="Standard Class"/>
    <s v="KD-16345"/>
    <s v="Katherine Ducich"/>
    <x v="0"/>
    <x v="0"/>
    <s v="New York City"/>
    <x v="15"/>
    <n v="10035"/>
    <x v="3"/>
    <x v="883"/>
    <x v="2"/>
    <x v="7"/>
    <x v="1471"/>
    <n v="861.76"/>
    <n v="4"/>
    <n v="0"/>
    <n v="249.91039999999998"/>
  </r>
  <r>
    <n v="7954"/>
    <s v="CA-2011-138359"/>
    <x v="2"/>
    <x v="470"/>
    <d v="2011-04-06T00:00:00"/>
    <s v="Standard Class"/>
    <s v="KH-16330"/>
    <s v="Katharine Harms"/>
    <x v="1"/>
    <x v="0"/>
    <s v="Revere"/>
    <x v="31"/>
    <n v="2151"/>
    <x v="3"/>
    <x v="1764"/>
    <x v="1"/>
    <x v="4"/>
    <x v="1744"/>
    <n v="66.959999999999994"/>
    <n v="4"/>
    <n v="0"/>
    <n v="2.6783999999999963"/>
  </r>
  <r>
    <n v="7955"/>
    <s v="CA-2011-138359"/>
    <x v="2"/>
    <x v="470"/>
    <d v="2011-04-06T00:00:00"/>
    <s v="Standard Class"/>
    <s v="KH-16330"/>
    <s v="Katharine Harms"/>
    <x v="1"/>
    <x v="0"/>
    <s v="Revere"/>
    <x v="31"/>
    <n v="2151"/>
    <x v="3"/>
    <x v="744"/>
    <x v="1"/>
    <x v="8"/>
    <x v="735"/>
    <n v="6.24"/>
    <n v="2"/>
    <n v="0"/>
    <n v="3.0575999999999999"/>
  </r>
  <r>
    <n v="7956"/>
    <s v="CA-2014-131807"/>
    <x v="3"/>
    <x v="361"/>
    <d v="2014-10-11T00:00:00"/>
    <s v="Standard Class"/>
    <s v="GG-14650"/>
    <s v="Greg Guthrie"/>
    <x v="1"/>
    <x v="0"/>
    <s v="Chico"/>
    <x v="1"/>
    <n v="95928"/>
    <x v="1"/>
    <x v="1349"/>
    <x v="0"/>
    <x v="1"/>
    <x v="1326"/>
    <n v="435.16800000000006"/>
    <n v="4"/>
    <n v="0.2"/>
    <n v="-59.835600000000042"/>
  </r>
  <r>
    <n v="7957"/>
    <s v="CA-2014-131807"/>
    <x v="3"/>
    <x v="361"/>
    <d v="2014-10-11T00:00:00"/>
    <s v="Standard Class"/>
    <s v="GG-14650"/>
    <s v="Greg Guthrie"/>
    <x v="1"/>
    <x v="0"/>
    <s v="Chico"/>
    <x v="1"/>
    <n v="95928"/>
    <x v="1"/>
    <x v="127"/>
    <x v="1"/>
    <x v="13"/>
    <x v="33"/>
    <n v="14.9"/>
    <n v="5"/>
    <n v="0"/>
    <n v="6.8539999999999992"/>
  </r>
  <r>
    <n v="7958"/>
    <s v="CA-2014-131807"/>
    <x v="3"/>
    <x v="361"/>
    <d v="2014-10-11T00:00:00"/>
    <s v="Standard Class"/>
    <s v="GG-14650"/>
    <s v="Greg Guthrie"/>
    <x v="1"/>
    <x v="0"/>
    <s v="Chico"/>
    <x v="1"/>
    <n v="95928"/>
    <x v="1"/>
    <x v="1683"/>
    <x v="1"/>
    <x v="9"/>
    <x v="1662"/>
    <n v="15.8"/>
    <n v="4"/>
    <n v="0"/>
    <n v="4.1080000000000005"/>
  </r>
  <r>
    <n v="7959"/>
    <s v="CA-2014-131807"/>
    <x v="3"/>
    <x v="361"/>
    <d v="2014-10-11T00:00:00"/>
    <s v="Standard Class"/>
    <s v="GG-14650"/>
    <s v="Greg Guthrie"/>
    <x v="1"/>
    <x v="0"/>
    <s v="Chico"/>
    <x v="1"/>
    <n v="95928"/>
    <x v="1"/>
    <x v="1474"/>
    <x v="0"/>
    <x v="5"/>
    <x v="1452"/>
    <n v="72.900000000000006"/>
    <n v="5"/>
    <n v="0"/>
    <n v="26.973000000000003"/>
  </r>
  <r>
    <n v="7960"/>
    <s v="CA-2014-131807"/>
    <x v="3"/>
    <x v="361"/>
    <d v="2014-10-11T00:00:00"/>
    <s v="Standard Class"/>
    <s v="GG-14650"/>
    <s v="Greg Guthrie"/>
    <x v="1"/>
    <x v="0"/>
    <s v="Chico"/>
    <x v="1"/>
    <n v="95928"/>
    <x v="1"/>
    <x v="838"/>
    <x v="0"/>
    <x v="3"/>
    <x v="824"/>
    <n v="206.35200000000003"/>
    <n v="3"/>
    <n v="0.2"/>
    <n v="5.1587999999999852"/>
  </r>
  <r>
    <n v="7961"/>
    <s v="CA-2014-131807"/>
    <x v="3"/>
    <x v="361"/>
    <d v="2014-10-11T00:00:00"/>
    <s v="Standard Class"/>
    <s v="GG-14650"/>
    <s v="Greg Guthrie"/>
    <x v="1"/>
    <x v="0"/>
    <s v="Chico"/>
    <x v="1"/>
    <n v="95928"/>
    <x v="1"/>
    <x v="312"/>
    <x v="2"/>
    <x v="7"/>
    <x v="309"/>
    <n v="7.9920000000000009"/>
    <n v="1"/>
    <n v="0.2"/>
    <n v="2.6972999999999994"/>
  </r>
  <r>
    <n v="7962"/>
    <s v="CA-2014-104864"/>
    <x v="3"/>
    <x v="551"/>
    <d v="2014-11-24T00:00:00"/>
    <s v="Second Class"/>
    <s v="JS-15685"/>
    <s v="Jim Sink"/>
    <x v="1"/>
    <x v="0"/>
    <s v="Miramar"/>
    <x v="2"/>
    <n v="33023"/>
    <x v="0"/>
    <x v="1512"/>
    <x v="1"/>
    <x v="4"/>
    <x v="1490"/>
    <n v="81.360000000000014"/>
    <n v="5"/>
    <n v="0.2"/>
    <n v="-19.323000000000011"/>
  </r>
  <r>
    <n v="7963"/>
    <s v="CA-2014-104864"/>
    <x v="3"/>
    <x v="551"/>
    <d v="2014-11-24T00:00:00"/>
    <s v="Second Class"/>
    <s v="JS-15685"/>
    <s v="Jim Sink"/>
    <x v="1"/>
    <x v="0"/>
    <s v="Miramar"/>
    <x v="2"/>
    <n v="33023"/>
    <x v="0"/>
    <x v="674"/>
    <x v="1"/>
    <x v="8"/>
    <x v="668"/>
    <n v="20.232000000000003"/>
    <n v="8"/>
    <n v="0.7"/>
    <n v="-16.185600000000001"/>
  </r>
  <r>
    <n v="7964"/>
    <s v="CA-2014-104864"/>
    <x v="3"/>
    <x v="551"/>
    <d v="2014-11-24T00:00:00"/>
    <s v="Second Class"/>
    <s v="JS-15685"/>
    <s v="Jim Sink"/>
    <x v="1"/>
    <x v="0"/>
    <s v="Miramar"/>
    <x v="2"/>
    <n v="33023"/>
    <x v="0"/>
    <x v="166"/>
    <x v="1"/>
    <x v="9"/>
    <x v="165"/>
    <n v="389.05600000000004"/>
    <n v="4"/>
    <n v="0.2"/>
    <n v="48.631999999999948"/>
  </r>
  <r>
    <n v="7965"/>
    <s v="CA-2014-104864"/>
    <x v="3"/>
    <x v="551"/>
    <d v="2014-11-24T00:00:00"/>
    <s v="Second Class"/>
    <s v="JS-15685"/>
    <s v="Jim Sink"/>
    <x v="1"/>
    <x v="0"/>
    <s v="Miramar"/>
    <x v="2"/>
    <n v="33023"/>
    <x v="0"/>
    <x v="1516"/>
    <x v="1"/>
    <x v="10"/>
    <x v="1494"/>
    <n v="20.736000000000004"/>
    <n v="4"/>
    <n v="0.2"/>
    <n v="7.2576000000000001"/>
  </r>
  <r>
    <n v="7966"/>
    <s v="CA-2014-104864"/>
    <x v="3"/>
    <x v="551"/>
    <d v="2014-11-24T00:00:00"/>
    <s v="Second Class"/>
    <s v="JS-15685"/>
    <s v="Jim Sink"/>
    <x v="1"/>
    <x v="0"/>
    <s v="Miramar"/>
    <x v="2"/>
    <n v="33023"/>
    <x v="0"/>
    <x v="1165"/>
    <x v="1"/>
    <x v="10"/>
    <x v="1143"/>
    <n v="41.472000000000008"/>
    <n v="8"/>
    <n v="0.2"/>
    <n v="14.5152"/>
  </r>
  <r>
    <n v="7967"/>
    <s v="CA-2012-138219"/>
    <x v="1"/>
    <x v="391"/>
    <d v="2012-03-30T00:00:00"/>
    <s v="Standard Class"/>
    <s v="BP-11095"/>
    <s v="Bart Pistole"/>
    <x v="1"/>
    <x v="0"/>
    <s v="Los Angeles"/>
    <x v="1"/>
    <n v="90049"/>
    <x v="1"/>
    <x v="1305"/>
    <x v="1"/>
    <x v="10"/>
    <x v="1281"/>
    <n v="33.36"/>
    <n v="4"/>
    <n v="0"/>
    <n v="16.68"/>
  </r>
  <r>
    <n v="7968"/>
    <s v="CA-2013-157707"/>
    <x v="0"/>
    <x v="1155"/>
    <d v="2013-10-13T00:00:00"/>
    <s v="First Class"/>
    <s v="CC-12610"/>
    <s v="Corey Catlett"/>
    <x v="1"/>
    <x v="0"/>
    <s v="Denver"/>
    <x v="22"/>
    <n v="80219"/>
    <x v="1"/>
    <x v="1830"/>
    <x v="0"/>
    <x v="0"/>
    <x v="1809"/>
    <n v="90.882000000000005"/>
    <n v="3"/>
    <n v="0.7"/>
    <n v="-190.85220000000004"/>
  </r>
  <r>
    <n v="7969"/>
    <s v="CA-2013-157707"/>
    <x v="0"/>
    <x v="1155"/>
    <d v="2013-10-13T00:00:00"/>
    <s v="First Class"/>
    <s v="CC-12610"/>
    <s v="Corey Catlett"/>
    <x v="1"/>
    <x v="0"/>
    <s v="Denver"/>
    <x v="22"/>
    <n v="80219"/>
    <x v="1"/>
    <x v="1730"/>
    <x v="2"/>
    <x v="7"/>
    <x v="1708"/>
    <n v="15.991999999999999"/>
    <n v="1"/>
    <n v="0.2"/>
    <n v="-2.9985000000000022"/>
  </r>
  <r>
    <n v="7970"/>
    <s v="CA-2013-157707"/>
    <x v="0"/>
    <x v="1155"/>
    <d v="2013-10-13T00:00:00"/>
    <s v="First Class"/>
    <s v="CC-12610"/>
    <s v="Corey Catlett"/>
    <x v="1"/>
    <x v="0"/>
    <s v="Denver"/>
    <x v="22"/>
    <n v="80219"/>
    <x v="1"/>
    <x v="531"/>
    <x v="0"/>
    <x v="1"/>
    <x v="526"/>
    <n v="120.78399999999999"/>
    <n v="1"/>
    <n v="0.2"/>
    <n v="13.588199999999986"/>
  </r>
  <r>
    <n v="7971"/>
    <s v="US-2012-126753"/>
    <x v="1"/>
    <x v="748"/>
    <d v="2012-08-20T00:00:00"/>
    <s v="Standard Class"/>
    <s v="SP-20860"/>
    <s v="Sung Pak"/>
    <x v="1"/>
    <x v="0"/>
    <s v="Philadelphia"/>
    <x v="9"/>
    <n v="19134"/>
    <x v="3"/>
    <x v="1015"/>
    <x v="2"/>
    <x v="7"/>
    <x v="997"/>
    <n v="519.79200000000003"/>
    <n v="4"/>
    <n v="0.4"/>
    <n v="-112.62159999999994"/>
  </r>
  <r>
    <n v="7972"/>
    <s v="US-2012-126753"/>
    <x v="1"/>
    <x v="748"/>
    <d v="2012-08-20T00:00:00"/>
    <s v="Standard Class"/>
    <s v="SP-20860"/>
    <s v="Sung Pak"/>
    <x v="1"/>
    <x v="0"/>
    <s v="Philadelphia"/>
    <x v="9"/>
    <n v="19134"/>
    <x v="3"/>
    <x v="1421"/>
    <x v="2"/>
    <x v="11"/>
    <x v="1400"/>
    <n v="31.176000000000002"/>
    <n v="3"/>
    <n v="0.2"/>
    <n v="-5.4558000000000035"/>
  </r>
  <r>
    <n v="7973"/>
    <s v="US-2012-126753"/>
    <x v="1"/>
    <x v="748"/>
    <d v="2012-08-20T00:00:00"/>
    <s v="Standard Class"/>
    <s v="SP-20860"/>
    <s v="Sung Pak"/>
    <x v="1"/>
    <x v="0"/>
    <s v="Philadelphia"/>
    <x v="9"/>
    <n v="19134"/>
    <x v="3"/>
    <x v="1290"/>
    <x v="1"/>
    <x v="10"/>
    <x v="1267"/>
    <n v="10.368000000000002"/>
    <n v="2"/>
    <n v="0.2"/>
    <n v="3.6288"/>
  </r>
  <r>
    <n v="7974"/>
    <s v="US-2012-126753"/>
    <x v="1"/>
    <x v="748"/>
    <d v="2012-08-20T00:00:00"/>
    <s v="Standard Class"/>
    <s v="SP-20860"/>
    <s v="Sung Pak"/>
    <x v="1"/>
    <x v="0"/>
    <s v="Philadelphia"/>
    <x v="9"/>
    <n v="19134"/>
    <x v="3"/>
    <x v="109"/>
    <x v="1"/>
    <x v="8"/>
    <x v="109"/>
    <n v="2.7240000000000006"/>
    <n v="2"/>
    <n v="0.7"/>
    <n v="-1.9067999999999996"/>
  </r>
  <r>
    <n v="7975"/>
    <s v="US-2012-126753"/>
    <x v="1"/>
    <x v="748"/>
    <d v="2012-08-20T00:00:00"/>
    <s v="Standard Class"/>
    <s v="SP-20860"/>
    <s v="Sung Pak"/>
    <x v="1"/>
    <x v="0"/>
    <s v="Philadelphia"/>
    <x v="9"/>
    <n v="19134"/>
    <x v="3"/>
    <x v="1060"/>
    <x v="0"/>
    <x v="5"/>
    <x v="1040"/>
    <n v="254.35200000000003"/>
    <n v="3"/>
    <n v="0.2"/>
    <n v="0"/>
  </r>
  <r>
    <n v="7976"/>
    <s v="US-2012-126753"/>
    <x v="1"/>
    <x v="748"/>
    <d v="2012-08-20T00:00:00"/>
    <s v="Standard Class"/>
    <s v="SP-20860"/>
    <s v="Sung Pak"/>
    <x v="1"/>
    <x v="0"/>
    <s v="Philadelphia"/>
    <x v="9"/>
    <n v="19134"/>
    <x v="3"/>
    <x v="807"/>
    <x v="1"/>
    <x v="8"/>
    <x v="797"/>
    <n v="3.762"/>
    <n v="3"/>
    <n v="0.7"/>
    <n v="-2.758799999999999"/>
  </r>
  <r>
    <n v="7977"/>
    <s v="US-2012-126753"/>
    <x v="1"/>
    <x v="748"/>
    <d v="2012-08-20T00:00:00"/>
    <s v="Standard Class"/>
    <s v="SP-20860"/>
    <s v="Sung Pak"/>
    <x v="1"/>
    <x v="0"/>
    <s v="Philadelphia"/>
    <x v="9"/>
    <n v="19134"/>
    <x v="3"/>
    <x v="1012"/>
    <x v="1"/>
    <x v="10"/>
    <x v="995"/>
    <n v="10.272000000000002"/>
    <n v="3"/>
    <n v="0.2"/>
    <n v="3.2099999999999982"/>
  </r>
  <r>
    <n v="7978"/>
    <s v="CA-2011-166051"/>
    <x v="2"/>
    <x v="1178"/>
    <d v="2011-06-05T00:00:00"/>
    <s v="Standard Class"/>
    <s v="JK-15625"/>
    <s v="Jim Karlsson"/>
    <x v="0"/>
    <x v="0"/>
    <s v="Jackson"/>
    <x v="35"/>
    <n v="39212"/>
    <x v="0"/>
    <x v="420"/>
    <x v="2"/>
    <x v="7"/>
    <x v="415"/>
    <n v="659.97"/>
    <n v="3"/>
    <n v="0"/>
    <n v="197.99099999999996"/>
  </r>
  <r>
    <n v="7979"/>
    <s v="CA-2011-166051"/>
    <x v="2"/>
    <x v="1178"/>
    <d v="2011-06-05T00:00:00"/>
    <s v="Standard Class"/>
    <s v="JK-15625"/>
    <s v="Jim Karlsson"/>
    <x v="0"/>
    <x v="0"/>
    <s v="Jackson"/>
    <x v="35"/>
    <n v="39212"/>
    <x v="0"/>
    <x v="529"/>
    <x v="2"/>
    <x v="7"/>
    <x v="524"/>
    <n v="113.72999999999999"/>
    <n v="3"/>
    <n v="0"/>
    <n v="32.981699999999989"/>
  </r>
  <r>
    <n v="7980"/>
    <s v="CA-2012-113040"/>
    <x v="1"/>
    <x v="375"/>
    <d v="2012-08-31T00:00:00"/>
    <s v="Standard Class"/>
    <s v="CC-12100"/>
    <s v="Chad Cunningham"/>
    <x v="2"/>
    <x v="0"/>
    <s v="Los Angeles"/>
    <x v="1"/>
    <n v="90045"/>
    <x v="1"/>
    <x v="1206"/>
    <x v="1"/>
    <x v="8"/>
    <x v="1182"/>
    <n v="5.1040000000000001"/>
    <n v="1"/>
    <n v="0.2"/>
    <n v="1.6587999999999996"/>
  </r>
  <r>
    <n v="7981"/>
    <s v="CA-2011-103800"/>
    <x v="2"/>
    <x v="1179"/>
    <d v="2011-01-08T00:00:00"/>
    <s v="Standard Class"/>
    <s v="DP-13000"/>
    <s v="Darren Powers"/>
    <x v="0"/>
    <x v="0"/>
    <s v="Houston"/>
    <x v="5"/>
    <n v="77095"/>
    <x v="2"/>
    <x v="1536"/>
    <x v="1"/>
    <x v="10"/>
    <x v="1515"/>
    <n v="16.448"/>
    <n v="2"/>
    <n v="0.2"/>
    <n v="5.5511999999999979"/>
  </r>
  <r>
    <n v="7982"/>
    <s v="CA-2011-113383"/>
    <x v="2"/>
    <x v="1076"/>
    <d v="2011-09-13T00:00:00"/>
    <s v="First Class"/>
    <s v="SF-20065"/>
    <s v="Sandra Flanagan"/>
    <x v="0"/>
    <x v="0"/>
    <s v="Clifton"/>
    <x v="30"/>
    <n v="7011"/>
    <x v="3"/>
    <x v="564"/>
    <x v="1"/>
    <x v="9"/>
    <x v="559"/>
    <n v="81.92"/>
    <n v="4"/>
    <n v="0"/>
    <n v="22.118400000000001"/>
  </r>
  <r>
    <n v="7983"/>
    <s v="CA-2011-113383"/>
    <x v="2"/>
    <x v="1076"/>
    <d v="2011-09-13T00:00:00"/>
    <s v="First Class"/>
    <s v="SF-20065"/>
    <s v="Sandra Flanagan"/>
    <x v="0"/>
    <x v="0"/>
    <s v="Clifton"/>
    <x v="30"/>
    <n v="7011"/>
    <x v="3"/>
    <x v="1154"/>
    <x v="0"/>
    <x v="5"/>
    <x v="1133"/>
    <n v="254.89999999999998"/>
    <n v="5"/>
    <n v="0"/>
    <n v="76.469999999999985"/>
  </r>
  <r>
    <n v="7984"/>
    <s v="CA-2014-152499"/>
    <x v="3"/>
    <x v="203"/>
    <d v="2014-01-26T00:00:00"/>
    <s v="Second Class"/>
    <s v="EH-13765"/>
    <s v="Edward Hooks"/>
    <x v="1"/>
    <x v="0"/>
    <s v="Chicago"/>
    <x v="10"/>
    <n v="60623"/>
    <x v="2"/>
    <x v="1228"/>
    <x v="1"/>
    <x v="13"/>
    <x v="33"/>
    <n v="15.120000000000001"/>
    <n v="5"/>
    <n v="0.2"/>
    <n v="4.9139999999999988"/>
  </r>
  <r>
    <n v="7985"/>
    <s v="CA-2014-152499"/>
    <x v="3"/>
    <x v="203"/>
    <d v="2014-01-26T00:00:00"/>
    <s v="Second Class"/>
    <s v="EH-13765"/>
    <s v="Edward Hooks"/>
    <x v="1"/>
    <x v="0"/>
    <s v="Chicago"/>
    <x v="10"/>
    <n v="60623"/>
    <x v="2"/>
    <x v="1609"/>
    <x v="1"/>
    <x v="6"/>
    <x v="1591"/>
    <n v="7.8719999999999999"/>
    <n v="3"/>
    <n v="0.2"/>
    <n v="0.88559999999999883"/>
  </r>
  <r>
    <n v="7986"/>
    <s v="CA-2013-151498"/>
    <x v="0"/>
    <x v="438"/>
    <d v="2013-04-25T00:00:00"/>
    <s v="First Class"/>
    <s v="DN-13690"/>
    <s v="Duane Noonan"/>
    <x v="0"/>
    <x v="0"/>
    <s v="Seattle"/>
    <x v="4"/>
    <n v="98115"/>
    <x v="1"/>
    <x v="255"/>
    <x v="1"/>
    <x v="8"/>
    <x v="253"/>
    <n v="8.32"/>
    <n v="5"/>
    <n v="0.2"/>
    <n v="2.8079999999999998"/>
  </r>
  <r>
    <n v="7987"/>
    <s v="CA-2013-137939"/>
    <x v="0"/>
    <x v="1180"/>
    <d v="2013-07-24T00:00:00"/>
    <s v="Second Class"/>
    <s v="PJ-19015"/>
    <s v="Pauline Johnson"/>
    <x v="0"/>
    <x v="0"/>
    <s v="Long Beach"/>
    <x v="15"/>
    <n v="11561"/>
    <x v="3"/>
    <x v="831"/>
    <x v="2"/>
    <x v="7"/>
    <x v="818"/>
    <n v="89.949999999999989"/>
    <n v="5"/>
    <n v="0"/>
    <n v="43.175999999999995"/>
  </r>
  <r>
    <n v="7988"/>
    <s v="US-2013-117793"/>
    <x v="0"/>
    <x v="828"/>
    <d v="2013-08-30T00:00:00"/>
    <s v="Standard Class"/>
    <s v="MA-17560"/>
    <s v="Matt Abelman"/>
    <x v="2"/>
    <x v="0"/>
    <s v="Sheboygan"/>
    <x v="6"/>
    <n v="53081"/>
    <x v="2"/>
    <x v="1621"/>
    <x v="1"/>
    <x v="2"/>
    <x v="1603"/>
    <n v="25.2"/>
    <n v="4"/>
    <n v="0"/>
    <n v="11.591999999999999"/>
  </r>
  <r>
    <n v="7989"/>
    <s v="US-2013-117793"/>
    <x v="0"/>
    <x v="828"/>
    <d v="2013-08-30T00:00:00"/>
    <s v="Standard Class"/>
    <s v="MA-17560"/>
    <s v="Matt Abelman"/>
    <x v="2"/>
    <x v="0"/>
    <s v="Sheboygan"/>
    <x v="6"/>
    <n v="53081"/>
    <x v="2"/>
    <x v="1586"/>
    <x v="1"/>
    <x v="2"/>
    <x v="1568"/>
    <n v="37.589999999999996"/>
    <n v="3"/>
    <n v="0"/>
    <n v="17.667299999999997"/>
  </r>
  <r>
    <n v="7990"/>
    <s v="US-2013-117793"/>
    <x v="0"/>
    <x v="828"/>
    <d v="2013-08-30T00:00:00"/>
    <s v="Standard Class"/>
    <s v="MA-17560"/>
    <s v="Matt Abelman"/>
    <x v="2"/>
    <x v="0"/>
    <s v="Sheboygan"/>
    <x v="6"/>
    <n v="53081"/>
    <x v="2"/>
    <x v="328"/>
    <x v="1"/>
    <x v="4"/>
    <x v="324"/>
    <n v="14.97"/>
    <n v="1"/>
    <n v="0"/>
    <n v="4.1916000000000011"/>
  </r>
  <r>
    <n v="7991"/>
    <s v="US-2013-117793"/>
    <x v="0"/>
    <x v="828"/>
    <d v="2013-08-30T00:00:00"/>
    <s v="Standard Class"/>
    <s v="MA-17560"/>
    <s v="Matt Abelman"/>
    <x v="2"/>
    <x v="0"/>
    <s v="Sheboygan"/>
    <x v="6"/>
    <n v="53081"/>
    <x v="2"/>
    <x v="1430"/>
    <x v="2"/>
    <x v="11"/>
    <x v="1409"/>
    <n v="1.98"/>
    <n v="2"/>
    <n v="0"/>
    <n v="0.89100000000000001"/>
  </r>
  <r>
    <n v="7992"/>
    <s v="CA-2013-133872"/>
    <x v="0"/>
    <x v="403"/>
    <d v="2013-06-18T00:00:00"/>
    <s v="First Class"/>
    <s v="VM-21835"/>
    <s v="Vivian Mathis"/>
    <x v="0"/>
    <x v="0"/>
    <s v="Boca Raton"/>
    <x v="2"/>
    <n v="33433"/>
    <x v="0"/>
    <x v="1197"/>
    <x v="1"/>
    <x v="8"/>
    <x v="1173"/>
    <n v="39.936000000000007"/>
    <n v="4"/>
    <n v="0.7"/>
    <n v="-26.623999999999995"/>
  </r>
  <r>
    <n v="7993"/>
    <s v="CA-2013-133872"/>
    <x v="0"/>
    <x v="403"/>
    <d v="2013-06-18T00:00:00"/>
    <s v="First Class"/>
    <s v="VM-21835"/>
    <s v="Vivian Mathis"/>
    <x v="0"/>
    <x v="0"/>
    <s v="Boca Raton"/>
    <x v="2"/>
    <n v="33433"/>
    <x v="0"/>
    <x v="1575"/>
    <x v="2"/>
    <x v="11"/>
    <x v="1557"/>
    <n v="18.463999999999999"/>
    <n v="2"/>
    <n v="0.2"/>
    <n v="2.3079999999999998"/>
  </r>
  <r>
    <n v="7994"/>
    <s v="US-2012-165743"/>
    <x v="1"/>
    <x v="312"/>
    <d v="2012-11-23T00:00:00"/>
    <s v="Second Class"/>
    <s v="MM-18055"/>
    <s v="Michelle Moray"/>
    <x v="0"/>
    <x v="0"/>
    <s v="Aurora"/>
    <x v="22"/>
    <n v="80013"/>
    <x v="1"/>
    <x v="304"/>
    <x v="1"/>
    <x v="8"/>
    <x v="301"/>
    <n v="4.8960000000000008"/>
    <n v="3"/>
    <n v="0.7"/>
    <n v="-3.4271999999999991"/>
  </r>
  <r>
    <n v="7995"/>
    <s v="US-2012-165743"/>
    <x v="1"/>
    <x v="312"/>
    <d v="2012-11-23T00:00:00"/>
    <s v="Second Class"/>
    <s v="MM-18055"/>
    <s v="Michelle Moray"/>
    <x v="0"/>
    <x v="0"/>
    <s v="Aurora"/>
    <x v="22"/>
    <n v="80013"/>
    <x v="1"/>
    <x v="317"/>
    <x v="0"/>
    <x v="0"/>
    <x v="314"/>
    <n v="145.76400000000001"/>
    <n v="6"/>
    <n v="0.7"/>
    <n v="-247.79879999999997"/>
  </r>
  <r>
    <n v="7996"/>
    <s v="US-2012-165743"/>
    <x v="1"/>
    <x v="312"/>
    <d v="2012-11-23T00:00:00"/>
    <s v="Second Class"/>
    <s v="MM-18055"/>
    <s v="Michelle Moray"/>
    <x v="0"/>
    <x v="0"/>
    <s v="Aurora"/>
    <x v="22"/>
    <n v="80013"/>
    <x v="1"/>
    <x v="951"/>
    <x v="1"/>
    <x v="8"/>
    <x v="935"/>
    <n v="9.6120000000000001"/>
    <n v="6"/>
    <n v="0.7"/>
    <n v="-7.3691999999999993"/>
  </r>
  <r>
    <n v="7997"/>
    <s v="US-2014-105998"/>
    <x v="3"/>
    <x v="132"/>
    <d v="2014-11-06T00:00:00"/>
    <s v="First Class"/>
    <s v="CR-12580"/>
    <s v="Clay Rozendal"/>
    <x v="2"/>
    <x v="0"/>
    <s v="San Diego"/>
    <x v="1"/>
    <n v="92037"/>
    <x v="1"/>
    <x v="240"/>
    <x v="2"/>
    <x v="11"/>
    <x v="238"/>
    <n v="199.75"/>
    <n v="5"/>
    <n v="0"/>
    <n v="87.890000000000015"/>
  </r>
  <r>
    <n v="7998"/>
    <s v="US-2014-105998"/>
    <x v="3"/>
    <x v="132"/>
    <d v="2014-11-06T00:00:00"/>
    <s v="First Class"/>
    <s v="CR-12580"/>
    <s v="Clay Rozendal"/>
    <x v="2"/>
    <x v="0"/>
    <s v="San Diego"/>
    <x v="1"/>
    <n v="92037"/>
    <x v="1"/>
    <x v="616"/>
    <x v="0"/>
    <x v="3"/>
    <x v="611"/>
    <n v="1673.1839999999997"/>
    <n v="12"/>
    <n v="0.2"/>
    <n v="20.914800000000014"/>
  </r>
  <r>
    <n v="7999"/>
    <s v="US-2011-148194"/>
    <x v="2"/>
    <x v="417"/>
    <d v="2011-05-07T00:00:00"/>
    <s v="First Class"/>
    <s v="BS-11365"/>
    <s v="Bill Shonely"/>
    <x v="1"/>
    <x v="0"/>
    <s v="Seattle"/>
    <x v="4"/>
    <n v="98105"/>
    <x v="1"/>
    <x v="852"/>
    <x v="0"/>
    <x v="5"/>
    <x v="837"/>
    <n v="12.18"/>
    <n v="7"/>
    <n v="0"/>
    <n v="3.8975999999999997"/>
  </r>
  <r>
    <n v="8000"/>
    <s v="US-2011-148194"/>
    <x v="2"/>
    <x v="417"/>
    <d v="2011-05-07T00:00:00"/>
    <s v="First Class"/>
    <s v="BS-11365"/>
    <s v="Bill Shonely"/>
    <x v="1"/>
    <x v="0"/>
    <s v="Seattle"/>
    <x v="4"/>
    <n v="98105"/>
    <x v="1"/>
    <x v="336"/>
    <x v="1"/>
    <x v="9"/>
    <x v="332"/>
    <n v="57.68"/>
    <n v="4"/>
    <n v="0"/>
    <n v="19.034399999999998"/>
  </r>
  <r>
    <n v="8001"/>
    <s v="US-2012-151407"/>
    <x v="1"/>
    <x v="627"/>
    <d v="2012-11-12T00:00:00"/>
    <s v="Standard Class"/>
    <s v="RD-19585"/>
    <s v="Rob Dowd"/>
    <x v="0"/>
    <x v="0"/>
    <s v="Dubuque"/>
    <x v="23"/>
    <n v="52001"/>
    <x v="2"/>
    <x v="781"/>
    <x v="2"/>
    <x v="7"/>
    <x v="772"/>
    <n v="263.95999999999998"/>
    <n v="4"/>
    <n v="0"/>
    <n v="76.548399999999987"/>
  </r>
  <r>
    <n v="8002"/>
    <s v="CA-2012-110870"/>
    <x v="1"/>
    <x v="295"/>
    <d v="2012-12-15T00:00:00"/>
    <s v="First Class"/>
    <s v="KD-16270"/>
    <s v="Karen Daniels"/>
    <x v="0"/>
    <x v="0"/>
    <s v="Los Angeles"/>
    <x v="1"/>
    <n v="90032"/>
    <x v="1"/>
    <x v="1135"/>
    <x v="2"/>
    <x v="11"/>
    <x v="1114"/>
    <n v="299.94"/>
    <n v="6"/>
    <n v="0"/>
    <n v="128.97420000000002"/>
  </r>
  <r>
    <n v="8003"/>
    <s v="CA-2012-110870"/>
    <x v="1"/>
    <x v="295"/>
    <d v="2012-12-15T00:00:00"/>
    <s v="First Class"/>
    <s v="KD-16270"/>
    <s v="Karen Daniels"/>
    <x v="0"/>
    <x v="0"/>
    <s v="Los Angeles"/>
    <x v="1"/>
    <n v="90032"/>
    <x v="1"/>
    <x v="327"/>
    <x v="1"/>
    <x v="14"/>
    <x v="33"/>
    <n v="25.76"/>
    <n v="7"/>
    <n v="0"/>
    <n v="0.51519999999999921"/>
  </r>
  <r>
    <n v="8004"/>
    <s v="CA-2011-143210"/>
    <x v="2"/>
    <x v="588"/>
    <d v="2011-12-03T00:00:00"/>
    <s v="First Class"/>
    <s v="AA-10645"/>
    <s v="Anna Andreadi"/>
    <x v="0"/>
    <x v="0"/>
    <s v="Lowell"/>
    <x v="31"/>
    <n v="1852"/>
    <x v="3"/>
    <x v="1623"/>
    <x v="2"/>
    <x v="7"/>
    <x v="1604"/>
    <n v="271.89999999999998"/>
    <n v="2"/>
    <n v="0"/>
    <n v="78.850999999999971"/>
  </r>
  <r>
    <n v="8005"/>
    <s v="CA-2011-143210"/>
    <x v="2"/>
    <x v="588"/>
    <d v="2011-12-03T00:00:00"/>
    <s v="First Class"/>
    <s v="AA-10645"/>
    <s v="Anna Andreadi"/>
    <x v="0"/>
    <x v="0"/>
    <s v="Lowell"/>
    <x v="31"/>
    <n v="1852"/>
    <x v="3"/>
    <x v="677"/>
    <x v="0"/>
    <x v="5"/>
    <x v="671"/>
    <n v="45.839999999999996"/>
    <n v="3"/>
    <n v="0"/>
    <n v="15.585599999999999"/>
  </r>
  <r>
    <n v="8006"/>
    <s v="CA-2011-143210"/>
    <x v="2"/>
    <x v="588"/>
    <d v="2011-12-03T00:00:00"/>
    <s v="First Class"/>
    <s v="AA-10645"/>
    <s v="Anna Andreadi"/>
    <x v="0"/>
    <x v="0"/>
    <s v="Lowell"/>
    <x v="31"/>
    <n v="1852"/>
    <x v="3"/>
    <x v="875"/>
    <x v="0"/>
    <x v="5"/>
    <x v="860"/>
    <n v="9.82"/>
    <n v="2"/>
    <n v="0"/>
    <n v="3.2405999999999997"/>
  </r>
  <r>
    <n v="8007"/>
    <s v="CA-2013-139808"/>
    <x v="0"/>
    <x v="877"/>
    <d v="2013-10-12T00:00:00"/>
    <s v="Standard Class"/>
    <s v="MC-18100"/>
    <s v="Mick Crebagga"/>
    <x v="0"/>
    <x v="0"/>
    <s v="Marysville"/>
    <x v="4"/>
    <n v="98270"/>
    <x v="1"/>
    <x v="1506"/>
    <x v="1"/>
    <x v="13"/>
    <x v="1484"/>
    <n v="93.36"/>
    <n v="12"/>
    <n v="0"/>
    <n v="0.93359999999999843"/>
  </r>
  <r>
    <n v="8008"/>
    <s v="CA-2012-110863"/>
    <x v="1"/>
    <x v="972"/>
    <d v="2012-11-24T00:00:00"/>
    <s v="Standard Class"/>
    <s v="AA-10645"/>
    <s v="Anna Andreadi"/>
    <x v="0"/>
    <x v="0"/>
    <s v="Oklahoma City"/>
    <x v="26"/>
    <n v="73120"/>
    <x v="2"/>
    <x v="273"/>
    <x v="1"/>
    <x v="4"/>
    <x v="270"/>
    <n v="541.24"/>
    <n v="4"/>
    <n v="0"/>
    <n v="5.4124000000000478"/>
  </r>
  <r>
    <n v="8009"/>
    <s v="CA-2012-110863"/>
    <x v="1"/>
    <x v="972"/>
    <d v="2012-11-24T00:00:00"/>
    <s v="Standard Class"/>
    <s v="AA-10645"/>
    <s v="Anna Andreadi"/>
    <x v="0"/>
    <x v="0"/>
    <s v="Oklahoma City"/>
    <x v="26"/>
    <n v="73120"/>
    <x v="2"/>
    <x v="258"/>
    <x v="1"/>
    <x v="10"/>
    <x v="33"/>
    <n v="106.32"/>
    <n v="3"/>
    <n v="0"/>
    <n v="49.970399999999991"/>
  </r>
  <r>
    <n v="8010"/>
    <s v="CA-2012-110863"/>
    <x v="1"/>
    <x v="972"/>
    <d v="2012-11-24T00:00:00"/>
    <s v="Standard Class"/>
    <s v="AA-10645"/>
    <s v="Anna Andreadi"/>
    <x v="0"/>
    <x v="0"/>
    <s v="Oklahoma City"/>
    <x v="26"/>
    <n v="73120"/>
    <x v="2"/>
    <x v="1802"/>
    <x v="0"/>
    <x v="1"/>
    <x v="1783"/>
    <n v="1323.8999999999999"/>
    <n v="5"/>
    <n v="0"/>
    <n v="383.93099999999993"/>
  </r>
  <r>
    <n v="8011"/>
    <s v="CA-2011-127859"/>
    <x v="2"/>
    <x v="461"/>
    <d v="2011-03-20T00:00:00"/>
    <s v="Second Class"/>
    <s v="QJ-19255"/>
    <s v="Quincy Jones"/>
    <x v="1"/>
    <x v="0"/>
    <s v="Philadelphia"/>
    <x v="9"/>
    <n v="19134"/>
    <x v="3"/>
    <x v="954"/>
    <x v="1"/>
    <x v="10"/>
    <x v="938"/>
    <n v="126.624"/>
    <n v="6"/>
    <n v="0.2"/>
    <n v="41.152799999999992"/>
  </r>
  <r>
    <n v="8012"/>
    <s v="US-2012-136427"/>
    <x v="1"/>
    <x v="782"/>
    <d v="2012-06-23T00:00:00"/>
    <s v="First Class"/>
    <s v="JM-16195"/>
    <s v="Justin MacKendrick"/>
    <x v="0"/>
    <x v="0"/>
    <s v="Aurora"/>
    <x v="22"/>
    <n v="80013"/>
    <x v="1"/>
    <x v="1804"/>
    <x v="2"/>
    <x v="7"/>
    <x v="1785"/>
    <n v="125.944"/>
    <n v="7"/>
    <n v="0.2"/>
    <n v="15.742999999999984"/>
  </r>
  <r>
    <n v="8013"/>
    <s v="CA-2014-120138"/>
    <x v="3"/>
    <x v="1126"/>
    <d v="2014-05-26T00:00:00"/>
    <s v="Same Day"/>
    <s v="TB-21625"/>
    <s v="Trudy Brown"/>
    <x v="0"/>
    <x v="0"/>
    <s v="New York City"/>
    <x v="15"/>
    <n v="10009"/>
    <x v="3"/>
    <x v="896"/>
    <x v="1"/>
    <x v="8"/>
    <x v="880"/>
    <n v="663.92"/>
    <n v="5"/>
    <n v="0.2"/>
    <n v="207.47499999999994"/>
  </r>
  <r>
    <n v="8014"/>
    <s v="CA-2014-120138"/>
    <x v="3"/>
    <x v="1126"/>
    <d v="2014-05-26T00:00:00"/>
    <s v="Same Day"/>
    <s v="TB-21625"/>
    <s v="Trudy Brown"/>
    <x v="0"/>
    <x v="0"/>
    <s v="New York City"/>
    <x v="15"/>
    <n v="10009"/>
    <x v="3"/>
    <x v="46"/>
    <x v="2"/>
    <x v="11"/>
    <x v="46"/>
    <n v="120"/>
    <n v="8"/>
    <n v="0"/>
    <n v="13.200000000000003"/>
  </r>
  <r>
    <n v="8015"/>
    <s v="CA-2014-120138"/>
    <x v="3"/>
    <x v="1126"/>
    <d v="2014-05-26T00:00:00"/>
    <s v="Same Day"/>
    <s v="TB-21625"/>
    <s v="Trudy Brown"/>
    <x v="0"/>
    <x v="0"/>
    <s v="New York City"/>
    <x v="15"/>
    <n v="10009"/>
    <x v="3"/>
    <x v="1321"/>
    <x v="1"/>
    <x v="13"/>
    <x v="1298"/>
    <n v="3.29"/>
    <n v="1"/>
    <n v="0"/>
    <n v="1.4804999999999999"/>
  </r>
  <r>
    <n v="8016"/>
    <s v="CA-2014-120138"/>
    <x v="3"/>
    <x v="1126"/>
    <d v="2014-05-26T00:00:00"/>
    <s v="Same Day"/>
    <s v="TB-21625"/>
    <s v="Trudy Brown"/>
    <x v="0"/>
    <x v="0"/>
    <s v="New York City"/>
    <x v="15"/>
    <n v="10009"/>
    <x v="3"/>
    <x v="545"/>
    <x v="0"/>
    <x v="5"/>
    <x v="540"/>
    <n v="18.84"/>
    <n v="3"/>
    <n v="0"/>
    <n v="6.0287999999999995"/>
  </r>
  <r>
    <n v="8017"/>
    <s v="US-2011-131870"/>
    <x v="2"/>
    <x v="340"/>
    <d v="2011-09-11T00:00:00"/>
    <s v="First Class"/>
    <s v="NF-18595"/>
    <s v="Nicole Fjeld"/>
    <x v="2"/>
    <x v="0"/>
    <s v="Lancaster"/>
    <x v="24"/>
    <n v="43130"/>
    <x v="3"/>
    <x v="1308"/>
    <x v="0"/>
    <x v="5"/>
    <x v="1284"/>
    <n v="60.672000000000011"/>
    <n v="6"/>
    <n v="0.2"/>
    <n v="12.892799999999998"/>
  </r>
  <r>
    <n v="8018"/>
    <s v="US-2011-131870"/>
    <x v="2"/>
    <x v="340"/>
    <d v="2011-09-11T00:00:00"/>
    <s v="First Class"/>
    <s v="NF-18595"/>
    <s v="Nicole Fjeld"/>
    <x v="2"/>
    <x v="0"/>
    <s v="Lancaster"/>
    <x v="24"/>
    <n v="43130"/>
    <x v="3"/>
    <x v="1005"/>
    <x v="1"/>
    <x v="6"/>
    <x v="988"/>
    <n v="30.816000000000003"/>
    <n v="9"/>
    <n v="0.2"/>
    <n v="2.6964000000000006"/>
  </r>
  <r>
    <n v="8019"/>
    <s v="CA-2014-114804"/>
    <x v="3"/>
    <x v="161"/>
    <d v="2014-10-20T00:00:00"/>
    <s v="Second Class"/>
    <s v="BF-11020"/>
    <s v="Barry Französisch"/>
    <x v="1"/>
    <x v="0"/>
    <s v="Modesto"/>
    <x v="1"/>
    <n v="95351"/>
    <x v="1"/>
    <x v="194"/>
    <x v="2"/>
    <x v="7"/>
    <x v="193"/>
    <n v="52.792000000000002"/>
    <n v="1"/>
    <n v="0.2"/>
    <n v="4.6193000000000026"/>
  </r>
  <r>
    <n v="8020"/>
    <s v="CA-2014-167227"/>
    <x v="3"/>
    <x v="808"/>
    <d v="2014-11-06T00:00:00"/>
    <s v="First Class"/>
    <s v="NP-18670"/>
    <s v="Nora Paige"/>
    <x v="0"/>
    <x v="0"/>
    <s v="Saint Louis"/>
    <x v="25"/>
    <n v="63116"/>
    <x v="2"/>
    <x v="1612"/>
    <x v="1"/>
    <x v="9"/>
    <x v="1594"/>
    <n v="83.9"/>
    <n v="10"/>
    <n v="0"/>
    <n v="20.975000000000001"/>
  </r>
  <r>
    <n v="8021"/>
    <s v="CA-2014-167227"/>
    <x v="3"/>
    <x v="808"/>
    <d v="2014-11-06T00:00:00"/>
    <s v="First Class"/>
    <s v="NP-18670"/>
    <s v="Nora Paige"/>
    <x v="0"/>
    <x v="0"/>
    <s v="Saint Louis"/>
    <x v="25"/>
    <n v="63116"/>
    <x v="2"/>
    <x v="1017"/>
    <x v="1"/>
    <x v="10"/>
    <x v="999"/>
    <n v="11.76"/>
    <n v="2"/>
    <n v="0"/>
    <n v="5.7623999999999995"/>
  </r>
  <r>
    <n v="8022"/>
    <s v="CA-2011-129189"/>
    <x v="2"/>
    <x v="609"/>
    <d v="2011-07-25T00:00:00"/>
    <s v="Standard Class"/>
    <s v="HM-14860"/>
    <s v="Harry Marie"/>
    <x v="1"/>
    <x v="0"/>
    <s v="Dallas"/>
    <x v="5"/>
    <n v="75217"/>
    <x v="2"/>
    <x v="1252"/>
    <x v="1"/>
    <x v="9"/>
    <x v="1227"/>
    <n v="4.9919999999999991"/>
    <n v="3"/>
    <n v="0.8"/>
    <n v="-12.979200000000002"/>
  </r>
  <r>
    <n v="8023"/>
    <s v="CA-2011-129189"/>
    <x v="2"/>
    <x v="609"/>
    <d v="2011-07-25T00:00:00"/>
    <s v="Standard Class"/>
    <s v="HM-14860"/>
    <s v="Harry Marie"/>
    <x v="1"/>
    <x v="0"/>
    <s v="Dallas"/>
    <x v="5"/>
    <n v="75217"/>
    <x v="2"/>
    <x v="1664"/>
    <x v="1"/>
    <x v="12"/>
    <x v="1643"/>
    <n v="87.92"/>
    <n v="5"/>
    <n v="0.2"/>
    <n v="29.673000000000005"/>
  </r>
  <r>
    <n v="8024"/>
    <s v="CA-2011-129189"/>
    <x v="2"/>
    <x v="609"/>
    <d v="2011-07-25T00:00:00"/>
    <s v="Standard Class"/>
    <s v="HM-14860"/>
    <s v="Harry Marie"/>
    <x v="1"/>
    <x v="0"/>
    <s v="Dallas"/>
    <x v="5"/>
    <n v="75217"/>
    <x v="2"/>
    <x v="499"/>
    <x v="0"/>
    <x v="1"/>
    <x v="494"/>
    <n v="657.93"/>
    <n v="5"/>
    <n v="0.3"/>
    <n v="-93.989999999999952"/>
  </r>
  <r>
    <n v="8025"/>
    <s v="CA-2011-129189"/>
    <x v="2"/>
    <x v="609"/>
    <d v="2011-07-25T00:00:00"/>
    <s v="Standard Class"/>
    <s v="HM-14860"/>
    <s v="Harry Marie"/>
    <x v="1"/>
    <x v="0"/>
    <s v="Dallas"/>
    <x v="5"/>
    <n v="75217"/>
    <x v="2"/>
    <x v="1581"/>
    <x v="1"/>
    <x v="8"/>
    <x v="1563"/>
    <n v="1.0439999999999998"/>
    <n v="1"/>
    <n v="0.8"/>
    <n v="-1.8270000000000004"/>
  </r>
  <r>
    <n v="8026"/>
    <s v="CA-2012-132465"/>
    <x v="1"/>
    <x v="861"/>
    <d v="2012-09-15T00:00:00"/>
    <s v="Second Class"/>
    <s v="DM-13525"/>
    <s v="Don Miller"/>
    <x v="1"/>
    <x v="0"/>
    <s v="New York City"/>
    <x v="15"/>
    <n v="10035"/>
    <x v="3"/>
    <x v="1805"/>
    <x v="0"/>
    <x v="5"/>
    <x v="1786"/>
    <n v="210.68"/>
    <n v="2"/>
    <n v="0"/>
    <n v="50.563199999999995"/>
  </r>
  <r>
    <n v="8027"/>
    <s v="CA-2012-132465"/>
    <x v="1"/>
    <x v="861"/>
    <d v="2012-09-15T00:00:00"/>
    <s v="Second Class"/>
    <s v="DM-13525"/>
    <s v="Don Miller"/>
    <x v="1"/>
    <x v="0"/>
    <s v="New York City"/>
    <x v="15"/>
    <n v="10035"/>
    <x v="3"/>
    <x v="1819"/>
    <x v="1"/>
    <x v="4"/>
    <x v="1799"/>
    <n v="78.8"/>
    <n v="1"/>
    <n v="0"/>
    <n v="1.5760000000000076"/>
  </r>
  <r>
    <n v="8028"/>
    <s v="CA-2012-132465"/>
    <x v="1"/>
    <x v="861"/>
    <d v="2012-09-15T00:00:00"/>
    <s v="Second Class"/>
    <s v="DM-13525"/>
    <s v="Don Miller"/>
    <x v="1"/>
    <x v="0"/>
    <s v="New York City"/>
    <x v="15"/>
    <n v="10035"/>
    <x v="3"/>
    <x v="84"/>
    <x v="2"/>
    <x v="11"/>
    <x v="84"/>
    <n v="19.989999999999998"/>
    <n v="1"/>
    <n v="0"/>
    <n v="6.796599999999998"/>
  </r>
  <r>
    <n v="8029"/>
    <s v="CA-2012-132465"/>
    <x v="1"/>
    <x v="861"/>
    <d v="2012-09-15T00:00:00"/>
    <s v="Second Class"/>
    <s v="DM-13525"/>
    <s v="Don Miller"/>
    <x v="1"/>
    <x v="0"/>
    <s v="New York City"/>
    <x v="15"/>
    <n v="10035"/>
    <x v="3"/>
    <x v="1662"/>
    <x v="1"/>
    <x v="4"/>
    <x v="1641"/>
    <n v="772.68"/>
    <n v="4"/>
    <n v="0"/>
    <n v="108.17520000000002"/>
  </r>
  <r>
    <n v="8030"/>
    <s v="CA-2013-166373"/>
    <x v="0"/>
    <x v="147"/>
    <d v="2013-10-26T00:00:00"/>
    <s v="Standard Class"/>
    <s v="JF-15565"/>
    <s v="Jill Fjeld"/>
    <x v="0"/>
    <x v="0"/>
    <s v="San Antonio"/>
    <x v="5"/>
    <n v="78207"/>
    <x v="2"/>
    <x v="176"/>
    <x v="2"/>
    <x v="11"/>
    <x v="175"/>
    <n v="106.08000000000001"/>
    <n v="6"/>
    <n v="0.2"/>
    <n v="-9.2819999999999965"/>
  </r>
  <r>
    <n v="8031"/>
    <s v="CA-2013-158806"/>
    <x v="0"/>
    <x v="676"/>
    <d v="2013-01-11T00:00:00"/>
    <s v="Standard Class"/>
    <s v="NM-18520"/>
    <s v="Neoma Murray"/>
    <x v="0"/>
    <x v="0"/>
    <s v="Amarillo"/>
    <x v="5"/>
    <n v="79109"/>
    <x v="2"/>
    <x v="1006"/>
    <x v="0"/>
    <x v="5"/>
    <x v="1372"/>
    <n v="23.076000000000001"/>
    <n v="3"/>
    <n v="0.6"/>
    <n v="-10.961100000000002"/>
  </r>
  <r>
    <n v="8032"/>
    <s v="CA-2013-158806"/>
    <x v="0"/>
    <x v="676"/>
    <d v="2013-01-11T00:00:00"/>
    <s v="Standard Class"/>
    <s v="NM-18520"/>
    <s v="Neoma Murray"/>
    <x v="0"/>
    <x v="0"/>
    <s v="Amarillo"/>
    <x v="5"/>
    <n v="79109"/>
    <x v="2"/>
    <x v="747"/>
    <x v="1"/>
    <x v="10"/>
    <x v="738"/>
    <n v="25.920000000000005"/>
    <n v="5"/>
    <n v="0.2"/>
    <n v="9.0719999999999992"/>
  </r>
  <r>
    <n v="8033"/>
    <s v="CA-2012-119690"/>
    <x v="1"/>
    <x v="608"/>
    <d v="2012-06-28T00:00:00"/>
    <s v="First Class"/>
    <s v="MV-17485"/>
    <s v="Mark Van Huff"/>
    <x v="0"/>
    <x v="0"/>
    <s v="Houston"/>
    <x v="5"/>
    <n v="77041"/>
    <x v="2"/>
    <x v="681"/>
    <x v="1"/>
    <x v="10"/>
    <x v="675"/>
    <n v="47.952000000000005"/>
    <n v="3"/>
    <n v="0.2"/>
    <n v="16.183799999999998"/>
  </r>
  <r>
    <n v="8034"/>
    <s v="CA-2012-119690"/>
    <x v="1"/>
    <x v="608"/>
    <d v="2012-06-28T00:00:00"/>
    <s v="First Class"/>
    <s v="MV-17485"/>
    <s v="Mark Van Huff"/>
    <x v="0"/>
    <x v="0"/>
    <s v="Houston"/>
    <x v="5"/>
    <n v="77041"/>
    <x v="2"/>
    <x v="1699"/>
    <x v="1"/>
    <x v="8"/>
    <x v="1678"/>
    <n v="0.98399999999999976"/>
    <n v="2"/>
    <n v="0.8"/>
    <n v="-1.476"/>
  </r>
  <r>
    <n v="8035"/>
    <s v="CA-2012-119690"/>
    <x v="1"/>
    <x v="608"/>
    <d v="2012-06-28T00:00:00"/>
    <s v="First Class"/>
    <s v="MV-17485"/>
    <s v="Mark Van Huff"/>
    <x v="0"/>
    <x v="0"/>
    <s v="Houston"/>
    <x v="5"/>
    <n v="77041"/>
    <x v="2"/>
    <x v="1377"/>
    <x v="0"/>
    <x v="5"/>
    <x v="1353"/>
    <n v="75.384000000000015"/>
    <n v="9"/>
    <n v="0.6"/>
    <n v="-20.730599999999995"/>
  </r>
  <r>
    <n v="8036"/>
    <s v="CA-2012-119690"/>
    <x v="1"/>
    <x v="608"/>
    <d v="2012-06-28T00:00:00"/>
    <s v="First Class"/>
    <s v="MV-17485"/>
    <s v="Mark Van Huff"/>
    <x v="0"/>
    <x v="0"/>
    <s v="Houston"/>
    <x v="5"/>
    <n v="77041"/>
    <x v="2"/>
    <x v="745"/>
    <x v="1"/>
    <x v="2"/>
    <x v="736"/>
    <n v="4.6079999999999997"/>
    <n v="2"/>
    <n v="0.2"/>
    <n v="1.6704000000000001"/>
  </r>
  <r>
    <n v="8037"/>
    <s v="CA-2012-153738"/>
    <x v="1"/>
    <x v="1181"/>
    <d v="2012-09-22T00:00:00"/>
    <s v="First Class"/>
    <s v="AG-10270"/>
    <s v="Alejandro Grove"/>
    <x v="0"/>
    <x v="0"/>
    <s v="Lawrence"/>
    <x v="31"/>
    <n v="1841"/>
    <x v="3"/>
    <x v="1375"/>
    <x v="1"/>
    <x v="8"/>
    <x v="1351"/>
    <n v="37.68"/>
    <n v="6"/>
    <n v="0"/>
    <n v="16.955999999999996"/>
  </r>
  <r>
    <n v="8038"/>
    <s v="CA-2014-169012"/>
    <x v="3"/>
    <x v="815"/>
    <d v="2014-07-15T00:00:00"/>
    <s v="Standard Class"/>
    <s v="BF-11275"/>
    <s v="Beth Fritzler"/>
    <x v="1"/>
    <x v="0"/>
    <s v="Columbus"/>
    <x v="32"/>
    <n v="31907"/>
    <x v="0"/>
    <x v="1803"/>
    <x v="1"/>
    <x v="9"/>
    <x v="1784"/>
    <n v="41.910000000000004"/>
    <n v="3"/>
    <n v="0"/>
    <n v="10.896600000000003"/>
  </r>
  <r>
    <n v="8039"/>
    <s v="CA-2014-109393"/>
    <x v="3"/>
    <x v="160"/>
    <d v="2014-07-03T00:00:00"/>
    <s v="Second Class"/>
    <s v="JC-15775"/>
    <s v="John Castell"/>
    <x v="0"/>
    <x v="0"/>
    <s v="Los Angeles"/>
    <x v="1"/>
    <n v="90032"/>
    <x v="1"/>
    <x v="1106"/>
    <x v="0"/>
    <x v="0"/>
    <x v="1086"/>
    <n v="435.99900000000002"/>
    <n v="3"/>
    <n v="0.15"/>
    <n v="5.1293999999999755"/>
  </r>
  <r>
    <n v="8040"/>
    <s v="CA-2014-121489"/>
    <x v="3"/>
    <x v="170"/>
    <d v="2014-08-26T00:00:00"/>
    <s v="Second Class"/>
    <s v="CM-11815"/>
    <s v="Candace McMahon"/>
    <x v="1"/>
    <x v="0"/>
    <s v="Seattle"/>
    <x v="4"/>
    <n v="98115"/>
    <x v="1"/>
    <x v="167"/>
    <x v="0"/>
    <x v="1"/>
    <x v="166"/>
    <n v="388.70400000000006"/>
    <n v="6"/>
    <n v="0.2"/>
    <n v="38.870400000000018"/>
  </r>
  <r>
    <n v="8041"/>
    <s v="CA-2014-121489"/>
    <x v="3"/>
    <x v="170"/>
    <d v="2014-08-26T00:00:00"/>
    <s v="Second Class"/>
    <s v="CM-11815"/>
    <s v="Candace McMahon"/>
    <x v="1"/>
    <x v="0"/>
    <s v="Seattle"/>
    <x v="4"/>
    <n v="98115"/>
    <x v="1"/>
    <x v="621"/>
    <x v="1"/>
    <x v="4"/>
    <x v="615"/>
    <n v="572.58000000000004"/>
    <n v="6"/>
    <n v="0"/>
    <n v="34.354799999999955"/>
  </r>
  <r>
    <n v="8042"/>
    <s v="CA-2014-121489"/>
    <x v="3"/>
    <x v="170"/>
    <d v="2014-08-26T00:00:00"/>
    <s v="Second Class"/>
    <s v="CM-11815"/>
    <s v="Candace McMahon"/>
    <x v="1"/>
    <x v="0"/>
    <s v="Seattle"/>
    <x v="4"/>
    <n v="98115"/>
    <x v="1"/>
    <x v="1350"/>
    <x v="2"/>
    <x v="11"/>
    <x v="1327"/>
    <n v="33.18"/>
    <n v="2"/>
    <n v="0"/>
    <n v="11.613"/>
  </r>
  <r>
    <n v="8043"/>
    <s v="US-2014-133081"/>
    <x v="3"/>
    <x v="825"/>
    <d v="2014-03-16T00:00:00"/>
    <s v="Standard Class"/>
    <s v="PV-18985"/>
    <s v="Paul Van Hugh"/>
    <x v="2"/>
    <x v="0"/>
    <s v="Cambridge"/>
    <x v="31"/>
    <n v="2138"/>
    <x v="3"/>
    <x v="404"/>
    <x v="2"/>
    <x v="11"/>
    <x v="400"/>
    <n v="63.88"/>
    <n v="4"/>
    <n v="0"/>
    <n v="24.913200000000003"/>
  </r>
  <r>
    <n v="8044"/>
    <s v="US-2014-133081"/>
    <x v="3"/>
    <x v="825"/>
    <d v="2014-03-16T00:00:00"/>
    <s v="Standard Class"/>
    <s v="PV-18985"/>
    <s v="Paul Van Hugh"/>
    <x v="2"/>
    <x v="0"/>
    <s v="Cambridge"/>
    <x v="31"/>
    <n v="2138"/>
    <x v="3"/>
    <x v="1831"/>
    <x v="0"/>
    <x v="5"/>
    <x v="1810"/>
    <n v="26.72"/>
    <n v="1"/>
    <n v="0"/>
    <n v="11.756800000000002"/>
  </r>
  <r>
    <n v="8045"/>
    <s v="CA-2014-165008"/>
    <x v="3"/>
    <x v="175"/>
    <d v="2014-09-18T00:00:00"/>
    <s v="Second Class"/>
    <s v="DO-13645"/>
    <s v="Doug O'Connell"/>
    <x v="0"/>
    <x v="0"/>
    <s v="Salt Lake City"/>
    <x v="7"/>
    <n v="84106"/>
    <x v="1"/>
    <x v="102"/>
    <x v="1"/>
    <x v="8"/>
    <x v="102"/>
    <n v="295.05599999999998"/>
    <n v="9"/>
    <n v="0.2"/>
    <n v="106.95779999999998"/>
  </r>
  <r>
    <n v="8046"/>
    <s v="CA-2013-145611"/>
    <x v="0"/>
    <x v="873"/>
    <d v="2013-09-25T00:00:00"/>
    <s v="Standard Class"/>
    <s v="HA-14905"/>
    <s v="Helen Abelman"/>
    <x v="0"/>
    <x v="0"/>
    <s v="New York City"/>
    <x v="15"/>
    <n v="10035"/>
    <x v="3"/>
    <x v="1152"/>
    <x v="1"/>
    <x v="9"/>
    <x v="1131"/>
    <n v="393.25"/>
    <n v="5"/>
    <n v="0"/>
    <n v="129.77249999999998"/>
  </r>
  <r>
    <n v="8047"/>
    <s v="CA-2013-113600"/>
    <x v="0"/>
    <x v="272"/>
    <d v="2013-12-18T00:00:00"/>
    <s v="Second Class"/>
    <s v="SH-20395"/>
    <s v="Shahid Hopkins"/>
    <x v="0"/>
    <x v="0"/>
    <s v="Cuyahoga Falls"/>
    <x v="24"/>
    <n v="44221"/>
    <x v="3"/>
    <x v="1699"/>
    <x v="1"/>
    <x v="8"/>
    <x v="1678"/>
    <n v="2.2140000000000004"/>
    <n v="3"/>
    <n v="0.7"/>
    <n v="-1.4760000000000004"/>
  </r>
  <r>
    <n v="8048"/>
    <s v="CA-2014-130834"/>
    <x v="3"/>
    <x v="132"/>
    <d v="2014-11-07T00:00:00"/>
    <s v="Second Class"/>
    <s v="JM-16195"/>
    <s v="Justin MacKendrick"/>
    <x v="0"/>
    <x v="0"/>
    <s v="Wilmington"/>
    <x v="3"/>
    <n v="28403"/>
    <x v="0"/>
    <x v="987"/>
    <x v="1"/>
    <x v="10"/>
    <x v="971"/>
    <n v="16.272000000000002"/>
    <n v="3"/>
    <n v="0.2"/>
    <n v="5.2883999999999984"/>
  </r>
  <r>
    <n v="8049"/>
    <s v="CA-2013-168543"/>
    <x v="0"/>
    <x v="894"/>
    <d v="2013-07-08T00:00:00"/>
    <s v="Standard Class"/>
    <s v="DK-13225"/>
    <s v="Dean Katz"/>
    <x v="1"/>
    <x v="0"/>
    <s v="New York City"/>
    <x v="15"/>
    <n v="10035"/>
    <x v="3"/>
    <x v="1725"/>
    <x v="1"/>
    <x v="9"/>
    <x v="1703"/>
    <n v="706.86"/>
    <n v="7"/>
    <n v="0"/>
    <n v="197.92079999999999"/>
  </r>
  <r>
    <n v="8050"/>
    <s v="CA-2011-144974"/>
    <x v="2"/>
    <x v="467"/>
    <d v="2011-09-30T00:00:00"/>
    <s v="Standard Class"/>
    <s v="CM-12715"/>
    <s v="Craig Molinari"/>
    <x v="1"/>
    <x v="0"/>
    <s v="Philadelphia"/>
    <x v="9"/>
    <n v="19140"/>
    <x v="3"/>
    <x v="122"/>
    <x v="1"/>
    <x v="8"/>
    <x v="122"/>
    <n v="5.9700000000000006"/>
    <n v="5"/>
    <n v="0.7"/>
    <n v="-4.577"/>
  </r>
  <r>
    <n v="8051"/>
    <s v="CA-2011-144974"/>
    <x v="2"/>
    <x v="467"/>
    <d v="2011-09-30T00:00:00"/>
    <s v="Standard Class"/>
    <s v="CM-12715"/>
    <s v="Craig Molinari"/>
    <x v="1"/>
    <x v="0"/>
    <s v="Philadelphia"/>
    <x v="9"/>
    <n v="19140"/>
    <x v="3"/>
    <x v="750"/>
    <x v="0"/>
    <x v="5"/>
    <x v="741"/>
    <n v="21.184000000000001"/>
    <n v="1"/>
    <n v="0.2"/>
    <n v="4.7664"/>
  </r>
  <r>
    <n v="8052"/>
    <s v="CA-2011-144974"/>
    <x v="2"/>
    <x v="467"/>
    <d v="2011-09-30T00:00:00"/>
    <s v="Standard Class"/>
    <s v="CM-12715"/>
    <s v="Craig Molinari"/>
    <x v="1"/>
    <x v="0"/>
    <s v="Philadelphia"/>
    <x v="9"/>
    <n v="19140"/>
    <x v="3"/>
    <x v="22"/>
    <x v="1"/>
    <x v="9"/>
    <x v="22"/>
    <n v="41.375999999999998"/>
    <n v="6"/>
    <n v="0.2"/>
    <n v="3.1032000000000011"/>
  </r>
  <r>
    <n v="8053"/>
    <s v="CA-2011-109904"/>
    <x v="2"/>
    <x v="686"/>
    <d v="2011-07-17T00:00:00"/>
    <s v="Second Class"/>
    <s v="BF-10975"/>
    <s v="Barbara Fisher"/>
    <x v="1"/>
    <x v="0"/>
    <s v="New York City"/>
    <x v="15"/>
    <n v="10009"/>
    <x v="3"/>
    <x v="879"/>
    <x v="1"/>
    <x v="6"/>
    <x v="864"/>
    <n v="17.940000000000001"/>
    <n v="3"/>
    <n v="0"/>
    <n v="4.4850000000000003"/>
  </r>
  <r>
    <n v="8054"/>
    <s v="CA-2014-152205"/>
    <x v="3"/>
    <x v="394"/>
    <d v="2014-10-06T00:00:00"/>
    <s v="Standard Class"/>
    <s v="SF-20965"/>
    <s v="Sylvia Foulston"/>
    <x v="1"/>
    <x v="0"/>
    <s v="Philadelphia"/>
    <x v="9"/>
    <n v="19134"/>
    <x v="3"/>
    <x v="608"/>
    <x v="1"/>
    <x v="8"/>
    <x v="603"/>
    <n v="2.6550000000000002"/>
    <n v="1"/>
    <n v="0.7"/>
    <n v="-1.8584999999999994"/>
  </r>
  <r>
    <n v="8055"/>
    <s v="CA-2012-121188"/>
    <x v="1"/>
    <x v="834"/>
    <d v="2012-09-04T00:00:00"/>
    <s v="Standard Class"/>
    <s v="CB-12025"/>
    <s v="Cassandra Brandow"/>
    <x v="0"/>
    <x v="0"/>
    <s v="Los Angeles"/>
    <x v="1"/>
    <n v="90049"/>
    <x v="1"/>
    <x v="518"/>
    <x v="1"/>
    <x v="4"/>
    <x v="513"/>
    <n v="892.35"/>
    <n v="5"/>
    <n v="0"/>
    <n v="267.70499999999993"/>
  </r>
  <r>
    <n v="8056"/>
    <s v="CA-2012-121188"/>
    <x v="1"/>
    <x v="834"/>
    <d v="2012-09-04T00:00:00"/>
    <s v="Standard Class"/>
    <s v="CB-12025"/>
    <s v="Cassandra Brandow"/>
    <x v="0"/>
    <x v="0"/>
    <s v="Los Angeles"/>
    <x v="1"/>
    <n v="90049"/>
    <x v="1"/>
    <x v="199"/>
    <x v="0"/>
    <x v="0"/>
    <x v="198"/>
    <n v="307.666"/>
    <n v="2"/>
    <n v="0.15"/>
    <n v="28.956799999999973"/>
  </r>
  <r>
    <n v="8057"/>
    <s v="CA-2012-121188"/>
    <x v="1"/>
    <x v="834"/>
    <d v="2012-09-04T00:00:00"/>
    <s v="Standard Class"/>
    <s v="CB-12025"/>
    <s v="Cassandra Brandow"/>
    <x v="0"/>
    <x v="0"/>
    <s v="Los Angeles"/>
    <x v="1"/>
    <n v="90049"/>
    <x v="1"/>
    <x v="459"/>
    <x v="1"/>
    <x v="4"/>
    <x v="455"/>
    <n v="728.82"/>
    <n v="9"/>
    <n v="0"/>
    <n v="29.152799999999971"/>
  </r>
  <r>
    <n v="8058"/>
    <s v="CA-2012-121188"/>
    <x v="1"/>
    <x v="834"/>
    <d v="2012-09-04T00:00:00"/>
    <s v="Standard Class"/>
    <s v="CB-12025"/>
    <s v="Cassandra Brandow"/>
    <x v="0"/>
    <x v="0"/>
    <s v="Los Angeles"/>
    <x v="1"/>
    <n v="90049"/>
    <x v="1"/>
    <x v="1339"/>
    <x v="1"/>
    <x v="8"/>
    <x v="1315"/>
    <n v="41.36"/>
    <n v="5"/>
    <n v="0.2"/>
    <n v="13.959"/>
  </r>
  <r>
    <n v="8059"/>
    <s v="CA-2012-121188"/>
    <x v="1"/>
    <x v="834"/>
    <d v="2012-09-04T00:00:00"/>
    <s v="Standard Class"/>
    <s v="CB-12025"/>
    <s v="Cassandra Brandow"/>
    <x v="0"/>
    <x v="0"/>
    <s v="Los Angeles"/>
    <x v="1"/>
    <n v="90049"/>
    <x v="1"/>
    <x v="831"/>
    <x v="2"/>
    <x v="7"/>
    <x v="818"/>
    <n v="43.176000000000002"/>
    <n v="3"/>
    <n v="0.2"/>
    <n v="15.111599999999999"/>
  </r>
  <r>
    <n v="8060"/>
    <s v="CA-2012-121188"/>
    <x v="1"/>
    <x v="834"/>
    <d v="2012-09-04T00:00:00"/>
    <s v="Standard Class"/>
    <s v="CB-12025"/>
    <s v="Cassandra Brandow"/>
    <x v="0"/>
    <x v="0"/>
    <s v="Los Angeles"/>
    <x v="1"/>
    <n v="90049"/>
    <x v="1"/>
    <x v="1035"/>
    <x v="0"/>
    <x v="5"/>
    <x v="322"/>
    <n v="4.16"/>
    <n v="2"/>
    <n v="0"/>
    <n v="1.7472000000000003"/>
  </r>
  <r>
    <n v="8061"/>
    <s v="CA-2012-156013"/>
    <x v="1"/>
    <x v="1181"/>
    <d v="2012-09-26T00:00:00"/>
    <s v="Standard Class"/>
    <s v="TC-20980"/>
    <s v="Tamara Chand"/>
    <x v="1"/>
    <x v="0"/>
    <s v="Long Beach"/>
    <x v="15"/>
    <n v="11561"/>
    <x v="3"/>
    <x v="314"/>
    <x v="1"/>
    <x v="10"/>
    <x v="311"/>
    <n v="61.4"/>
    <n v="5"/>
    <n v="0"/>
    <n v="28.857999999999997"/>
  </r>
  <r>
    <n v="8062"/>
    <s v="CA-2012-156013"/>
    <x v="1"/>
    <x v="1181"/>
    <d v="2012-09-26T00:00:00"/>
    <s v="Standard Class"/>
    <s v="TC-20980"/>
    <s v="Tamara Chand"/>
    <x v="1"/>
    <x v="0"/>
    <s v="Long Beach"/>
    <x v="15"/>
    <n v="11561"/>
    <x v="3"/>
    <x v="1329"/>
    <x v="1"/>
    <x v="8"/>
    <x v="1305"/>
    <n v="24.448"/>
    <n v="2"/>
    <n v="0.2"/>
    <n v="8.8623999999999992"/>
  </r>
  <r>
    <n v="8063"/>
    <s v="CA-2013-132997"/>
    <x v="0"/>
    <x v="77"/>
    <d v="2013-11-10T00:00:00"/>
    <s v="First Class"/>
    <s v="LW-17215"/>
    <s v="Luke Weiss"/>
    <x v="0"/>
    <x v="0"/>
    <s v="Rochester"/>
    <x v="15"/>
    <n v="14609"/>
    <x v="3"/>
    <x v="506"/>
    <x v="2"/>
    <x v="7"/>
    <x v="501"/>
    <n v="263.95999999999998"/>
    <n v="4"/>
    <n v="0"/>
    <n v="71.269200000000012"/>
  </r>
  <r>
    <n v="8064"/>
    <s v="CA-2013-132997"/>
    <x v="0"/>
    <x v="77"/>
    <d v="2013-11-10T00:00:00"/>
    <s v="First Class"/>
    <s v="LW-17215"/>
    <s v="Luke Weiss"/>
    <x v="0"/>
    <x v="0"/>
    <s v="Rochester"/>
    <x v="15"/>
    <n v="14609"/>
    <x v="3"/>
    <x v="1211"/>
    <x v="2"/>
    <x v="7"/>
    <x v="1187"/>
    <n v="359.96999999999997"/>
    <n v="3"/>
    <n v="0"/>
    <n v="100.7916"/>
  </r>
  <r>
    <n v="8065"/>
    <s v="CA-2013-132997"/>
    <x v="0"/>
    <x v="77"/>
    <d v="2013-11-10T00:00:00"/>
    <s v="First Class"/>
    <s v="LW-17215"/>
    <s v="Luke Weiss"/>
    <x v="0"/>
    <x v="0"/>
    <s v="Rochester"/>
    <x v="15"/>
    <n v="14609"/>
    <x v="3"/>
    <x v="1347"/>
    <x v="1"/>
    <x v="10"/>
    <x v="1323"/>
    <n v="12.96"/>
    <n v="2"/>
    <n v="0"/>
    <n v="6.2208000000000006"/>
  </r>
  <r>
    <n v="8066"/>
    <s v="CA-2013-132997"/>
    <x v="0"/>
    <x v="77"/>
    <d v="2013-11-10T00:00:00"/>
    <s v="First Class"/>
    <s v="LW-17215"/>
    <s v="Luke Weiss"/>
    <x v="0"/>
    <x v="0"/>
    <s v="Rochester"/>
    <x v="15"/>
    <n v="14609"/>
    <x v="3"/>
    <x v="41"/>
    <x v="1"/>
    <x v="4"/>
    <x v="41"/>
    <n v="116.82"/>
    <n v="3"/>
    <n v="0"/>
    <n v="5.8409999999999869"/>
  </r>
  <r>
    <n v="8067"/>
    <s v="CA-2013-132997"/>
    <x v="0"/>
    <x v="77"/>
    <d v="2013-11-10T00:00:00"/>
    <s v="First Class"/>
    <s v="LW-17215"/>
    <s v="Luke Weiss"/>
    <x v="0"/>
    <x v="0"/>
    <s v="Rochester"/>
    <x v="15"/>
    <n v="14609"/>
    <x v="3"/>
    <x v="1591"/>
    <x v="1"/>
    <x v="8"/>
    <x v="1574"/>
    <n v="276.78400000000005"/>
    <n v="2"/>
    <n v="0.2"/>
    <n v="89.954799999999992"/>
  </r>
  <r>
    <n v="8068"/>
    <s v="US-2012-160563"/>
    <x v="1"/>
    <x v="1182"/>
    <d v="2012-10-24T00:00:00"/>
    <s v="Standard Class"/>
    <s v="NS-18640"/>
    <s v="Noel Staavos"/>
    <x v="1"/>
    <x v="0"/>
    <s v="San Francisco"/>
    <x v="1"/>
    <n v="94109"/>
    <x v="1"/>
    <x v="428"/>
    <x v="2"/>
    <x v="11"/>
    <x v="423"/>
    <n v="239.96999999999997"/>
    <n v="3"/>
    <n v="0"/>
    <n v="86.389199999999988"/>
  </r>
  <r>
    <n v="8069"/>
    <s v="US-2012-160563"/>
    <x v="1"/>
    <x v="1182"/>
    <d v="2012-10-24T00:00:00"/>
    <s v="Standard Class"/>
    <s v="NS-18640"/>
    <s v="Noel Staavos"/>
    <x v="1"/>
    <x v="0"/>
    <s v="San Francisco"/>
    <x v="1"/>
    <n v="94109"/>
    <x v="1"/>
    <x v="1565"/>
    <x v="0"/>
    <x v="5"/>
    <x v="1547"/>
    <n v="16.02"/>
    <n v="6"/>
    <n v="0"/>
    <n v="6.0876000000000001"/>
  </r>
  <r>
    <n v="8070"/>
    <s v="CA-2014-151750"/>
    <x v="3"/>
    <x v="314"/>
    <d v="2014-01-06T00:00:00"/>
    <s v="Standard Class"/>
    <s v="JM-15250"/>
    <s v="Janet Martin"/>
    <x v="0"/>
    <x v="0"/>
    <s v="Huntsville"/>
    <x v="5"/>
    <n v="77340"/>
    <x v="2"/>
    <x v="418"/>
    <x v="1"/>
    <x v="4"/>
    <x v="413"/>
    <n v="454.56000000000006"/>
    <n v="5"/>
    <n v="0.2"/>
    <n v="-107.95800000000004"/>
  </r>
  <r>
    <n v="8071"/>
    <s v="CA-2014-151750"/>
    <x v="3"/>
    <x v="314"/>
    <d v="2014-01-06T00:00:00"/>
    <s v="Standard Class"/>
    <s v="JM-15250"/>
    <s v="Janet Martin"/>
    <x v="0"/>
    <x v="0"/>
    <s v="Huntsville"/>
    <x v="5"/>
    <n v="77340"/>
    <x v="2"/>
    <x v="1454"/>
    <x v="0"/>
    <x v="5"/>
    <x v="1431"/>
    <n v="141.41999999999999"/>
    <n v="5"/>
    <n v="0.6"/>
    <n v="-187.38150000000002"/>
  </r>
  <r>
    <n v="8072"/>
    <s v="CA-2014-151750"/>
    <x v="3"/>
    <x v="314"/>
    <d v="2014-01-06T00:00:00"/>
    <s v="Standard Class"/>
    <s v="JM-15250"/>
    <s v="Janet Martin"/>
    <x v="0"/>
    <x v="0"/>
    <s v="Huntsville"/>
    <x v="5"/>
    <n v="77340"/>
    <x v="2"/>
    <x v="637"/>
    <x v="0"/>
    <x v="1"/>
    <x v="631"/>
    <n v="310.74399999999997"/>
    <n v="4"/>
    <n v="0.3"/>
    <n v="-26.635199999999998"/>
  </r>
  <r>
    <n v="8073"/>
    <s v="CA-2014-151750"/>
    <x v="3"/>
    <x v="314"/>
    <d v="2014-01-06T00:00:00"/>
    <s v="Standard Class"/>
    <s v="JM-15250"/>
    <s v="Janet Martin"/>
    <x v="0"/>
    <x v="0"/>
    <s v="Huntsville"/>
    <x v="5"/>
    <n v="77340"/>
    <x v="2"/>
    <x v="703"/>
    <x v="1"/>
    <x v="6"/>
    <x v="696"/>
    <n v="12.736000000000001"/>
    <n v="4"/>
    <n v="0.2"/>
    <n v="2.2287999999999988"/>
  </r>
  <r>
    <n v="8074"/>
    <s v="CA-2014-151750"/>
    <x v="3"/>
    <x v="314"/>
    <d v="2014-01-06T00:00:00"/>
    <s v="Standard Class"/>
    <s v="JM-15250"/>
    <s v="Janet Martin"/>
    <x v="0"/>
    <x v="0"/>
    <s v="Huntsville"/>
    <x v="5"/>
    <n v="77340"/>
    <x v="2"/>
    <x v="625"/>
    <x v="1"/>
    <x v="8"/>
    <x v="619"/>
    <n v="6.469999999999998"/>
    <n v="5"/>
    <n v="0.8"/>
    <n v="-9.7050000000000018"/>
  </r>
  <r>
    <n v="8075"/>
    <s v="CA-2014-151750"/>
    <x v="3"/>
    <x v="314"/>
    <d v="2014-01-06T00:00:00"/>
    <s v="Standard Class"/>
    <s v="JM-15250"/>
    <s v="Janet Martin"/>
    <x v="0"/>
    <x v="0"/>
    <s v="Huntsville"/>
    <x v="5"/>
    <n v="77340"/>
    <x v="2"/>
    <x v="185"/>
    <x v="1"/>
    <x v="8"/>
    <x v="184"/>
    <n v="13.747999999999998"/>
    <n v="14"/>
    <n v="0.8"/>
    <n v="-22.684200000000004"/>
  </r>
  <r>
    <n v="8076"/>
    <s v="CA-2014-151750"/>
    <x v="3"/>
    <x v="314"/>
    <d v="2014-01-06T00:00:00"/>
    <s v="Standard Class"/>
    <s v="JM-15250"/>
    <s v="Janet Martin"/>
    <x v="0"/>
    <x v="0"/>
    <s v="Huntsville"/>
    <x v="5"/>
    <n v="77340"/>
    <x v="2"/>
    <x v="513"/>
    <x v="1"/>
    <x v="9"/>
    <x v="508"/>
    <n v="15.223999999999997"/>
    <n v="2"/>
    <n v="0.8"/>
    <n v="-38.821200000000012"/>
  </r>
  <r>
    <n v="8077"/>
    <s v="CA-2012-106187"/>
    <x v="1"/>
    <x v="537"/>
    <d v="2012-06-29T00:00:00"/>
    <s v="Standard Class"/>
    <s v="RF-19345"/>
    <s v="Randy Ferguson"/>
    <x v="1"/>
    <x v="0"/>
    <s v="East Point"/>
    <x v="32"/>
    <n v="30344"/>
    <x v="0"/>
    <x v="645"/>
    <x v="0"/>
    <x v="5"/>
    <x v="639"/>
    <n v="27.42"/>
    <n v="3"/>
    <n v="0"/>
    <n v="9.3227999999999991"/>
  </r>
  <r>
    <n v="8078"/>
    <s v="CA-2012-106187"/>
    <x v="1"/>
    <x v="537"/>
    <d v="2012-06-29T00:00:00"/>
    <s v="Standard Class"/>
    <s v="RF-19345"/>
    <s v="Randy Ferguson"/>
    <x v="1"/>
    <x v="0"/>
    <s v="East Point"/>
    <x v="32"/>
    <n v="30344"/>
    <x v="0"/>
    <x v="896"/>
    <x v="1"/>
    <x v="8"/>
    <x v="880"/>
    <n v="165.98"/>
    <n v="1"/>
    <n v="0"/>
    <n v="74.690999999999988"/>
  </r>
  <r>
    <n v="8079"/>
    <s v="CA-2012-106187"/>
    <x v="1"/>
    <x v="537"/>
    <d v="2012-06-29T00:00:00"/>
    <s v="Standard Class"/>
    <s v="RF-19345"/>
    <s v="Randy Ferguson"/>
    <x v="1"/>
    <x v="0"/>
    <s v="East Point"/>
    <x v="32"/>
    <n v="30344"/>
    <x v="0"/>
    <x v="1371"/>
    <x v="2"/>
    <x v="11"/>
    <x v="1347"/>
    <n v="75"/>
    <n v="3"/>
    <n v="0"/>
    <n v="18"/>
  </r>
  <r>
    <n v="8080"/>
    <s v="US-2013-164945"/>
    <x v="0"/>
    <x v="441"/>
    <d v="2013-11-28T00:00:00"/>
    <s v="Standard Class"/>
    <s v="CA-12055"/>
    <s v="Cathy Armstrong"/>
    <x v="2"/>
    <x v="0"/>
    <s v="New York City"/>
    <x v="15"/>
    <n v="10009"/>
    <x v="3"/>
    <x v="301"/>
    <x v="1"/>
    <x v="8"/>
    <x v="298"/>
    <n v="134.27200000000002"/>
    <n v="8"/>
    <n v="0.2"/>
    <n v="46.99519999999999"/>
  </r>
  <r>
    <n v="8081"/>
    <s v="CA-2012-150714"/>
    <x v="1"/>
    <x v="662"/>
    <d v="2012-11-01T00:00:00"/>
    <s v="Standard Class"/>
    <s v="KH-16690"/>
    <s v="Kristen Hastings"/>
    <x v="1"/>
    <x v="0"/>
    <s v="Springfield"/>
    <x v="21"/>
    <n v="97477"/>
    <x v="1"/>
    <x v="933"/>
    <x v="1"/>
    <x v="2"/>
    <x v="917"/>
    <n v="146.54400000000001"/>
    <n v="6"/>
    <n v="0.2"/>
    <n v="47.626799999999996"/>
  </r>
  <r>
    <n v="8082"/>
    <s v="CA-2012-150714"/>
    <x v="1"/>
    <x v="662"/>
    <d v="2012-11-01T00:00:00"/>
    <s v="Standard Class"/>
    <s v="KH-16690"/>
    <s v="Kristen Hastings"/>
    <x v="1"/>
    <x v="0"/>
    <s v="Springfield"/>
    <x v="21"/>
    <n v="97477"/>
    <x v="1"/>
    <x v="1766"/>
    <x v="1"/>
    <x v="10"/>
    <x v="1746"/>
    <n v="131.904"/>
    <n v="3"/>
    <n v="0.2"/>
    <n v="47.815200000000004"/>
  </r>
  <r>
    <n v="8083"/>
    <s v="CA-2012-150714"/>
    <x v="1"/>
    <x v="662"/>
    <d v="2012-11-01T00:00:00"/>
    <s v="Standard Class"/>
    <s v="KH-16690"/>
    <s v="Kristen Hastings"/>
    <x v="1"/>
    <x v="0"/>
    <s v="Springfield"/>
    <x v="21"/>
    <n v="97477"/>
    <x v="1"/>
    <x v="543"/>
    <x v="1"/>
    <x v="9"/>
    <x v="538"/>
    <n v="203.88000000000002"/>
    <n v="5"/>
    <n v="0.2"/>
    <n v="20.387999999999998"/>
  </r>
  <r>
    <n v="8084"/>
    <s v="CA-2012-150714"/>
    <x v="1"/>
    <x v="662"/>
    <d v="2012-11-01T00:00:00"/>
    <s v="Standard Class"/>
    <s v="KH-16690"/>
    <s v="Kristen Hastings"/>
    <x v="1"/>
    <x v="0"/>
    <s v="Springfield"/>
    <x v="21"/>
    <n v="97477"/>
    <x v="1"/>
    <x v="1282"/>
    <x v="1"/>
    <x v="8"/>
    <x v="1258"/>
    <n v="14.301000000000002"/>
    <n v="7"/>
    <n v="0.7"/>
    <n v="-10.487400000000001"/>
  </r>
  <r>
    <n v="8085"/>
    <s v="CA-2012-150714"/>
    <x v="1"/>
    <x v="662"/>
    <d v="2012-11-01T00:00:00"/>
    <s v="Standard Class"/>
    <s v="KH-16690"/>
    <s v="Kristen Hastings"/>
    <x v="1"/>
    <x v="0"/>
    <s v="Springfield"/>
    <x v="21"/>
    <n v="97477"/>
    <x v="1"/>
    <x v="435"/>
    <x v="1"/>
    <x v="4"/>
    <x v="430"/>
    <n v="718.6400000000001"/>
    <n v="10"/>
    <n v="0.2"/>
    <n v="-161.69400000000005"/>
  </r>
  <r>
    <n v="8086"/>
    <s v="CA-2013-105753"/>
    <x v="0"/>
    <x v="201"/>
    <d v="2013-10-27T00:00:00"/>
    <s v="Standard Class"/>
    <s v="LC-16960"/>
    <s v="Lindsay Castell"/>
    <x v="2"/>
    <x v="0"/>
    <s v="Arlington"/>
    <x v="17"/>
    <n v="22204"/>
    <x v="0"/>
    <x v="390"/>
    <x v="0"/>
    <x v="5"/>
    <x v="386"/>
    <n v="61.1"/>
    <n v="5"/>
    <n v="0"/>
    <n v="18.329999999999991"/>
  </r>
  <r>
    <n v="8087"/>
    <s v="CA-2014-120894"/>
    <x v="3"/>
    <x v="1045"/>
    <d v="2014-05-03T00:00:00"/>
    <s v="Standard Class"/>
    <s v="JL-15130"/>
    <s v="Jack Lebron"/>
    <x v="0"/>
    <x v="0"/>
    <s v="Wilmington"/>
    <x v="3"/>
    <n v="28403"/>
    <x v="0"/>
    <x v="1267"/>
    <x v="1"/>
    <x v="9"/>
    <x v="1242"/>
    <n v="28.08"/>
    <n v="3"/>
    <n v="0.2"/>
    <n v="5.2650000000000006"/>
  </r>
  <r>
    <n v="8088"/>
    <s v="CA-2013-106621"/>
    <x v="0"/>
    <x v="321"/>
    <d v="2013-10-02T00:00:00"/>
    <s v="Second Class"/>
    <s v="DM-12955"/>
    <s v="Dario Medina"/>
    <x v="1"/>
    <x v="0"/>
    <s v="Yuma"/>
    <x v="16"/>
    <n v="85364"/>
    <x v="1"/>
    <x v="836"/>
    <x v="1"/>
    <x v="6"/>
    <x v="823"/>
    <n v="10.496"/>
    <n v="4"/>
    <n v="0.2"/>
    <n v="1.1807999999999983"/>
  </r>
  <r>
    <n v="8089"/>
    <s v="CA-2012-107020"/>
    <x v="1"/>
    <x v="848"/>
    <d v="2012-07-14T00:00:00"/>
    <s v="Standard Class"/>
    <s v="MV-18190"/>
    <s v="Mike Vittorini"/>
    <x v="0"/>
    <x v="0"/>
    <s v="San Bernardino"/>
    <x v="1"/>
    <n v="92404"/>
    <x v="1"/>
    <x v="691"/>
    <x v="1"/>
    <x v="8"/>
    <x v="684"/>
    <n v="39.92"/>
    <n v="2"/>
    <n v="0.2"/>
    <n v="12.973999999999997"/>
  </r>
  <r>
    <n v="8090"/>
    <s v="US-2012-117492"/>
    <x v="1"/>
    <x v="976"/>
    <d v="2012-08-09T00:00:00"/>
    <s v="First Class"/>
    <s v="NS-18640"/>
    <s v="Noel Staavos"/>
    <x v="1"/>
    <x v="0"/>
    <s v="Baltimore"/>
    <x v="39"/>
    <n v="21215"/>
    <x v="3"/>
    <x v="22"/>
    <x v="1"/>
    <x v="9"/>
    <x v="22"/>
    <n v="77.58"/>
    <n v="9"/>
    <n v="0"/>
    <n v="20.1708"/>
  </r>
  <r>
    <n v="8091"/>
    <s v="CA-2011-101392"/>
    <x v="2"/>
    <x v="1035"/>
    <d v="2011-12-13T00:00:00"/>
    <s v="Standard Class"/>
    <s v="AS-10630"/>
    <s v="Ann Steele"/>
    <x v="2"/>
    <x v="0"/>
    <s v="Seattle"/>
    <x v="4"/>
    <n v="98103"/>
    <x v="1"/>
    <x v="1424"/>
    <x v="1"/>
    <x v="4"/>
    <x v="1403"/>
    <n v="269.35999999999996"/>
    <n v="7"/>
    <n v="0"/>
    <n v="70.033599999999993"/>
  </r>
  <r>
    <n v="8092"/>
    <s v="CA-2012-127502"/>
    <x v="1"/>
    <x v="895"/>
    <d v="2012-12-14T00:00:00"/>
    <s v="Standard Class"/>
    <s v="MT-17815"/>
    <s v="Meg Tillman"/>
    <x v="0"/>
    <x v="0"/>
    <s v="San Francisco"/>
    <x v="1"/>
    <n v="94110"/>
    <x v="1"/>
    <x v="745"/>
    <x v="1"/>
    <x v="2"/>
    <x v="736"/>
    <n v="5.76"/>
    <n v="2"/>
    <n v="0"/>
    <n v="2.8224"/>
  </r>
  <r>
    <n v="8093"/>
    <s v="CA-2014-143658"/>
    <x v="3"/>
    <x v="1183"/>
    <d v="2014-11-14T00:00:00"/>
    <s v="Second Class"/>
    <s v="SR-20425"/>
    <s v="Sharelle Roach"/>
    <x v="2"/>
    <x v="0"/>
    <s v="New York City"/>
    <x v="15"/>
    <n v="10035"/>
    <x v="3"/>
    <x v="940"/>
    <x v="1"/>
    <x v="6"/>
    <x v="924"/>
    <n v="109.9"/>
    <n v="5"/>
    <n v="0"/>
    <n v="32.97"/>
  </r>
  <r>
    <n v="8094"/>
    <s v="CA-2014-133046"/>
    <x v="3"/>
    <x v="944"/>
    <d v="2014-08-02T00:00:00"/>
    <s v="Second Class"/>
    <s v="DK-13375"/>
    <s v="Dennis Kane"/>
    <x v="0"/>
    <x v="0"/>
    <s v="Seattle"/>
    <x v="4"/>
    <n v="98115"/>
    <x v="1"/>
    <x v="740"/>
    <x v="0"/>
    <x v="5"/>
    <x v="33"/>
    <n v="23.88"/>
    <n v="3"/>
    <n v="0"/>
    <n v="10.507200000000001"/>
  </r>
  <r>
    <n v="8095"/>
    <s v="CA-2014-133046"/>
    <x v="3"/>
    <x v="944"/>
    <d v="2014-08-02T00:00:00"/>
    <s v="Second Class"/>
    <s v="DK-13375"/>
    <s v="Dennis Kane"/>
    <x v="0"/>
    <x v="0"/>
    <s v="Seattle"/>
    <x v="4"/>
    <n v="98115"/>
    <x v="1"/>
    <x v="1254"/>
    <x v="1"/>
    <x v="10"/>
    <x v="1229"/>
    <n v="26.2"/>
    <n v="4"/>
    <n v="0"/>
    <n v="12.052"/>
  </r>
  <r>
    <n v="8096"/>
    <s v="CA-2014-133046"/>
    <x v="3"/>
    <x v="944"/>
    <d v="2014-08-02T00:00:00"/>
    <s v="Second Class"/>
    <s v="DK-13375"/>
    <s v="Dennis Kane"/>
    <x v="0"/>
    <x v="0"/>
    <s v="Seattle"/>
    <x v="4"/>
    <n v="98115"/>
    <x v="1"/>
    <x v="1290"/>
    <x v="1"/>
    <x v="10"/>
    <x v="1267"/>
    <n v="12.96"/>
    <n v="2"/>
    <n v="0"/>
    <n v="6.2208000000000006"/>
  </r>
  <r>
    <n v="8097"/>
    <s v="CA-2014-133046"/>
    <x v="3"/>
    <x v="944"/>
    <d v="2014-08-02T00:00:00"/>
    <s v="Second Class"/>
    <s v="DK-13375"/>
    <s v="Dennis Kane"/>
    <x v="0"/>
    <x v="0"/>
    <s v="Seattle"/>
    <x v="4"/>
    <n v="98115"/>
    <x v="1"/>
    <x v="437"/>
    <x v="2"/>
    <x v="11"/>
    <x v="432"/>
    <n v="234.95000000000002"/>
    <n v="5"/>
    <n v="0"/>
    <n v="32.893000000000008"/>
  </r>
  <r>
    <n v="8098"/>
    <s v="CA-2014-122798"/>
    <x v="3"/>
    <x v="116"/>
    <d v="2015-01-02T00:00:00"/>
    <s v="Standard Class"/>
    <s v="SV-20935"/>
    <s v="Susan Vittorini"/>
    <x v="0"/>
    <x v="0"/>
    <s v="Albuquerque"/>
    <x v="27"/>
    <n v="87105"/>
    <x v="1"/>
    <x v="392"/>
    <x v="1"/>
    <x v="4"/>
    <x v="388"/>
    <n v="118.25"/>
    <n v="5"/>
    <n v="0"/>
    <n v="34.292499999999997"/>
  </r>
  <r>
    <n v="8099"/>
    <s v="CA-2014-122798"/>
    <x v="3"/>
    <x v="116"/>
    <d v="2015-01-02T00:00:00"/>
    <s v="Standard Class"/>
    <s v="SV-20935"/>
    <s v="Susan Vittorini"/>
    <x v="0"/>
    <x v="0"/>
    <s v="Albuquerque"/>
    <x v="27"/>
    <n v="87105"/>
    <x v="1"/>
    <x v="1433"/>
    <x v="1"/>
    <x v="10"/>
    <x v="1412"/>
    <n v="4.28"/>
    <n v="1"/>
    <n v="0"/>
    <n v="1.9259999999999997"/>
  </r>
  <r>
    <n v="8100"/>
    <s v="CA-2013-169663"/>
    <x v="0"/>
    <x v="612"/>
    <d v="2013-03-14T00:00:00"/>
    <s v="First Class"/>
    <s v="RH-19510"/>
    <s v="Rick Huthwaite"/>
    <x v="2"/>
    <x v="0"/>
    <s v="Los Angeles"/>
    <x v="1"/>
    <n v="90045"/>
    <x v="1"/>
    <x v="1044"/>
    <x v="2"/>
    <x v="11"/>
    <x v="1024"/>
    <n v="26.849999999999998"/>
    <n v="3"/>
    <n v="0"/>
    <n v="5.101499999999997"/>
  </r>
  <r>
    <n v="8101"/>
    <s v="CA-2013-169663"/>
    <x v="0"/>
    <x v="612"/>
    <d v="2013-03-14T00:00:00"/>
    <s v="First Class"/>
    <s v="RH-19510"/>
    <s v="Rick Huthwaite"/>
    <x v="2"/>
    <x v="0"/>
    <s v="Los Angeles"/>
    <x v="1"/>
    <n v="90045"/>
    <x v="1"/>
    <x v="1832"/>
    <x v="2"/>
    <x v="15"/>
    <x v="1811"/>
    <n v="3357.6000000000004"/>
    <n v="3"/>
    <n v="0.2"/>
    <n v="377.72999999999956"/>
  </r>
  <r>
    <n v="8102"/>
    <s v="CA-2012-149846"/>
    <x v="1"/>
    <x v="1184"/>
    <d v="2012-05-26T00:00:00"/>
    <s v="Standard Class"/>
    <s v="SB-20185"/>
    <s v="Sarah Brown"/>
    <x v="0"/>
    <x v="0"/>
    <s v="Los Angeles"/>
    <x v="1"/>
    <n v="90045"/>
    <x v="1"/>
    <x v="617"/>
    <x v="1"/>
    <x v="2"/>
    <x v="612"/>
    <n v="8.26"/>
    <n v="2"/>
    <n v="0"/>
    <n v="3.7995999999999999"/>
  </r>
  <r>
    <n v="8103"/>
    <s v="CA-2012-149846"/>
    <x v="1"/>
    <x v="1184"/>
    <d v="2012-05-26T00:00:00"/>
    <s v="Standard Class"/>
    <s v="SB-20185"/>
    <s v="Sarah Brown"/>
    <x v="0"/>
    <x v="0"/>
    <s v="Los Angeles"/>
    <x v="1"/>
    <n v="90045"/>
    <x v="1"/>
    <x v="668"/>
    <x v="2"/>
    <x v="15"/>
    <x v="662"/>
    <n v="2973.32"/>
    <n v="7"/>
    <n v="0.2"/>
    <n v="334.49849999999958"/>
  </r>
  <r>
    <n v="8104"/>
    <s v="CA-2012-149846"/>
    <x v="1"/>
    <x v="1184"/>
    <d v="2012-05-26T00:00:00"/>
    <s v="Standard Class"/>
    <s v="SB-20185"/>
    <s v="Sarah Brown"/>
    <x v="0"/>
    <x v="0"/>
    <s v="Los Angeles"/>
    <x v="1"/>
    <n v="90045"/>
    <x v="1"/>
    <x v="328"/>
    <x v="1"/>
    <x v="4"/>
    <x v="324"/>
    <n v="104.79"/>
    <n v="7"/>
    <n v="0"/>
    <n v="29.341200000000008"/>
  </r>
  <r>
    <n v="8105"/>
    <s v="CA-2012-149846"/>
    <x v="1"/>
    <x v="1184"/>
    <d v="2012-05-26T00:00:00"/>
    <s v="Standard Class"/>
    <s v="SB-20185"/>
    <s v="Sarah Brown"/>
    <x v="0"/>
    <x v="0"/>
    <s v="Los Angeles"/>
    <x v="1"/>
    <n v="90045"/>
    <x v="1"/>
    <x v="297"/>
    <x v="2"/>
    <x v="7"/>
    <x v="294"/>
    <n v="775.72800000000007"/>
    <n v="6"/>
    <n v="0.2"/>
    <n v="58.179600000000022"/>
  </r>
  <r>
    <n v="8106"/>
    <s v="CA-2014-159149"/>
    <x v="3"/>
    <x v="922"/>
    <d v="2014-02-20T00:00:00"/>
    <s v="First Class"/>
    <s v="CR-12820"/>
    <s v="Cyra Reiten"/>
    <x v="2"/>
    <x v="0"/>
    <s v="Houston"/>
    <x v="5"/>
    <n v="77041"/>
    <x v="2"/>
    <x v="419"/>
    <x v="0"/>
    <x v="0"/>
    <x v="414"/>
    <n v="89.066399999999987"/>
    <n v="1"/>
    <n v="0.32"/>
    <n v="-17.027400000000007"/>
  </r>
  <r>
    <n v="8107"/>
    <s v="CA-2014-159149"/>
    <x v="3"/>
    <x v="922"/>
    <d v="2014-02-20T00:00:00"/>
    <s v="First Class"/>
    <s v="CR-12820"/>
    <s v="Cyra Reiten"/>
    <x v="2"/>
    <x v="0"/>
    <s v="Houston"/>
    <x v="5"/>
    <n v="77041"/>
    <x v="2"/>
    <x v="1833"/>
    <x v="1"/>
    <x v="6"/>
    <x v="1812"/>
    <n v="175.44"/>
    <n v="6"/>
    <n v="0.2"/>
    <n v="52.632000000000005"/>
  </r>
  <r>
    <n v="8108"/>
    <s v="CA-2014-159149"/>
    <x v="3"/>
    <x v="922"/>
    <d v="2014-02-20T00:00:00"/>
    <s v="First Class"/>
    <s v="CR-12820"/>
    <s v="Cyra Reiten"/>
    <x v="2"/>
    <x v="0"/>
    <s v="Houston"/>
    <x v="5"/>
    <n v="77041"/>
    <x v="2"/>
    <x v="1075"/>
    <x v="2"/>
    <x v="7"/>
    <x v="1056"/>
    <n v="438.33600000000001"/>
    <n v="4"/>
    <n v="0.2"/>
    <n v="-87.667200000000037"/>
  </r>
  <r>
    <n v="8109"/>
    <s v="US-2014-167570"/>
    <x v="3"/>
    <x v="166"/>
    <d v="2014-12-16T00:00:00"/>
    <s v="Standard Class"/>
    <s v="EG-13900"/>
    <s v="Emily Grady"/>
    <x v="0"/>
    <x v="0"/>
    <s v="Philadelphia"/>
    <x v="9"/>
    <n v="19140"/>
    <x v="3"/>
    <x v="389"/>
    <x v="0"/>
    <x v="1"/>
    <x v="385"/>
    <n v="215.54400000000001"/>
    <n v="4"/>
    <n v="0.3"/>
    <n v="-58.504800000000017"/>
  </r>
  <r>
    <n v="8110"/>
    <s v="CA-2014-160122"/>
    <x v="3"/>
    <x v="551"/>
    <d v="2014-11-24T00:00:00"/>
    <s v="Standard Class"/>
    <s v="RD-19930"/>
    <s v="Russell D'Ascenzo"/>
    <x v="0"/>
    <x v="0"/>
    <s v="Chicago"/>
    <x v="10"/>
    <n v="60623"/>
    <x v="2"/>
    <x v="1758"/>
    <x v="1"/>
    <x v="12"/>
    <x v="1702"/>
    <n v="55.584000000000003"/>
    <n v="6"/>
    <n v="0.2"/>
    <n v="20.844000000000001"/>
  </r>
  <r>
    <n v="8111"/>
    <s v="CA-2014-160122"/>
    <x v="3"/>
    <x v="551"/>
    <d v="2014-11-24T00:00:00"/>
    <s v="Standard Class"/>
    <s v="RD-19930"/>
    <s v="Russell D'Ascenzo"/>
    <x v="0"/>
    <x v="0"/>
    <s v="Chicago"/>
    <x v="10"/>
    <n v="60623"/>
    <x v="2"/>
    <x v="1455"/>
    <x v="0"/>
    <x v="1"/>
    <x v="1432"/>
    <n v="127.38599999999998"/>
    <n v="2"/>
    <n v="0.3"/>
    <n v="-25.477199999999982"/>
  </r>
  <r>
    <n v="8112"/>
    <s v="CA-2013-130393"/>
    <x v="0"/>
    <x v="49"/>
    <d v="2013-12-04T00:00:00"/>
    <s v="Second Class"/>
    <s v="JM-15865"/>
    <s v="John Murray"/>
    <x v="0"/>
    <x v="0"/>
    <s v="San Angelo"/>
    <x v="5"/>
    <n v="76903"/>
    <x v="2"/>
    <x v="474"/>
    <x v="0"/>
    <x v="1"/>
    <x v="470"/>
    <n v="248.43"/>
    <n v="5"/>
    <n v="0.3"/>
    <n v="-17.744999999999976"/>
  </r>
  <r>
    <n v="8113"/>
    <s v="CA-2013-130393"/>
    <x v="0"/>
    <x v="49"/>
    <d v="2013-12-04T00:00:00"/>
    <s v="Second Class"/>
    <s v="JM-15865"/>
    <s v="John Murray"/>
    <x v="0"/>
    <x v="0"/>
    <s v="San Angelo"/>
    <x v="5"/>
    <n v="76903"/>
    <x v="2"/>
    <x v="937"/>
    <x v="1"/>
    <x v="9"/>
    <x v="921"/>
    <n v="11.647999999999998"/>
    <n v="4"/>
    <n v="0.8"/>
    <n v="-30.867200000000004"/>
  </r>
  <r>
    <n v="8114"/>
    <s v="CA-2013-130393"/>
    <x v="0"/>
    <x v="49"/>
    <d v="2013-12-04T00:00:00"/>
    <s v="Second Class"/>
    <s v="JM-15865"/>
    <s v="John Murray"/>
    <x v="0"/>
    <x v="0"/>
    <s v="San Angelo"/>
    <x v="5"/>
    <n v="76903"/>
    <x v="2"/>
    <x v="212"/>
    <x v="0"/>
    <x v="1"/>
    <x v="211"/>
    <n v="85.245999999999995"/>
    <n v="2"/>
    <n v="0.3"/>
    <n v="-1.217800000000004"/>
  </r>
  <r>
    <n v="8115"/>
    <s v="CA-2014-144820"/>
    <x v="3"/>
    <x v="621"/>
    <d v="2014-10-08T00:00:00"/>
    <s v="Second Class"/>
    <s v="LW-16825"/>
    <s v="Laurel Workman"/>
    <x v="1"/>
    <x v="0"/>
    <s v="Pasadena"/>
    <x v="5"/>
    <n v="77506"/>
    <x v="2"/>
    <x v="923"/>
    <x v="1"/>
    <x v="6"/>
    <x v="906"/>
    <n v="20.64"/>
    <n v="5"/>
    <n v="0.2"/>
    <n v="2.3219999999999974"/>
  </r>
  <r>
    <n v="8116"/>
    <s v="CA-2014-101014"/>
    <x v="3"/>
    <x v="635"/>
    <d v="2014-09-05T00:00:00"/>
    <s v="Standard Class"/>
    <s v="RW-19540"/>
    <s v="Rick Wilson"/>
    <x v="1"/>
    <x v="0"/>
    <s v="Los Angeles"/>
    <x v="1"/>
    <n v="90049"/>
    <x v="1"/>
    <x v="1817"/>
    <x v="0"/>
    <x v="5"/>
    <x v="1798"/>
    <n v="148.02000000000001"/>
    <n v="3"/>
    <n v="0"/>
    <n v="41.445600000000013"/>
  </r>
  <r>
    <n v="8117"/>
    <s v="CA-2014-105543"/>
    <x v="3"/>
    <x v="221"/>
    <d v="2014-11-25T00:00:00"/>
    <s v="Same Day"/>
    <s v="BG-11695"/>
    <s v="Brooke Gillingham"/>
    <x v="1"/>
    <x v="0"/>
    <s v="Garden City"/>
    <x v="41"/>
    <n v="67846"/>
    <x v="2"/>
    <x v="1291"/>
    <x v="1"/>
    <x v="4"/>
    <x v="1268"/>
    <n v="33.29"/>
    <n v="1"/>
    <n v="0"/>
    <n v="7.9895999999999994"/>
  </r>
  <r>
    <n v="8118"/>
    <s v="US-2014-113201"/>
    <x v="3"/>
    <x v="160"/>
    <d v="2014-07-06T00:00:00"/>
    <s v="Standard Class"/>
    <s v="TT-21220"/>
    <s v="Thomas Thornton"/>
    <x v="0"/>
    <x v="0"/>
    <s v="Los Angeles"/>
    <x v="1"/>
    <n v="90045"/>
    <x v="1"/>
    <x v="1127"/>
    <x v="1"/>
    <x v="10"/>
    <x v="1106"/>
    <n v="204.95000000000002"/>
    <n v="5"/>
    <n v="0"/>
    <n v="100.4255"/>
  </r>
  <r>
    <n v="8119"/>
    <s v="US-2014-106551"/>
    <x v="3"/>
    <x v="847"/>
    <d v="2014-07-28T00:00:00"/>
    <s v="Standard Class"/>
    <s v="EB-13930"/>
    <s v="Eric Barreto"/>
    <x v="0"/>
    <x v="0"/>
    <s v="Chicago"/>
    <x v="10"/>
    <n v="60653"/>
    <x v="2"/>
    <x v="499"/>
    <x v="0"/>
    <x v="1"/>
    <x v="494"/>
    <n v="526.34399999999994"/>
    <n v="4"/>
    <n v="0.3"/>
    <n v="-75.191999999999979"/>
  </r>
  <r>
    <n v="8120"/>
    <s v="CA-2013-116722"/>
    <x v="0"/>
    <x v="583"/>
    <d v="2013-11-17T00:00:00"/>
    <s v="Standard Class"/>
    <s v="LP-17080"/>
    <s v="Liz Pelletier"/>
    <x v="0"/>
    <x v="0"/>
    <s v="San Francisco"/>
    <x v="1"/>
    <n v="94110"/>
    <x v="1"/>
    <x v="107"/>
    <x v="0"/>
    <x v="5"/>
    <x v="107"/>
    <n v="41.96"/>
    <n v="2"/>
    <n v="0"/>
    <n v="10.909600000000001"/>
  </r>
  <r>
    <n v="8121"/>
    <s v="CA-2013-116722"/>
    <x v="0"/>
    <x v="583"/>
    <d v="2013-11-17T00:00:00"/>
    <s v="Standard Class"/>
    <s v="LP-17080"/>
    <s v="Liz Pelletier"/>
    <x v="0"/>
    <x v="0"/>
    <s v="San Francisco"/>
    <x v="1"/>
    <n v="94110"/>
    <x v="1"/>
    <x v="499"/>
    <x v="0"/>
    <x v="1"/>
    <x v="494"/>
    <n v="451.15199999999993"/>
    <n v="3"/>
    <n v="0.2"/>
    <n v="0"/>
  </r>
  <r>
    <n v="8122"/>
    <s v="CA-2013-116722"/>
    <x v="0"/>
    <x v="583"/>
    <d v="2013-11-17T00:00:00"/>
    <s v="Standard Class"/>
    <s v="LP-17080"/>
    <s v="Liz Pelletier"/>
    <x v="0"/>
    <x v="0"/>
    <s v="San Francisco"/>
    <x v="1"/>
    <n v="94110"/>
    <x v="1"/>
    <x v="175"/>
    <x v="1"/>
    <x v="8"/>
    <x v="174"/>
    <n v="31.504000000000005"/>
    <n v="11"/>
    <n v="0.2"/>
    <n v="11.026399999999999"/>
  </r>
  <r>
    <n v="8123"/>
    <s v="CA-2011-138128"/>
    <x v="2"/>
    <x v="337"/>
    <d v="2011-12-15T00:00:00"/>
    <s v="Standard Class"/>
    <s v="FP-14320"/>
    <s v="Frank Preis"/>
    <x v="0"/>
    <x v="0"/>
    <s v="Philadelphia"/>
    <x v="9"/>
    <n v="19134"/>
    <x v="3"/>
    <x v="118"/>
    <x v="1"/>
    <x v="12"/>
    <x v="118"/>
    <n v="30.672000000000001"/>
    <n v="3"/>
    <n v="0.2"/>
    <n v="9.5850000000000009"/>
  </r>
  <r>
    <n v="8124"/>
    <s v="CA-2011-138128"/>
    <x v="2"/>
    <x v="337"/>
    <d v="2011-12-15T00:00:00"/>
    <s v="Standard Class"/>
    <s v="FP-14320"/>
    <s v="Frank Preis"/>
    <x v="0"/>
    <x v="0"/>
    <s v="Philadelphia"/>
    <x v="9"/>
    <n v="19134"/>
    <x v="3"/>
    <x v="1077"/>
    <x v="2"/>
    <x v="16"/>
    <x v="1058"/>
    <n v="1079.9759999999999"/>
    <n v="4"/>
    <n v="0.4"/>
    <n v="125.99719999999991"/>
  </r>
  <r>
    <n v="8125"/>
    <s v="US-2014-150070"/>
    <x v="3"/>
    <x v="210"/>
    <d v="2014-09-13T00:00:00"/>
    <s v="Standard Class"/>
    <s v="JA-15970"/>
    <s v="Joseph Airdo"/>
    <x v="0"/>
    <x v="0"/>
    <s v="Modesto"/>
    <x v="1"/>
    <n v="95351"/>
    <x v="1"/>
    <x v="211"/>
    <x v="0"/>
    <x v="1"/>
    <x v="210"/>
    <n v="161.56800000000001"/>
    <n v="2"/>
    <n v="0.2"/>
    <n v="-28.274400000000021"/>
  </r>
  <r>
    <n v="8126"/>
    <s v="CA-2012-137064"/>
    <x v="1"/>
    <x v="525"/>
    <d v="2012-02-13T00:00:00"/>
    <s v="Standard Class"/>
    <s v="TS-21655"/>
    <s v="Trudy Schmidt"/>
    <x v="0"/>
    <x v="0"/>
    <s v="Houston"/>
    <x v="5"/>
    <n v="77070"/>
    <x v="2"/>
    <x v="766"/>
    <x v="1"/>
    <x v="8"/>
    <x v="758"/>
    <n v="2.9339999999999993"/>
    <n v="3"/>
    <n v="0.8"/>
    <n v="-4.9878000000000018"/>
  </r>
  <r>
    <n v="8127"/>
    <s v="CA-2012-137064"/>
    <x v="1"/>
    <x v="525"/>
    <d v="2012-02-13T00:00:00"/>
    <s v="Standard Class"/>
    <s v="TS-21655"/>
    <s v="Trudy Schmidt"/>
    <x v="0"/>
    <x v="0"/>
    <s v="Houston"/>
    <x v="5"/>
    <n v="77070"/>
    <x v="2"/>
    <x v="103"/>
    <x v="2"/>
    <x v="11"/>
    <x v="103"/>
    <n v="18.528000000000002"/>
    <n v="2"/>
    <n v="0.2"/>
    <n v="4.4004000000000003"/>
  </r>
  <r>
    <n v="8128"/>
    <s v="CA-2012-137064"/>
    <x v="1"/>
    <x v="525"/>
    <d v="2012-02-13T00:00:00"/>
    <s v="Standard Class"/>
    <s v="TS-21655"/>
    <s v="Trudy Schmidt"/>
    <x v="0"/>
    <x v="0"/>
    <s v="Houston"/>
    <x v="5"/>
    <n v="77070"/>
    <x v="2"/>
    <x v="1362"/>
    <x v="1"/>
    <x v="4"/>
    <x v="1339"/>
    <n v="670.75200000000007"/>
    <n v="3"/>
    <n v="0.2"/>
    <n v="-125.76600000000005"/>
  </r>
  <r>
    <n v="8129"/>
    <s v="CA-2014-157350"/>
    <x v="3"/>
    <x v="775"/>
    <d v="2014-09-02T00:00:00"/>
    <s v="Standard Class"/>
    <s v="DP-13000"/>
    <s v="Darren Powers"/>
    <x v="0"/>
    <x v="0"/>
    <s v="Chicago"/>
    <x v="10"/>
    <n v="60610"/>
    <x v="2"/>
    <x v="596"/>
    <x v="0"/>
    <x v="5"/>
    <x v="591"/>
    <n v="64.959999999999994"/>
    <n v="5"/>
    <n v="0.6"/>
    <n v="-43.847999999999985"/>
  </r>
  <r>
    <n v="8130"/>
    <s v="CA-2011-127866"/>
    <x v="2"/>
    <x v="836"/>
    <d v="2011-07-23T00:00:00"/>
    <s v="First Class"/>
    <s v="JD-15895"/>
    <s v="Jonathan Doherty"/>
    <x v="1"/>
    <x v="0"/>
    <s v="Riverside"/>
    <x v="1"/>
    <n v="92503"/>
    <x v="1"/>
    <x v="917"/>
    <x v="2"/>
    <x v="11"/>
    <x v="900"/>
    <n v="41.94"/>
    <n v="2"/>
    <n v="0"/>
    <n v="15.098399999999998"/>
  </r>
  <r>
    <n v="8131"/>
    <s v="CA-2011-127866"/>
    <x v="2"/>
    <x v="836"/>
    <d v="2011-07-23T00:00:00"/>
    <s v="First Class"/>
    <s v="JD-15895"/>
    <s v="Jonathan Doherty"/>
    <x v="1"/>
    <x v="0"/>
    <s v="Riverside"/>
    <x v="1"/>
    <n v="92503"/>
    <x v="1"/>
    <x v="1296"/>
    <x v="1"/>
    <x v="10"/>
    <x v="1272"/>
    <n v="11.96"/>
    <n v="2"/>
    <n v="0"/>
    <n v="5.8604000000000003"/>
  </r>
  <r>
    <n v="8132"/>
    <s v="CA-2011-127866"/>
    <x v="2"/>
    <x v="836"/>
    <d v="2011-07-23T00:00:00"/>
    <s v="First Class"/>
    <s v="JD-15895"/>
    <s v="Jonathan Doherty"/>
    <x v="1"/>
    <x v="0"/>
    <s v="Riverside"/>
    <x v="1"/>
    <n v="92503"/>
    <x v="1"/>
    <x v="1609"/>
    <x v="1"/>
    <x v="6"/>
    <x v="1591"/>
    <n v="13.12"/>
    <n v="4"/>
    <n v="0"/>
    <n v="3.8047999999999984"/>
  </r>
  <r>
    <n v="8133"/>
    <s v="CA-2011-127866"/>
    <x v="2"/>
    <x v="836"/>
    <d v="2011-07-23T00:00:00"/>
    <s v="First Class"/>
    <s v="JD-15895"/>
    <s v="Jonathan Doherty"/>
    <x v="1"/>
    <x v="0"/>
    <s v="Riverside"/>
    <x v="1"/>
    <n v="92503"/>
    <x v="1"/>
    <x v="518"/>
    <x v="1"/>
    <x v="4"/>
    <x v="513"/>
    <n v="535.41"/>
    <n v="3"/>
    <n v="0"/>
    <n v="160.62299999999993"/>
  </r>
  <r>
    <n v="8134"/>
    <s v="CA-2012-131352"/>
    <x v="1"/>
    <x v="1049"/>
    <d v="2012-10-13T00:00:00"/>
    <s v="Standard Class"/>
    <s v="GH-14485"/>
    <s v="Gene Hale"/>
    <x v="1"/>
    <x v="0"/>
    <s v="Dallas"/>
    <x v="5"/>
    <n v="75081"/>
    <x v="2"/>
    <x v="71"/>
    <x v="0"/>
    <x v="5"/>
    <x v="71"/>
    <n v="72.78"/>
    <n v="3"/>
    <n v="0.6"/>
    <n v="-70.960499999999996"/>
  </r>
  <r>
    <n v="8135"/>
    <s v="CA-2012-121776"/>
    <x v="1"/>
    <x v="1130"/>
    <d v="2012-02-21T00:00:00"/>
    <s v="Standard Class"/>
    <s v="RD-19585"/>
    <s v="Rob Dowd"/>
    <x v="0"/>
    <x v="0"/>
    <s v="Los Angeles"/>
    <x v="1"/>
    <n v="90008"/>
    <x v="1"/>
    <x v="314"/>
    <x v="1"/>
    <x v="10"/>
    <x v="311"/>
    <n v="36.839999999999996"/>
    <n v="3"/>
    <n v="0"/>
    <n v="17.314799999999998"/>
  </r>
  <r>
    <n v="8136"/>
    <s v="CA-2012-121776"/>
    <x v="1"/>
    <x v="1130"/>
    <d v="2012-02-21T00:00:00"/>
    <s v="Standard Class"/>
    <s v="RD-19585"/>
    <s v="Rob Dowd"/>
    <x v="0"/>
    <x v="0"/>
    <s v="Los Angeles"/>
    <x v="1"/>
    <n v="90008"/>
    <x v="1"/>
    <x v="49"/>
    <x v="1"/>
    <x v="2"/>
    <x v="49"/>
    <n v="87.71"/>
    <n v="7"/>
    <n v="0"/>
    <n v="41.223699999999994"/>
  </r>
  <r>
    <n v="8137"/>
    <s v="CA-2013-118073"/>
    <x v="0"/>
    <x v="399"/>
    <d v="2013-08-17T00:00:00"/>
    <s v="Standard Class"/>
    <s v="CS-12490"/>
    <s v="Cindy Schnelling"/>
    <x v="1"/>
    <x v="0"/>
    <s v="Lakeland"/>
    <x v="2"/>
    <n v="33801"/>
    <x v="0"/>
    <x v="277"/>
    <x v="0"/>
    <x v="3"/>
    <x v="274"/>
    <n v="562.29250000000013"/>
    <n v="7"/>
    <n v="0.45"/>
    <n v="-255.58750000000009"/>
  </r>
  <r>
    <n v="8138"/>
    <s v="CA-2011-103219"/>
    <x v="2"/>
    <x v="187"/>
    <d v="2011-11-13T00:00:00"/>
    <s v="Standard Class"/>
    <s v="BF-11215"/>
    <s v="Benjamin Farhat"/>
    <x v="2"/>
    <x v="0"/>
    <s v="New York City"/>
    <x v="15"/>
    <n v="10035"/>
    <x v="3"/>
    <x v="267"/>
    <x v="0"/>
    <x v="5"/>
    <x v="954"/>
    <n v="56.52"/>
    <n v="9"/>
    <n v="0"/>
    <n v="21.477600000000002"/>
  </r>
  <r>
    <n v="8139"/>
    <s v="CA-2013-102561"/>
    <x v="0"/>
    <x v="427"/>
    <d v="2013-07-23T00:00:00"/>
    <s v="Standard Class"/>
    <s v="NK-18490"/>
    <s v="Neil Knudson"/>
    <x v="2"/>
    <x v="0"/>
    <s v="Philadelphia"/>
    <x v="9"/>
    <n v="19140"/>
    <x v="3"/>
    <x v="824"/>
    <x v="1"/>
    <x v="6"/>
    <x v="812"/>
    <n v="11.264000000000001"/>
    <n v="8"/>
    <n v="0.2"/>
    <n v="1.2671999999999994"/>
  </r>
  <r>
    <n v="8140"/>
    <s v="CA-2013-102561"/>
    <x v="0"/>
    <x v="427"/>
    <d v="2013-07-23T00:00:00"/>
    <s v="Standard Class"/>
    <s v="NK-18490"/>
    <s v="Neil Knudson"/>
    <x v="2"/>
    <x v="0"/>
    <s v="Philadelphia"/>
    <x v="9"/>
    <n v="19140"/>
    <x v="3"/>
    <x v="841"/>
    <x v="1"/>
    <x v="4"/>
    <x v="827"/>
    <n v="284.08000000000004"/>
    <n v="10"/>
    <n v="0.2"/>
    <n v="24.856999999999999"/>
  </r>
  <r>
    <n v="8141"/>
    <s v="CA-2013-102561"/>
    <x v="0"/>
    <x v="427"/>
    <d v="2013-07-23T00:00:00"/>
    <s v="Standard Class"/>
    <s v="NK-18490"/>
    <s v="Neil Knudson"/>
    <x v="2"/>
    <x v="0"/>
    <s v="Philadelphia"/>
    <x v="9"/>
    <n v="19140"/>
    <x v="3"/>
    <x v="609"/>
    <x v="1"/>
    <x v="10"/>
    <x v="604"/>
    <n v="18.496000000000002"/>
    <n v="4"/>
    <n v="0.2"/>
    <n v="6.7048000000000005"/>
  </r>
  <r>
    <n v="8142"/>
    <s v="CA-2013-100993"/>
    <x v="0"/>
    <x v="473"/>
    <d v="2013-02-10T00:00:00"/>
    <s v="Standard Class"/>
    <s v="AZ-10750"/>
    <s v="Annie Zypern"/>
    <x v="0"/>
    <x v="0"/>
    <s v="San Diego"/>
    <x v="1"/>
    <n v="92037"/>
    <x v="1"/>
    <x v="607"/>
    <x v="1"/>
    <x v="2"/>
    <x v="602"/>
    <n v="14.73"/>
    <n v="3"/>
    <n v="0"/>
    <n v="7.2176999999999998"/>
  </r>
  <r>
    <n v="8143"/>
    <s v="CA-2013-100993"/>
    <x v="0"/>
    <x v="473"/>
    <d v="2013-02-10T00:00:00"/>
    <s v="Standard Class"/>
    <s v="AZ-10750"/>
    <s v="Annie Zypern"/>
    <x v="0"/>
    <x v="0"/>
    <s v="San Diego"/>
    <x v="1"/>
    <n v="92037"/>
    <x v="1"/>
    <x v="821"/>
    <x v="1"/>
    <x v="4"/>
    <x v="809"/>
    <n v="186.54"/>
    <n v="3"/>
    <n v="0"/>
    <n v="50.365800000000007"/>
  </r>
  <r>
    <n v="8144"/>
    <s v="CA-2013-100993"/>
    <x v="0"/>
    <x v="473"/>
    <d v="2013-02-10T00:00:00"/>
    <s v="Standard Class"/>
    <s v="AZ-10750"/>
    <s v="Annie Zypern"/>
    <x v="0"/>
    <x v="0"/>
    <s v="San Diego"/>
    <x v="1"/>
    <n v="92037"/>
    <x v="1"/>
    <x v="616"/>
    <x v="0"/>
    <x v="3"/>
    <x v="611"/>
    <n v="557.72799999999995"/>
    <n v="4"/>
    <n v="0.2"/>
    <n v="6.9715999999999951"/>
  </r>
  <r>
    <n v="8145"/>
    <s v="CA-2013-100993"/>
    <x v="0"/>
    <x v="473"/>
    <d v="2013-02-10T00:00:00"/>
    <s v="Standard Class"/>
    <s v="AZ-10750"/>
    <s v="Annie Zypern"/>
    <x v="0"/>
    <x v="0"/>
    <s v="San Diego"/>
    <x v="1"/>
    <n v="92037"/>
    <x v="1"/>
    <x v="140"/>
    <x v="2"/>
    <x v="7"/>
    <x v="140"/>
    <n v="159.96800000000002"/>
    <n v="4"/>
    <n v="0.2"/>
    <n v="-31.993600000000029"/>
  </r>
  <r>
    <n v="8146"/>
    <s v="US-2011-112949"/>
    <x v="2"/>
    <x v="886"/>
    <d v="2011-06-27T00:00:00"/>
    <s v="Standard Class"/>
    <s v="Co-12640"/>
    <s v="Corey-Lock"/>
    <x v="0"/>
    <x v="0"/>
    <s v="Lawton"/>
    <x v="26"/>
    <n v="73505"/>
    <x v="2"/>
    <x v="1152"/>
    <x v="1"/>
    <x v="9"/>
    <x v="1131"/>
    <n v="471.90000000000003"/>
    <n v="6"/>
    <n v="0"/>
    <n v="155.72699999999998"/>
  </r>
  <r>
    <n v="8147"/>
    <s v="US-2011-112949"/>
    <x v="2"/>
    <x v="886"/>
    <d v="2011-06-27T00:00:00"/>
    <s v="Standard Class"/>
    <s v="Co-12640"/>
    <s v="Corey-Lock"/>
    <x v="0"/>
    <x v="0"/>
    <s v="Lawton"/>
    <x v="26"/>
    <n v="73505"/>
    <x v="2"/>
    <x v="1273"/>
    <x v="1"/>
    <x v="6"/>
    <x v="1249"/>
    <n v="3.52"/>
    <n v="2"/>
    <n v="0"/>
    <n v="1.6896"/>
  </r>
  <r>
    <n v="8148"/>
    <s v="US-2014-146822"/>
    <x v="3"/>
    <x v="255"/>
    <d v="2014-06-15T00:00:00"/>
    <s v="Standard Class"/>
    <s v="AG-10675"/>
    <s v="Anna Gayman"/>
    <x v="0"/>
    <x v="0"/>
    <s v="Salem"/>
    <x v="17"/>
    <n v="24153"/>
    <x v="0"/>
    <x v="33"/>
    <x v="1"/>
    <x v="10"/>
    <x v="33"/>
    <n v="49.12"/>
    <n v="4"/>
    <n v="0"/>
    <n v="23.086399999999998"/>
  </r>
  <r>
    <n v="8149"/>
    <s v="US-2013-131058"/>
    <x v="0"/>
    <x v="797"/>
    <d v="2014-01-01T00:00:00"/>
    <s v="Standard Class"/>
    <s v="EM-14140"/>
    <s v="Eugene Moren"/>
    <x v="2"/>
    <x v="0"/>
    <s v="Santa Ana"/>
    <x v="1"/>
    <n v="92704"/>
    <x v="1"/>
    <x v="745"/>
    <x v="1"/>
    <x v="2"/>
    <x v="736"/>
    <n v="20.16"/>
    <n v="7"/>
    <n v="0"/>
    <n v="9.8783999999999992"/>
  </r>
  <r>
    <n v="8150"/>
    <s v="CA-2011-167997"/>
    <x v="2"/>
    <x v="755"/>
    <d v="2011-01-30T00:00:00"/>
    <s v="First Class"/>
    <s v="CA-11965"/>
    <s v="Carol Adams"/>
    <x v="1"/>
    <x v="0"/>
    <s v="Rapid City"/>
    <x v="44"/>
    <n v="57701"/>
    <x v="2"/>
    <x v="951"/>
    <x v="1"/>
    <x v="8"/>
    <x v="935"/>
    <n v="10.68"/>
    <n v="2"/>
    <n v="0"/>
    <n v="5.0195999999999996"/>
  </r>
  <r>
    <n v="8151"/>
    <s v="CA-2011-167997"/>
    <x v="2"/>
    <x v="755"/>
    <d v="2011-01-30T00:00:00"/>
    <s v="First Class"/>
    <s v="CA-11965"/>
    <s v="Carol Adams"/>
    <x v="1"/>
    <x v="0"/>
    <s v="Rapid City"/>
    <x v="44"/>
    <n v="57701"/>
    <x v="2"/>
    <x v="631"/>
    <x v="0"/>
    <x v="0"/>
    <x v="625"/>
    <n v="141.96"/>
    <n v="2"/>
    <n v="0"/>
    <n v="39.748800000000003"/>
  </r>
  <r>
    <n v="8152"/>
    <s v="CA-2014-140151"/>
    <x v="3"/>
    <x v="721"/>
    <d v="2014-03-26T00:00:00"/>
    <s v="First Class"/>
    <s v="RB-19360"/>
    <s v="Raymond Buch"/>
    <x v="0"/>
    <x v="0"/>
    <s v="Seattle"/>
    <x v="4"/>
    <n v="98115"/>
    <x v="1"/>
    <x v="720"/>
    <x v="1"/>
    <x v="4"/>
    <x v="712"/>
    <n v="32.479999999999997"/>
    <n v="2"/>
    <n v="0"/>
    <n v="4.8719999999999999"/>
  </r>
  <r>
    <n v="8153"/>
    <s v="CA-2014-140151"/>
    <x v="3"/>
    <x v="721"/>
    <d v="2014-03-26T00:00:00"/>
    <s v="First Class"/>
    <s v="RB-19360"/>
    <s v="Raymond Buch"/>
    <x v="0"/>
    <x v="0"/>
    <s v="Seattle"/>
    <x v="4"/>
    <n v="98115"/>
    <x v="1"/>
    <x v="481"/>
    <x v="1"/>
    <x v="10"/>
    <x v="477"/>
    <n v="20.04"/>
    <n v="3"/>
    <n v="0"/>
    <n v="9.6191999999999993"/>
  </r>
  <r>
    <n v="8154"/>
    <s v="CA-2014-140151"/>
    <x v="3"/>
    <x v="721"/>
    <d v="2014-03-26T00:00:00"/>
    <s v="First Class"/>
    <s v="RB-19360"/>
    <s v="Raymond Buch"/>
    <x v="0"/>
    <x v="0"/>
    <s v="Seattle"/>
    <x v="4"/>
    <n v="98115"/>
    <x v="1"/>
    <x v="1388"/>
    <x v="2"/>
    <x v="16"/>
    <x v="1365"/>
    <n v="13999.96"/>
    <n v="4"/>
    <n v="0"/>
    <n v="6719.9807999999994"/>
  </r>
  <r>
    <n v="8155"/>
    <s v="US-2014-143770"/>
    <x v="3"/>
    <x v="177"/>
    <d v="2014-03-25T00:00:00"/>
    <s v="Standard Class"/>
    <s v="RD-19720"/>
    <s v="Roger Demir"/>
    <x v="0"/>
    <x v="0"/>
    <s v="Middletown"/>
    <x v="29"/>
    <n v="6457"/>
    <x v="3"/>
    <x v="1200"/>
    <x v="2"/>
    <x v="11"/>
    <x v="1176"/>
    <n v="238"/>
    <n v="2"/>
    <n v="0"/>
    <n v="38.080000000000013"/>
  </r>
  <r>
    <n v="8156"/>
    <s v="US-2014-143770"/>
    <x v="3"/>
    <x v="177"/>
    <d v="2014-03-25T00:00:00"/>
    <s v="Standard Class"/>
    <s v="RD-19720"/>
    <s v="Roger Demir"/>
    <x v="0"/>
    <x v="0"/>
    <s v="Middletown"/>
    <x v="29"/>
    <n v="6457"/>
    <x v="3"/>
    <x v="1030"/>
    <x v="1"/>
    <x v="10"/>
    <x v="1012"/>
    <n v="61.96"/>
    <n v="2"/>
    <n v="0"/>
    <n v="27.881999999999998"/>
  </r>
  <r>
    <n v="8157"/>
    <s v="CA-2013-131296"/>
    <x v="0"/>
    <x v="964"/>
    <d v="2013-10-10T00:00:00"/>
    <s v="Standard Class"/>
    <s v="MS-17830"/>
    <s v="Melanie Seite"/>
    <x v="0"/>
    <x v="0"/>
    <s v="Baltimore"/>
    <x v="39"/>
    <n v="21215"/>
    <x v="3"/>
    <x v="975"/>
    <x v="0"/>
    <x v="3"/>
    <x v="960"/>
    <n v="239.37199999999996"/>
    <n v="2"/>
    <n v="0.3"/>
    <n v="-23.93719999999999"/>
  </r>
  <r>
    <n v="8158"/>
    <s v="CA-2013-103464"/>
    <x v="0"/>
    <x v="741"/>
    <d v="2013-11-23T00:00:00"/>
    <s v="Standard Class"/>
    <s v="PG-18820"/>
    <s v="Patrick Gardner"/>
    <x v="0"/>
    <x v="0"/>
    <s v="San Diego"/>
    <x v="1"/>
    <n v="92105"/>
    <x v="1"/>
    <x v="1200"/>
    <x v="2"/>
    <x v="11"/>
    <x v="1176"/>
    <n v="595"/>
    <n v="5"/>
    <n v="0"/>
    <n v="95.200000000000031"/>
  </r>
  <r>
    <n v="8159"/>
    <s v="CA-2014-136238"/>
    <x v="3"/>
    <x v="377"/>
    <d v="2015-01-02T00:00:00"/>
    <s v="Standard Class"/>
    <s v="KB-16240"/>
    <s v="Karen Bern"/>
    <x v="1"/>
    <x v="0"/>
    <s v="Odessa"/>
    <x v="5"/>
    <n v="79762"/>
    <x v="2"/>
    <x v="1283"/>
    <x v="1"/>
    <x v="10"/>
    <x v="1259"/>
    <n v="16.032"/>
    <n v="3"/>
    <n v="0.2"/>
    <n v="5.6111999999999993"/>
  </r>
  <r>
    <n v="8160"/>
    <s v="CA-2013-120803"/>
    <x v="0"/>
    <x v="1185"/>
    <d v="2013-03-14T00:00:00"/>
    <s v="Standard Class"/>
    <s v="RB-19465"/>
    <s v="Rick Bensley"/>
    <x v="2"/>
    <x v="0"/>
    <s v="Milford"/>
    <x v="29"/>
    <n v="6460"/>
    <x v="3"/>
    <x v="240"/>
    <x v="2"/>
    <x v="11"/>
    <x v="238"/>
    <n v="199.75"/>
    <n v="5"/>
    <n v="0"/>
    <n v="87.890000000000015"/>
  </r>
  <r>
    <n v="8161"/>
    <s v="CA-2013-134138"/>
    <x v="0"/>
    <x v="595"/>
    <d v="2013-02-20T00:00:00"/>
    <s v="Standard Class"/>
    <s v="JD-15790"/>
    <s v="John Dryer"/>
    <x v="0"/>
    <x v="0"/>
    <s v="Belleville"/>
    <x v="30"/>
    <n v="7109"/>
    <x v="3"/>
    <x v="1756"/>
    <x v="0"/>
    <x v="1"/>
    <x v="1737"/>
    <n v="227.96"/>
    <n v="2"/>
    <n v="0"/>
    <n v="36.473600000000005"/>
  </r>
  <r>
    <n v="8162"/>
    <s v="CA-2012-120915"/>
    <x v="1"/>
    <x v="694"/>
    <d v="2012-10-03T00:00:00"/>
    <s v="Second Class"/>
    <s v="JJ-15445"/>
    <s v="Jennifer Jackson"/>
    <x v="0"/>
    <x v="0"/>
    <s v="New York City"/>
    <x v="15"/>
    <n v="10035"/>
    <x v="3"/>
    <x v="414"/>
    <x v="1"/>
    <x v="9"/>
    <x v="409"/>
    <n v="293.52"/>
    <n v="6"/>
    <n v="0"/>
    <n v="76.315200000000004"/>
  </r>
  <r>
    <n v="8163"/>
    <s v="CA-2012-120915"/>
    <x v="1"/>
    <x v="694"/>
    <d v="2012-10-03T00:00:00"/>
    <s v="Second Class"/>
    <s v="JJ-15445"/>
    <s v="Jennifer Jackson"/>
    <x v="0"/>
    <x v="0"/>
    <s v="New York City"/>
    <x v="15"/>
    <n v="10035"/>
    <x v="3"/>
    <x v="348"/>
    <x v="2"/>
    <x v="7"/>
    <x v="344"/>
    <n v="307.98"/>
    <n v="2"/>
    <n v="0"/>
    <n v="89.314199999999971"/>
  </r>
  <r>
    <n v="8164"/>
    <s v="CA-2012-168207"/>
    <x v="1"/>
    <x v="121"/>
    <d v="2012-11-06T00:00:00"/>
    <s v="Standard Class"/>
    <s v="LT-17110"/>
    <s v="Liz Thompson"/>
    <x v="0"/>
    <x v="0"/>
    <s v="San Diego"/>
    <x v="1"/>
    <n v="92105"/>
    <x v="1"/>
    <x v="1372"/>
    <x v="0"/>
    <x v="5"/>
    <x v="1348"/>
    <n v="96.960000000000008"/>
    <n v="6"/>
    <n v="0"/>
    <n v="33.935999999999993"/>
  </r>
  <r>
    <n v="8165"/>
    <s v="CA-2012-168207"/>
    <x v="1"/>
    <x v="121"/>
    <d v="2012-11-06T00:00:00"/>
    <s v="Standard Class"/>
    <s v="LT-17110"/>
    <s v="Liz Thompson"/>
    <x v="0"/>
    <x v="0"/>
    <s v="San Diego"/>
    <x v="1"/>
    <n v="92105"/>
    <x v="1"/>
    <x v="301"/>
    <x v="1"/>
    <x v="8"/>
    <x v="298"/>
    <n v="117.48800000000001"/>
    <n v="7"/>
    <n v="0.2"/>
    <n v="41.120799999999988"/>
  </r>
  <r>
    <n v="8166"/>
    <s v="CA-2012-168207"/>
    <x v="1"/>
    <x v="121"/>
    <d v="2012-11-06T00:00:00"/>
    <s v="Standard Class"/>
    <s v="LT-17110"/>
    <s v="Liz Thompson"/>
    <x v="0"/>
    <x v="0"/>
    <s v="San Diego"/>
    <x v="1"/>
    <n v="92105"/>
    <x v="1"/>
    <x v="591"/>
    <x v="1"/>
    <x v="8"/>
    <x v="586"/>
    <n v="11.952000000000002"/>
    <n v="3"/>
    <n v="0.2"/>
    <n v="4.1832000000000003"/>
  </r>
  <r>
    <n v="8167"/>
    <s v="CA-2012-168207"/>
    <x v="1"/>
    <x v="121"/>
    <d v="2012-11-06T00:00:00"/>
    <s v="Standard Class"/>
    <s v="LT-17110"/>
    <s v="Liz Thompson"/>
    <x v="0"/>
    <x v="0"/>
    <s v="San Diego"/>
    <x v="1"/>
    <n v="92105"/>
    <x v="1"/>
    <x v="1373"/>
    <x v="0"/>
    <x v="0"/>
    <x v="1349"/>
    <n v="512.49900000000002"/>
    <n v="3"/>
    <n v="0.15"/>
    <n v="-30.147000000000048"/>
  </r>
  <r>
    <n v="8168"/>
    <s v="CA-2013-144148"/>
    <x v="0"/>
    <x v="995"/>
    <d v="2013-08-06T00:00:00"/>
    <s v="Standard Class"/>
    <s v="AH-10690"/>
    <s v="Anna Häberlin"/>
    <x v="1"/>
    <x v="0"/>
    <s v="San Francisco"/>
    <x v="1"/>
    <n v="94122"/>
    <x v="1"/>
    <x v="584"/>
    <x v="0"/>
    <x v="3"/>
    <x v="579"/>
    <n v="863.12800000000004"/>
    <n v="7"/>
    <n v="0.2"/>
    <n v="-32.367300000000085"/>
  </r>
  <r>
    <n v="8169"/>
    <s v="CA-2014-107174"/>
    <x v="3"/>
    <x v="44"/>
    <d v="2014-11-14T00:00:00"/>
    <s v="Standard Class"/>
    <s v="AB-10060"/>
    <s v="Adam Bellavance"/>
    <x v="2"/>
    <x v="0"/>
    <s v="Seattle"/>
    <x v="4"/>
    <n v="98105"/>
    <x v="1"/>
    <x v="309"/>
    <x v="0"/>
    <x v="3"/>
    <x v="306"/>
    <n v="2036.8600000000001"/>
    <n v="7"/>
    <n v="0"/>
    <n v="366.63479999999993"/>
  </r>
  <r>
    <n v="8170"/>
    <s v="CA-2014-107174"/>
    <x v="3"/>
    <x v="44"/>
    <d v="2014-11-14T00:00:00"/>
    <s v="Standard Class"/>
    <s v="AB-10060"/>
    <s v="Adam Bellavance"/>
    <x v="2"/>
    <x v="0"/>
    <s v="Seattle"/>
    <x v="4"/>
    <n v="98105"/>
    <x v="1"/>
    <x v="299"/>
    <x v="0"/>
    <x v="1"/>
    <x v="296"/>
    <n v="449.56800000000004"/>
    <n v="2"/>
    <n v="0.2"/>
    <n v="-73.054800000000071"/>
  </r>
  <r>
    <n v="8171"/>
    <s v="CA-2014-107174"/>
    <x v="3"/>
    <x v="44"/>
    <d v="2014-11-14T00:00:00"/>
    <s v="Standard Class"/>
    <s v="AB-10060"/>
    <s v="Adam Bellavance"/>
    <x v="2"/>
    <x v="0"/>
    <s v="Seattle"/>
    <x v="4"/>
    <n v="98105"/>
    <x v="1"/>
    <x v="477"/>
    <x v="2"/>
    <x v="11"/>
    <x v="473"/>
    <n v="108.96000000000001"/>
    <n v="3"/>
    <n v="0"/>
    <n v="32.687999999999988"/>
  </r>
  <r>
    <n v="8172"/>
    <s v="CA-2013-146150"/>
    <x v="0"/>
    <x v="1173"/>
    <d v="2013-02-19T00:00:00"/>
    <s v="Standard Class"/>
    <s v="FM-14380"/>
    <s v="Fred McMath"/>
    <x v="0"/>
    <x v="0"/>
    <s v="Jackson"/>
    <x v="35"/>
    <n v="39212"/>
    <x v="0"/>
    <x v="978"/>
    <x v="1"/>
    <x v="6"/>
    <x v="962"/>
    <n v="264.18"/>
    <n v="7"/>
    <n v="0"/>
    <n v="68.686800000000005"/>
  </r>
  <r>
    <n v="8173"/>
    <s v="CA-2011-114125"/>
    <x v="2"/>
    <x v="868"/>
    <d v="2011-07-13T00:00:00"/>
    <s v="Standard Class"/>
    <s v="GH-14410"/>
    <s v="Gary Hansen"/>
    <x v="2"/>
    <x v="0"/>
    <s v="Los Angeles"/>
    <x v="1"/>
    <n v="90049"/>
    <x v="1"/>
    <x v="1363"/>
    <x v="1"/>
    <x v="2"/>
    <x v="1340"/>
    <n v="2.88"/>
    <n v="1"/>
    <n v="0"/>
    <n v="1.4112"/>
  </r>
  <r>
    <n v="8174"/>
    <s v="CA-2011-114125"/>
    <x v="2"/>
    <x v="868"/>
    <d v="2011-07-13T00:00:00"/>
    <s v="Standard Class"/>
    <s v="GH-14410"/>
    <s v="Gary Hansen"/>
    <x v="2"/>
    <x v="0"/>
    <s v="Los Angeles"/>
    <x v="1"/>
    <n v="90049"/>
    <x v="1"/>
    <x v="44"/>
    <x v="1"/>
    <x v="8"/>
    <x v="44"/>
    <n v="41.904000000000003"/>
    <n v="6"/>
    <n v="0.2"/>
    <n v="14.142599999999996"/>
  </r>
  <r>
    <n v="8175"/>
    <s v="CA-2011-114125"/>
    <x v="2"/>
    <x v="868"/>
    <d v="2011-07-13T00:00:00"/>
    <s v="Standard Class"/>
    <s v="GH-14410"/>
    <s v="Gary Hansen"/>
    <x v="2"/>
    <x v="0"/>
    <s v="Los Angeles"/>
    <x v="1"/>
    <n v="90049"/>
    <x v="1"/>
    <x v="1198"/>
    <x v="1"/>
    <x v="4"/>
    <x v="1174"/>
    <n v="23.92"/>
    <n v="4"/>
    <n v="0"/>
    <n v="4.066399999999998"/>
  </r>
  <r>
    <n v="8176"/>
    <s v="CA-2013-114944"/>
    <x v="0"/>
    <x v="806"/>
    <d v="2013-02-04T00:00:00"/>
    <s v="Standard Class"/>
    <s v="HE-14800"/>
    <s v="Harold Engle"/>
    <x v="1"/>
    <x v="0"/>
    <s v="Chicago"/>
    <x v="10"/>
    <n v="60623"/>
    <x v="2"/>
    <x v="62"/>
    <x v="1"/>
    <x v="10"/>
    <x v="62"/>
    <n v="156.512"/>
    <n v="4"/>
    <n v="0.2"/>
    <n v="52.822799999999987"/>
  </r>
  <r>
    <n v="8177"/>
    <s v="CA-2013-135965"/>
    <x v="0"/>
    <x v="897"/>
    <d v="2013-09-26T00:00:00"/>
    <s v="First Class"/>
    <s v="SZ-20035"/>
    <s v="Sam Zeldin"/>
    <x v="2"/>
    <x v="0"/>
    <s v="New York City"/>
    <x v="15"/>
    <n v="10035"/>
    <x v="3"/>
    <x v="80"/>
    <x v="1"/>
    <x v="4"/>
    <x v="80"/>
    <n v="128.34"/>
    <n v="6"/>
    <n v="0"/>
    <n v="37.218599999999995"/>
  </r>
  <r>
    <n v="8178"/>
    <s v="CA-2014-149699"/>
    <x v="3"/>
    <x v="66"/>
    <d v="2014-12-25T00:00:00"/>
    <s v="First Class"/>
    <s v="CM-12115"/>
    <s v="Chad McGuire"/>
    <x v="0"/>
    <x v="0"/>
    <s v="Los Angeles"/>
    <x v="1"/>
    <n v="90008"/>
    <x v="1"/>
    <x v="1523"/>
    <x v="2"/>
    <x v="11"/>
    <x v="1501"/>
    <n v="474.95"/>
    <n v="5"/>
    <n v="0"/>
    <n v="142.48499999999993"/>
  </r>
  <r>
    <n v="8179"/>
    <s v="CA-2013-166429"/>
    <x v="0"/>
    <x v="476"/>
    <d v="2013-09-09T00:00:00"/>
    <s v="Standard Class"/>
    <s v="TG-21310"/>
    <s v="Toby Gnade"/>
    <x v="0"/>
    <x v="0"/>
    <s v="Des Moines"/>
    <x v="4"/>
    <n v="98198"/>
    <x v="1"/>
    <x v="615"/>
    <x v="2"/>
    <x v="16"/>
    <x v="610"/>
    <n v="999.98"/>
    <n v="2"/>
    <n v="0"/>
    <n v="449.99099999999999"/>
  </r>
  <r>
    <n v="8180"/>
    <s v="CA-2012-112767"/>
    <x v="1"/>
    <x v="991"/>
    <d v="2012-08-06T00:00:00"/>
    <s v="Standard Class"/>
    <s v="DK-12985"/>
    <s v="Darren Koutras"/>
    <x v="0"/>
    <x v="0"/>
    <s v="Springfield"/>
    <x v="21"/>
    <n v="97477"/>
    <x v="1"/>
    <x v="1582"/>
    <x v="0"/>
    <x v="3"/>
    <x v="1564"/>
    <n v="277.5"/>
    <n v="4"/>
    <n v="0.5"/>
    <n v="-188.7"/>
  </r>
  <r>
    <n v="8181"/>
    <s v="CA-2012-119879"/>
    <x v="1"/>
    <x v="82"/>
    <d v="2012-11-25T00:00:00"/>
    <s v="Standard Class"/>
    <s v="SS-20410"/>
    <s v="Shahid Shariari"/>
    <x v="0"/>
    <x v="0"/>
    <s v="Philadelphia"/>
    <x v="9"/>
    <n v="19120"/>
    <x v="3"/>
    <x v="971"/>
    <x v="0"/>
    <x v="3"/>
    <x v="956"/>
    <n v="1252.704"/>
    <n v="8"/>
    <n v="0.4"/>
    <n v="-480.20320000000027"/>
  </r>
  <r>
    <n v="8182"/>
    <s v="CA-2012-119879"/>
    <x v="1"/>
    <x v="82"/>
    <d v="2012-11-25T00:00:00"/>
    <s v="Standard Class"/>
    <s v="SS-20410"/>
    <s v="Shahid Shariari"/>
    <x v="0"/>
    <x v="0"/>
    <s v="Philadelphia"/>
    <x v="9"/>
    <n v="19120"/>
    <x v="3"/>
    <x v="687"/>
    <x v="2"/>
    <x v="7"/>
    <x v="680"/>
    <n v="110.97"/>
    <n v="5"/>
    <n v="0.4"/>
    <n v="-24.043499999999995"/>
  </r>
  <r>
    <n v="8183"/>
    <s v="CA-2014-155642"/>
    <x v="3"/>
    <x v="796"/>
    <d v="2014-05-23T00:00:00"/>
    <s v="Standard Class"/>
    <s v="BM-11575"/>
    <s v="Brendan Murry"/>
    <x v="1"/>
    <x v="0"/>
    <s v="Chicago"/>
    <x v="10"/>
    <n v="60653"/>
    <x v="2"/>
    <x v="1155"/>
    <x v="0"/>
    <x v="5"/>
    <x v="1134"/>
    <n v="22.608000000000001"/>
    <n v="3"/>
    <n v="0.6"/>
    <n v="-10.173599999999997"/>
  </r>
  <r>
    <n v="8184"/>
    <s v="CA-2014-155642"/>
    <x v="3"/>
    <x v="796"/>
    <d v="2014-05-23T00:00:00"/>
    <s v="Standard Class"/>
    <s v="BM-11575"/>
    <s v="Brendan Murry"/>
    <x v="1"/>
    <x v="0"/>
    <s v="Chicago"/>
    <x v="10"/>
    <n v="60653"/>
    <x v="2"/>
    <x v="283"/>
    <x v="0"/>
    <x v="5"/>
    <x v="280"/>
    <n v="1.8920000000000003"/>
    <n v="1"/>
    <n v="0.6"/>
    <n v="-0.99329999999999963"/>
  </r>
  <r>
    <n v="8185"/>
    <s v="US-2014-101721"/>
    <x v="3"/>
    <x v="283"/>
    <d v="2014-07-28T00:00:00"/>
    <s v="Standard Class"/>
    <s v="MY-17380"/>
    <s v="Maribeth Yedwab"/>
    <x v="1"/>
    <x v="0"/>
    <s v="Chicago"/>
    <x v="10"/>
    <n v="60623"/>
    <x v="2"/>
    <x v="954"/>
    <x v="1"/>
    <x v="10"/>
    <x v="938"/>
    <n v="63.311999999999998"/>
    <n v="3"/>
    <n v="0.2"/>
    <n v="20.576399999999996"/>
  </r>
  <r>
    <n v="8186"/>
    <s v="CA-2012-136728"/>
    <x v="1"/>
    <x v="1023"/>
    <d v="2012-09-17T00:00:00"/>
    <s v="Second Class"/>
    <s v="AG-10900"/>
    <s v="Arthur Gainer"/>
    <x v="0"/>
    <x v="0"/>
    <s v="Chicago"/>
    <x v="10"/>
    <n v="60623"/>
    <x v="2"/>
    <x v="1170"/>
    <x v="1"/>
    <x v="12"/>
    <x v="33"/>
    <n v="7.8239999999999998"/>
    <n v="1"/>
    <n v="0.2"/>
    <n v="2.9339999999999997"/>
  </r>
  <r>
    <n v="8187"/>
    <s v="CA-2012-136728"/>
    <x v="1"/>
    <x v="1023"/>
    <d v="2012-09-17T00:00:00"/>
    <s v="Second Class"/>
    <s v="AG-10900"/>
    <s v="Arthur Gainer"/>
    <x v="0"/>
    <x v="0"/>
    <s v="Chicago"/>
    <x v="10"/>
    <n v="60623"/>
    <x v="2"/>
    <x v="163"/>
    <x v="0"/>
    <x v="1"/>
    <x v="162"/>
    <n v="170.072"/>
    <n v="4"/>
    <n v="0.3"/>
    <n v="-12.147999999999996"/>
  </r>
  <r>
    <n v="8188"/>
    <s v="CA-2013-127194"/>
    <x v="0"/>
    <x v="107"/>
    <d v="2013-12-17T00:00:00"/>
    <s v="Standard Class"/>
    <s v="BW-11110"/>
    <s v="Bart Watters"/>
    <x v="1"/>
    <x v="0"/>
    <s v="New York City"/>
    <x v="15"/>
    <n v="10024"/>
    <x v="3"/>
    <x v="161"/>
    <x v="1"/>
    <x v="10"/>
    <x v="160"/>
    <n v="62.820000000000007"/>
    <n v="9"/>
    <n v="0"/>
    <n v="29.525400000000001"/>
  </r>
  <r>
    <n v="8189"/>
    <s v="CA-2012-140375"/>
    <x v="1"/>
    <x v="653"/>
    <d v="2012-10-05T00:00:00"/>
    <s v="Second Class"/>
    <s v="SG-20470"/>
    <s v="Sheri Gordon"/>
    <x v="0"/>
    <x v="0"/>
    <s v="Rockville"/>
    <x v="39"/>
    <n v="20852"/>
    <x v="3"/>
    <x v="680"/>
    <x v="1"/>
    <x v="10"/>
    <x v="674"/>
    <n v="19.440000000000001"/>
    <n v="3"/>
    <n v="0"/>
    <n v="9.3312000000000008"/>
  </r>
  <r>
    <n v="8190"/>
    <s v="CA-2012-140375"/>
    <x v="1"/>
    <x v="653"/>
    <d v="2012-10-05T00:00:00"/>
    <s v="Second Class"/>
    <s v="SG-20470"/>
    <s v="Sheri Gordon"/>
    <x v="0"/>
    <x v="0"/>
    <s v="Rockville"/>
    <x v="39"/>
    <n v="20852"/>
    <x v="3"/>
    <x v="777"/>
    <x v="1"/>
    <x v="8"/>
    <x v="768"/>
    <n v="7.38"/>
    <n v="1"/>
    <n v="0"/>
    <n v="3.6162000000000001"/>
  </r>
  <r>
    <n v="8191"/>
    <s v="US-2014-155866"/>
    <x v="3"/>
    <x v="701"/>
    <d v="2014-11-22T00:00:00"/>
    <s v="Standard Class"/>
    <s v="CC-12370"/>
    <s v="Christopher Conant"/>
    <x v="0"/>
    <x v="0"/>
    <s v="New York City"/>
    <x v="15"/>
    <n v="10011"/>
    <x v="3"/>
    <x v="832"/>
    <x v="1"/>
    <x v="10"/>
    <x v="819"/>
    <n v="38.880000000000003"/>
    <n v="6"/>
    <n v="0"/>
    <n v="18.662400000000002"/>
  </r>
  <r>
    <n v="8192"/>
    <s v="US-2014-155866"/>
    <x v="3"/>
    <x v="701"/>
    <d v="2014-11-22T00:00:00"/>
    <s v="Standard Class"/>
    <s v="CC-12370"/>
    <s v="Christopher Conant"/>
    <x v="0"/>
    <x v="0"/>
    <s v="New York City"/>
    <x v="15"/>
    <n v="10011"/>
    <x v="3"/>
    <x v="267"/>
    <x v="0"/>
    <x v="5"/>
    <x v="264"/>
    <n v="187.76"/>
    <n v="4"/>
    <n v="0"/>
    <n v="76.9816"/>
  </r>
  <r>
    <n v="8193"/>
    <s v="CA-2012-141327"/>
    <x v="1"/>
    <x v="672"/>
    <d v="2012-12-03T00:00:00"/>
    <s v="First Class"/>
    <s v="LR-16915"/>
    <s v="Lena Radford"/>
    <x v="0"/>
    <x v="0"/>
    <s v="Durham"/>
    <x v="3"/>
    <n v="27707"/>
    <x v="0"/>
    <x v="614"/>
    <x v="1"/>
    <x v="8"/>
    <x v="609"/>
    <n v="6.0480000000000009"/>
    <n v="7"/>
    <n v="0.7"/>
    <n v="-4.2336000000000009"/>
  </r>
  <r>
    <n v="8194"/>
    <s v="CA-2012-141327"/>
    <x v="1"/>
    <x v="672"/>
    <d v="2012-12-03T00:00:00"/>
    <s v="First Class"/>
    <s v="LR-16915"/>
    <s v="Lena Radford"/>
    <x v="0"/>
    <x v="0"/>
    <s v="Durham"/>
    <x v="3"/>
    <n v="27707"/>
    <x v="0"/>
    <x v="1360"/>
    <x v="1"/>
    <x v="9"/>
    <x v="1337"/>
    <n v="98.352000000000004"/>
    <n v="3"/>
    <n v="0.2"/>
    <n v="9.8351999999999933"/>
  </r>
  <r>
    <n v="8195"/>
    <s v="CA-2012-141327"/>
    <x v="1"/>
    <x v="672"/>
    <d v="2012-12-03T00:00:00"/>
    <s v="First Class"/>
    <s v="LR-16915"/>
    <s v="Lena Radford"/>
    <x v="0"/>
    <x v="0"/>
    <s v="Durham"/>
    <x v="3"/>
    <n v="27707"/>
    <x v="0"/>
    <x v="220"/>
    <x v="0"/>
    <x v="5"/>
    <x v="219"/>
    <n v="335.74400000000003"/>
    <n v="2"/>
    <n v="0.2"/>
    <n v="25.180800000000005"/>
  </r>
  <r>
    <n v="8196"/>
    <s v="CA-2012-136700"/>
    <x v="1"/>
    <x v="401"/>
    <d v="2012-12-11T00:00:00"/>
    <s v="Second Class"/>
    <s v="DB-13120"/>
    <s v="David Bremer"/>
    <x v="1"/>
    <x v="0"/>
    <s v="Santa Barbara"/>
    <x v="1"/>
    <n v="93101"/>
    <x v="1"/>
    <x v="1056"/>
    <x v="1"/>
    <x v="10"/>
    <x v="1036"/>
    <n v="8.9600000000000009"/>
    <n v="2"/>
    <n v="0"/>
    <n v="4.3904000000000005"/>
  </r>
  <r>
    <n v="8197"/>
    <s v="CA-2014-102736"/>
    <x v="3"/>
    <x v="528"/>
    <d v="2014-09-10T00:00:00"/>
    <s v="Standard Class"/>
    <s v="LP-17095"/>
    <s v="Liz Preis"/>
    <x v="0"/>
    <x v="0"/>
    <s v="Knoxville"/>
    <x v="18"/>
    <n v="37918"/>
    <x v="0"/>
    <x v="1130"/>
    <x v="2"/>
    <x v="11"/>
    <x v="1109"/>
    <n v="89.567999999999998"/>
    <n v="4"/>
    <n v="0.2"/>
    <n v="-1.119600000000009"/>
  </r>
  <r>
    <n v="8198"/>
    <s v="CA-2014-102736"/>
    <x v="3"/>
    <x v="528"/>
    <d v="2014-09-10T00:00:00"/>
    <s v="Standard Class"/>
    <s v="LP-17095"/>
    <s v="Liz Preis"/>
    <x v="0"/>
    <x v="0"/>
    <s v="Knoxville"/>
    <x v="18"/>
    <n v="37918"/>
    <x v="0"/>
    <x v="646"/>
    <x v="1"/>
    <x v="6"/>
    <x v="640"/>
    <n v="71.959999999999994"/>
    <n v="5"/>
    <n v="0.2"/>
    <n v="7.1960000000000015"/>
  </r>
  <r>
    <n v="8199"/>
    <s v="CA-2014-102736"/>
    <x v="3"/>
    <x v="528"/>
    <d v="2014-09-10T00:00:00"/>
    <s v="Standard Class"/>
    <s v="LP-17095"/>
    <s v="Liz Preis"/>
    <x v="0"/>
    <x v="0"/>
    <s v="Knoxville"/>
    <x v="18"/>
    <n v="37918"/>
    <x v="0"/>
    <x v="585"/>
    <x v="1"/>
    <x v="10"/>
    <x v="580"/>
    <n v="15.552000000000003"/>
    <n v="3"/>
    <n v="0.2"/>
    <n v="5.4432"/>
  </r>
  <r>
    <n v="8200"/>
    <s v="CA-2014-125269"/>
    <x v="3"/>
    <x v="558"/>
    <d v="2014-05-01T00:00:00"/>
    <s v="Standard Class"/>
    <s v="AF-10870"/>
    <s v="Art Ferguson"/>
    <x v="0"/>
    <x v="0"/>
    <s v="Chicago"/>
    <x v="10"/>
    <n v="60610"/>
    <x v="2"/>
    <x v="1124"/>
    <x v="1"/>
    <x v="8"/>
    <x v="1103"/>
    <n v="10.429999999999996"/>
    <n v="5"/>
    <n v="0.8"/>
    <n v="-18.252500000000001"/>
  </r>
  <r>
    <n v="8201"/>
    <s v="CA-2014-125269"/>
    <x v="3"/>
    <x v="558"/>
    <d v="2014-05-01T00:00:00"/>
    <s v="Standard Class"/>
    <s v="AF-10870"/>
    <s v="Art Ferguson"/>
    <x v="0"/>
    <x v="0"/>
    <s v="Chicago"/>
    <x v="10"/>
    <n v="60610"/>
    <x v="2"/>
    <x v="72"/>
    <x v="1"/>
    <x v="4"/>
    <x v="72"/>
    <n v="72.784000000000006"/>
    <n v="1"/>
    <n v="0.2"/>
    <n v="-18.196000000000002"/>
  </r>
  <r>
    <n v="8202"/>
    <s v="CA-2012-114811"/>
    <x v="1"/>
    <x v="627"/>
    <d v="2012-11-08T00:00:00"/>
    <s v="Same Day"/>
    <s v="KD-16495"/>
    <s v="Keith Dawkins"/>
    <x v="1"/>
    <x v="0"/>
    <s v="New York City"/>
    <x v="15"/>
    <n v="10024"/>
    <x v="3"/>
    <x v="1678"/>
    <x v="1"/>
    <x v="4"/>
    <x v="1657"/>
    <n v="67.150000000000006"/>
    <n v="5"/>
    <n v="0"/>
    <n v="16.787500000000001"/>
  </r>
  <r>
    <n v="8203"/>
    <s v="CA-2012-114811"/>
    <x v="1"/>
    <x v="627"/>
    <d v="2012-11-08T00:00:00"/>
    <s v="Same Day"/>
    <s v="KD-16495"/>
    <s v="Keith Dawkins"/>
    <x v="1"/>
    <x v="0"/>
    <s v="New York City"/>
    <x v="15"/>
    <n v="10024"/>
    <x v="3"/>
    <x v="903"/>
    <x v="2"/>
    <x v="7"/>
    <x v="886"/>
    <n v="549.98"/>
    <n v="2"/>
    <n v="0"/>
    <n v="142.9948"/>
  </r>
  <r>
    <n v="8204"/>
    <s v="CA-2012-114811"/>
    <x v="1"/>
    <x v="627"/>
    <d v="2012-11-08T00:00:00"/>
    <s v="Same Day"/>
    <s v="KD-16495"/>
    <s v="Keith Dawkins"/>
    <x v="1"/>
    <x v="0"/>
    <s v="New York City"/>
    <x v="15"/>
    <n v="10024"/>
    <x v="3"/>
    <x v="1800"/>
    <x v="0"/>
    <x v="5"/>
    <x v="1781"/>
    <n v="11.82"/>
    <n v="3"/>
    <n v="0"/>
    <n v="4.7279999999999998"/>
  </r>
  <r>
    <n v="8205"/>
    <s v="CA-2012-114811"/>
    <x v="1"/>
    <x v="627"/>
    <d v="2012-11-08T00:00:00"/>
    <s v="Same Day"/>
    <s v="KD-16495"/>
    <s v="Keith Dawkins"/>
    <x v="1"/>
    <x v="0"/>
    <s v="New York City"/>
    <x v="15"/>
    <n v="10024"/>
    <x v="3"/>
    <x v="1715"/>
    <x v="2"/>
    <x v="15"/>
    <x v="1693"/>
    <n v="4643.8"/>
    <n v="4"/>
    <n v="0"/>
    <n v="2229.0239999999999"/>
  </r>
  <r>
    <n v="8206"/>
    <s v="CA-2012-114811"/>
    <x v="1"/>
    <x v="627"/>
    <d v="2012-11-08T00:00:00"/>
    <s v="Same Day"/>
    <s v="KD-16495"/>
    <s v="Keith Dawkins"/>
    <x v="1"/>
    <x v="0"/>
    <s v="New York City"/>
    <x v="15"/>
    <n v="10024"/>
    <x v="3"/>
    <x v="623"/>
    <x v="0"/>
    <x v="1"/>
    <x v="617"/>
    <n v="577.76400000000001"/>
    <n v="2"/>
    <n v="0.1"/>
    <n v="115.5528"/>
  </r>
  <r>
    <n v="8207"/>
    <s v="CA-2012-122266"/>
    <x v="1"/>
    <x v="33"/>
    <d v="2012-04-30T00:00:00"/>
    <s v="Standard Class"/>
    <s v="SA-20830"/>
    <s v="Sue Ann Reed"/>
    <x v="0"/>
    <x v="0"/>
    <s v="Daytona Beach"/>
    <x v="2"/>
    <n v="32114"/>
    <x v="0"/>
    <x v="3"/>
    <x v="0"/>
    <x v="3"/>
    <x v="3"/>
    <n v="191.5155"/>
    <n v="1"/>
    <n v="0.45"/>
    <n v="-76.606200000000001"/>
  </r>
  <r>
    <n v="8208"/>
    <s v="CA-2012-122266"/>
    <x v="1"/>
    <x v="33"/>
    <d v="2012-04-30T00:00:00"/>
    <s v="Standard Class"/>
    <s v="SA-20830"/>
    <s v="Sue Ann Reed"/>
    <x v="0"/>
    <x v="0"/>
    <s v="Daytona Beach"/>
    <x v="2"/>
    <n v="32114"/>
    <x v="0"/>
    <x v="346"/>
    <x v="1"/>
    <x v="6"/>
    <x v="342"/>
    <n v="2.6240000000000001"/>
    <n v="1"/>
    <n v="0.2"/>
    <n v="0.42639999999999978"/>
  </r>
  <r>
    <n v="8209"/>
    <s v="CA-2012-141565"/>
    <x v="1"/>
    <x v="1181"/>
    <d v="2012-09-24T00:00:00"/>
    <s v="Standard Class"/>
    <s v="BG-11035"/>
    <s v="Barry Gonzalez"/>
    <x v="0"/>
    <x v="0"/>
    <s v="Nashville"/>
    <x v="18"/>
    <n v="37211"/>
    <x v="0"/>
    <x v="692"/>
    <x v="1"/>
    <x v="8"/>
    <x v="685"/>
    <n v="1369.7640000000001"/>
    <n v="6"/>
    <n v="0.7"/>
    <n v="-913.17599999999993"/>
  </r>
  <r>
    <n v="8210"/>
    <s v="CA-2012-141565"/>
    <x v="1"/>
    <x v="1181"/>
    <d v="2012-09-24T00:00:00"/>
    <s v="Standard Class"/>
    <s v="BG-11035"/>
    <s v="Barry Gonzalez"/>
    <x v="0"/>
    <x v="0"/>
    <s v="Nashville"/>
    <x v="18"/>
    <n v="37211"/>
    <x v="0"/>
    <x v="196"/>
    <x v="1"/>
    <x v="4"/>
    <x v="195"/>
    <n v="294.36799999999999"/>
    <n v="4"/>
    <n v="0.2"/>
    <n v="-58.873600000000025"/>
  </r>
  <r>
    <n v="8211"/>
    <s v="CA-2014-128769"/>
    <x v="3"/>
    <x v="210"/>
    <d v="2014-09-13T00:00:00"/>
    <s v="Standard Class"/>
    <s v="DM-12955"/>
    <s v="Dario Medina"/>
    <x v="1"/>
    <x v="0"/>
    <s v="Nashville"/>
    <x v="18"/>
    <n v="37211"/>
    <x v="0"/>
    <x v="473"/>
    <x v="1"/>
    <x v="9"/>
    <x v="469"/>
    <n v="81.567999999999998"/>
    <n v="2"/>
    <n v="0.2"/>
    <n v="7.1372000000000035"/>
  </r>
  <r>
    <n v="8212"/>
    <s v="CA-2013-116337"/>
    <x v="0"/>
    <x v="77"/>
    <d v="2013-11-13T00:00:00"/>
    <s v="Standard Class"/>
    <s v="MC-17845"/>
    <s v="Michael Chen"/>
    <x v="0"/>
    <x v="0"/>
    <s v="Dallas"/>
    <x v="5"/>
    <n v="75220"/>
    <x v="2"/>
    <x v="1834"/>
    <x v="0"/>
    <x v="5"/>
    <x v="1813"/>
    <n v="44.460000000000008"/>
    <n v="5"/>
    <n v="0.6"/>
    <n v="-17.783999999999992"/>
  </r>
  <r>
    <n v="8213"/>
    <s v="CA-2013-116337"/>
    <x v="0"/>
    <x v="77"/>
    <d v="2013-11-13T00:00:00"/>
    <s v="Standard Class"/>
    <s v="MC-17845"/>
    <s v="Michael Chen"/>
    <x v="0"/>
    <x v="0"/>
    <s v="Dallas"/>
    <x v="5"/>
    <n v="75220"/>
    <x v="2"/>
    <x v="533"/>
    <x v="1"/>
    <x v="4"/>
    <x v="528"/>
    <n v="314.08800000000002"/>
    <n v="3"/>
    <n v="0.2"/>
    <n v="19.630499999999998"/>
  </r>
  <r>
    <n v="8214"/>
    <s v="CA-2012-120845"/>
    <x v="1"/>
    <x v="12"/>
    <d v="2012-10-02T00:00:00"/>
    <s v="Standard Class"/>
    <s v="ML-17395"/>
    <s v="Marina Lichtenstein"/>
    <x v="1"/>
    <x v="0"/>
    <s v="Murfreesboro"/>
    <x v="18"/>
    <n v="37130"/>
    <x v="0"/>
    <x v="1085"/>
    <x v="1"/>
    <x v="8"/>
    <x v="1066"/>
    <n v="6.3360000000000012"/>
    <n v="4"/>
    <n v="0.7"/>
    <n v="-4.6463999999999981"/>
  </r>
  <r>
    <n v="8215"/>
    <s v="CA-2012-120845"/>
    <x v="1"/>
    <x v="12"/>
    <d v="2012-10-02T00:00:00"/>
    <s v="Standard Class"/>
    <s v="ML-17395"/>
    <s v="Marina Lichtenstein"/>
    <x v="1"/>
    <x v="0"/>
    <s v="Murfreesboro"/>
    <x v="18"/>
    <n v="37130"/>
    <x v="0"/>
    <x v="1402"/>
    <x v="1"/>
    <x v="10"/>
    <x v="1380"/>
    <n v="10.48"/>
    <n v="1"/>
    <n v="0.2"/>
    <n v="3.7989999999999995"/>
  </r>
  <r>
    <n v="8216"/>
    <s v="CA-2012-120845"/>
    <x v="1"/>
    <x v="12"/>
    <d v="2012-10-02T00:00:00"/>
    <s v="Standard Class"/>
    <s v="ML-17395"/>
    <s v="Marina Lichtenstein"/>
    <x v="1"/>
    <x v="0"/>
    <s v="Murfreesboro"/>
    <x v="18"/>
    <n v="37130"/>
    <x v="0"/>
    <x v="1263"/>
    <x v="1"/>
    <x v="8"/>
    <x v="1238"/>
    <n v="2.4690000000000003"/>
    <n v="1"/>
    <n v="0.7"/>
    <n v="-1.8106"/>
  </r>
  <r>
    <n v="8217"/>
    <s v="CA-2012-120845"/>
    <x v="1"/>
    <x v="12"/>
    <d v="2012-10-02T00:00:00"/>
    <s v="Standard Class"/>
    <s v="ML-17395"/>
    <s v="Marina Lichtenstein"/>
    <x v="1"/>
    <x v="0"/>
    <s v="Murfreesboro"/>
    <x v="18"/>
    <n v="37130"/>
    <x v="0"/>
    <x v="304"/>
    <x v="1"/>
    <x v="8"/>
    <x v="301"/>
    <n v="3.2640000000000007"/>
    <n v="2"/>
    <n v="0.7"/>
    <n v="-2.2847999999999997"/>
  </r>
  <r>
    <n v="8218"/>
    <s v="CA-2011-120775"/>
    <x v="2"/>
    <x v="462"/>
    <d v="2011-10-07T00:00:00"/>
    <s v="Standard Class"/>
    <s v="RD-19930"/>
    <s v="Russell D'Ascenzo"/>
    <x v="0"/>
    <x v="0"/>
    <s v="Dallas"/>
    <x v="5"/>
    <n v="75217"/>
    <x v="2"/>
    <x v="1088"/>
    <x v="1"/>
    <x v="13"/>
    <x v="1069"/>
    <n v="4.3440000000000003"/>
    <n v="3"/>
    <n v="0.2"/>
    <n v="0.86879999999999979"/>
  </r>
  <r>
    <n v="8219"/>
    <s v="CA-2011-120775"/>
    <x v="2"/>
    <x v="462"/>
    <d v="2011-10-07T00:00:00"/>
    <s v="Standard Class"/>
    <s v="RD-19930"/>
    <s v="Russell D'Ascenzo"/>
    <x v="0"/>
    <x v="0"/>
    <s v="Dallas"/>
    <x v="5"/>
    <n v="75217"/>
    <x v="2"/>
    <x v="1092"/>
    <x v="0"/>
    <x v="5"/>
    <x v="1073"/>
    <n v="31.776000000000003"/>
    <n v="3"/>
    <n v="0.6"/>
    <n v="-19.065600000000007"/>
  </r>
  <r>
    <n v="8220"/>
    <s v="CA-2011-120775"/>
    <x v="2"/>
    <x v="462"/>
    <d v="2011-10-07T00:00:00"/>
    <s v="Standard Class"/>
    <s v="RD-19930"/>
    <s v="Russell D'Ascenzo"/>
    <x v="0"/>
    <x v="0"/>
    <s v="Dallas"/>
    <x v="5"/>
    <n v="75217"/>
    <x v="2"/>
    <x v="641"/>
    <x v="1"/>
    <x v="2"/>
    <x v="635"/>
    <n v="4.9280000000000008"/>
    <n v="2"/>
    <n v="0.2"/>
    <n v="1.7247999999999997"/>
  </r>
  <r>
    <n v="8221"/>
    <s v="CA-2011-120775"/>
    <x v="2"/>
    <x v="462"/>
    <d v="2011-10-07T00:00:00"/>
    <s v="Standard Class"/>
    <s v="RD-19930"/>
    <s v="Russell D'Ascenzo"/>
    <x v="0"/>
    <x v="0"/>
    <s v="Dallas"/>
    <x v="5"/>
    <n v="75217"/>
    <x v="2"/>
    <x v="98"/>
    <x v="1"/>
    <x v="8"/>
    <x v="98"/>
    <n v="1.7879999999999996"/>
    <n v="3"/>
    <n v="0.8"/>
    <n v="-3.0396000000000001"/>
  </r>
  <r>
    <n v="8222"/>
    <s v="CA-2011-120775"/>
    <x v="2"/>
    <x v="462"/>
    <d v="2011-10-07T00:00:00"/>
    <s v="Standard Class"/>
    <s v="RD-19930"/>
    <s v="Russell D'Ascenzo"/>
    <x v="0"/>
    <x v="0"/>
    <s v="Dallas"/>
    <x v="5"/>
    <n v="75217"/>
    <x v="2"/>
    <x v="1835"/>
    <x v="1"/>
    <x v="13"/>
    <x v="1814"/>
    <n v="15.072000000000001"/>
    <n v="4"/>
    <n v="0.2"/>
    <n v="-3.7680000000000002"/>
  </r>
  <r>
    <n v="8223"/>
    <s v="CA-2011-152905"/>
    <x v="2"/>
    <x v="1087"/>
    <d v="2011-02-25T00:00:00"/>
    <s v="Standard Class"/>
    <s v="AB-10015"/>
    <s v="Aaron Bergman"/>
    <x v="0"/>
    <x v="0"/>
    <s v="Arlington"/>
    <x v="5"/>
    <n v="76017"/>
    <x v="2"/>
    <x v="1555"/>
    <x v="1"/>
    <x v="4"/>
    <x v="1534"/>
    <n v="12.624000000000001"/>
    <n v="2"/>
    <n v="0.2"/>
    <n v="-2.5248000000000022"/>
  </r>
  <r>
    <n v="8224"/>
    <s v="CA-2013-104633"/>
    <x v="0"/>
    <x v="1"/>
    <d v="2013-06-17T00:00:00"/>
    <s v="Standard Class"/>
    <s v="EA-14035"/>
    <s v="Erin Ashbrook"/>
    <x v="1"/>
    <x v="0"/>
    <s v="Pasadena"/>
    <x v="1"/>
    <n v="91104"/>
    <x v="1"/>
    <x v="1174"/>
    <x v="1"/>
    <x v="10"/>
    <x v="1151"/>
    <n v="185.88"/>
    <n v="6"/>
    <n v="0"/>
    <n v="83.645999999999987"/>
  </r>
  <r>
    <n v="8225"/>
    <s v="CA-2013-104633"/>
    <x v="0"/>
    <x v="1"/>
    <d v="2013-06-17T00:00:00"/>
    <s v="Standard Class"/>
    <s v="EA-14035"/>
    <s v="Erin Ashbrook"/>
    <x v="1"/>
    <x v="0"/>
    <s v="Pasadena"/>
    <x v="1"/>
    <n v="91104"/>
    <x v="1"/>
    <x v="1434"/>
    <x v="1"/>
    <x v="10"/>
    <x v="1413"/>
    <n v="12.96"/>
    <n v="2"/>
    <n v="0"/>
    <n v="6.2208000000000006"/>
  </r>
  <r>
    <n v="8226"/>
    <s v="CA-2014-104136"/>
    <x v="3"/>
    <x v="752"/>
    <d v="2014-11-05T00:00:00"/>
    <s v="Second Class"/>
    <s v="SF-20065"/>
    <s v="Sandra Flanagan"/>
    <x v="0"/>
    <x v="0"/>
    <s v="Everett"/>
    <x v="31"/>
    <n v="2149"/>
    <x v="3"/>
    <x v="274"/>
    <x v="1"/>
    <x v="10"/>
    <x v="271"/>
    <n v="189.7"/>
    <n v="10"/>
    <n v="0"/>
    <n v="91.055999999999983"/>
  </r>
  <r>
    <n v="8227"/>
    <s v="CA-2014-104136"/>
    <x v="3"/>
    <x v="752"/>
    <d v="2014-11-05T00:00:00"/>
    <s v="Second Class"/>
    <s v="SF-20065"/>
    <s v="Sandra Flanagan"/>
    <x v="0"/>
    <x v="0"/>
    <s v="Everett"/>
    <x v="31"/>
    <n v="2149"/>
    <x v="3"/>
    <x v="1522"/>
    <x v="1"/>
    <x v="10"/>
    <x v="1500"/>
    <n v="40.99"/>
    <n v="1"/>
    <n v="0"/>
    <n v="20.085100000000001"/>
  </r>
  <r>
    <n v="8228"/>
    <s v="CA-2013-123050"/>
    <x v="0"/>
    <x v="958"/>
    <d v="2013-04-09T00:00:00"/>
    <s v="Second Class"/>
    <s v="BC-11125"/>
    <s v="Becky Castell"/>
    <x v="2"/>
    <x v="0"/>
    <s v="Troy"/>
    <x v="15"/>
    <n v="12180"/>
    <x v="3"/>
    <x v="479"/>
    <x v="0"/>
    <x v="5"/>
    <x v="475"/>
    <n v="82.64"/>
    <n v="2"/>
    <n v="0"/>
    <n v="7.4376000000000033"/>
  </r>
  <r>
    <n v="8229"/>
    <s v="CA-2013-123050"/>
    <x v="0"/>
    <x v="958"/>
    <d v="2013-04-09T00:00:00"/>
    <s v="Second Class"/>
    <s v="BC-11125"/>
    <s v="Becky Castell"/>
    <x v="2"/>
    <x v="0"/>
    <s v="Troy"/>
    <x v="15"/>
    <n v="12180"/>
    <x v="3"/>
    <x v="170"/>
    <x v="1"/>
    <x v="4"/>
    <x v="169"/>
    <n v="31.02"/>
    <n v="2"/>
    <n v="0"/>
    <n v="8.0652000000000008"/>
  </r>
  <r>
    <n v="8230"/>
    <s v="CA-2013-123050"/>
    <x v="0"/>
    <x v="958"/>
    <d v="2013-04-09T00:00:00"/>
    <s v="Second Class"/>
    <s v="BC-11125"/>
    <s v="Becky Castell"/>
    <x v="2"/>
    <x v="0"/>
    <s v="Troy"/>
    <x v="15"/>
    <n v="12180"/>
    <x v="3"/>
    <x v="1016"/>
    <x v="2"/>
    <x v="11"/>
    <x v="998"/>
    <n v="89.97"/>
    <n v="3"/>
    <n v="0"/>
    <n v="37.787400000000005"/>
  </r>
  <r>
    <n v="8231"/>
    <s v="CA-2013-162355"/>
    <x v="0"/>
    <x v="1186"/>
    <d v="2013-07-03T00:00:00"/>
    <s v="Second Class"/>
    <s v="PF-19165"/>
    <s v="Philip Fox"/>
    <x v="0"/>
    <x v="0"/>
    <s v="Sandy Springs"/>
    <x v="32"/>
    <n v="30328"/>
    <x v="0"/>
    <x v="369"/>
    <x v="1"/>
    <x v="6"/>
    <x v="365"/>
    <n v="35.97"/>
    <n v="3"/>
    <n v="0"/>
    <n v="9.7118999999999982"/>
  </r>
  <r>
    <n v="8232"/>
    <s v="CA-2013-162355"/>
    <x v="0"/>
    <x v="1186"/>
    <d v="2013-07-03T00:00:00"/>
    <s v="Second Class"/>
    <s v="PF-19165"/>
    <s v="Philip Fox"/>
    <x v="0"/>
    <x v="0"/>
    <s v="Sandy Springs"/>
    <x v="32"/>
    <n v="30328"/>
    <x v="0"/>
    <x v="199"/>
    <x v="0"/>
    <x v="0"/>
    <x v="198"/>
    <n v="1266.8599999999999"/>
    <n v="7"/>
    <n v="0"/>
    <n v="291.37779999999987"/>
  </r>
  <r>
    <n v="8233"/>
    <s v="CA-2011-158225"/>
    <x v="2"/>
    <x v="358"/>
    <d v="2011-09-28T00:00:00"/>
    <s v="Standard Class"/>
    <s v="SE-20110"/>
    <s v="Sanjit Engle"/>
    <x v="0"/>
    <x v="0"/>
    <s v="San Jose"/>
    <x v="1"/>
    <n v="95123"/>
    <x v="1"/>
    <x v="298"/>
    <x v="1"/>
    <x v="4"/>
    <x v="295"/>
    <n v="169.45"/>
    <n v="5"/>
    <n v="0"/>
    <n v="42.362499999999997"/>
  </r>
  <r>
    <n v="8234"/>
    <s v="CA-2011-158225"/>
    <x v="2"/>
    <x v="358"/>
    <d v="2011-09-28T00:00:00"/>
    <s v="Standard Class"/>
    <s v="SE-20110"/>
    <s v="Sanjit Engle"/>
    <x v="0"/>
    <x v="0"/>
    <s v="San Jose"/>
    <x v="1"/>
    <n v="95123"/>
    <x v="1"/>
    <x v="1512"/>
    <x v="1"/>
    <x v="4"/>
    <x v="1490"/>
    <n v="40.68"/>
    <n v="2"/>
    <n v="0"/>
    <n v="0.40679999999999694"/>
  </r>
  <r>
    <n v="8235"/>
    <s v="CA-2014-102204"/>
    <x v="3"/>
    <x v="927"/>
    <d v="2014-05-07T00:00:00"/>
    <s v="Standard Class"/>
    <s v="CJ-12010"/>
    <s v="Caroline Jumper"/>
    <x v="0"/>
    <x v="0"/>
    <s v="Jacksonville"/>
    <x v="2"/>
    <n v="32216"/>
    <x v="0"/>
    <x v="1698"/>
    <x v="1"/>
    <x v="14"/>
    <x v="1677"/>
    <n v="3.3280000000000003"/>
    <n v="2"/>
    <n v="0.2"/>
    <n v="0.4159999999999997"/>
  </r>
  <r>
    <n v="8236"/>
    <s v="CA-2014-102204"/>
    <x v="3"/>
    <x v="927"/>
    <d v="2014-05-07T00:00:00"/>
    <s v="Standard Class"/>
    <s v="CJ-12010"/>
    <s v="Caroline Jumper"/>
    <x v="0"/>
    <x v="0"/>
    <s v="Jacksonville"/>
    <x v="2"/>
    <n v="32216"/>
    <x v="0"/>
    <x v="411"/>
    <x v="0"/>
    <x v="3"/>
    <x v="406"/>
    <n v="933.26200000000006"/>
    <n v="4"/>
    <n v="0.45"/>
    <n v="-458.14679999999998"/>
  </r>
  <r>
    <n v="8237"/>
    <s v="CA-2014-102204"/>
    <x v="3"/>
    <x v="927"/>
    <d v="2014-05-07T00:00:00"/>
    <s v="Standard Class"/>
    <s v="CJ-12010"/>
    <s v="Caroline Jumper"/>
    <x v="0"/>
    <x v="0"/>
    <s v="Jacksonville"/>
    <x v="2"/>
    <n v="32216"/>
    <x v="0"/>
    <x v="483"/>
    <x v="0"/>
    <x v="1"/>
    <x v="478"/>
    <n v="2803.92"/>
    <n v="5"/>
    <n v="0.2"/>
    <n v="0"/>
  </r>
  <r>
    <n v="8238"/>
    <s v="CA-2014-103065"/>
    <x v="3"/>
    <x v="179"/>
    <d v="2014-10-21T00:00:00"/>
    <s v="Same Day"/>
    <s v="PT-19090"/>
    <s v="Pete Takahito"/>
    <x v="0"/>
    <x v="0"/>
    <s v="Jacksonville"/>
    <x v="2"/>
    <n v="32216"/>
    <x v="0"/>
    <x v="383"/>
    <x v="1"/>
    <x v="4"/>
    <x v="379"/>
    <n v="4.7679999999999998"/>
    <n v="2"/>
    <n v="0.2"/>
    <n v="-0.7748000000000006"/>
  </r>
  <r>
    <n v="8239"/>
    <s v="CA-2014-103065"/>
    <x v="3"/>
    <x v="179"/>
    <d v="2014-10-21T00:00:00"/>
    <s v="Same Day"/>
    <s v="PT-19090"/>
    <s v="Pete Takahito"/>
    <x v="0"/>
    <x v="0"/>
    <s v="Jacksonville"/>
    <x v="2"/>
    <n v="32216"/>
    <x v="0"/>
    <x v="1305"/>
    <x v="1"/>
    <x v="10"/>
    <x v="1281"/>
    <n v="6.6720000000000006"/>
    <n v="1"/>
    <n v="0.2"/>
    <n v="2.5019999999999998"/>
  </r>
  <r>
    <n v="8240"/>
    <s v="CA-2014-103065"/>
    <x v="3"/>
    <x v="179"/>
    <d v="2014-10-21T00:00:00"/>
    <s v="Same Day"/>
    <s v="PT-19090"/>
    <s v="Pete Takahito"/>
    <x v="0"/>
    <x v="0"/>
    <s v="Jacksonville"/>
    <x v="2"/>
    <n v="32216"/>
    <x v="0"/>
    <x v="1061"/>
    <x v="1"/>
    <x v="6"/>
    <x v="1041"/>
    <n v="4.4479999999999995"/>
    <n v="2"/>
    <n v="0.2"/>
    <n v="1.1119999999999999"/>
  </r>
  <r>
    <n v="8241"/>
    <s v="CA-2014-103065"/>
    <x v="3"/>
    <x v="179"/>
    <d v="2014-10-21T00:00:00"/>
    <s v="Same Day"/>
    <s v="PT-19090"/>
    <s v="Pete Takahito"/>
    <x v="0"/>
    <x v="0"/>
    <s v="Jacksonville"/>
    <x v="2"/>
    <n v="32216"/>
    <x v="0"/>
    <x v="1649"/>
    <x v="0"/>
    <x v="5"/>
    <x v="1629"/>
    <n v="43.936000000000007"/>
    <n v="4"/>
    <n v="0.2"/>
    <n v="6.0411999999999964"/>
  </r>
  <r>
    <n v="8242"/>
    <s v="CA-2011-109855"/>
    <x v="2"/>
    <x v="416"/>
    <d v="2011-09-05T00:00:00"/>
    <s v="Standard Class"/>
    <s v="LH-16900"/>
    <s v="Lena Hernandez"/>
    <x v="0"/>
    <x v="0"/>
    <s v="New York City"/>
    <x v="15"/>
    <n v="10009"/>
    <x v="3"/>
    <x v="708"/>
    <x v="1"/>
    <x v="8"/>
    <x v="700"/>
    <n v="23.744"/>
    <n v="2"/>
    <n v="0.2"/>
    <n v="8.3103999999999996"/>
  </r>
  <r>
    <n v="8243"/>
    <s v="CA-2011-109855"/>
    <x v="2"/>
    <x v="416"/>
    <d v="2011-09-05T00:00:00"/>
    <s v="Standard Class"/>
    <s v="LH-16900"/>
    <s v="Lena Hernandez"/>
    <x v="0"/>
    <x v="0"/>
    <s v="New York City"/>
    <x v="15"/>
    <n v="10009"/>
    <x v="3"/>
    <x v="1200"/>
    <x v="2"/>
    <x v="11"/>
    <x v="1176"/>
    <n v="357"/>
    <n v="3"/>
    <n v="0"/>
    <n v="57.120000000000019"/>
  </r>
  <r>
    <n v="8244"/>
    <s v="CA-2011-109897"/>
    <x v="2"/>
    <x v="1132"/>
    <d v="2011-08-16T00:00:00"/>
    <s v="Standard Class"/>
    <s v="BW-11200"/>
    <s v="Ben Wallace"/>
    <x v="0"/>
    <x v="0"/>
    <s v="San Francisco"/>
    <x v="1"/>
    <n v="94122"/>
    <x v="1"/>
    <x v="1419"/>
    <x v="2"/>
    <x v="7"/>
    <x v="1398"/>
    <n v="806.33600000000001"/>
    <n v="8"/>
    <n v="0.2"/>
    <n v="50.396000000000015"/>
  </r>
  <r>
    <n v="8245"/>
    <s v="CA-2011-109897"/>
    <x v="2"/>
    <x v="1132"/>
    <d v="2011-08-16T00:00:00"/>
    <s v="Standard Class"/>
    <s v="BW-11200"/>
    <s v="Ben Wallace"/>
    <x v="0"/>
    <x v="0"/>
    <s v="San Francisco"/>
    <x v="1"/>
    <n v="94122"/>
    <x v="1"/>
    <x v="1146"/>
    <x v="0"/>
    <x v="5"/>
    <x v="1125"/>
    <n v="85.44"/>
    <n v="3"/>
    <n v="0"/>
    <n v="31.612800000000004"/>
  </r>
  <r>
    <n v="8246"/>
    <s v="US-2011-143581"/>
    <x v="2"/>
    <x v="710"/>
    <d v="2011-08-23T00:00:00"/>
    <s v="Standard Class"/>
    <s v="BS-11365"/>
    <s v="Bill Shonely"/>
    <x v="1"/>
    <x v="0"/>
    <s v="Columbus"/>
    <x v="32"/>
    <n v="31907"/>
    <x v="0"/>
    <x v="156"/>
    <x v="1"/>
    <x v="4"/>
    <x v="155"/>
    <n v="344.90999999999997"/>
    <n v="3"/>
    <n v="0"/>
    <n v="10.347300000000004"/>
  </r>
  <r>
    <n v="8247"/>
    <s v="CA-2012-129217"/>
    <x v="1"/>
    <x v="1187"/>
    <d v="2012-05-10T00:00:00"/>
    <s v="Same Day"/>
    <s v="DP-13390"/>
    <s v="Dennis Pardue"/>
    <x v="2"/>
    <x v="0"/>
    <s v="Aurora"/>
    <x v="10"/>
    <n v="60505"/>
    <x v="2"/>
    <x v="554"/>
    <x v="1"/>
    <x v="9"/>
    <x v="548"/>
    <n v="70.969999999999985"/>
    <n v="5"/>
    <n v="0.8"/>
    <n v="-191.619"/>
  </r>
  <r>
    <n v="8248"/>
    <s v="CA-2012-129217"/>
    <x v="1"/>
    <x v="1187"/>
    <d v="2012-05-10T00:00:00"/>
    <s v="Same Day"/>
    <s v="DP-13390"/>
    <s v="Dennis Pardue"/>
    <x v="2"/>
    <x v="0"/>
    <s v="Aurora"/>
    <x v="10"/>
    <n v="60505"/>
    <x v="2"/>
    <x v="1243"/>
    <x v="1"/>
    <x v="6"/>
    <x v="1217"/>
    <n v="36.783999999999999"/>
    <n v="2"/>
    <n v="0.2"/>
    <n v="3.6784000000000017"/>
  </r>
  <r>
    <n v="8249"/>
    <s v="CA-2013-133816"/>
    <x v="0"/>
    <x v="1120"/>
    <d v="2013-05-14T00:00:00"/>
    <s v="Second Class"/>
    <s v="CS-12400"/>
    <s v="Christopher Schild"/>
    <x v="2"/>
    <x v="0"/>
    <s v="Philadelphia"/>
    <x v="9"/>
    <n v="19134"/>
    <x v="3"/>
    <x v="647"/>
    <x v="2"/>
    <x v="7"/>
    <x v="641"/>
    <n v="743.98799999999994"/>
    <n v="2"/>
    <n v="0.4"/>
    <n v="-123.9980000000001"/>
  </r>
  <r>
    <n v="8250"/>
    <s v="CA-2012-140221"/>
    <x v="1"/>
    <x v="616"/>
    <d v="2012-03-09T00:00:00"/>
    <s v="Second Class"/>
    <s v="MS-17365"/>
    <s v="Maribeth Schnelling"/>
    <x v="0"/>
    <x v="0"/>
    <s v="Chicago"/>
    <x v="10"/>
    <n v="60653"/>
    <x v="2"/>
    <x v="912"/>
    <x v="1"/>
    <x v="8"/>
    <x v="895"/>
    <n v="11.211999999999998"/>
    <n v="2"/>
    <n v="0.8"/>
    <n v="-16.818000000000005"/>
  </r>
  <r>
    <n v="8251"/>
    <s v="CA-2012-140221"/>
    <x v="1"/>
    <x v="616"/>
    <d v="2012-03-09T00:00:00"/>
    <s v="Second Class"/>
    <s v="MS-17365"/>
    <s v="Maribeth Schnelling"/>
    <x v="0"/>
    <x v="0"/>
    <s v="Chicago"/>
    <x v="10"/>
    <n v="60653"/>
    <x v="2"/>
    <x v="325"/>
    <x v="0"/>
    <x v="5"/>
    <x v="322"/>
    <n v="4.7119999999999997"/>
    <n v="2"/>
    <n v="0.6"/>
    <n v="-1.8847999999999994"/>
  </r>
  <r>
    <n v="8252"/>
    <s v="CA-2012-140221"/>
    <x v="1"/>
    <x v="616"/>
    <d v="2012-03-09T00:00:00"/>
    <s v="Second Class"/>
    <s v="MS-17365"/>
    <s v="Maribeth Schnelling"/>
    <x v="0"/>
    <x v="0"/>
    <s v="Chicago"/>
    <x v="10"/>
    <n v="60653"/>
    <x v="2"/>
    <x v="1107"/>
    <x v="1"/>
    <x v="9"/>
    <x v="1087"/>
    <n v="180.97999999999996"/>
    <n v="5"/>
    <n v="0.8"/>
    <n v="-470.548"/>
  </r>
  <r>
    <n v="8253"/>
    <s v="CA-2012-140221"/>
    <x v="1"/>
    <x v="616"/>
    <d v="2012-03-09T00:00:00"/>
    <s v="Second Class"/>
    <s v="MS-17365"/>
    <s v="Maribeth Schnelling"/>
    <x v="0"/>
    <x v="0"/>
    <s v="Chicago"/>
    <x v="10"/>
    <n v="60653"/>
    <x v="2"/>
    <x v="117"/>
    <x v="1"/>
    <x v="4"/>
    <x v="117"/>
    <n v="60.415999999999997"/>
    <n v="2"/>
    <n v="0.2"/>
    <n v="6.0416000000000025"/>
  </r>
  <r>
    <n v="8254"/>
    <s v="CA-2014-152310"/>
    <x v="3"/>
    <x v="801"/>
    <d v="2014-08-20T00:00:00"/>
    <s v="Standard Class"/>
    <s v="DK-12895"/>
    <s v="Dana Kaydos"/>
    <x v="0"/>
    <x v="0"/>
    <s v="Seattle"/>
    <x v="4"/>
    <n v="98103"/>
    <x v="1"/>
    <x v="1327"/>
    <x v="2"/>
    <x v="16"/>
    <x v="1304"/>
    <n v="299.99"/>
    <n v="1"/>
    <n v="0"/>
    <n v="89.996999999999986"/>
  </r>
  <r>
    <n v="8255"/>
    <s v="CA-2014-152310"/>
    <x v="3"/>
    <x v="801"/>
    <d v="2014-08-20T00:00:00"/>
    <s v="Standard Class"/>
    <s v="DK-12895"/>
    <s v="Dana Kaydos"/>
    <x v="0"/>
    <x v="0"/>
    <s v="Seattle"/>
    <x v="4"/>
    <n v="98103"/>
    <x v="1"/>
    <x v="1684"/>
    <x v="1"/>
    <x v="10"/>
    <x v="1663"/>
    <n v="192.16"/>
    <n v="4"/>
    <n v="0"/>
    <n v="92.236799999999988"/>
  </r>
  <r>
    <n v="8256"/>
    <s v="CA-2014-152310"/>
    <x v="3"/>
    <x v="801"/>
    <d v="2014-08-20T00:00:00"/>
    <s v="Standard Class"/>
    <s v="DK-12895"/>
    <s v="Dana Kaydos"/>
    <x v="0"/>
    <x v="0"/>
    <s v="Seattle"/>
    <x v="4"/>
    <n v="98103"/>
    <x v="1"/>
    <x v="529"/>
    <x v="2"/>
    <x v="7"/>
    <x v="524"/>
    <n v="242.624"/>
    <n v="8"/>
    <n v="0.2"/>
    <n v="27.295199999999973"/>
  </r>
  <r>
    <n v="8257"/>
    <s v="CA-2014-152310"/>
    <x v="3"/>
    <x v="801"/>
    <d v="2014-08-20T00:00:00"/>
    <s v="Standard Class"/>
    <s v="DK-12895"/>
    <s v="Dana Kaydos"/>
    <x v="0"/>
    <x v="0"/>
    <s v="Seattle"/>
    <x v="4"/>
    <n v="98103"/>
    <x v="1"/>
    <x v="230"/>
    <x v="1"/>
    <x v="4"/>
    <x v="445"/>
    <n v="46.74"/>
    <n v="3"/>
    <n v="0"/>
    <n v="11.684999999999999"/>
  </r>
  <r>
    <n v="8258"/>
    <s v="CA-2014-152310"/>
    <x v="3"/>
    <x v="801"/>
    <d v="2014-08-20T00:00:00"/>
    <s v="Standard Class"/>
    <s v="DK-12895"/>
    <s v="Dana Kaydos"/>
    <x v="0"/>
    <x v="0"/>
    <s v="Seattle"/>
    <x v="4"/>
    <n v="98103"/>
    <x v="1"/>
    <x v="1481"/>
    <x v="2"/>
    <x v="11"/>
    <x v="1459"/>
    <n v="174.95000000000002"/>
    <n v="5"/>
    <n v="0"/>
    <n v="12.246500000000005"/>
  </r>
  <r>
    <n v="8259"/>
    <s v="CA-2014-152310"/>
    <x v="3"/>
    <x v="801"/>
    <d v="2014-08-20T00:00:00"/>
    <s v="Standard Class"/>
    <s v="DK-12895"/>
    <s v="Dana Kaydos"/>
    <x v="0"/>
    <x v="0"/>
    <s v="Seattle"/>
    <x v="4"/>
    <n v="98103"/>
    <x v="1"/>
    <x v="1786"/>
    <x v="1"/>
    <x v="8"/>
    <x v="1767"/>
    <n v="100.70400000000001"/>
    <n v="6"/>
    <n v="0.2"/>
    <n v="37.763999999999996"/>
  </r>
  <r>
    <n v="8260"/>
    <s v="CA-2013-118101"/>
    <x v="0"/>
    <x v="190"/>
    <d v="2013-06-27T00:00:00"/>
    <s v="Same Day"/>
    <s v="SN-20560"/>
    <s v="Skye Norling"/>
    <x v="2"/>
    <x v="0"/>
    <s v="Roseville"/>
    <x v="12"/>
    <n v="48066"/>
    <x v="2"/>
    <x v="447"/>
    <x v="1"/>
    <x v="10"/>
    <x v="442"/>
    <n v="368.91"/>
    <n v="9"/>
    <n v="0"/>
    <n v="180.76590000000002"/>
  </r>
  <r>
    <n v="8261"/>
    <s v="CA-2013-118101"/>
    <x v="0"/>
    <x v="190"/>
    <d v="2013-06-27T00:00:00"/>
    <s v="Same Day"/>
    <s v="SN-20560"/>
    <s v="Skye Norling"/>
    <x v="2"/>
    <x v="0"/>
    <s v="Roseville"/>
    <x v="12"/>
    <n v="48066"/>
    <x v="2"/>
    <x v="385"/>
    <x v="1"/>
    <x v="8"/>
    <x v="381"/>
    <n v="8.02"/>
    <n v="1"/>
    <n v="0"/>
    <n v="3.7693999999999992"/>
  </r>
  <r>
    <n v="8262"/>
    <s v="CA-2013-118101"/>
    <x v="0"/>
    <x v="190"/>
    <d v="2013-06-27T00:00:00"/>
    <s v="Same Day"/>
    <s v="SN-20560"/>
    <s v="Skye Norling"/>
    <x v="2"/>
    <x v="0"/>
    <s v="Roseville"/>
    <x v="12"/>
    <n v="48066"/>
    <x v="2"/>
    <x v="1354"/>
    <x v="1"/>
    <x v="4"/>
    <x v="1331"/>
    <n v="171.04"/>
    <n v="4"/>
    <n v="0"/>
    <n v="44.470399999999998"/>
  </r>
  <r>
    <n v="8263"/>
    <s v="CA-2013-100307"/>
    <x v="0"/>
    <x v="272"/>
    <d v="2013-12-20T00:00:00"/>
    <s v="Standard Class"/>
    <s v="TC-21475"/>
    <s v="Tony Chapman"/>
    <x v="2"/>
    <x v="0"/>
    <s v="Fayetteville"/>
    <x v="36"/>
    <n v="72701"/>
    <x v="0"/>
    <x v="353"/>
    <x v="1"/>
    <x v="10"/>
    <x v="349"/>
    <n v="19.440000000000001"/>
    <n v="3"/>
    <n v="0"/>
    <n v="9.3312000000000008"/>
  </r>
  <r>
    <n v="8264"/>
    <s v="CA-2012-138457"/>
    <x v="1"/>
    <x v="1023"/>
    <d v="2012-09-17T00:00:00"/>
    <s v="Standard Class"/>
    <s v="AM-10705"/>
    <s v="Anne McFarland"/>
    <x v="0"/>
    <x v="0"/>
    <s v="Jacksonville"/>
    <x v="3"/>
    <n v="28540"/>
    <x v="0"/>
    <x v="634"/>
    <x v="1"/>
    <x v="8"/>
    <x v="628"/>
    <n v="13.092000000000002"/>
    <n v="4"/>
    <n v="0.7"/>
    <n v="-10.037199999999999"/>
  </r>
  <r>
    <n v="8265"/>
    <s v="CA-2011-131800"/>
    <x v="2"/>
    <x v="125"/>
    <d v="2012-01-04T00:00:00"/>
    <s v="Standard Class"/>
    <s v="AJ-10960"/>
    <s v="Astrea Jones"/>
    <x v="0"/>
    <x v="0"/>
    <s v="New York City"/>
    <x v="15"/>
    <n v="10035"/>
    <x v="3"/>
    <x v="1836"/>
    <x v="1"/>
    <x v="9"/>
    <x v="1815"/>
    <n v="122.94"/>
    <n v="3"/>
    <n v="0"/>
    <n v="30.734999999999992"/>
  </r>
  <r>
    <n v="8266"/>
    <s v="CA-2011-131800"/>
    <x v="2"/>
    <x v="125"/>
    <d v="2012-01-04T00:00:00"/>
    <s v="Standard Class"/>
    <s v="AJ-10960"/>
    <s v="Astrea Jones"/>
    <x v="0"/>
    <x v="0"/>
    <s v="New York City"/>
    <x v="15"/>
    <n v="10035"/>
    <x v="3"/>
    <x v="858"/>
    <x v="1"/>
    <x v="8"/>
    <x v="844"/>
    <n v="35.448"/>
    <n v="7"/>
    <n v="0.2"/>
    <n v="12.8499"/>
  </r>
  <r>
    <n v="8267"/>
    <s v="CA-2011-118304"/>
    <x v="2"/>
    <x v="333"/>
    <d v="2011-05-04T00:00:00"/>
    <s v="Standard Class"/>
    <s v="KH-16360"/>
    <s v="Katherine Hughes"/>
    <x v="0"/>
    <x v="0"/>
    <s v="Dover"/>
    <x v="13"/>
    <n v="19901"/>
    <x v="3"/>
    <x v="433"/>
    <x v="2"/>
    <x v="7"/>
    <x v="428"/>
    <n v="19.98"/>
    <n v="2"/>
    <n v="0"/>
    <n v="5.1948000000000008"/>
  </r>
  <r>
    <n v="8268"/>
    <s v="CA-2014-121790"/>
    <x v="3"/>
    <x v="289"/>
    <d v="2014-02-07T00:00:00"/>
    <s v="Standard Class"/>
    <s v="LP-17095"/>
    <s v="Liz Preis"/>
    <x v="0"/>
    <x v="0"/>
    <s v="Aurora"/>
    <x v="10"/>
    <n v="60505"/>
    <x v="2"/>
    <x v="1582"/>
    <x v="0"/>
    <x v="3"/>
    <x v="1564"/>
    <n v="69.375"/>
    <n v="1"/>
    <n v="0.5"/>
    <n v="-47.174999999999997"/>
  </r>
  <r>
    <n v="8269"/>
    <s v="CA-2014-121790"/>
    <x v="3"/>
    <x v="289"/>
    <d v="2014-02-07T00:00:00"/>
    <s v="Standard Class"/>
    <s v="LP-17095"/>
    <s v="Liz Preis"/>
    <x v="0"/>
    <x v="0"/>
    <s v="Aurora"/>
    <x v="10"/>
    <n v="60505"/>
    <x v="2"/>
    <x v="558"/>
    <x v="1"/>
    <x v="14"/>
    <x v="552"/>
    <n v="31.680000000000003"/>
    <n v="4"/>
    <n v="0.2"/>
    <n v="2.7719999999999994"/>
  </r>
  <r>
    <n v="8270"/>
    <s v="CA-2014-121790"/>
    <x v="3"/>
    <x v="289"/>
    <d v="2014-02-07T00:00:00"/>
    <s v="Standard Class"/>
    <s v="LP-17095"/>
    <s v="Liz Preis"/>
    <x v="0"/>
    <x v="0"/>
    <s v="Aurora"/>
    <x v="10"/>
    <n v="60505"/>
    <x v="2"/>
    <x v="1718"/>
    <x v="2"/>
    <x v="7"/>
    <x v="1696"/>
    <n v="2003.1680000000001"/>
    <n v="4"/>
    <n v="0.2"/>
    <n v="250.39599999999984"/>
  </r>
  <r>
    <n v="8271"/>
    <s v="CA-2014-121790"/>
    <x v="3"/>
    <x v="289"/>
    <d v="2014-02-07T00:00:00"/>
    <s v="Standard Class"/>
    <s v="LP-17095"/>
    <s v="Liz Preis"/>
    <x v="0"/>
    <x v="0"/>
    <s v="Aurora"/>
    <x v="10"/>
    <n v="60505"/>
    <x v="2"/>
    <x v="241"/>
    <x v="1"/>
    <x v="6"/>
    <x v="239"/>
    <n v="9.3439999999999994"/>
    <n v="2"/>
    <n v="0.2"/>
    <n v="3.1535999999999995"/>
  </r>
  <r>
    <n v="8272"/>
    <s v="CA-2013-169670"/>
    <x v="0"/>
    <x v="591"/>
    <d v="2014-01-01T00:00:00"/>
    <s v="Standard Class"/>
    <s v="JE-15715"/>
    <s v="Joe Elijah"/>
    <x v="0"/>
    <x v="0"/>
    <s v="New York City"/>
    <x v="15"/>
    <n v="10009"/>
    <x v="3"/>
    <x v="406"/>
    <x v="0"/>
    <x v="1"/>
    <x v="402"/>
    <n v="2563.056"/>
    <n v="8"/>
    <n v="0.1"/>
    <n v="313.26239999999967"/>
  </r>
  <r>
    <n v="8273"/>
    <s v="CA-2013-139549"/>
    <x v="0"/>
    <x v="201"/>
    <d v="2013-10-26T00:00:00"/>
    <s v="Standard Class"/>
    <s v="MY-18295"/>
    <s v="Muhammed Yedwab"/>
    <x v="1"/>
    <x v="0"/>
    <s v="El Cajon"/>
    <x v="1"/>
    <n v="92020"/>
    <x v="1"/>
    <x v="1708"/>
    <x v="0"/>
    <x v="1"/>
    <x v="1688"/>
    <n v="387.13600000000002"/>
    <n v="4"/>
    <n v="0.2"/>
    <n v="4.8391999999999911"/>
  </r>
  <r>
    <n v="8274"/>
    <s v="CA-2012-104059"/>
    <x v="1"/>
    <x v="385"/>
    <d v="2012-06-15T00:00:00"/>
    <s v="Second Class"/>
    <s v="FC-14245"/>
    <s v="Frank Carlisle"/>
    <x v="2"/>
    <x v="0"/>
    <s v="Springfield"/>
    <x v="24"/>
    <n v="45503"/>
    <x v="3"/>
    <x v="1005"/>
    <x v="1"/>
    <x v="6"/>
    <x v="988"/>
    <n v="3.4240000000000004"/>
    <n v="1"/>
    <n v="0.2"/>
    <n v="0.29960000000000009"/>
  </r>
  <r>
    <n v="8275"/>
    <s v="CA-2014-164112"/>
    <x v="3"/>
    <x v="160"/>
    <d v="2014-07-05T00:00:00"/>
    <s v="Standard Class"/>
    <s v="ND-18460"/>
    <s v="Neil Ducich"/>
    <x v="1"/>
    <x v="0"/>
    <s v="Mount Vernon"/>
    <x v="15"/>
    <n v="10550"/>
    <x v="3"/>
    <x v="1449"/>
    <x v="1"/>
    <x v="4"/>
    <x v="1427"/>
    <n v="1085.42"/>
    <n v="7"/>
    <n v="0"/>
    <n v="282.20920000000001"/>
  </r>
  <r>
    <n v="8276"/>
    <s v="CA-2012-143882"/>
    <x v="1"/>
    <x v="153"/>
    <d v="2012-06-30T00:00:00"/>
    <s v="Standard Class"/>
    <s v="DB-13360"/>
    <s v="Dennis Bolton"/>
    <x v="2"/>
    <x v="0"/>
    <s v="Lakewood"/>
    <x v="24"/>
    <n v="44107"/>
    <x v="3"/>
    <x v="99"/>
    <x v="1"/>
    <x v="10"/>
    <x v="99"/>
    <n v="43.056000000000004"/>
    <n v="9"/>
    <n v="0.2"/>
    <n v="15.607799999999999"/>
  </r>
  <r>
    <n v="8277"/>
    <s v="US-2013-139262"/>
    <x v="0"/>
    <x v="823"/>
    <d v="2013-02-25T00:00:00"/>
    <s v="Standard Class"/>
    <s v="LC-16960"/>
    <s v="Lindsay Castell"/>
    <x v="2"/>
    <x v="0"/>
    <s v="Tampa"/>
    <x v="2"/>
    <n v="33614"/>
    <x v="0"/>
    <x v="807"/>
    <x v="1"/>
    <x v="8"/>
    <x v="797"/>
    <n v="3.762"/>
    <n v="3"/>
    <n v="0.7"/>
    <n v="-2.758799999999999"/>
  </r>
  <r>
    <n v="8278"/>
    <s v="US-2013-139262"/>
    <x v="0"/>
    <x v="823"/>
    <d v="2013-02-25T00:00:00"/>
    <s v="Standard Class"/>
    <s v="LC-16960"/>
    <s v="Lindsay Castell"/>
    <x v="2"/>
    <x v="0"/>
    <s v="Tampa"/>
    <x v="2"/>
    <n v="33614"/>
    <x v="0"/>
    <x v="920"/>
    <x v="1"/>
    <x v="8"/>
    <x v="903"/>
    <n v="34.860000000000007"/>
    <n v="2"/>
    <n v="0.7"/>
    <n v="-26.726000000000006"/>
  </r>
  <r>
    <n v="8279"/>
    <s v="US-2013-139262"/>
    <x v="0"/>
    <x v="823"/>
    <d v="2013-02-25T00:00:00"/>
    <s v="Standard Class"/>
    <s v="LC-16960"/>
    <s v="Lindsay Castell"/>
    <x v="2"/>
    <x v="0"/>
    <s v="Tampa"/>
    <x v="2"/>
    <n v="33614"/>
    <x v="0"/>
    <x v="734"/>
    <x v="1"/>
    <x v="4"/>
    <x v="726"/>
    <n v="432.45600000000002"/>
    <n v="3"/>
    <n v="0.2"/>
    <n v="32.434200000000004"/>
  </r>
  <r>
    <n v="8280"/>
    <s v="CA-2014-146192"/>
    <x v="3"/>
    <x v="300"/>
    <d v="2014-04-27T00:00:00"/>
    <s v="Standard Class"/>
    <s v="BD-11725"/>
    <s v="Bruce Degenhardt"/>
    <x v="0"/>
    <x v="0"/>
    <s v="Columbus"/>
    <x v="32"/>
    <n v="31907"/>
    <x v="0"/>
    <x v="906"/>
    <x v="1"/>
    <x v="4"/>
    <x v="889"/>
    <n v="675.06000000000006"/>
    <n v="3"/>
    <n v="0"/>
    <n v="87.757800000000003"/>
  </r>
  <r>
    <n v="8281"/>
    <s v="CA-2014-134810"/>
    <x v="3"/>
    <x v="1188"/>
    <d v="2014-05-11T00:00:00"/>
    <s v="First Class"/>
    <s v="MC-17605"/>
    <s v="Matt Connell"/>
    <x v="1"/>
    <x v="0"/>
    <s v="Jacksonville"/>
    <x v="3"/>
    <n v="28540"/>
    <x v="0"/>
    <x v="113"/>
    <x v="1"/>
    <x v="12"/>
    <x v="113"/>
    <n v="65.231999999999999"/>
    <n v="3"/>
    <n v="0.2"/>
    <n v="22.015799999999999"/>
  </r>
  <r>
    <n v="8282"/>
    <s v="CA-2014-134810"/>
    <x v="3"/>
    <x v="1188"/>
    <d v="2014-05-11T00:00:00"/>
    <s v="First Class"/>
    <s v="MC-17605"/>
    <s v="Matt Connell"/>
    <x v="1"/>
    <x v="0"/>
    <s v="Jacksonville"/>
    <x v="3"/>
    <n v="28540"/>
    <x v="0"/>
    <x v="866"/>
    <x v="0"/>
    <x v="1"/>
    <x v="851"/>
    <n v="207"/>
    <n v="3"/>
    <n v="0.2"/>
    <n v="25.874999999999972"/>
  </r>
  <r>
    <n v="8283"/>
    <s v="CA-2012-154284"/>
    <x v="1"/>
    <x v="379"/>
    <d v="2012-12-26T00:00:00"/>
    <s v="Second Class"/>
    <s v="SZ-20035"/>
    <s v="Sam Zeldin"/>
    <x v="2"/>
    <x v="0"/>
    <s v="Saint Charles"/>
    <x v="10"/>
    <n v="60174"/>
    <x v="2"/>
    <x v="846"/>
    <x v="2"/>
    <x v="15"/>
    <x v="832"/>
    <n v="600.53"/>
    <n v="2"/>
    <n v="0.3"/>
    <n v="137.26399999999995"/>
  </r>
  <r>
    <n v="8284"/>
    <s v="CA-2012-154284"/>
    <x v="1"/>
    <x v="379"/>
    <d v="2012-12-26T00:00:00"/>
    <s v="Second Class"/>
    <s v="SZ-20035"/>
    <s v="Sam Zeldin"/>
    <x v="2"/>
    <x v="0"/>
    <s v="Saint Charles"/>
    <x v="10"/>
    <n v="60174"/>
    <x v="2"/>
    <x v="726"/>
    <x v="1"/>
    <x v="6"/>
    <x v="718"/>
    <n v="59.903999999999996"/>
    <n v="2"/>
    <n v="0.2"/>
    <n v="14.227200000000003"/>
  </r>
  <r>
    <n v="8285"/>
    <s v="CA-2012-154284"/>
    <x v="1"/>
    <x v="379"/>
    <d v="2012-12-26T00:00:00"/>
    <s v="Second Class"/>
    <s v="SZ-20035"/>
    <s v="Sam Zeldin"/>
    <x v="2"/>
    <x v="0"/>
    <s v="Saint Charles"/>
    <x v="10"/>
    <n v="60174"/>
    <x v="2"/>
    <x v="769"/>
    <x v="2"/>
    <x v="11"/>
    <x v="761"/>
    <n v="637.44000000000005"/>
    <n v="8"/>
    <n v="0.2"/>
    <n v="135.45599999999996"/>
  </r>
  <r>
    <n v="8286"/>
    <s v="CA-2012-154284"/>
    <x v="1"/>
    <x v="379"/>
    <d v="2012-12-26T00:00:00"/>
    <s v="Second Class"/>
    <s v="SZ-20035"/>
    <s v="Sam Zeldin"/>
    <x v="2"/>
    <x v="0"/>
    <s v="Saint Charles"/>
    <x v="10"/>
    <n v="60174"/>
    <x v="2"/>
    <x v="484"/>
    <x v="0"/>
    <x v="5"/>
    <x v="479"/>
    <n v="51.756000000000007"/>
    <n v="3"/>
    <n v="0.6"/>
    <n v="-33.641399999999997"/>
  </r>
  <r>
    <n v="8287"/>
    <s v="CA-2011-156244"/>
    <x v="2"/>
    <x v="1132"/>
    <d v="2011-08-16T00:00:00"/>
    <s v="Standard Class"/>
    <s v="DH-13675"/>
    <s v="Duane Huffman"/>
    <x v="2"/>
    <x v="0"/>
    <s v="Miami"/>
    <x v="2"/>
    <n v="33180"/>
    <x v="0"/>
    <x v="1798"/>
    <x v="1"/>
    <x v="10"/>
    <x v="1779"/>
    <n v="31.104000000000006"/>
    <n v="6"/>
    <n v="0.2"/>
    <n v="10.8864"/>
  </r>
  <r>
    <n v="8288"/>
    <s v="CA-2011-156244"/>
    <x v="2"/>
    <x v="1132"/>
    <d v="2011-08-16T00:00:00"/>
    <s v="Standard Class"/>
    <s v="DH-13675"/>
    <s v="Duane Huffman"/>
    <x v="2"/>
    <x v="0"/>
    <s v="Miami"/>
    <x v="2"/>
    <n v="33180"/>
    <x v="0"/>
    <x v="369"/>
    <x v="1"/>
    <x v="6"/>
    <x v="365"/>
    <n v="47.96"/>
    <n v="5"/>
    <n v="0.2"/>
    <n v="4.196499999999995"/>
  </r>
  <r>
    <n v="8289"/>
    <s v="CA-2011-156244"/>
    <x v="2"/>
    <x v="1132"/>
    <d v="2011-08-16T00:00:00"/>
    <s v="Standard Class"/>
    <s v="DH-13675"/>
    <s v="Duane Huffman"/>
    <x v="2"/>
    <x v="0"/>
    <s v="Miami"/>
    <x v="2"/>
    <n v="33180"/>
    <x v="0"/>
    <x v="721"/>
    <x v="2"/>
    <x v="11"/>
    <x v="713"/>
    <n v="158.928"/>
    <n v="7"/>
    <n v="0.2"/>
    <n v="41.718599999999995"/>
  </r>
  <r>
    <n v="8290"/>
    <s v="CA-2011-156244"/>
    <x v="2"/>
    <x v="1132"/>
    <d v="2011-08-16T00:00:00"/>
    <s v="Standard Class"/>
    <s v="DH-13675"/>
    <s v="Duane Huffman"/>
    <x v="2"/>
    <x v="0"/>
    <s v="Miami"/>
    <x v="2"/>
    <n v="33180"/>
    <x v="0"/>
    <x v="1324"/>
    <x v="1"/>
    <x v="9"/>
    <x v="1302"/>
    <n v="211.24799999999999"/>
    <n v="6"/>
    <n v="0.2"/>
    <n v="15.843599999999995"/>
  </r>
  <r>
    <n v="8291"/>
    <s v="CA-2011-156244"/>
    <x v="2"/>
    <x v="1132"/>
    <d v="2011-08-16T00:00:00"/>
    <s v="Standard Class"/>
    <s v="DH-13675"/>
    <s v="Duane Huffman"/>
    <x v="2"/>
    <x v="0"/>
    <s v="Miami"/>
    <x v="2"/>
    <n v="33180"/>
    <x v="0"/>
    <x v="1567"/>
    <x v="1"/>
    <x v="14"/>
    <x v="1549"/>
    <n v="5.5520000000000005"/>
    <n v="2"/>
    <n v="0.2"/>
    <n v="-1.0410000000000006"/>
  </r>
  <r>
    <n v="8292"/>
    <s v="CA-2011-156244"/>
    <x v="2"/>
    <x v="1132"/>
    <d v="2011-08-16T00:00:00"/>
    <s v="Standard Class"/>
    <s v="DH-13675"/>
    <s v="Duane Huffman"/>
    <x v="2"/>
    <x v="0"/>
    <s v="Miami"/>
    <x v="2"/>
    <n v="33180"/>
    <x v="0"/>
    <x v="1139"/>
    <x v="1"/>
    <x v="2"/>
    <x v="1118"/>
    <n v="2.952"/>
    <n v="1"/>
    <n v="0.2"/>
    <n v="0.99629999999999996"/>
  </r>
  <r>
    <n v="8293"/>
    <s v="CA-2012-106362"/>
    <x v="1"/>
    <x v="555"/>
    <d v="2012-12-15T00:00:00"/>
    <s v="Standard Class"/>
    <s v="LC-16885"/>
    <s v="Lena Creighton"/>
    <x v="0"/>
    <x v="0"/>
    <s v="Troy"/>
    <x v="24"/>
    <n v="45373"/>
    <x v="3"/>
    <x v="1426"/>
    <x v="1"/>
    <x v="8"/>
    <x v="1405"/>
    <n v="10.332000000000003"/>
    <n v="3"/>
    <n v="0.7"/>
    <n v="-7.5767999999999986"/>
  </r>
  <r>
    <n v="8294"/>
    <s v="US-2014-168802"/>
    <x v="3"/>
    <x v="132"/>
    <d v="2014-11-08T00:00:00"/>
    <s v="Standard Class"/>
    <s v="JO-15145"/>
    <s v="Jack O'Briant"/>
    <x v="1"/>
    <x v="0"/>
    <s v="Seattle"/>
    <x v="4"/>
    <n v="98103"/>
    <x v="1"/>
    <x v="1212"/>
    <x v="1"/>
    <x v="8"/>
    <x v="1188"/>
    <n v="18.368000000000002"/>
    <n v="4"/>
    <n v="0.2"/>
    <n v="5.9695999999999998"/>
  </r>
  <r>
    <n v="8295"/>
    <s v="US-2014-146906"/>
    <x v="3"/>
    <x v="677"/>
    <d v="2014-03-18T00:00:00"/>
    <s v="Standard Class"/>
    <s v="MT-17815"/>
    <s v="Meg Tillman"/>
    <x v="0"/>
    <x v="0"/>
    <s v="New York City"/>
    <x v="15"/>
    <n v="10011"/>
    <x v="3"/>
    <x v="1187"/>
    <x v="2"/>
    <x v="7"/>
    <x v="1164"/>
    <n v="299.89999999999998"/>
    <n v="2"/>
    <n v="0"/>
    <n v="74.974999999999994"/>
  </r>
  <r>
    <n v="8296"/>
    <s v="CA-2013-166380"/>
    <x v="0"/>
    <x v="198"/>
    <d v="2013-06-04T00:00:00"/>
    <s v="Standard Class"/>
    <s v="EB-13750"/>
    <s v="Edward Becker"/>
    <x v="1"/>
    <x v="0"/>
    <s v="Arlington"/>
    <x v="17"/>
    <n v="22204"/>
    <x v="0"/>
    <x v="111"/>
    <x v="1"/>
    <x v="12"/>
    <x v="111"/>
    <n v="26.55"/>
    <n v="9"/>
    <n v="0"/>
    <n v="12.744"/>
  </r>
  <r>
    <n v="8297"/>
    <s v="CA-2013-166380"/>
    <x v="0"/>
    <x v="198"/>
    <d v="2013-06-04T00:00:00"/>
    <s v="Standard Class"/>
    <s v="EB-13750"/>
    <s v="Edward Becker"/>
    <x v="1"/>
    <x v="0"/>
    <s v="Arlington"/>
    <x v="17"/>
    <n v="22204"/>
    <x v="0"/>
    <x v="201"/>
    <x v="2"/>
    <x v="11"/>
    <x v="200"/>
    <n v="111.98"/>
    <n v="2"/>
    <n v="0"/>
    <n v="26.875200000000007"/>
  </r>
  <r>
    <n v="8298"/>
    <s v="US-2012-158911"/>
    <x v="1"/>
    <x v="761"/>
    <d v="2012-07-11T00:00:00"/>
    <s v="Standard Class"/>
    <s v="RS-19765"/>
    <s v="Roland Schwarz"/>
    <x v="1"/>
    <x v="0"/>
    <s v="Charlotte"/>
    <x v="3"/>
    <n v="28205"/>
    <x v="0"/>
    <x v="1392"/>
    <x v="0"/>
    <x v="5"/>
    <x v="1369"/>
    <n v="4.9280000000000008"/>
    <n v="2"/>
    <n v="0.2"/>
    <n v="0.73919999999999941"/>
  </r>
  <r>
    <n v="8299"/>
    <s v="US-2012-158911"/>
    <x v="1"/>
    <x v="761"/>
    <d v="2012-07-11T00:00:00"/>
    <s v="Standard Class"/>
    <s v="RS-19765"/>
    <s v="Roland Schwarz"/>
    <x v="1"/>
    <x v="0"/>
    <s v="Charlotte"/>
    <x v="3"/>
    <n v="28205"/>
    <x v="0"/>
    <x v="607"/>
    <x v="1"/>
    <x v="2"/>
    <x v="602"/>
    <n v="11.784000000000001"/>
    <n v="3"/>
    <n v="0.2"/>
    <n v="4.2716999999999992"/>
  </r>
  <r>
    <n v="8300"/>
    <s v="US-2011-103338"/>
    <x v="2"/>
    <x v="518"/>
    <d v="2011-03-15T00:00:00"/>
    <s v="Standard Class"/>
    <s v="RB-19435"/>
    <s v="Richard Bierner"/>
    <x v="0"/>
    <x v="0"/>
    <s v="Roseville"/>
    <x v="1"/>
    <n v="95661"/>
    <x v="1"/>
    <x v="1596"/>
    <x v="1"/>
    <x v="6"/>
    <x v="1579"/>
    <n v="7.98"/>
    <n v="3"/>
    <n v="0"/>
    <n v="2.0747999999999998"/>
  </r>
  <r>
    <n v="8301"/>
    <s v="CA-2012-109169"/>
    <x v="1"/>
    <x v="704"/>
    <d v="2012-04-24T00:00:00"/>
    <s v="Standard Class"/>
    <s v="OT-18730"/>
    <s v="Olvera Toch"/>
    <x v="0"/>
    <x v="0"/>
    <s v="Detroit"/>
    <x v="12"/>
    <n v="48234"/>
    <x v="2"/>
    <x v="231"/>
    <x v="1"/>
    <x v="12"/>
    <x v="229"/>
    <n v="180.96"/>
    <n v="2"/>
    <n v="0"/>
    <n v="81.432000000000002"/>
  </r>
  <r>
    <n v="8302"/>
    <s v="US-2014-167318"/>
    <x v="3"/>
    <x v="1189"/>
    <d v="2014-08-02T00:00:00"/>
    <s v="Standard Class"/>
    <s v="GZ-14545"/>
    <s v="George Zrebassa"/>
    <x v="1"/>
    <x v="0"/>
    <s v="Los Angeles"/>
    <x v="1"/>
    <n v="90036"/>
    <x v="1"/>
    <x v="1738"/>
    <x v="2"/>
    <x v="11"/>
    <x v="1718"/>
    <n v="1649.95"/>
    <n v="5"/>
    <n v="0"/>
    <n v="659.98"/>
  </r>
  <r>
    <n v="8303"/>
    <s v="US-2014-167318"/>
    <x v="3"/>
    <x v="1189"/>
    <d v="2014-08-02T00:00:00"/>
    <s v="Standard Class"/>
    <s v="GZ-14545"/>
    <s v="George Zrebassa"/>
    <x v="1"/>
    <x v="0"/>
    <s v="Los Angeles"/>
    <x v="1"/>
    <n v="90036"/>
    <x v="1"/>
    <x v="662"/>
    <x v="0"/>
    <x v="1"/>
    <x v="656"/>
    <n v="362.35199999999998"/>
    <n v="3"/>
    <n v="0.2"/>
    <n v="45.293999999999954"/>
  </r>
  <r>
    <n v="8304"/>
    <s v="US-2011-120313"/>
    <x v="2"/>
    <x v="656"/>
    <d v="2011-11-02T00:00:00"/>
    <s v="Second Class"/>
    <s v="NL-18310"/>
    <s v="Nancy Lomonaco"/>
    <x v="2"/>
    <x v="0"/>
    <s v="San Francisco"/>
    <x v="1"/>
    <n v="94110"/>
    <x v="1"/>
    <x v="521"/>
    <x v="2"/>
    <x v="7"/>
    <x v="516"/>
    <n v="73.584000000000003"/>
    <n v="2"/>
    <n v="0.2"/>
    <n v="8.2781999999999982"/>
  </r>
  <r>
    <n v="8305"/>
    <s v="CA-2014-135419"/>
    <x v="3"/>
    <x v="132"/>
    <d v="2014-11-10T00:00:00"/>
    <s v="Standard Class"/>
    <s v="BG-11740"/>
    <s v="Bruce Geld"/>
    <x v="0"/>
    <x v="0"/>
    <s v="Bakersfield"/>
    <x v="1"/>
    <n v="93309"/>
    <x v="1"/>
    <x v="1746"/>
    <x v="0"/>
    <x v="3"/>
    <x v="1727"/>
    <n v="486.36800000000005"/>
    <n v="4"/>
    <n v="0.2"/>
    <n v="36.477600000000024"/>
  </r>
  <r>
    <n v="8306"/>
    <s v="CA-2013-128671"/>
    <x v="0"/>
    <x v="1190"/>
    <d v="2013-08-17T00:00:00"/>
    <s v="Standard Class"/>
    <s v="MT-18070"/>
    <s v="Michelle Tran"/>
    <x v="2"/>
    <x v="0"/>
    <s v="Tulsa"/>
    <x v="26"/>
    <n v="74133"/>
    <x v="2"/>
    <x v="680"/>
    <x v="1"/>
    <x v="10"/>
    <x v="674"/>
    <n v="32.400000000000006"/>
    <n v="5"/>
    <n v="0"/>
    <n v="15.552000000000001"/>
  </r>
  <r>
    <n v="8307"/>
    <s v="CA-2013-128671"/>
    <x v="0"/>
    <x v="1190"/>
    <d v="2013-08-17T00:00:00"/>
    <s v="Standard Class"/>
    <s v="MT-18070"/>
    <s v="Michelle Tran"/>
    <x v="2"/>
    <x v="0"/>
    <s v="Tulsa"/>
    <x v="26"/>
    <n v="74133"/>
    <x v="2"/>
    <x v="570"/>
    <x v="1"/>
    <x v="8"/>
    <x v="565"/>
    <n v="41.86"/>
    <n v="7"/>
    <n v="0"/>
    <n v="19.255600000000001"/>
  </r>
  <r>
    <n v="8308"/>
    <s v="CA-2013-128671"/>
    <x v="0"/>
    <x v="1190"/>
    <d v="2013-08-17T00:00:00"/>
    <s v="Standard Class"/>
    <s v="MT-18070"/>
    <s v="Michelle Tran"/>
    <x v="2"/>
    <x v="0"/>
    <s v="Tulsa"/>
    <x v="26"/>
    <n v="74133"/>
    <x v="2"/>
    <x v="1561"/>
    <x v="1"/>
    <x v="8"/>
    <x v="1542"/>
    <n v="77.56"/>
    <n v="2"/>
    <n v="0"/>
    <n v="35.677599999999998"/>
  </r>
  <r>
    <n v="8309"/>
    <s v="CA-2013-149335"/>
    <x v="0"/>
    <x v="197"/>
    <d v="2013-07-26T00:00:00"/>
    <s v="Same Day"/>
    <s v="BC-11125"/>
    <s v="Becky Castell"/>
    <x v="2"/>
    <x v="0"/>
    <s v="San Francisco"/>
    <x v="1"/>
    <n v="94122"/>
    <x v="1"/>
    <x v="1024"/>
    <x v="1"/>
    <x v="6"/>
    <x v="1006"/>
    <n v="37.17"/>
    <n v="9"/>
    <n v="0"/>
    <n v="11.151"/>
  </r>
  <r>
    <n v="8310"/>
    <s v="CA-2011-168312"/>
    <x v="2"/>
    <x v="72"/>
    <d v="2011-03-07T00:00:00"/>
    <s v="Standard Class"/>
    <s v="GW-14605"/>
    <s v="Giulietta Weimer"/>
    <x v="0"/>
    <x v="0"/>
    <s v="Houston"/>
    <x v="5"/>
    <n v="77036"/>
    <x v="2"/>
    <x v="1277"/>
    <x v="1"/>
    <x v="4"/>
    <x v="1253"/>
    <n v="137.352"/>
    <n v="3"/>
    <n v="0.2"/>
    <n v="8.5844999999999914"/>
  </r>
  <r>
    <n v="8311"/>
    <s v="CA-2011-168312"/>
    <x v="2"/>
    <x v="72"/>
    <d v="2011-03-07T00:00:00"/>
    <s v="Standard Class"/>
    <s v="GW-14605"/>
    <s v="Giulietta Weimer"/>
    <x v="0"/>
    <x v="0"/>
    <s v="Houston"/>
    <x v="5"/>
    <n v="77036"/>
    <x v="2"/>
    <x v="1294"/>
    <x v="0"/>
    <x v="3"/>
    <x v="1271"/>
    <n v="376.50899999999996"/>
    <n v="3"/>
    <n v="0.3"/>
    <n v="-43.029600000000045"/>
  </r>
  <r>
    <n v="8312"/>
    <s v="US-2014-105935"/>
    <x v="3"/>
    <x v="795"/>
    <d v="2014-02-01T00:00:00"/>
    <s v="Standard Class"/>
    <s v="BD-11500"/>
    <s v="Bradley Drucker"/>
    <x v="0"/>
    <x v="0"/>
    <s v="Columbus"/>
    <x v="32"/>
    <n v="31907"/>
    <x v="0"/>
    <x v="116"/>
    <x v="0"/>
    <x v="5"/>
    <x v="116"/>
    <n v="62.72"/>
    <n v="4"/>
    <n v="0"/>
    <n v="24.460799999999999"/>
  </r>
  <r>
    <n v="8313"/>
    <s v="US-2014-105935"/>
    <x v="3"/>
    <x v="795"/>
    <d v="2014-02-01T00:00:00"/>
    <s v="Standard Class"/>
    <s v="BD-11500"/>
    <s v="Bradley Drucker"/>
    <x v="0"/>
    <x v="0"/>
    <s v="Columbus"/>
    <x v="32"/>
    <n v="31907"/>
    <x v="0"/>
    <x v="1461"/>
    <x v="2"/>
    <x v="7"/>
    <x v="1438"/>
    <n v="2939.9300000000003"/>
    <n v="7"/>
    <n v="0"/>
    <n v="764.38180000000011"/>
  </r>
  <r>
    <n v="8314"/>
    <s v="CA-2011-161508"/>
    <x v="2"/>
    <x v="136"/>
    <d v="2011-07-16T00:00:00"/>
    <s v="Standard Class"/>
    <s v="PV-18985"/>
    <s v="Paul Van Hugh"/>
    <x v="2"/>
    <x v="0"/>
    <s v="League City"/>
    <x v="5"/>
    <n v="77573"/>
    <x v="2"/>
    <x v="856"/>
    <x v="0"/>
    <x v="1"/>
    <x v="841"/>
    <n v="512.35799999999995"/>
    <n v="3"/>
    <n v="0.3"/>
    <n v="-14.638799999999947"/>
  </r>
  <r>
    <n v="8315"/>
    <s v="CA-2011-161508"/>
    <x v="2"/>
    <x v="136"/>
    <d v="2011-07-16T00:00:00"/>
    <s v="Standard Class"/>
    <s v="PV-18985"/>
    <s v="Paul Van Hugh"/>
    <x v="2"/>
    <x v="0"/>
    <s v="League City"/>
    <x v="5"/>
    <n v="77573"/>
    <x v="2"/>
    <x v="845"/>
    <x v="1"/>
    <x v="13"/>
    <x v="831"/>
    <n v="3.4880000000000004"/>
    <n v="2"/>
    <n v="0.2"/>
    <n v="0.56679999999999997"/>
  </r>
  <r>
    <n v="8316"/>
    <s v="CA-2011-161508"/>
    <x v="2"/>
    <x v="136"/>
    <d v="2011-07-16T00:00:00"/>
    <s v="Standard Class"/>
    <s v="PV-18985"/>
    <s v="Paul Van Hugh"/>
    <x v="2"/>
    <x v="0"/>
    <s v="League City"/>
    <x v="5"/>
    <n v="77573"/>
    <x v="2"/>
    <x v="703"/>
    <x v="1"/>
    <x v="6"/>
    <x v="696"/>
    <n v="22.288"/>
    <n v="7"/>
    <n v="0.2"/>
    <n v="3.9003999999999985"/>
  </r>
  <r>
    <n v="8317"/>
    <s v="CA-2011-161508"/>
    <x v="2"/>
    <x v="136"/>
    <d v="2011-07-16T00:00:00"/>
    <s v="Standard Class"/>
    <s v="PV-18985"/>
    <s v="Paul Van Hugh"/>
    <x v="2"/>
    <x v="0"/>
    <s v="League City"/>
    <x v="5"/>
    <n v="77573"/>
    <x v="2"/>
    <x v="128"/>
    <x v="1"/>
    <x v="10"/>
    <x v="128"/>
    <n v="16.032"/>
    <n v="3"/>
    <n v="0.2"/>
    <n v="5.6111999999999993"/>
  </r>
  <r>
    <n v="8318"/>
    <s v="CA-2014-130904"/>
    <x v="3"/>
    <x v="645"/>
    <d v="2014-04-17T00:00:00"/>
    <s v="Standard Class"/>
    <s v="HM-14980"/>
    <s v="Henry MacAllister"/>
    <x v="0"/>
    <x v="0"/>
    <s v="Burlington"/>
    <x v="3"/>
    <n v="27217"/>
    <x v="0"/>
    <x v="909"/>
    <x v="1"/>
    <x v="6"/>
    <x v="892"/>
    <n v="1.752"/>
    <n v="1"/>
    <n v="0.2"/>
    <n v="0.15329999999999994"/>
  </r>
  <r>
    <n v="8319"/>
    <s v="CA-2014-130904"/>
    <x v="3"/>
    <x v="645"/>
    <d v="2014-04-17T00:00:00"/>
    <s v="Standard Class"/>
    <s v="HM-14980"/>
    <s v="Henry MacAllister"/>
    <x v="0"/>
    <x v="0"/>
    <s v="Burlington"/>
    <x v="3"/>
    <n v="27217"/>
    <x v="0"/>
    <x v="1210"/>
    <x v="1"/>
    <x v="6"/>
    <x v="1186"/>
    <n v="20.992000000000001"/>
    <n v="8"/>
    <n v="0.2"/>
    <n v="2.3615999999999966"/>
  </r>
  <r>
    <n v="8320"/>
    <s v="CA-2014-133620"/>
    <x v="3"/>
    <x v="38"/>
    <d v="2014-11-19T00:00:00"/>
    <s v="Standard Class"/>
    <s v="EM-14065"/>
    <s v="Erin Mull"/>
    <x v="0"/>
    <x v="0"/>
    <s v="New York City"/>
    <x v="15"/>
    <n v="10009"/>
    <x v="3"/>
    <x v="602"/>
    <x v="1"/>
    <x v="4"/>
    <x v="597"/>
    <n v="11.21"/>
    <n v="1"/>
    <n v="0"/>
    <n v="3.3629999999999995"/>
  </r>
  <r>
    <n v="8321"/>
    <s v="CA-2012-142937"/>
    <x v="1"/>
    <x v="901"/>
    <d v="2012-12-06T00:00:00"/>
    <s v="First Class"/>
    <s v="SF-20065"/>
    <s v="Sandra Flanagan"/>
    <x v="0"/>
    <x v="0"/>
    <s v="Dallas"/>
    <x v="5"/>
    <n v="75220"/>
    <x v="2"/>
    <x v="1473"/>
    <x v="1"/>
    <x v="6"/>
    <x v="1451"/>
    <n v="45.04"/>
    <n v="2"/>
    <n v="0.2"/>
    <n v="4.5040000000000031"/>
  </r>
  <r>
    <n v="8322"/>
    <s v="US-2013-149790"/>
    <x v="0"/>
    <x v="182"/>
    <d v="2013-10-02T00:00:00"/>
    <s v="Standard Class"/>
    <s v="SC-20380"/>
    <s v="Shahid Collister"/>
    <x v="0"/>
    <x v="0"/>
    <s v="Houston"/>
    <x v="5"/>
    <n v="77095"/>
    <x v="2"/>
    <x v="920"/>
    <x v="1"/>
    <x v="8"/>
    <x v="1749"/>
    <n v="15.623999999999997"/>
    <n v="2"/>
    <n v="0.8"/>
    <n v="-24.998400000000011"/>
  </r>
  <r>
    <n v="8323"/>
    <s v="CA-2013-130778"/>
    <x v="0"/>
    <x v="258"/>
    <d v="2013-11-26T00:00:00"/>
    <s v="Standard Class"/>
    <s v="ND-18370"/>
    <s v="Natalie DeCherney"/>
    <x v="0"/>
    <x v="0"/>
    <s v="Long Beach"/>
    <x v="15"/>
    <n v="11561"/>
    <x v="3"/>
    <x v="1518"/>
    <x v="1"/>
    <x v="9"/>
    <x v="1496"/>
    <n v="8.74"/>
    <n v="2"/>
    <n v="0"/>
    <n v="2.2724000000000002"/>
  </r>
  <r>
    <n v="8324"/>
    <s v="CA-2013-130778"/>
    <x v="0"/>
    <x v="258"/>
    <d v="2013-11-26T00:00:00"/>
    <s v="Standard Class"/>
    <s v="ND-18370"/>
    <s v="Natalie DeCherney"/>
    <x v="0"/>
    <x v="0"/>
    <s v="Long Beach"/>
    <x v="15"/>
    <n v="11561"/>
    <x v="3"/>
    <x v="422"/>
    <x v="1"/>
    <x v="10"/>
    <x v="417"/>
    <n v="44.75"/>
    <n v="5"/>
    <n v="0"/>
    <n v="20.584999999999994"/>
  </r>
  <r>
    <n v="8325"/>
    <s v="CA-2014-144456"/>
    <x v="3"/>
    <x v="565"/>
    <d v="2014-09-10T00:00:00"/>
    <s v="First Class"/>
    <s v="FC-14245"/>
    <s v="Frank Carlisle"/>
    <x v="2"/>
    <x v="0"/>
    <s v="Hialeah"/>
    <x v="2"/>
    <n v="33012"/>
    <x v="0"/>
    <x v="421"/>
    <x v="1"/>
    <x v="4"/>
    <x v="416"/>
    <n v="61.68"/>
    <n v="5"/>
    <n v="0.2"/>
    <n v="5.3970000000000073"/>
  </r>
  <r>
    <n v="8326"/>
    <s v="CA-2014-144456"/>
    <x v="3"/>
    <x v="565"/>
    <d v="2014-09-10T00:00:00"/>
    <s v="First Class"/>
    <s v="FC-14245"/>
    <s v="Frank Carlisle"/>
    <x v="2"/>
    <x v="0"/>
    <s v="Hialeah"/>
    <x v="2"/>
    <n v="33012"/>
    <x v="0"/>
    <x v="984"/>
    <x v="2"/>
    <x v="7"/>
    <x v="968"/>
    <n v="158.376"/>
    <n v="3"/>
    <n v="0.2"/>
    <n v="13.857900000000008"/>
  </r>
  <r>
    <n v="8327"/>
    <s v="CA-2014-103478"/>
    <x v="3"/>
    <x v="246"/>
    <d v="2014-07-25T00:00:00"/>
    <s v="Second Class"/>
    <s v="KL-16555"/>
    <s v="Kelly Lampkin"/>
    <x v="1"/>
    <x v="0"/>
    <s v="Aurora"/>
    <x v="10"/>
    <n v="60505"/>
    <x v="2"/>
    <x v="175"/>
    <x v="1"/>
    <x v="8"/>
    <x v="174"/>
    <n v="2.8639999999999994"/>
    <n v="4"/>
    <n v="0.8"/>
    <n v="-4.5824000000000016"/>
  </r>
  <r>
    <n v="8328"/>
    <s v="CA-2014-103478"/>
    <x v="3"/>
    <x v="246"/>
    <d v="2014-07-25T00:00:00"/>
    <s v="Second Class"/>
    <s v="KL-16555"/>
    <s v="Kelly Lampkin"/>
    <x v="1"/>
    <x v="0"/>
    <s v="Aurora"/>
    <x v="10"/>
    <n v="60505"/>
    <x v="2"/>
    <x v="1080"/>
    <x v="1"/>
    <x v="8"/>
    <x v="1061"/>
    <n v="94.191999999999979"/>
    <n v="7"/>
    <n v="0.8"/>
    <n v="-164.83600000000007"/>
  </r>
  <r>
    <n v="8329"/>
    <s v="CA-2014-118577"/>
    <x v="3"/>
    <x v="833"/>
    <d v="2014-10-12T00:00:00"/>
    <s v="Standard Class"/>
    <s v="XP-21865"/>
    <s v="Xylona Preis"/>
    <x v="0"/>
    <x v="0"/>
    <s v="Belleville"/>
    <x v="30"/>
    <n v="7109"/>
    <x v="3"/>
    <x v="1052"/>
    <x v="1"/>
    <x v="10"/>
    <x v="1032"/>
    <n v="143.69999999999999"/>
    <n v="3"/>
    <n v="0"/>
    <n v="68.975999999999999"/>
  </r>
  <r>
    <n v="8330"/>
    <s v="CA-2014-118577"/>
    <x v="3"/>
    <x v="833"/>
    <d v="2014-10-12T00:00:00"/>
    <s v="Standard Class"/>
    <s v="XP-21865"/>
    <s v="Xylona Preis"/>
    <x v="0"/>
    <x v="0"/>
    <s v="Belleville"/>
    <x v="30"/>
    <n v="7109"/>
    <x v="3"/>
    <x v="974"/>
    <x v="1"/>
    <x v="10"/>
    <x v="959"/>
    <n v="6.48"/>
    <n v="1"/>
    <n v="0"/>
    <n v="3.1104000000000003"/>
  </r>
  <r>
    <n v="8331"/>
    <s v="CA-2014-113572"/>
    <x v="3"/>
    <x v="659"/>
    <d v="2014-11-12T00:00:00"/>
    <s v="Standard Class"/>
    <s v="FP-14320"/>
    <s v="Frank Preis"/>
    <x v="0"/>
    <x v="0"/>
    <s v="New York City"/>
    <x v="15"/>
    <n v="10024"/>
    <x v="3"/>
    <x v="1837"/>
    <x v="2"/>
    <x v="11"/>
    <x v="1816"/>
    <n v="7.88"/>
    <n v="4"/>
    <n v="0"/>
    <n v="2.5215999999999994"/>
  </r>
  <r>
    <n v="8332"/>
    <s v="CA-2013-153269"/>
    <x v="0"/>
    <x v="1185"/>
    <d v="2013-03-13T00:00:00"/>
    <s v="First Class"/>
    <s v="PS-18760"/>
    <s v="Pamela Stobb"/>
    <x v="0"/>
    <x v="0"/>
    <s v="Andover"/>
    <x v="31"/>
    <n v="1810"/>
    <x v="3"/>
    <x v="602"/>
    <x v="1"/>
    <x v="4"/>
    <x v="597"/>
    <n v="11.21"/>
    <n v="1"/>
    <n v="0"/>
    <n v="3.3629999999999995"/>
  </r>
  <r>
    <n v="8333"/>
    <s v="CA-2013-153269"/>
    <x v="0"/>
    <x v="1185"/>
    <d v="2013-03-13T00:00:00"/>
    <s v="First Class"/>
    <s v="PS-18760"/>
    <s v="Pamela Stobb"/>
    <x v="0"/>
    <x v="0"/>
    <s v="Andover"/>
    <x v="31"/>
    <n v="1810"/>
    <x v="3"/>
    <x v="474"/>
    <x v="0"/>
    <x v="1"/>
    <x v="470"/>
    <n v="354.90000000000003"/>
    <n v="5"/>
    <n v="0"/>
    <n v="88.725000000000023"/>
  </r>
  <r>
    <n v="8334"/>
    <s v="CA-2013-153269"/>
    <x v="0"/>
    <x v="1185"/>
    <d v="2013-03-13T00:00:00"/>
    <s v="First Class"/>
    <s v="PS-18760"/>
    <s v="Pamela Stobb"/>
    <x v="0"/>
    <x v="0"/>
    <s v="Andover"/>
    <x v="31"/>
    <n v="1810"/>
    <x v="3"/>
    <x v="1776"/>
    <x v="1"/>
    <x v="10"/>
    <x v="1757"/>
    <n v="17.940000000000001"/>
    <n v="3"/>
    <n v="0"/>
    <n v="8.7906000000000013"/>
  </r>
  <r>
    <n v="8335"/>
    <s v="CA-2013-153269"/>
    <x v="0"/>
    <x v="1185"/>
    <d v="2013-03-13T00:00:00"/>
    <s v="First Class"/>
    <s v="PS-18760"/>
    <s v="Pamela Stobb"/>
    <x v="0"/>
    <x v="0"/>
    <s v="Andover"/>
    <x v="31"/>
    <n v="1810"/>
    <x v="3"/>
    <x v="569"/>
    <x v="1"/>
    <x v="8"/>
    <x v="910"/>
    <n v="51.8"/>
    <n v="4"/>
    <n v="0"/>
    <n v="23.309999999999995"/>
  </r>
  <r>
    <n v="8336"/>
    <s v="CA-2014-161655"/>
    <x v="3"/>
    <x v="726"/>
    <d v="2014-05-19T00:00:00"/>
    <s v="Second Class"/>
    <s v="CW-11905"/>
    <s v="Carl Weiss"/>
    <x v="2"/>
    <x v="0"/>
    <s v="Newark"/>
    <x v="13"/>
    <n v="19711"/>
    <x v="3"/>
    <x v="1197"/>
    <x v="1"/>
    <x v="8"/>
    <x v="1173"/>
    <n v="299.52"/>
    <n v="9"/>
    <n v="0"/>
    <n v="149.76"/>
  </r>
  <r>
    <n v="8337"/>
    <s v="CA-2013-101469"/>
    <x v="0"/>
    <x v="415"/>
    <d v="2013-07-09T00:00:00"/>
    <s v="Standard Class"/>
    <s v="KH-16360"/>
    <s v="Katherine Hughes"/>
    <x v="0"/>
    <x v="0"/>
    <s v="Arlington"/>
    <x v="17"/>
    <n v="22204"/>
    <x v="0"/>
    <x v="1838"/>
    <x v="1"/>
    <x v="6"/>
    <x v="1817"/>
    <n v="7.7"/>
    <n v="2"/>
    <n v="0"/>
    <n v="3.157"/>
  </r>
  <r>
    <n v="8338"/>
    <s v="CA-2011-153087"/>
    <x v="2"/>
    <x v="422"/>
    <d v="2012-01-03T00:00:00"/>
    <s v="Standard Class"/>
    <s v="TC-20980"/>
    <s v="Tamara Chand"/>
    <x v="1"/>
    <x v="0"/>
    <s v="Decatur"/>
    <x v="19"/>
    <n v="35601"/>
    <x v="0"/>
    <x v="1813"/>
    <x v="1"/>
    <x v="10"/>
    <x v="1794"/>
    <n v="23.92"/>
    <n v="4"/>
    <n v="0"/>
    <n v="11.720800000000001"/>
  </r>
  <r>
    <n v="8339"/>
    <s v="CA-2011-153087"/>
    <x v="2"/>
    <x v="422"/>
    <d v="2012-01-03T00:00:00"/>
    <s v="Standard Class"/>
    <s v="TC-20980"/>
    <s v="Tamara Chand"/>
    <x v="1"/>
    <x v="0"/>
    <s v="Decatur"/>
    <x v="19"/>
    <n v="35601"/>
    <x v="0"/>
    <x v="769"/>
    <x v="2"/>
    <x v="11"/>
    <x v="761"/>
    <n v="498"/>
    <n v="5"/>
    <n v="0"/>
    <n v="184.26"/>
  </r>
  <r>
    <n v="8340"/>
    <s v="CA-2014-135076"/>
    <x v="3"/>
    <x v="669"/>
    <d v="2014-04-18T00:00:00"/>
    <s v="Standard Class"/>
    <s v="YS-21880"/>
    <s v="Yana Sorensen"/>
    <x v="1"/>
    <x v="0"/>
    <s v="Hesperia"/>
    <x v="1"/>
    <n v="92345"/>
    <x v="1"/>
    <x v="1209"/>
    <x v="0"/>
    <x v="1"/>
    <x v="1185"/>
    <n v="436.70400000000006"/>
    <n v="6"/>
    <n v="0.2"/>
    <n v="-38.211600000000033"/>
  </r>
  <r>
    <n v="8341"/>
    <s v="CA-2011-161634"/>
    <x v="2"/>
    <x v="687"/>
    <d v="2011-11-20T00:00:00"/>
    <s v="Standard Class"/>
    <s v="CC-12220"/>
    <s v="Chris Cortes"/>
    <x v="0"/>
    <x v="0"/>
    <s v="Chesapeake"/>
    <x v="17"/>
    <n v="23320"/>
    <x v="0"/>
    <x v="1009"/>
    <x v="1"/>
    <x v="10"/>
    <x v="992"/>
    <n v="32.400000000000006"/>
    <n v="5"/>
    <n v="0"/>
    <n v="15.552000000000001"/>
  </r>
  <r>
    <n v="8342"/>
    <s v="CA-2014-141481"/>
    <x v="3"/>
    <x v="532"/>
    <d v="2014-06-15T00:00:00"/>
    <s v="First Class"/>
    <s v="ZD-21925"/>
    <s v="Zuschuss Donatelli"/>
    <x v="0"/>
    <x v="0"/>
    <s v="Los Angeles"/>
    <x v="1"/>
    <n v="90036"/>
    <x v="1"/>
    <x v="564"/>
    <x v="1"/>
    <x v="9"/>
    <x v="559"/>
    <n v="61.44"/>
    <n v="3"/>
    <n v="0"/>
    <n v="16.588799999999999"/>
  </r>
  <r>
    <n v="8343"/>
    <s v="CA-2013-132549"/>
    <x v="0"/>
    <x v="881"/>
    <d v="2013-12-01T00:00:00"/>
    <s v="Standard Class"/>
    <s v="JK-15370"/>
    <s v="Jay Kimmel"/>
    <x v="0"/>
    <x v="0"/>
    <s v="Huntsville"/>
    <x v="19"/>
    <n v="35810"/>
    <x v="0"/>
    <x v="470"/>
    <x v="1"/>
    <x v="4"/>
    <x v="466"/>
    <n v="73.36"/>
    <n v="7"/>
    <n v="0"/>
    <n v="19.807200000000002"/>
  </r>
  <r>
    <n v="8344"/>
    <s v="US-2011-155544"/>
    <x v="2"/>
    <x v="90"/>
    <d v="2011-03-25T00:00:00"/>
    <s v="Standard Class"/>
    <s v="GM-14440"/>
    <s v="Gary McGarr"/>
    <x v="0"/>
    <x v="0"/>
    <s v="Knoxville"/>
    <x v="18"/>
    <n v="37918"/>
    <x v="0"/>
    <x v="198"/>
    <x v="1"/>
    <x v="2"/>
    <x v="197"/>
    <n v="59.20000000000001"/>
    <n v="5"/>
    <n v="0.2"/>
    <n v="22.199999999999996"/>
  </r>
  <r>
    <n v="8345"/>
    <s v="US-2011-155544"/>
    <x v="2"/>
    <x v="90"/>
    <d v="2011-03-25T00:00:00"/>
    <s v="Standard Class"/>
    <s v="GM-14440"/>
    <s v="Gary McGarr"/>
    <x v="0"/>
    <x v="0"/>
    <s v="Knoxville"/>
    <x v="18"/>
    <n v="37918"/>
    <x v="0"/>
    <x v="1001"/>
    <x v="0"/>
    <x v="5"/>
    <x v="984"/>
    <n v="32.952000000000005"/>
    <n v="3"/>
    <n v="0.2"/>
    <n v="6.5903999999999989"/>
  </r>
  <r>
    <n v="8346"/>
    <s v="US-2011-155544"/>
    <x v="2"/>
    <x v="90"/>
    <d v="2011-03-25T00:00:00"/>
    <s v="Standard Class"/>
    <s v="GM-14440"/>
    <s v="Gary McGarr"/>
    <x v="0"/>
    <x v="0"/>
    <s v="Knoxville"/>
    <x v="18"/>
    <n v="37918"/>
    <x v="0"/>
    <x v="1455"/>
    <x v="0"/>
    <x v="1"/>
    <x v="1432"/>
    <n v="218.376"/>
    <n v="3"/>
    <n v="0.2"/>
    <n v="-10.918799999999983"/>
  </r>
  <r>
    <n v="8347"/>
    <s v="US-2012-115238"/>
    <x v="1"/>
    <x v="28"/>
    <d v="2012-05-04T00:00:00"/>
    <s v="Standard Class"/>
    <s v="JW-15220"/>
    <s v="Jane Waco"/>
    <x v="1"/>
    <x v="0"/>
    <s v="Lawrence"/>
    <x v="31"/>
    <n v="1841"/>
    <x v="3"/>
    <x v="191"/>
    <x v="0"/>
    <x v="5"/>
    <x v="190"/>
    <n v="31.400000000000002"/>
    <n v="5"/>
    <n v="0"/>
    <n v="13.188000000000002"/>
  </r>
  <r>
    <n v="8348"/>
    <s v="US-2012-115238"/>
    <x v="1"/>
    <x v="28"/>
    <d v="2012-05-04T00:00:00"/>
    <s v="Standard Class"/>
    <s v="JW-15220"/>
    <s v="Jane Waco"/>
    <x v="1"/>
    <x v="0"/>
    <s v="Lawrence"/>
    <x v="31"/>
    <n v="1841"/>
    <x v="3"/>
    <x v="1462"/>
    <x v="0"/>
    <x v="5"/>
    <x v="1439"/>
    <n v="9.48"/>
    <n v="1"/>
    <n v="0"/>
    <n v="3.7920000000000007"/>
  </r>
  <r>
    <n v="8349"/>
    <s v="US-2012-115238"/>
    <x v="1"/>
    <x v="28"/>
    <d v="2012-05-04T00:00:00"/>
    <s v="Standard Class"/>
    <s v="JW-15220"/>
    <s v="Jane Waco"/>
    <x v="1"/>
    <x v="0"/>
    <s v="Lawrence"/>
    <x v="31"/>
    <n v="1841"/>
    <x v="3"/>
    <x v="1020"/>
    <x v="2"/>
    <x v="7"/>
    <x v="1002"/>
    <n v="209.5"/>
    <n v="10"/>
    <n v="0"/>
    <n v="58.66"/>
  </r>
  <r>
    <n v="8350"/>
    <s v="US-2012-115238"/>
    <x v="1"/>
    <x v="28"/>
    <d v="2012-05-04T00:00:00"/>
    <s v="Standard Class"/>
    <s v="JW-15220"/>
    <s v="Jane Waco"/>
    <x v="1"/>
    <x v="0"/>
    <s v="Lawrence"/>
    <x v="31"/>
    <n v="1841"/>
    <x v="3"/>
    <x v="1721"/>
    <x v="0"/>
    <x v="5"/>
    <x v="1699"/>
    <n v="24.3"/>
    <n v="5"/>
    <n v="0"/>
    <n v="10.449000000000002"/>
  </r>
  <r>
    <n v="8351"/>
    <s v="US-2012-115238"/>
    <x v="1"/>
    <x v="28"/>
    <d v="2012-05-04T00:00:00"/>
    <s v="Standard Class"/>
    <s v="JW-15220"/>
    <s v="Jane Waco"/>
    <x v="1"/>
    <x v="0"/>
    <s v="Lawrence"/>
    <x v="31"/>
    <n v="1841"/>
    <x v="3"/>
    <x v="1076"/>
    <x v="1"/>
    <x v="10"/>
    <x v="1057"/>
    <n v="6.48"/>
    <n v="1"/>
    <n v="0"/>
    <n v="3.1104000000000003"/>
  </r>
  <r>
    <n v="8352"/>
    <s v="CA-2014-132199"/>
    <x v="3"/>
    <x v="898"/>
    <d v="2014-05-09T00:00:00"/>
    <s v="Standard Class"/>
    <s v="BO-11350"/>
    <s v="Bill Overfelt"/>
    <x v="1"/>
    <x v="0"/>
    <s v="Philadelphia"/>
    <x v="9"/>
    <n v="19134"/>
    <x v="3"/>
    <x v="1757"/>
    <x v="0"/>
    <x v="5"/>
    <x v="1738"/>
    <n v="32.448"/>
    <n v="2"/>
    <n v="0.2"/>
    <n v="7.3008000000000006"/>
  </r>
  <r>
    <n v="8353"/>
    <s v="CA-2014-132199"/>
    <x v="3"/>
    <x v="898"/>
    <d v="2014-05-09T00:00:00"/>
    <s v="Standard Class"/>
    <s v="BO-11350"/>
    <s v="Bill Overfelt"/>
    <x v="1"/>
    <x v="0"/>
    <s v="Philadelphia"/>
    <x v="9"/>
    <n v="19134"/>
    <x v="3"/>
    <x v="715"/>
    <x v="1"/>
    <x v="8"/>
    <x v="707"/>
    <n v="26.388000000000002"/>
    <n v="4"/>
    <n v="0.7"/>
    <n v="-17.591999999999992"/>
  </r>
  <r>
    <n v="8354"/>
    <s v="CA-2014-132199"/>
    <x v="3"/>
    <x v="898"/>
    <d v="2014-05-09T00:00:00"/>
    <s v="Standard Class"/>
    <s v="BO-11350"/>
    <s v="Bill Overfelt"/>
    <x v="1"/>
    <x v="0"/>
    <s v="Philadelphia"/>
    <x v="9"/>
    <n v="19134"/>
    <x v="3"/>
    <x v="209"/>
    <x v="0"/>
    <x v="3"/>
    <x v="208"/>
    <n v="373.46999999999991"/>
    <n v="5"/>
    <n v="0.4"/>
    <n v="-112.041"/>
  </r>
  <r>
    <n v="8355"/>
    <s v="CA-2014-132199"/>
    <x v="3"/>
    <x v="898"/>
    <d v="2014-05-09T00:00:00"/>
    <s v="Standard Class"/>
    <s v="BO-11350"/>
    <s v="Bill Overfelt"/>
    <x v="1"/>
    <x v="0"/>
    <s v="Philadelphia"/>
    <x v="9"/>
    <n v="19134"/>
    <x v="3"/>
    <x v="1160"/>
    <x v="1"/>
    <x v="8"/>
    <x v="1138"/>
    <n v="64.2"/>
    <n v="5"/>
    <n v="0.7"/>
    <n v="-44.94"/>
  </r>
  <r>
    <n v="8356"/>
    <s v="CA-2014-132199"/>
    <x v="3"/>
    <x v="898"/>
    <d v="2014-05-09T00:00:00"/>
    <s v="Standard Class"/>
    <s v="BO-11350"/>
    <s v="Bill Overfelt"/>
    <x v="1"/>
    <x v="0"/>
    <s v="Philadelphia"/>
    <x v="9"/>
    <n v="19134"/>
    <x v="3"/>
    <x v="659"/>
    <x v="1"/>
    <x v="13"/>
    <x v="653"/>
    <n v="8"/>
    <n v="2"/>
    <n v="0.2"/>
    <n v="2.8"/>
  </r>
  <r>
    <n v="8357"/>
    <s v="CA-2013-163174"/>
    <x v="0"/>
    <x v="370"/>
    <d v="2013-08-31T00:00:00"/>
    <s v="Standard Class"/>
    <s v="XP-21865"/>
    <s v="Xylona Preis"/>
    <x v="0"/>
    <x v="0"/>
    <s v="Athens"/>
    <x v="32"/>
    <n v="30605"/>
    <x v="0"/>
    <x v="1292"/>
    <x v="0"/>
    <x v="5"/>
    <x v="1269"/>
    <n v="186.54"/>
    <n v="3"/>
    <n v="0"/>
    <n v="41.038800000000002"/>
  </r>
  <r>
    <n v="8358"/>
    <s v="CA-2011-110555"/>
    <x v="2"/>
    <x v="909"/>
    <d v="2011-04-18T00:00:00"/>
    <s v="Standard Class"/>
    <s v="MM-18055"/>
    <s v="Michelle Moray"/>
    <x v="0"/>
    <x v="0"/>
    <s v="Great Falls"/>
    <x v="37"/>
    <n v="59405"/>
    <x v="1"/>
    <x v="253"/>
    <x v="1"/>
    <x v="4"/>
    <x v="251"/>
    <n v="87.08"/>
    <n v="7"/>
    <n v="0"/>
    <n v="24.382400000000001"/>
  </r>
  <r>
    <n v="8359"/>
    <s v="CA-2011-110555"/>
    <x v="2"/>
    <x v="909"/>
    <d v="2011-04-18T00:00:00"/>
    <s v="Standard Class"/>
    <s v="MM-18055"/>
    <s v="Michelle Moray"/>
    <x v="0"/>
    <x v="0"/>
    <s v="Great Falls"/>
    <x v="37"/>
    <n v="59405"/>
    <x v="1"/>
    <x v="506"/>
    <x v="2"/>
    <x v="7"/>
    <x v="501"/>
    <n v="105.584"/>
    <n v="2"/>
    <n v="0.2"/>
    <n v="9.2386000000000053"/>
  </r>
  <r>
    <n v="8360"/>
    <s v="CA-2011-110555"/>
    <x v="2"/>
    <x v="909"/>
    <d v="2011-04-18T00:00:00"/>
    <s v="Standard Class"/>
    <s v="MM-18055"/>
    <s v="Michelle Moray"/>
    <x v="0"/>
    <x v="0"/>
    <s v="Great Falls"/>
    <x v="37"/>
    <n v="59405"/>
    <x v="1"/>
    <x v="1519"/>
    <x v="2"/>
    <x v="11"/>
    <x v="1497"/>
    <n v="217.44"/>
    <n v="6"/>
    <n v="0"/>
    <n v="91.32480000000001"/>
  </r>
  <r>
    <n v="8361"/>
    <s v="CA-2014-147207"/>
    <x v="3"/>
    <x v="460"/>
    <d v="2014-01-05T00:00:00"/>
    <s v="Second Class"/>
    <s v="TS-21655"/>
    <s v="Trudy Schmidt"/>
    <x v="0"/>
    <x v="0"/>
    <s v="El Paso"/>
    <x v="5"/>
    <n v="79907"/>
    <x v="2"/>
    <x v="1041"/>
    <x v="1"/>
    <x v="6"/>
    <x v="1021"/>
    <n v="31.744"/>
    <n v="2"/>
    <n v="0.2"/>
    <n v="3.9679999999999964"/>
  </r>
  <r>
    <n v="8362"/>
    <s v="CA-2014-147207"/>
    <x v="3"/>
    <x v="460"/>
    <d v="2014-01-05T00:00:00"/>
    <s v="Second Class"/>
    <s v="TS-21655"/>
    <s v="Trudy Schmidt"/>
    <x v="0"/>
    <x v="0"/>
    <s v="El Paso"/>
    <x v="5"/>
    <n v="79907"/>
    <x v="2"/>
    <x v="1825"/>
    <x v="1"/>
    <x v="9"/>
    <x v="1804"/>
    <n v="5.4319999999999986"/>
    <n v="2"/>
    <n v="0.8"/>
    <n v="-13.580000000000002"/>
  </r>
  <r>
    <n v="8363"/>
    <s v="CA-2014-147207"/>
    <x v="3"/>
    <x v="460"/>
    <d v="2014-01-05T00:00:00"/>
    <s v="Second Class"/>
    <s v="TS-21655"/>
    <s v="Trudy Schmidt"/>
    <x v="0"/>
    <x v="0"/>
    <s v="El Paso"/>
    <x v="5"/>
    <n v="79907"/>
    <x v="2"/>
    <x v="971"/>
    <x v="0"/>
    <x v="3"/>
    <x v="956"/>
    <n v="913.43000000000006"/>
    <n v="5"/>
    <n v="0.3"/>
    <n v="-169.63700000000009"/>
  </r>
  <r>
    <n v="8364"/>
    <s v="CA-2014-147207"/>
    <x v="3"/>
    <x v="460"/>
    <d v="2014-01-05T00:00:00"/>
    <s v="Second Class"/>
    <s v="TS-21655"/>
    <s v="Trudy Schmidt"/>
    <x v="0"/>
    <x v="0"/>
    <s v="El Paso"/>
    <x v="5"/>
    <n v="79907"/>
    <x v="2"/>
    <x v="1449"/>
    <x v="1"/>
    <x v="4"/>
    <x v="1427"/>
    <n v="372.14400000000001"/>
    <n v="3"/>
    <n v="0.2"/>
    <n v="27.910800000000009"/>
  </r>
  <r>
    <n v="8365"/>
    <s v="CA-2014-137631"/>
    <x v="3"/>
    <x v="1045"/>
    <d v="2014-05-03T00:00:00"/>
    <s v="Standard Class"/>
    <s v="JL-15235"/>
    <s v="Janet Lee"/>
    <x v="0"/>
    <x v="0"/>
    <s v="Kissimmee"/>
    <x v="2"/>
    <n v="34741"/>
    <x v="0"/>
    <x v="1147"/>
    <x v="2"/>
    <x v="7"/>
    <x v="1126"/>
    <n v="751.98400000000004"/>
    <n v="2"/>
    <n v="0.2"/>
    <n v="84.598199999999878"/>
  </r>
  <r>
    <n v="8366"/>
    <s v="CA-2014-157273"/>
    <x v="3"/>
    <x v="289"/>
    <d v="2014-02-03T00:00:00"/>
    <s v="First Class"/>
    <s v="SZ-20035"/>
    <s v="Sam Zeldin"/>
    <x v="2"/>
    <x v="0"/>
    <s v="Seattle"/>
    <x v="4"/>
    <n v="98105"/>
    <x v="1"/>
    <x v="7"/>
    <x v="2"/>
    <x v="7"/>
    <x v="7"/>
    <n v="604.76800000000003"/>
    <n v="4"/>
    <n v="0.2"/>
    <n v="60.476800000000026"/>
  </r>
  <r>
    <n v="8367"/>
    <s v="CA-2011-109918"/>
    <x v="2"/>
    <x v="557"/>
    <d v="2011-09-12T00:00:00"/>
    <s v="Second Class"/>
    <s v="LR-17035"/>
    <s v="Lisa Ryan"/>
    <x v="1"/>
    <x v="0"/>
    <s v="Santa Clara"/>
    <x v="1"/>
    <n v="95051"/>
    <x v="1"/>
    <x v="1839"/>
    <x v="1"/>
    <x v="14"/>
    <x v="1818"/>
    <n v="27.36"/>
    <n v="4"/>
    <n v="0"/>
    <n v="7.3872"/>
  </r>
  <r>
    <n v="8368"/>
    <s v="CA-2011-109918"/>
    <x v="2"/>
    <x v="557"/>
    <d v="2011-09-12T00:00:00"/>
    <s v="Second Class"/>
    <s v="LR-17035"/>
    <s v="Lisa Ryan"/>
    <x v="1"/>
    <x v="0"/>
    <s v="Santa Clara"/>
    <x v="1"/>
    <n v="95051"/>
    <x v="1"/>
    <x v="1536"/>
    <x v="1"/>
    <x v="10"/>
    <x v="1515"/>
    <n v="20.56"/>
    <n v="2"/>
    <n v="0"/>
    <n v="9.663199999999998"/>
  </r>
  <r>
    <n v="8369"/>
    <s v="CA-2011-109918"/>
    <x v="2"/>
    <x v="557"/>
    <d v="2011-09-12T00:00:00"/>
    <s v="Second Class"/>
    <s v="LR-17035"/>
    <s v="Lisa Ryan"/>
    <x v="1"/>
    <x v="0"/>
    <s v="Santa Clara"/>
    <x v="1"/>
    <n v="95051"/>
    <x v="1"/>
    <x v="1786"/>
    <x v="1"/>
    <x v="8"/>
    <x v="1767"/>
    <n v="83.920000000000016"/>
    <n v="5"/>
    <n v="0.2"/>
    <n v="31.47"/>
  </r>
  <r>
    <n v="8370"/>
    <s v="CA-2013-118745"/>
    <x v="0"/>
    <x v="725"/>
    <d v="2013-06-17T00:00:00"/>
    <s v="Standard Class"/>
    <s v="SV-20365"/>
    <s v="Seth Vernon"/>
    <x v="0"/>
    <x v="0"/>
    <s v="Los Angeles"/>
    <x v="1"/>
    <n v="90049"/>
    <x v="1"/>
    <x v="215"/>
    <x v="0"/>
    <x v="3"/>
    <x v="214"/>
    <n v="902.71199999999999"/>
    <n v="3"/>
    <n v="0.2"/>
    <n v="33.851700000000051"/>
  </r>
  <r>
    <n v="8371"/>
    <s v="CA-2013-163972"/>
    <x v="0"/>
    <x v="508"/>
    <d v="2013-10-22T00:00:00"/>
    <s v="Standard Class"/>
    <s v="MG-17890"/>
    <s v="Michael Granlund"/>
    <x v="2"/>
    <x v="0"/>
    <s v="Fresno"/>
    <x v="1"/>
    <n v="93727"/>
    <x v="1"/>
    <x v="1638"/>
    <x v="0"/>
    <x v="0"/>
    <x v="1619"/>
    <n v="120.666"/>
    <n v="2"/>
    <n v="0.15"/>
    <n v="21.293999999999993"/>
  </r>
  <r>
    <n v="8372"/>
    <s v="CA-2011-165393"/>
    <x v="2"/>
    <x v="422"/>
    <d v="2011-12-30T00:00:00"/>
    <s v="First Class"/>
    <s v="NC-18415"/>
    <s v="Nathan Cano"/>
    <x v="0"/>
    <x v="0"/>
    <s v="Fort Worth"/>
    <x v="5"/>
    <n v="76106"/>
    <x v="2"/>
    <x v="444"/>
    <x v="1"/>
    <x v="8"/>
    <x v="439"/>
    <n v="4.9839999999999991"/>
    <n v="1"/>
    <n v="0.8"/>
    <n v="-8.472800000000003"/>
  </r>
  <r>
    <n v="8373"/>
    <s v="CA-2013-113726"/>
    <x v="0"/>
    <x v="390"/>
    <d v="2013-12-02T00:00:00"/>
    <s v="Standard Class"/>
    <s v="SC-20680"/>
    <s v="Steve Carroll"/>
    <x v="2"/>
    <x v="0"/>
    <s v="Seattle"/>
    <x v="4"/>
    <n v="98105"/>
    <x v="1"/>
    <x v="905"/>
    <x v="0"/>
    <x v="5"/>
    <x v="888"/>
    <n v="82.26"/>
    <n v="3"/>
    <n v="0"/>
    <n v="33.726600000000005"/>
  </r>
  <r>
    <n v="8374"/>
    <s v="CA-2013-152940"/>
    <x v="0"/>
    <x v="338"/>
    <d v="2013-11-14T00:00:00"/>
    <s v="First Class"/>
    <s v="RO-19780"/>
    <s v="Rose O'Brian"/>
    <x v="0"/>
    <x v="0"/>
    <s v="San Francisco"/>
    <x v="1"/>
    <n v="94110"/>
    <x v="1"/>
    <x v="1069"/>
    <x v="1"/>
    <x v="4"/>
    <x v="1049"/>
    <n v="29.74"/>
    <n v="1"/>
    <n v="0"/>
    <n v="4.4610000000000021"/>
  </r>
  <r>
    <n v="8375"/>
    <s v="CA-2012-158701"/>
    <x v="1"/>
    <x v="956"/>
    <d v="2012-01-10T00:00:00"/>
    <s v="Standard Class"/>
    <s v="JL-15175"/>
    <s v="James Lanier"/>
    <x v="2"/>
    <x v="0"/>
    <s v="San Francisco"/>
    <x v="1"/>
    <n v="94110"/>
    <x v="1"/>
    <x v="937"/>
    <x v="1"/>
    <x v="9"/>
    <x v="921"/>
    <n v="87.36"/>
    <n v="6"/>
    <n v="0"/>
    <n v="23.587200000000003"/>
  </r>
  <r>
    <n v="8376"/>
    <s v="CA-2012-158701"/>
    <x v="1"/>
    <x v="956"/>
    <d v="2012-01-10T00:00:00"/>
    <s v="Standard Class"/>
    <s v="JL-15175"/>
    <s v="James Lanier"/>
    <x v="2"/>
    <x v="0"/>
    <s v="San Francisco"/>
    <x v="1"/>
    <n v="94110"/>
    <x v="1"/>
    <x v="673"/>
    <x v="1"/>
    <x v="8"/>
    <x v="667"/>
    <n v="56.16"/>
    <n v="6"/>
    <n v="0.2"/>
    <n v="17.549999999999994"/>
  </r>
  <r>
    <n v="8377"/>
    <s v="CA-2014-156272"/>
    <x v="3"/>
    <x v="708"/>
    <d v="2014-03-28T00:00:00"/>
    <s v="Standard Class"/>
    <s v="PW-19030"/>
    <s v="Pauline Webber"/>
    <x v="1"/>
    <x v="0"/>
    <s v="Pompano Beach"/>
    <x v="2"/>
    <n v="33068"/>
    <x v="0"/>
    <x v="1429"/>
    <x v="1"/>
    <x v="9"/>
    <x v="1408"/>
    <n v="64.384"/>
    <n v="1"/>
    <n v="0.2"/>
    <n v="8.0479999999999983"/>
  </r>
  <r>
    <n v="8378"/>
    <s v="CA-2012-162964"/>
    <x v="1"/>
    <x v="768"/>
    <d v="2012-11-18T00:00:00"/>
    <s v="Standard Class"/>
    <s v="MF-18250"/>
    <s v="Monica Federle"/>
    <x v="1"/>
    <x v="0"/>
    <s v="Houston"/>
    <x v="5"/>
    <n v="77095"/>
    <x v="2"/>
    <x v="871"/>
    <x v="1"/>
    <x v="4"/>
    <x v="856"/>
    <n v="64.784000000000006"/>
    <n v="1"/>
    <n v="0.2"/>
    <n v="-14.576399999999996"/>
  </r>
  <r>
    <n v="8379"/>
    <s v="CA-2012-162964"/>
    <x v="1"/>
    <x v="768"/>
    <d v="2012-11-18T00:00:00"/>
    <s v="Standard Class"/>
    <s v="MF-18250"/>
    <s v="Monica Federle"/>
    <x v="1"/>
    <x v="0"/>
    <s v="Houston"/>
    <x v="5"/>
    <n v="77095"/>
    <x v="2"/>
    <x v="219"/>
    <x v="1"/>
    <x v="10"/>
    <x v="218"/>
    <n v="15.552000000000003"/>
    <n v="3"/>
    <n v="0.2"/>
    <n v="5.6375999999999999"/>
  </r>
  <r>
    <n v="8380"/>
    <s v="CA-2012-162964"/>
    <x v="1"/>
    <x v="768"/>
    <d v="2012-11-18T00:00:00"/>
    <s v="Standard Class"/>
    <s v="MF-18250"/>
    <s v="Monica Federle"/>
    <x v="1"/>
    <x v="0"/>
    <s v="Houston"/>
    <x v="5"/>
    <n v="77095"/>
    <x v="2"/>
    <x v="889"/>
    <x v="1"/>
    <x v="12"/>
    <x v="873"/>
    <n v="223.88799999999998"/>
    <n v="7"/>
    <n v="0.2"/>
    <n v="69.964999999999975"/>
  </r>
  <r>
    <n v="8381"/>
    <s v="CA-2011-103527"/>
    <x v="2"/>
    <x v="340"/>
    <d v="2011-09-14T00:00:00"/>
    <s v="Second Class"/>
    <s v="CC-12220"/>
    <s v="Chris Cortes"/>
    <x v="0"/>
    <x v="0"/>
    <s v="Chicago"/>
    <x v="10"/>
    <n v="60653"/>
    <x v="2"/>
    <x v="702"/>
    <x v="1"/>
    <x v="10"/>
    <x v="695"/>
    <n v="10.896000000000001"/>
    <n v="3"/>
    <n v="0.2"/>
    <n v="3.4049999999999994"/>
  </r>
  <r>
    <n v="8382"/>
    <s v="CA-2013-134544"/>
    <x v="0"/>
    <x v="716"/>
    <d v="2013-03-20T00:00:00"/>
    <s v="Second Class"/>
    <s v="AC-10660"/>
    <s v="Anna Chung"/>
    <x v="0"/>
    <x v="0"/>
    <s v="San Francisco"/>
    <x v="1"/>
    <n v="94109"/>
    <x v="1"/>
    <x v="509"/>
    <x v="2"/>
    <x v="7"/>
    <x v="504"/>
    <n v="84.784000000000006"/>
    <n v="2"/>
    <n v="0.2"/>
    <n v="-20.136200000000006"/>
  </r>
  <r>
    <n v="8383"/>
    <s v="CA-2013-163048"/>
    <x v="0"/>
    <x v="597"/>
    <d v="2013-02-15T00:00:00"/>
    <s v="Standard Class"/>
    <s v="MH-17440"/>
    <s v="Mark Haberlin"/>
    <x v="1"/>
    <x v="0"/>
    <s v="Houston"/>
    <x v="5"/>
    <n v="77036"/>
    <x v="2"/>
    <x v="866"/>
    <x v="0"/>
    <x v="1"/>
    <x v="851"/>
    <n v="241.49999999999997"/>
    <n v="4"/>
    <n v="0.3"/>
    <n v="0"/>
  </r>
  <r>
    <n v="8384"/>
    <s v="CA-2013-145135"/>
    <x v="0"/>
    <x v="491"/>
    <d v="2013-11-29T00:00:00"/>
    <s v="First Class"/>
    <s v="CD-12790"/>
    <s v="Cynthia Delaney"/>
    <x v="2"/>
    <x v="0"/>
    <s v="Shelton"/>
    <x v="29"/>
    <n v="6484"/>
    <x v="3"/>
    <x v="808"/>
    <x v="2"/>
    <x v="11"/>
    <x v="798"/>
    <n v="59.97"/>
    <n v="3"/>
    <n v="0"/>
    <n v="14.992499999999996"/>
  </r>
  <r>
    <n v="8385"/>
    <s v="CA-2013-145135"/>
    <x v="0"/>
    <x v="491"/>
    <d v="2013-11-29T00:00:00"/>
    <s v="First Class"/>
    <s v="CD-12790"/>
    <s v="Cynthia Delaney"/>
    <x v="2"/>
    <x v="0"/>
    <s v="Shelton"/>
    <x v="29"/>
    <n v="6484"/>
    <x v="3"/>
    <x v="1283"/>
    <x v="1"/>
    <x v="10"/>
    <x v="1259"/>
    <n v="13.36"/>
    <n v="2"/>
    <n v="0"/>
    <n v="6.4127999999999998"/>
  </r>
  <r>
    <n v="8386"/>
    <s v="CA-2014-137582"/>
    <x v="3"/>
    <x v="507"/>
    <d v="2014-09-09T00:00:00"/>
    <s v="Standard Class"/>
    <s v="CV-12805"/>
    <s v="Cynthia Voltz"/>
    <x v="1"/>
    <x v="0"/>
    <s v="Oakland"/>
    <x v="1"/>
    <n v="94601"/>
    <x v="1"/>
    <x v="1181"/>
    <x v="1"/>
    <x v="8"/>
    <x v="1158"/>
    <n v="11.808"/>
    <n v="3"/>
    <n v="0.2"/>
    <n v="4.1327999999999996"/>
  </r>
  <r>
    <n v="8387"/>
    <s v="CA-2012-149601"/>
    <x v="1"/>
    <x v="71"/>
    <d v="2012-06-03T00:00:00"/>
    <s v="Standard Class"/>
    <s v="TB-21625"/>
    <s v="Trudy Brown"/>
    <x v="0"/>
    <x v="0"/>
    <s v="Manchester"/>
    <x v="29"/>
    <n v="6040"/>
    <x v="3"/>
    <x v="720"/>
    <x v="1"/>
    <x v="4"/>
    <x v="712"/>
    <n v="16.239999999999998"/>
    <n v="1"/>
    <n v="0"/>
    <n v="2.4359999999999999"/>
  </r>
  <r>
    <n v="8388"/>
    <s v="CA-2012-149601"/>
    <x v="1"/>
    <x v="71"/>
    <d v="2012-06-03T00:00:00"/>
    <s v="Standard Class"/>
    <s v="TB-21625"/>
    <s v="Trudy Brown"/>
    <x v="0"/>
    <x v="0"/>
    <s v="Manchester"/>
    <x v="29"/>
    <n v="6040"/>
    <x v="3"/>
    <x v="177"/>
    <x v="1"/>
    <x v="4"/>
    <x v="176"/>
    <n v="77.55"/>
    <n v="5"/>
    <n v="0"/>
    <n v="21.714000000000002"/>
  </r>
  <r>
    <n v="8389"/>
    <s v="CA-2011-139423"/>
    <x v="2"/>
    <x v="301"/>
    <d v="2011-11-05T00:00:00"/>
    <s v="Standard Class"/>
    <s v="DG-13300"/>
    <s v="Deirdre Greer"/>
    <x v="1"/>
    <x v="0"/>
    <s v="Orange"/>
    <x v="30"/>
    <n v="7050"/>
    <x v="3"/>
    <x v="513"/>
    <x v="1"/>
    <x v="9"/>
    <x v="508"/>
    <n v="76.12"/>
    <n v="2"/>
    <n v="0"/>
    <n v="22.074799999999996"/>
  </r>
  <r>
    <n v="8390"/>
    <s v="CA-2013-102596"/>
    <x v="0"/>
    <x v="797"/>
    <d v="2013-12-31T00:00:00"/>
    <s v="First Class"/>
    <s v="RD-19810"/>
    <s v="Ross DeVincentis"/>
    <x v="2"/>
    <x v="0"/>
    <s v="Akron"/>
    <x v="24"/>
    <n v="44312"/>
    <x v="3"/>
    <x v="110"/>
    <x v="1"/>
    <x v="13"/>
    <x v="110"/>
    <n v="17.184000000000001"/>
    <n v="6"/>
    <n v="0.2"/>
    <n v="6.2291999999999996"/>
  </r>
  <r>
    <n v="8391"/>
    <s v="CA-2014-153227"/>
    <x v="3"/>
    <x v="769"/>
    <d v="2014-12-07T00:00:00"/>
    <s v="First Class"/>
    <s v="CS-12250"/>
    <s v="Chris Selesnick"/>
    <x v="1"/>
    <x v="0"/>
    <s v="Los Angeles"/>
    <x v="1"/>
    <n v="90032"/>
    <x v="1"/>
    <x v="1017"/>
    <x v="1"/>
    <x v="10"/>
    <x v="999"/>
    <n v="11.76"/>
    <n v="2"/>
    <n v="0"/>
    <n v="5.7623999999999995"/>
  </r>
  <r>
    <n v="8392"/>
    <s v="CA-2014-110625"/>
    <x v="3"/>
    <x v="331"/>
    <d v="2014-12-31T00:00:00"/>
    <s v="Standard Class"/>
    <s v="JB-16045"/>
    <s v="Julia Barnett"/>
    <x v="2"/>
    <x v="0"/>
    <s v="Danbury"/>
    <x v="29"/>
    <n v="6810"/>
    <x v="3"/>
    <x v="1001"/>
    <x v="0"/>
    <x v="5"/>
    <x v="984"/>
    <n v="27.46"/>
    <n v="2"/>
    <n v="0"/>
    <n v="9.8856000000000002"/>
  </r>
  <r>
    <n v="8393"/>
    <s v="CA-2013-142594"/>
    <x v="0"/>
    <x v="49"/>
    <d v="2013-12-07T00:00:00"/>
    <s v="Second Class"/>
    <s v="EJ-14155"/>
    <s v="Eva Jacobs"/>
    <x v="0"/>
    <x v="0"/>
    <s v="Franklin"/>
    <x v="31"/>
    <n v="2038"/>
    <x v="3"/>
    <x v="1676"/>
    <x v="2"/>
    <x v="7"/>
    <x v="1655"/>
    <n v="137.94"/>
    <n v="3"/>
    <n v="0"/>
    <n v="35.864399999999996"/>
  </r>
  <r>
    <n v="8394"/>
    <s v="CA-2013-142594"/>
    <x v="0"/>
    <x v="49"/>
    <d v="2013-12-07T00:00:00"/>
    <s v="Second Class"/>
    <s v="EJ-14155"/>
    <s v="Eva Jacobs"/>
    <x v="0"/>
    <x v="0"/>
    <s v="Franklin"/>
    <x v="31"/>
    <n v="2038"/>
    <x v="3"/>
    <x v="1380"/>
    <x v="0"/>
    <x v="5"/>
    <x v="1356"/>
    <n v="111.15"/>
    <n v="5"/>
    <n v="0"/>
    <n v="48.906000000000006"/>
  </r>
  <r>
    <n v="8395"/>
    <s v="CA-2013-142594"/>
    <x v="0"/>
    <x v="49"/>
    <d v="2013-12-07T00:00:00"/>
    <s v="Second Class"/>
    <s v="EJ-14155"/>
    <s v="Eva Jacobs"/>
    <x v="0"/>
    <x v="0"/>
    <s v="Franklin"/>
    <x v="31"/>
    <n v="2038"/>
    <x v="3"/>
    <x v="227"/>
    <x v="1"/>
    <x v="9"/>
    <x v="225"/>
    <n v="901.94999999999993"/>
    <n v="3"/>
    <n v="0"/>
    <n v="297.64349999999996"/>
  </r>
  <r>
    <n v="8396"/>
    <s v="CA-2013-142594"/>
    <x v="0"/>
    <x v="49"/>
    <d v="2013-12-07T00:00:00"/>
    <s v="Second Class"/>
    <s v="EJ-14155"/>
    <s v="Eva Jacobs"/>
    <x v="0"/>
    <x v="0"/>
    <s v="Franklin"/>
    <x v="31"/>
    <n v="2038"/>
    <x v="3"/>
    <x v="616"/>
    <x v="0"/>
    <x v="3"/>
    <x v="611"/>
    <n v="366.00899999999996"/>
    <n v="3"/>
    <n v="0.3"/>
    <n v="-47.058300000000003"/>
  </r>
  <r>
    <n v="8397"/>
    <s v="CA-2011-152254"/>
    <x v="2"/>
    <x v="479"/>
    <d v="2011-06-30T00:00:00"/>
    <s v="Same Day"/>
    <s v="BD-11620"/>
    <s v="Brian DeCherney"/>
    <x v="0"/>
    <x v="0"/>
    <s v="Wilmington"/>
    <x v="3"/>
    <n v="28403"/>
    <x v="0"/>
    <x v="162"/>
    <x v="1"/>
    <x v="10"/>
    <x v="161"/>
    <n v="310.68799999999999"/>
    <n v="7"/>
    <n v="0.2"/>
    <n v="108.74079999999998"/>
  </r>
  <r>
    <n v="8398"/>
    <s v="US-2011-120236"/>
    <x v="2"/>
    <x v="1010"/>
    <d v="2011-09-04T00:00:00"/>
    <s v="First Class"/>
    <s v="MR-17545"/>
    <s v="Mathew Reese"/>
    <x v="2"/>
    <x v="0"/>
    <s v="Houston"/>
    <x v="5"/>
    <n v="77095"/>
    <x v="2"/>
    <x v="1736"/>
    <x v="1"/>
    <x v="8"/>
    <x v="1716"/>
    <n v="7.6799999999999979"/>
    <n v="5"/>
    <n v="0.8"/>
    <n v="-11.52"/>
  </r>
  <r>
    <n v="8399"/>
    <s v="CA-2014-120061"/>
    <x v="3"/>
    <x v="808"/>
    <d v="2014-11-08T00:00:00"/>
    <s v="Second Class"/>
    <s v="SR-20425"/>
    <s v="Sharelle Roach"/>
    <x v="2"/>
    <x v="0"/>
    <s v="Springfield"/>
    <x v="24"/>
    <n v="45503"/>
    <x v="3"/>
    <x v="913"/>
    <x v="0"/>
    <x v="1"/>
    <x v="896"/>
    <n v="155.37199999999999"/>
    <n v="2"/>
    <n v="0.3"/>
    <n v="-35.513599999999997"/>
  </r>
  <r>
    <n v="8400"/>
    <s v="CA-2012-133837"/>
    <x v="1"/>
    <x v="657"/>
    <d v="2012-04-18T00:00:00"/>
    <s v="Standard Class"/>
    <s v="TH-21100"/>
    <s v="Thea Hendricks"/>
    <x v="0"/>
    <x v="0"/>
    <s v="Glendale"/>
    <x v="16"/>
    <n v="85301"/>
    <x v="1"/>
    <x v="1031"/>
    <x v="1"/>
    <x v="4"/>
    <x v="1013"/>
    <n v="10.744"/>
    <n v="1"/>
    <n v="0.2"/>
    <n v="0.80579999999999963"/>
  </r>
  <r>
    <n v="8401"/>
    <s v="CA-2012-110814"/>
    <x v="1"/>
    <x v="901"/>
    <d v="2012-12-09T00:00:00"/>
    <s v="Second Class"/>
    <s v="BD-11635"/>
    <s v="Brian Derr"/>
    <x v="0"/>
    <x v="0"/>
    <s v="New York City"/>
    <x v="15"/>
    <n v="10009"/>
    <x v="3"/>
    <x v="920"/>
    <x v="1"/>
    <x v="8"/>
    <x v="903"/>
    <n v="232.40000000000003"/>
    <n v="5"/>
    <n v="0.2"/>
    <n v="78.434999999999988"/>
  </r>
  <r>
    <n v="8402"/>
    <s v="CA-2012-110814"/>
    <x v="1"/>
    <x v="901"/>
    <d v="2012-12-09T00:00:00"/>
    <s v="Second Class"/>
    <s v="BD-11635"/>
    <s v="Brian Derr"/>
    <x v="0"/>
    <x v="0"/>
    <s v="New York City"/>
    <x v="15"/>
    <n v="10009"/>
    <x v="3"/>
    <x v="1534"/>
    <x v="0"/>
    <x v="1"/>
    <x v="1513"/>
    <n v="164.64599999999999"/>
    <n v="3"/>
    <n v="0.1"/>
    <n v="12.805799999999994"/>
  </r>
  <r>
    <n v="8403"/>
    <s v="CA-2012-110814"/>
    <x v="1"/>
    <x v="901"/>
    <d v="2012-12-09T00:00:00"/>
    <s v="Second Class"/>
    <s v="BD-11635"/>
    <s v="Brian Derr"/>
    <x v="0"/>
    <x v="0"/>
    <s v="New York City"/>
    <x v="15"/>
    <n v="10009"/>
    <x v="3"/>
    <x v="752"/>
    <x v="1"/>
    <x v="10"/>
    <x v="743"/>
    <n v="22.68"/>
    <n v="2"/>
    <n v="0"/>
    <n v="11.113199999999999"/>
  </r>
  <r>
    <n v="8404"/>
    <s v="CA-2013-154067"/>
    <x v="0"/>
    <x v="854"/>
    <d v="2013-02-07T00:00:00"/>
    <s v="Standard Class"/>
    <s v="SM-20950"/>
    <s v="Suzanne McNair"/>
    <x v="1"/>
    <x v="0"/>
    <s v="Los Angeles"/>
    <x v="1"/>
    <n v="90036"/>
    <x v="1"/>
    <x v="145"/>
    <x v="1"/>
    <x v="10"/>
    <x v="145"/>
    <n v="105.52"/>
    <n v="4"/>
    <n v="0"/>
    <n v="48.539199999999994"/>
  </r>
  <r>
    <n v="8405"/>
    <s v="CA-2014-140480"/>
    <x v="3"/>
    <x v="141"/>
    <d v="2014-07-13T00:00:00"/>
    <s v="Standard Class"/>
    <s v="HE-14800"/>
    <s v="Harold Engle"/>
    <x v="1"/>
    <x v="0"/>
    <s v="Newark"/>
    <x v="13"/>
    <n v="19711"/>
    <x v="3"/>
    <x v="1478"/>
    <x v="0"/>
    <x v="5"/>
    <x v="1456"/>
    <n v="83.92"/>
    <n v="4"/>
    <n v="0"/>
    <n v="5.8743999999999943"/>
  </r>
  <r>
    <n v="8406"/>
    <s v="CA-2014-140480"/>
    <x v="3"/>
    <x v="141"/>
    <d v="2014-07-13T00:00:00"/>
    <s v="Standard Class"/>
    <s v="HE-14800"/>
    <s v="Harold Engle"/>
    <x v="1"/>
    <x v="0"/>
    <s v="Newark"/>
    <x v="13"/>
    <n v="19711"/>
    <x v="3"/>
    <x v="721"/>
    <x v="2"/>
    <x v="11"/>
    <x v="713"/>
    <n v="141.9"/>
    <n v="5"/>
    <n v="0"/>
    <n v="58.179000000000002"/>
  </r>
  <r>
    <n v="8407"/>
    <s v="CA-2014-140480"/>
    <x v="3"/>
    <x v="141"/>
    <d v="2014-07-13T00:00:00"/>
    <s v="Standard Class"/>
    <s v="HE-14800"/>
    <s v="Harold Engle"/>
    <x v="1"/>
    <x v="0"/>
    <s v="Newark"/>
    <x v="13"/>
    <n v="19711"/>
    <x v="3"/>
    <x v="1801"/>
    <x v="0"/>
    <x v="5"/>
    <x v="1782"/>
    <n v="39.979999999999997"/>
    <n v="2"/>
    <n v="0"/>
    <n v="9.1953999999999994"/>
  </r>
  <r>
    <n v="8408"/>
    <s v="CA-2014-140480"/>
    <x v="3"/>
    <x v="141"/>
    <d v="2014-07-13T00:00:00"/>
    <s v="Standard Class"/>
    <s v="HE-14800"/>
    <s v="Harold Engle"/>
    <x v="1"/>
    <x v="0"/>
    <s v="Newark"/>
    <x v="13"/>
    <n v="19711"/>
    <x v="3"/>
    <x v="1024"/>
    <x v="1"/>
    <x v="6"/>
    <x v="1006"/>
    <n v="28.91"/>
    <n v="7"/>
    <n v="0"/>
    <n v="8.6729999999999983"/>
  </r>
  <r>
    <n v="8409"/>
    <s v="CA-2014-140480"/>
    <x v="3"/>
    <x v="141"/>
    <d v="2014-07-13T00:00:00"/>
    <s v="Standard Class"/>
    <s v="HE-14800"/>
    <s v="Harold Engle"/>
    <x v="1"/>
    <x v="0"/>
    <s v="Newark"/>
    <x v="13"/>
    <n v="19711"/>
    <x v="3"/>
    <x v="1753"/>
    <x v="1"/>
    <x v="6"/>
    <x v="1734"/>
    <n v="174.95000000000002"/>
    <n v="5"/>
    <n v="0"/>
    <n v="45.487000000000002"/>
  </r>
  <r>
    <n v="8410"/>
    <s v="CA-2012-134082"/>
    <x v="1"/>
    <x v="555"/>
    <d v="2012-12-17T00:00:00"/>
    <s v="Standard Class"/>
    <s v="JK-15640"/>
    <s v="Jim Kriz"/>
    <x v="2"/>
    <x v="0"/>
    <s v="San Bernardino"/>
    <x v="1"/>
    <n v="92404"/>
    <x v="1"/>
    <x v="655"/>
    <x v="1"/>
    <x v="8"/>
    <x v="649"/>
    <n v="110.52800000000001"/>
    <n v="4"/>
    <n v="0.2"/>
    <n v="38.684799999999996"/>
  </r>
  <r>
    <n v="8411"/>
    <s v="CA-2013-130820"/>
    <x v="0"/>
    <x v="625"/>
    <d v="2013-11-16T00:00:00"/>
    <s v="Same Day"/>
    <s v="ON-18715"/>
    <s v="Odella Nelson"/>
    <x v="1"/>
    <x v="0"/>
    <s v="Burlington"/>
    <x v="3"/>
    <n v="27217"/>
    <x v="0"/>
    <x v="114"/>
    <x v="0"/>
    <x v="3"/>
    <x v="114"/>
    <n v="630.024"/>
    <n v="4"/>
    <n v="0.4"/>
    <n v="-199.50760000000008"/>
  </r>
  <r>
    <n v="8412"/>
    <s v="CA-2013-159765"/>
    <x v="0"/>
    <x v="195"/>
    <d v="2013-05-13T00:00:00"/>
    <s v="Second Class"/>
    <s v="TH-21100"/>
    <s v="Thea Hendricks"/>
    <x v="0"/>
    <x v="0"/>
    <s v="Salem"/>
    <x v="17"/>
    <n v="24153"/>
    <x v="0"/>
    <x v="181"/>
    <x v="1"/>
    <x v="6"/>
    <x v="180"/>
    <n v="27.86"/>
    <n v="7"/>
    <n v="0"/>
    <n v="9.1937999999999978"/>
  </r>
  <r>
    <n v="8413"/>
    <s v="CA-2014-132290"/>
    <x v="3"/>
    <x v="434"/>
    <d v="2014-03-15T00:00:00"/>
    <s v="Standard Class"/>
    <s v="MD-17350"/>
    <s v="Maribeth Dona"/>
    <x v="0"/>
    <x v="0"/>
    <s v="Dallas"/>
    <x v="5"/>
    <n v="75217"/>
    <x v="2"/>
    <x v="601"/>
    <x v="0"/>
    <x v="3"/>
    <x v="596"/>
    <n v="933.40800000000002"/>
    <n v="4"/>
    <n v="0.3"/>
    <n v="-173.34719999999999"/>
  </r>
  <r>
    <n v="8414"/>
    <s v="CA-2013-147109"/>
    <x v="0"/>
    <x v="907"/>
    <d v="2013-12-22T00:00:00"/>
    <s v="Standard Class"/>
    <s v="AH-10075"/>
    <s v="Adam Hart"/>
    <x v="1"/>
    <x v="0"/>
    <s v="Arlington"/>
    <x v="5"/>
    <n v="76017"/>
    <x v="2"/>
    <x v="1193"/>
    <x v="1"/>
    <x v="10"/>
    <x v="1169"/>
    <n v="51.840000000000011"/>
    <n v="10"/>
    <n v="0.2"/>
    <n v="18.143999999999998"/>
  </r>
  <r>
    <n v="8415"/>
    <s v="CA-2013-147109"/>
    <x v="0"/>
    <x v="907"/>
    <d v="2013-12-22T00:00:00"/>
    <s v="Standard Class"/>
    <s v="AH-10075"/>
    <s v="Adam Hart"/>
    <x v="1"/>
    <x v="0"/>
    <s v="Arlington"/>
    <x v="5"/>
    <n v="76017"/>
    <x v="2"/>
    <x v="1615"/>
    <x v="2"/>
    <x v="11"/>
    <x v="1597"/>
    <n v="165.60000000000002"/>
    <n v="3"/>
    <n v="0.2"/>
    <n v="-6.2100000000000151"/>
  </r>
  <r>
    <n v="8416"/>
    <s v="CA-2014-107265"/>
    <x v="3"/>
    <x v="1191"/>
    <d v="2014-04-13T00:00:00"/>
    <s v="Standard Class"/>
    <s v="ML-17755"/>
    <s v="Max Ludwig"/>
    <x v="2"/>
    <x v="0"/>
    <s v="Marion"/>
    <x v="23"/>
    <n v="52302"/>
    <x v="2"/>
    <x v="258"/>
    <x v="1"/>
    <x v="10"/>
    <x v="33"/>
    <n v="106.32"/>
    <n v="3"/>
    <n v="0"/>
    <n v="49.970399999999991"/>
  </r>
  <r>
    <n v="8417"/>
    <s v="CA-2014-118199"/>
    <x v="3"/>
    <x v="1188"/>
    <d v="2014-05-12T00:00:00"/>
    <s v="First Class"/>
    <s v="LB-16795"/>
    <s v="Laurel Beltran"/>
    <x v="2"/>
    <x v="0"/>
    <s v="Seattle"/>
    <x v="4"/>
    <n v="98105"/>
    <x v="1"/>
    <x v="805"/>
    <x v="1"/>
    <x v="8"/>
    <x v="795"/>
    <n v="147.91999999999999"/>
    <n v="5"/>
    <n v="0.2"/>
    <n v="46.224999999999987"/>
  </r>
  <r>
    <n v="8418"/>
    <s v="CA-2014-118199"/>
    <x v="3"/>
    <x v="1188"/>
    <d v="2014-05-12T00:00:00"/>
    <s v="First Class"/>
    <s v="LB-16795"/>
    <s v="Laurel Beltran"/>
    <x v="2"/>
    <x v="0"/>
    <s v="Seattle"/>
    <x v="4"/>
    <n v="98105"/>
    <x v="1"/>
    <x v="54"/>
    <x v="1"/>
    <x v="4"/>
    <x v="54"/>
    <n v="104.28"/>
    <n v="3"/>
    <n v="0"/>
    <n v="26.069999999999993"/>
  </r>
  <r>
    <n v="8419"/>
    <s v="CA-2014-118199"/>
    <x v="3"/>
    <x v="1188"/>
    <d v="2014-05-12T00:00:00"/>
    <s v="First Class"/>
    <s v="LB-16795"/>
    <s v="Laurel Beltran"/>
    <x v="2"/>
    <x v="0"/>
    <s v="Seattle"/>
    <x v="4"/>
    <n v="98105"/>
    <x v="1"/>
    <x v="738"/>
    <x v="0"/>
    <x v="3"/>
    <x v="730"/>
    <n v="286.85000000000002"/>
    <n v="1"/>
    <n v="0"/>
    <n v="63.106999999999999"/>
  </r>
  <r>
    <n v="8420"/>
    <s v="CA-2014-118199"/>
    <x v="3"/>
    <x v="1188"/>
    <d v="2014-05-12T00:00:00"/>
    <s v="First Class"/>
    <s v="LB-16795"/>
    <s v="Laurel Beltran"/>
    <x v="2"/>
    <x v="0"/>
    <s v="Seattle"/>
    <x v="4"/>
    <n v="98105"/>
    <x v="1"/>
    <x v="1764"/>
    <x v="1"/>
    <x v="4"/>
    <x v="1744"/>
    <n v="66.959999999999994"/>
    <n v="4"/>
    <n v="0"/>
    <n v="2.6783999999999963"/>
  </r>
  <r>
    <n v="8421"/>
    <s v="CA-2014-118199"/>
    <x v="3"/>
    <x v="1188"/>
    <d v="2014-05-12T00:00:00"/>
    <s v="First Class"/>
    <s v="LB-16795"/>
    <s v="Laurel Beltran"/>
    <x v="2"/>
    <x v="0"/>
    <s v="Seattle"/>
    <x v="4"/>
    <n v="98105"/>
    <x v="1"/>
    <x v="1336"/>
    <x v="2"/>
    <x v="11"/>
    <x v="1312"/>
    <n v="199.98"/>
    <n v="2"/>
    <n v="0"/>
    <n v="87.991200000000006"/>
  </r>
  <r>
    <n v="8422"/>
    <s v="CA-2014-150091"/>
    <x v="3"/>
    <x v="386"/>
    <d v="2014-10-17T00:00:00"/>
    <s v="Standard Class"/>
    <s v="NP-18670"/>
    <s v="Nora Paige"/>
    <x v="0"/>
    <x v="0"/>
    <s v="Lakewood"/>
    <x v="30"/>
    <n v="8701"/>
    <x v="3"/>
    <x v="46"/>
    <x v="2"/>
    <x v="11"/>
    <x v="46"/>
    <n v="45"/>
    <n v="3"/>
    <n v="0"/>
    <n v="4.9500000000000011"/>
  </r>
  <r>
    <n v="8423"/>
    <s v="CA-2014-150091"/>
    <x v="3"/>
    <x v="386"/>
    <d v="2014-10-17T00:00:00"/>
    <s v="Standard Class"/>
    <s v="NP-18670"/>
    <s v="Nora Paige"/>
    <x v="0"/>
    <x v="0"/>
    <s v="Lakewood"/>
    <x v="30"/>
    <n v="8701"/>
    <x v="3"/>
    <x v="110"/>
    <x v="1"/>
    <x v="13"/>
    <x v="110"/>
    <n v="17.899999999999999"/>
    <n v="5"/>
    <n v="0"/>
    <n v="8.7710000000000008"/>
  </r>
  <r>
    <n v="8424"/>
    <s v="CA-2014-150091"/>
    <x v="3"/>
    <x v="386"/>
    <d v="2014-10-17T00:00:00"/>
    <s v="Standard Class"/>
    <s v="NP-18670"/>
    <s v="Nora Paige"/>
    <x v="0"/>
    <x v="0"/>
    <s v="Lakewood"/>
    <x v="30"/>
    <n v="8701"/>
    <x v="3"/>
    <x v="1653"/>
    <x v="0"/>
    <x v="5"/>
    <x v="1633"/>
    <n v="40.479999999999997"/>
    <n v="2"/>
    <n v="0"/>
    <n v="17.406400000000001"/>
  </r>
  <r>
    <n v="8425"/>
    <s v="CA-2014-150091"/>
    <x v="3"/>
    <x v="386"/>
    <d v="2014-10-17T00:00:00"/>
    <s v="Standard Class"/>
    <s v="NP-18670"/>
    <s v="Nora Paige"/>
    <x v="0"/>
    <x v="0"/>
    <s v="Lakewood"/>
    <x v="30"/>
    <n v="8701"/>
    <x v="3"/>
    <x v="1398"/>
    <x v="0"/>
    <x v="0"/>
    <x v="1376"/>
    <n v="2154.9"/>
    <n v="5"/>
    <n v="0"/>
    <n v="129.29399999999987"/>
  </r>
  <r>
    <n v="8426"/>
    <s v="CA-2013-137652"/>
    <x v="0"/>
    <x v="770"/>
    <d v="2013-08-31T00:00:00"/>
    <s v="First Class"/>
    <s v="EB-13750"/>
    <s v="Edward Becker"/>
    <x v="1"/>
    <x v="0"/>
    <s v="Cincinnati"/>
    <x v="24"/>
    <n v="45231"/>
    <x v="3"/>
    <x v="1736"/>
    <x v="1"/>
    <x v="8"/>
    <x v="1716"/>
    <n v="18.432000000000002"/>
    <n v="8"/>
    <n v="0.7"/>
    <n v="-12.287999999999997"/>
  </r>
  <r>
    <n v="8427"/>
    <s v="CA-2012-128356"/>
    <x v="1"/>
    <x v="653"/>
    <d v="2012-10-07T00:00:00"/>
    <s v="Standard Class"/>
    <s v="RP-19390"/>
    <s v="Resi Pölking"/>
    <x v="0"/>
    <x v="0"/>
    <s v="Thornton"/>
    <x v="22"/>
    <n v="80229"/>
    <x v="1"/>
    <x v="1839"/>
    <x v="1"/>
    <x v="14"/>
    <x v="1818"/>
    <n v="10.944000000000001"/>
    <n v="2"/>
    <n v="0.2"/>
    <n v="0.95759999999999978"/>
  </r>
  <r>
    <n v="8428"/>
    <s v="CA-2014-167017"/>
    <x v="3"/>
    <x v="51"/>
    <d v="2014-11-26T00:00:00"/>
    <s v="First Class"/>
    <s v="DC-12850"/>
    <s v="Dan Campbell"/>
    <x v="0"/>
    <x v="0"/>
    <s v="Roseville"/>
    <x v="12"/>
    <n v="48066"/>
    <x v="2"/>
    <x v="482"/>
    <x v="1"/>
    <x v="14"/>
    <x v="33"/>
    <n v="4.3600000000000003"/>
    <n v="2"/>
    <n v="0"/>
    <n v="0.17439999999999944"/>
  </r>
  <r>
    <n v="8429"/>
    <s v="US-2014-132220"/>
    <x v="3"/>
    <x v="105"/>
    <d v="2014-11-17T00:00:00"/>
    <s v="Standard Class"/>
    <s v="DJ-13510"/>
    <s v="Don Jones"/>
    <x v="1"/>
    <x v="0"/>
    <s v="Tempe"/>
    <x v="16"/>
    <n v="85281"/>
    <x v="1"/>
    <x v="1421"/>
    <x v="2"/>
    <x v="11"/>
    <x v="1400"/>
    <n v="62.352000000000004"/>
    <n v="6"/>
    <n v="0.2"/>
    <n v="-10.911600000000007"/>
  </r>
  <r>
    <n v="8430"/>
    <s v="CA-2013-118129"/>
    <x v="0"/>
    <x v="1054"/>
    <d v="2013-12-22T00:00:00"/>
    <s v="Second Class"/>
    <s v="CL-12565"/>
    <s v="Clay Ludtke"/>
    <x v="0"/>
    <x v="0"/>
    <s v="Reading"/>
    <x v="9"/>
    <n v="19601"/>
    <x v="3"/>
    <x v="1597"/>
    <x v="0"/>
    <x v="5"/>
    <x v="1580"/>
    <n v="303.92"/>
    <n v="5"/>
    <n v="0.2"/>
    <n v="-30.392000000000024"/>
  </r>
  <r>
    <n v="8431"/>
    <s v="US-2011-113124"/>
    <x v="2"/>
    <x v="809"/>
    <d v="2011-04-05T00:00:00"/>
    <s v="Standard Class"/>
    <s v="NC-18340"/>
    <s v="Nat Carroll"/>
    <x v="0"/>
    <x v="0"/>
    <s v="Apple Valley"/>
    <x v="11"/>
    <n v="55124"/>
    <x v="2"/>
    <x v="557"/>
    <x v="1"/>
    <x v="4"/>
    <x v="551"/>
    <n v="129.30000000000001"/>
    <n v="2"/>
    <n v="0"/>
    <n v="6.4649999999999892"/>
  </r>
  <r>
    <n v="8432"/>
    <s v="CA-2014-155621"/>
    <x v="3"/>
    <x v="1183"/>
    <d v="2014-11-14T00:00:00"/>
    <s v="Standard Class"/>
    <s v="KN-16450"/>
    <s v="Kean Nguyen"/>
    <x v="1"/>
    <x v="0"/>
    <s v="Baltimore"/>
    <x v="39"/>
    <n v="21215"/>
    <x v="3"/>
    <x v="905"/>
    <x v="0"/>
    <x v="5"/>
    <x v="888"/>
    <n v="274.20000000000005"/>
    <n v="10"/>
    <n v="0"/>
    <n v="112.422"/>
  </r>
  <r>
    <n v="8433"/>
    <s v="US-2011-127635"/>
    <x v="2"/>
    <x v="80"/>
    <d v="2011-09-18T00:00:00"/>
    <s v="Second Class"/>
    <s v="SC-20260"/>
    <s v="Scott Cohen"/>
    <x v="1"/>
    <x v="0"/>
    <s v="Corpus Christi"/>
    <x v="5"/>
    <n v="78415"/>
    <x v="2"/>
    <x v="969"/>
    <x v="1"/>
    <x v="13"/>
    <x v="953"/>
    <n v="6.048"/>
    <n v="4"/>
    <n v="0.2"/>
    <n v="-1.3607999999999998"/>
  </r>
  <r>
    <n v="8434"/>
    <s v="US-2011-127635"/>
    <x v="2"/>
    <x v="80"/>
    <d v="2011-09-18T00:00:00"/>
    <s v="Second Class"/>
    <s v="SC-20260"/>
    <s v="Scott Cohen"/>
    <x v="1"/>
    <x v="0"/>
    <s v="Corpus Christi"/>
    <x v="5"/>
    <n v="78415"/>
    <x v="2"/>
    <x v="1532"/>
    <x v="1"/>
    <x v="10"/>
    <x v="1511"/>
    <n v="6.8480000000000008"/>
    <n v="2"/>
    <n v="0.2"/>
    <n v="2.1399999999999992"/>
  </r>
  <r>
    <n v="8435"/>
    <s v="US-2011-127635"/>
    <x v="2"/>
    <x v="80"/>
    <d v="2011-09-18T00:00:00"/>
    <s v="Second Class"/>
    <s v="SC-20260"/>
    <s v="Scott Cohen"/>
    <x v="1"/>
    <x v="0"/>
    <s v="Corpus Christi"/>
    <x v="5"/>
    <n v="78415"/>
    <x v="2"/>
    <x v="1467"/>
    <x v="0"/>
    <x v="5"/>
    <x v="1445"/>
    <n v="9.9600000000000009"/>
    <n v="5"/>
    <n v="0.6"/>
    <n v="-6.7230000000000008"/>
  </r>
  <r>
    <n v="8436"/>
    <s v="US-2011-127635"/>
    <x v="2"/>
    <x v="80"/>
    <d v="2011-09-18T00:00:00"/>
    <s v="Second Class"/>
    <s v="SC-20260"/>
    <s v="Scott Cohen"/>
    <x v="1"/>
    <x v="0"/>
    <s v="Corpus Christi"/>
    <x v="5"/>
    <n v="78415"/>
    <x v="2"/>
    <x v="94"/>
    <x v="1"/>
    <x v="8"/>
    <x v="94"/>
    <n v="8.5519999999999978"/>
    <n v="2"/>
    <n v="0.8"/>
    <n v="-13.683199999999999"/>
  </r>
  <r>
    <n v="8437"/>
    <s v="CA-2012-151470"/>
    <x v="1"/>
    <x v="1181"/>
    <d v="2012-09-26T00:00:00"/>
    <s v="Standard Class"/>
    <s v="AM-10705"/>
    <s v="Anne McFarland"/>
    <x v="0"/>
    <x v="0"/>
    <s v="Las Vegas"/>
    <x v="33"/>
    <n v="89115"/>
    <x v="1"/>
    <x v="1499"/>
    <x v="1"/>
    <x v="8"/>
    <x v="1478"/>
    <n v="45.584000000000003"/>
    <n v="11"/>
    <n v="0.2"/>
    <n v="16.524199999999997"/>
  </r>
  <r>
    <n v="8438"/>
    <s v="CA-2012-112823"/>
    <x v="1"/>
    <x v="895"/>
    <d v="2012-12-16T00:00:00"/>
    <s v="Standard Class"/>
    <s v="RA-19945"/>
    <s v="Ryan Akin"/>
    <x v="0"/>
    <x v="0"/>
    <s v="Cleveland"/>
    <x v="24"/>
    <n v="44105"/>
    <x v="3"/>
    <x v="1365"/>
    <x v="2"/>
    <x v="11"/>
    <x v="1342"/>
    <n v="25.488"/>
    <n v="2"/>
    <n v="0.2"/>
    <n v="4.4603999999999999"/>
  </r>
  <r>
    <n v="8439"/>
    <s v="CA-2011-108861"/>
    <x v="2"/>
    <x v="1061"/>
    <d v="2011-06-01T00:00:00"/>
    <s v="Standard Class"/>
    <s v="MM-17260"/>
    <s v="Magdelene Morse"/>
    <x v="0"/>
    <x v="0"/>
    <s v="Seattle"/>
    <x v="4"/>
    <n v="98105"/>
    <x v="1"/>
    <x v="1636"/>
    <x v="1"/>
    <x v="8"/>
    <x v="1617"/>
    <n v="136.96"/>
    <n v="4"/>
    <n v="0.2"/>
    <n v="51.359999999999992"/>
  </r>
  <r>
    <n v="8440"/>
    <s v="CA-2014-114370"/>
    <x v="3"/>
    <x v="1192"/>
    <d v="2014-03-18T00:00:00"/>
    <s v="Second Class"/>
    <s v="BN-11470"/>
    <s v="Brad Norvell"/>
    <x v="1"/>
    <x v="0"/>
    <s v="Chicago"/>
    <x v="10"/>
    <n v="60623"/>
    <x v="2"/>
    <x v="1670"/>
    <x v="2"/>
    <x v="7"/>
    <x v="1649"/>
    <n v="49.616000000000007"/>
    <n v="2"/>
    <n v="0.2"/>
    <n v="4.9615999999999989"/>
  </r>
  <r>
    <n v="8441"/>
    <s v="CA-2013-158302"/>
    <x v="0"/>
    <x v="16"/>
    <d v="2013-12-13T00:00:00"/>
    <s v="Second Class"/>
    <s v="JB-16045"/>
    <s v="Julia Barnett"/>
    <x v="2"/>
    <x v="0"/>
    <s v="Columbus"/>
    <x v="24"/>
    <n v="43229"/>
    <x v="3"/>
    <x v="249"/>
    <x v="1"/>
    <x v="10"/>
    <x v="247"/>
    <n v="10.584000000000001"/>
    <n v="3"/>
    <n v="0.2"/>
    <n v="3.4397999999999995"/>
  </r>
  <r>
    <n v="8442"/>
    <s v="CA-2014-145779"/>
    <x v="3"/>
    <x v="636"/>
    <d v="2014-05-11T00:00:00"/>
    <s v="Standard Class"/>
    <s v="DB-13615"/>
    <s v="Doug Bickford"/>
    <x v="0"/>
    <x v="0"/>
    <s v="Tucson"/>
    <x v="16"/>
    <n v="85705"/>
    <x v="1"/>
    <x v="145"/>
    <x v="1"/>
    <x v="10"/>
    <x v="145"/>
    <n v="84.415999999999997"/>
    <n v="4"/>
    <n v="0.2"/>
    <n v="27.435199999999995"/>
  </r>
  <r>
    <n v="8443"/>
    <s v="US-2013-155173"/>
    <x v="0"/>
    <x v="1193"/>
    <d v="2013-03-11T00:00:00"/>
    <s v="Standard Class"/>
    <s v="JB-16045"/>
    <s v="Julia Barnett"/>
    <x v="2"/>
    <x v="0"/>
    <s v="Philadelphia"/>
    <x v="9"/>
    <n v="19120"/>
    <x v="3"/>
    <x v="907"/>
    <x v="2"/>
    <x v="7"/>
    <x v="890"/>
    <n v="431.94"/>
    <n v="2"/>
    <n v="0.4"/>
    <n v="-71.990000000000009"/>
  </r>
  <r>
    <n v="8444"/>
    <s v="US-2013-155173"/>
    <x v="0"/>
    <x v="1193"/>
    <d v="2013-03-11T00:00:00"/>
    <s v="Standard Class"/>
    <s v="JB-16045"/>
    <s v="Julia Barnett"/>
    <x v="2"/>
    <x v="0"/>
    <s v="Philadelphia"/>
    <x v="9"/>
    <n v="19120"/>
    <x v="3"/>
    <x v="1282"/>
    <x v="1"/>
    <x v="8"/>
    <x v="1258"/>
    <n v="2.0430000000000001"/>
    <n v="1"/>
    <n v="0.7"/>
    <n v="-1.4981999999999998"/>
  </r>
  <r>
    <n v="8445"/>
    <s v="US-2013-155173"/>
    <x v="0"/>
    <x v="1193"/>
    <d v="2013-03-11T00:00:00"/>
    <s v="Standard Class"/>
    <s v="JB-16045"/>
    <s v="Julia Barnett"/>
    <x v="2"/>
    <x v="0"/>
    <s v="Philadelphia"/>
    <x v="9"/>
    <n v="19120"/>
    <x v="3"/>
    <x v="529"/>
    <x v="2"/>
    <x v="7"/>
    <x v="524"/>
    <n v="68.238"/>
    <n v="3"/>
    <n v="0.4"/>
    <n v="-12.510300000000008"/>
  </r>
  <r>
    <n v="8446"/>
    <s v="CA-2014-125451"/>
    <x v="3"/>
    <x v="436"/>
    <d v="2014-10-25T00:00:00"/>
    <s v="First Class"/>
    <s v="AH-10075"/>
    <s v="Adam Hart"/>
    <x v="1"/>
    <x v="0"/>
    <s v="Cranston"/>
    <x v="34"/>
    <n v="2920"/>
    <x v="3"/>
    <x v="977"/>
    <x v="0"/>
    <x v="3"/>
    <x v="824"/>
    <n v="240.744"/>
    <n v="4"/>
    <n v="0.3"/>
    <n v="-13.756799999999984"/>
  </r>
  <r>
    <n v="8447"/>
    <s v="CA-2014-125451"/>
    <x v="3"/>
    <x v="436"/>
    <d v="2014-10-25T00:00:00"/>
    <s v="First Class"/>
    <s v="AH-10075"/>
    <s v="Adam Hart"/>
    <x v="1"/>
    <x v="0"/>
    <s v="Cranston"/>
    <x v="34"/>
    <n v="2920"/>
    <x v="3"/>
    <x v="1457"/>
    <x v="0"/>
    <x v="5"/>
    <x v="1434"/>
    <n v="35"/>
    <n v="4"/>
    <n v="0"/>
    <n v="14.700000000000003"/>
  </r>
  <r>
    <n v="8448"/>
    <s v="CA-2014-125451"/>
    <x v="3"/>
    <x v="436"/>
    <d v="2014-10-25T00:00:00"/>
    <s v="First Class"/>
    <s v="AH-10075"/>
    <s v="Adam Hart"/>
    <x v="1"/>
    <x v="0"/>
    <s v="Cranston"/>
    <x v="34"/>
    <n v="2920"/>
    <x v="3"/>
    <x v="1805"/>
    <x v="0"/>
    <x v="5"/>
    <x v="1786"/>
    <n v="210.68"/>
    <n v="2"/>
    <n v="0"/>
    <n v="50.563199999999995"/>
  </r>
  <r>
    <n v="8449"/>
    <s v="CA-2014-125451"/>
    <x v="3"/>
    <x v="436"/>
    <d v="2014-10-25T00:00:00"/>
    <s v="First Class"/>
    <s v="AH-10075"/>
    <s v="Adam Hart"/>
    <x v="1"/>
    <x v="0"/>
    <s v="Cranston"/>
    <x v="34"/>
    <n v="2920"/>
    <x v="3"/>
    <x v="335"/>
    <x v="0"/>
    <x v="3"/>
    <x v="331"/>
    <n v="637.89599999999996"/>
    <n v="3"/>
    <n v="0.3"/>
    <n v="-127.57919999999996"/>
  </r>
  <r>
    <n v="8450"/>
    <s v="CA-2014-125451"/>
    <x v="3"/>
    <x v="436"/>
    <d v="2014-10-25T00:00:00"/>
    <s v="First Class"/>
    <s v="AH-10075"/>
    <s v="Adam Hart"/>
    <x v="1"/>
    <x v="0"/>
    <s v="Cranston"/>
    <x v="34"/>
    <n v="2920"/>
    <x v="3"/>
    <x v="362"/>
    <x v="1"/>
    <x v="10"/>
    <x v="357"/>
    <n v="43.44"/>
    <n v="8"/>
    <n v="0"/>
    <n v="21.285599999999999"/>
  </r>
  <r>
    <n v="8451"/>
    <s v="CA-2014-125451"/>
    <x v="3"/>
    <x v="436"/>
    <d v="2014-10-25T00:00:00"/>
    <s v="First Class"/>
    <s v="AH-10075"/>
    <s v="Adam Hart"/>
    <x v="1"/>
    <x v="0"/>
    <s v="Cranston"/>
    <x v="34"/>
    <n v="2920"/>
    <x v="3"/>
    <x v="1108"/>
    <x v="1"/>
    <x v="9"/>
    <x v="1088"/>
    <n v="2.2200000000000002"/>
    <n v="1"/>
    <n v="0"/>
    <n v="0.66599999999999993"/>
  </r>
  <r>
    <n v="8452"/>
    <s v="CA-2011-131387"/>
    <x v="2"/>
    <x v="582"/>
    <d v="2011-04-30T00:00:00"/>
    <s v="First Class"/>
    <s v="AI-10855"/>
    <s v="Arianne Irving"/>
    <x v="0"/>
    <x v="0"/>
    <s v="San Francisco"/>
    <x v="1"/>
    <n v="94122"/>
    <x v="1"/>
    <x v="1461"/>
    <x v="2"/>
    <x v="7"/>
    <x v="1438"/>
    <n v="1679.96"/>
    <n v="5"/>
    <n v="0.2"/>
    <n v="125.99700000000007"/>
  </r>
  <r>
    <n v="8453"/>
    <s v="CA-2013-125087"/>
    <x v="0"/>
    <x v="724"/>
    <d v="2013-04-24T00:00:00"/>
    <s v="Standard Class"/>
    <s v="TH-21115"/>
    <s v="Thea Hudgings"/>
    <x v="1"/>
    <x v="0"/>
    <s v="Houston"/>
    <x v="5"/>
    <n v="77070"/>
    <x v="2"/>
    <x v="812"/>
    <x v="0"/>
    <x v="1"/>
    <x v="801"/>
    <n v="344.37199999999996"/>
    <n v="4"/>
    <n v="0.3"/>
    <n v="-93.472400000000022"/>
  </r>
  <r>
    <n v="8454"/>
    <s v="CA-2013-125087"/>
    <x v="0"/>
    <x v="724"/>
    <d v="2013-04-24T00:00:00"/>
    <s v="Standard Class"/>
    <s v="TH-21115"/>
    <s v="Thea Hudgings"/>
    <x v="1"/>
    <x v="0"/>
    <s v="Houston"/>
    <x v="5"/>
    <n v="77070"/>
    <x v="2"/>
    <x v="486"/>
    <x v="1"/>
    <x v="4"/>
    <x v="481"/>
    <n v="1554.9360000000001"/>
    <n v="3"/>
    <n v="0.2"/>
    <n v="77.746800000000007"/>
  </r>
  <r>
    <n v="8455"/>
    <s v="CA-2013-125087"/>
    <x v="0"/>
    <x v="724"/>
    <d v="2013-04-24T00:00:00"/>
    <s v="Standard Class"/>
    <s v="TH-21115"/>
    <s v="Thea Hudgings"/>
    <x v="1"/>
    <x v="0"/>
    <s v="Houston"/>
    <x v="5"/>
    <n v="77070"/>
    <x v="2"/>
    <x v="1268"/>
    <x v="0"/>
    <x v="5"/>
    <x v="1243"/>
    <n v="127.88"/>
    <n v="5"/>
    <n v="0.6"/>
    <n v="-67.137"/>
  </r>
  <r>
    <n v="8456"/>
    <s v="CA-2013-154081"/>
    <x v="0"/>
    <x v="730"/>
    <d v="2013-05-30T00:00:00"/>
    <s v="Standard Class"/>
    <s v="JE-15610"/>
    <s v="Jim Epp"/>
    <x v="1"/>
    <x v="0"/>
    <s v="Los Angeles"/>
    <x v="1"/>
    <n v="90049"/>
    <x v="1"/>
    <x v="192"/>
    <x v="2"/>
    <x v="7"/>
    <x v="191"/>
    <n v="222.38400000000001"/>
    <n v="2"/>
    <n v="0.2"/>
    <n v="22.238400000000013"/>
  </r>
  <r>
    <n v="8457"/>
    <s v="US-2014-118556"/>
    <x v="3"/>
    <x v="39"/>
    <d v="2014-06-03T00:00:00"/>
    <s v="Second Class"/>
    <s v="TH-21235"/>
    <s v="Tiffany House"/>
    <x v="1"/>
    <x v="0"/>
    <s v="Chicago"/>
    <x v="10"/>
    <n v="60653"/>
    <x v="2"/>
    <x v="64"/>
    <x v="0"/>
    <x v="1"/>
    <x v="124"/>
    <n v="106.869"/>
    <n v="3"/>
    <n v="0.3"/>
    <n v="-29.007299999999994"/>
  </r>
  <r>
    <n v="8458"/>
    <s v="US-2014-118556"/>
    <x v="3"/>
    <x v="39"/>
    <d v="2014-06-03T00:00:00"/>
    <s v="Second Class"/>
    <s v="TH-21235"/>
    <s v="Tiffany House"/>
    <x v="1"/>
    <x v="0"/>
    <s v="Chicago"/>
    <x v="10"/>
    <n v="60653"/>
    <x v="2"/>
    <x v="990"/>
    <x v="1"/>
    <x v="8"/>
    <x v="302"/>
    <n v="3.5639999999999992"/>
    <n v="3"/>
    <n v="0.8"/>
    <n v="-6.2370000000000019"/>
  </r>
  <r>
    <n v="8459"/>
    <s v="CA-2011-126200"/>
    <x v="2"/>
    <x v="55"/>
    <d v="2011-08-29T00:00:00"/>
    <s v="Standard Class"/>
    <s v="JE-15715"/>
    <s v="Joe Elijah"/>
    <x v="0"/>
    <x v="0"/>
    <s v="Houston"/>
    <x v="5"/>
    <n v="77070"/>
    <x v="2"/>
    <x v="1160"/>
    <x v="1"/>
    <x v="8"/>
    <x v="1138"/>
    <n v="25.679999999999993"/>
    <n v="3"/>
    <n v="0.8"/>
    <n v="-39.804000000000002"/>
  </r>
  <r>
    <n v="8460"/>
    <s v="CA-2011-126200"/>
    <x v="2"/>
    <x v="55"/>
    <d v="2011-08-29T00:00:00"/>
    <s v="Standard Class"/>
    <s v="JE-15715"/>
    <s v="Joe Elijah"/>
    <x v="0"/>
    <x v="0"/>
    <s v="Houston"/>
    <x v="5"/>
    <n v="77070"/>
    <x v="2"/>
    <x v="340"/>
    <x v="1"/>
    <x v="8"/>
    <x v="336"/>
    <n v="12.383999999999997"/>
    <n v="3"/>
    <n v="0.8"/>
    <n v="-19.814400000000003"/>
  </r>
  <r>
    <n v="8461"/>
    <s v="CA-2011-146500"/>
    <x v="2"/>
    <x v="1194"/>
    <d v="2011-09-04T00:00:00"/>
    <s v="Standard Class"/>
    <s v="AT-10735"/>
    <s v="Annie Thurman"/>
    <x v="0"/>
    <x v="0"/>
    <s v="Bristol"/>
    <x v="29"/>
    <n v="6010"/>
    <x v="3"/>
    <x v="881"/>
    <x v="1"/>
    <x v="8"/>
    <x v="866"/>
    <n v="25.299999999999997"/>
    <n v="5"/>
    <n v="0"/>
    <n v="11.890999999999998"/>
  </r>
  <r>
    <n v="8462"/>
    <s v="CA-2011-146500"/>
    <x v="2"/>
    <x v="1194"/>
    <d v="2011-09-04T00:00:00"/>
    <s v="Standard Class"/>
    <s v="AT-10735"/>
    <s v="Annie Thurman"/>
    <x v="0"/>
    <x v="0"/>
    <s v="Bristol"/>
    <x v="29"/>
    <n v="6010"/>
    <x v="3"/>
    <x v="911"/>
    <x v="1"/>
    <x v="4"/>
    <x v="894"/>
    <n v="95.94"/>
    <n v="3"/>
    <n v="0"/>
    <n v="9.5940000000000012"/>
  </r>
  <r>
    <n v="8463"/>
    <s v="CA-2012-169537"/>
    <x v="1"/>
    <x v="37"/>
    <d v="2012-09-07T00:00:00"/>
    <s v="Second Class"/>
    <s v="JH-15820"/>
    <s v="John Huston"/>
    <x v="0"/>
    <x v="0"/>
    <s v="Holland"/>
    <x v="12"/>
    <n v="49423"/>
    <x v="2"/>
    <x v="1550"/>
    <x v="1"/>
    <x v="2"/>
    <x v="1529"/>
    <n v="7.5"/>
    <n v="2"/>
    <n v="0"/>
    <n v="3.5999999999999996"/>
  </r>
  <r>
    <n v="8464"/>
    <s v="CA-2011-100881"/>
    <x v="2"/>
    <x v="1176"/>
    <d v="2011-04-01T00:00:00"/>
    <s v="Standard Class"/>
    <s v="DR-12940"/>
    <s v="Daniel Raglin"/>
    <x v="2"/>
    <x v="0"/>
    <s v="Albuquerque"/>
    <x v="27"/>
    <n v="87105"/>
    <x v="1"/>
    <x v="172"/>
    <x v="2"/>
    <x v="7"/>
    <x v="171"/>
    <n v="302.37599999999998"/>
    <n v="3"/>
    <n v="0.2"/>
    <n v="22.678200000000018"/>
  </r>
  <r>
    <n v="8465"/>
    <s v="CA-2012-144043"/>
    <x v="1"/>
    <x v="1187"/>
    <d v="2012-05-15T00:00:00"/>
    <s v="Standard Class"/>
    <s v="AB-10165"/>
    <s v="Alan Barnes"/>
    <x v="0"/>
    <x v="0"/>
    <s v="Louisville"/>
    <x v="22"/>
    <n v="80027"/>
    <x v="1"/>
    <x v="1207"/>
    <x v="2"/>
    <x v="11"/>
    <x v="1183"/>
    <n v="46.688000000000002"/>
    <n v="4"/>
    <n v="0.2"/>
    <n v="-2.9180000000000028"/>
  </r>
  <r>
    <n v="8466"/>
    <s v="CA-2012-116512"/>
    <x v="1"/>
    <x v="265"/>
    <d v="2012-04-14T00:00:00"/>
    <s v="Standard Class"/>
    <s v="MC-18100"/>
    <s v="Mick Crebagga"/>
    <x v="0"/>
    <x v="0"/>
    <s v="New York City"/>
    <x v="15"/>
    <n v="10024"/>
    <x v="3"/>
    <x v="1198"/>
    <x v="1"/>
    <x v="4"/>
    <x v="1174"/>
    <n v="17.940000000000001"/>
    <n v="3"/>
    <n v="0"/>
    <n v="3.0497999999999985"/>
  </r>
  <r>
    <n v="8467"/>
    <s v="CA-2012-101000"/>
    <x v="1"/>
    <x v="265"/>
    <d v="2012-04-14T00:00:00"/>
    <s v="Standard Class"/>
    <s v="IG-15085"/>
    <s v="Ivan Gibson"/>
    <x v="0"/>
    <x v="0"/>
    <s v="Norwich"/>
    <x v="29"/>
    <n v="6360"/>
    <x v="3"/>
    <x v="532"/>
    <x v="1"/>
    <x v="9"/>
    <x v="527"/>
    <n v="370.14"/>
    <n v="3"/>
    <n v="0"/>
    <n v="144.3546"/>
  </r>
  <r>
    <n v="8468"/>
    <s v="CA-2013-168557"/>
    <x v="0"/>
    <x v="251"/>
    <d v="2013-09-24T00:00:00"/>
    <s v="Standard Class"/>
    <s v="FH-14275"/>
    <s v="Frank Hawley"/>
    <x v="1"/>
    <x v="0"/>
    <s v="San Francisco"/>
    <x v="1"/>
    <n v="94122"/>
    <x v="1"/>
    <x v="78"/>
    <x v="1"/>
    <x v="8"/>
    <x v="78"/>
    <n v="8.9280000000000008"/>
    <n v="2"/>
    <n v="0.2"/>
    <n v="3.1247999999999996"/>
  </r>
  <r>
    <n v="8469"/>
    <s v="US-2013-164196"/>
    <x v="0"/>
    <x v="583"/>
    <d v="2013-11-18T00:00:00"/>
    <s v="Standard Class"/>
    <s v="AS-10285"/>
    <s v="Alejandro Savely"/>
    <x v="1"/>
    <x v="0"/>
    <s v="Noblesville"/>
    <x v="14"/>
    <n v="46060"/>
    <x v="2"/>
    <x v="1299"/>
    <x v="0"/>
    <x v="3"/>
    <x v="1275"/>
    <n v="2678.94"/>
    <n v="6"/>
    <n v="0"/>
    <n v="241.1046"/>
  </r>
  <r>
    <n v="8470"/>
    <s v="US-2014-132031"/>
    <x v="3"/>
    <x v="756"/>
    <d v="2014-04-28T00:00:00"/>
    <s v="Standard Class"/>
    <s v="PN-18775"/>
    <s v="Parhena Norris"/>
    <x v="2"/>
    <x v="0"/>
    <s v="Clarksville"/>
    <x v="18"/>
    <n v="37042"/>
    <x v="0"/>
    <x v="366"/>
    <x v="0"/>
    <x v="0"/>
    <x v="362"/>
    <n v="387.13600000000002"/>
    <n v="4"/>
    <n v="0.2"/>
    <n v="-14.51760000000003"/>
  </r>
  <r>
    <n v="8471"/>
    <s v="US-2014-132031"/>
    <x v="3"/>
    <x v="756"/>
    <d v="2014-04-28T00:00:00"/>
    <s v="Standard Class"/>
    <s v="PN-18775"/>
    <s v="Parhena Norris"/>
    <x v="2"/>
    <x v="0"/>
    <s v="Clarksville"/>
    <x v="18"/>
    <n v="37042"/>
    <x v="0"/>
    <x v="721"/>
    <x v="2"/>
    <x v="11"/>
    <x v="713"/>
    <n v="45.408000000000001"/>
    <n v="2"/>
    <n v="0.2"/>
    <n v="11.919599999999999"/>
  </r>
  <r>
    <n v="8472"/>
    <s v="US-2014-132031"/>
    <x v="3"/>
    <x v="756"/>
    <d v="2014-04-28T00:00:00"/>
    <s v="Standard Class"/>
    <s v="PN-18775"/>
    <s v="Parhena Norris"/>
    <x v="2"/>
    <x v="0"/>
    <s v="Clarksville"/>
    <x v="18"/>
    <n v="37042"/>
    <x v="0"/>
    <x v="1525"/>
    <x v="0"/>
    <x v="5"/>
    <x v="1503"/>
    <n v="77.951999999999998"/>
    <n v="3"/>
    <n v="0.2"/>
    <n v="-11.692800000000005"/>
  </r>
  <r>
    <n v="8473"/>
    <s v="US-2014-132031"/>
    <x v="3"/>
    <x v="756"/>
    <d v="2014-04-28T00:00:00"/>
    <s v="Standard Class"/>
    <s v="PN-18775"/>
    <s v="Parhena Norris"/>
    <x v="2"/>
    <x v="0"/>
    <s v="Clarksville"/>
    <x v="18"/>
    <n v="37042"/>
    <x v="0"/>
    <x v="1345"/>
    <x v="1"/>
    <x v="2"/>
    <x v="1321"/>
    <n v="3"/>
    <n v="1"/>
    <n v="0.2"/>
    <n v="1.0499999999999998"/>
  </r>
  <r>
    <n v="8474"/>
    <s v="CA-2012-169733"/>
    <x v="1"/>
    <x v="420"/>
    <d v="2012-10-26T00:00:00"/>
    <s v="Second Class"/>
    <s v="GM-14500"/>
    <s v="Gene McClure"/>
    <x v="0"/>
    <x v="0"/>
    <s v="Hollywood"/>
    <x v="2"/>
    <n v="33021"/>
    <x v="0"/>
    <x v="253"/>
    <x v="1"/>
    <x v="4"/>
    <x v="251"/>
    <n v="9.952"/>
    <n v="1"/>
    <n v="0.2"/>
    <n v="0.99520000000000008"/>
  </r>
  <r>
    <n v="8475"/>
    <s v="CA-2014-169404"/>
    <x v="3"/>
    <x v="359"/>
    <d v="2014-04-15T00:00:00"/>
    <s v="Standard Class"/>
    <s v="NC-18625"/>
    <s v="Noah Childs"/>
    <x v="1"/>
    <x v="0"/>
    <s v="York"/>
    <x v="9"/>
    <n v="17403"/>
    <x v="3"/>
    <x v="351"/>
    <x v="1"/>
    <x v="8"/>
    <x v="347"/>
    <n v="37.896000000000001"/>
    <n v="4"/>
    <n v="0.7"/>
    <n v="-29.053600000000003"/>
  </r>
  <r>
    <n v="8476"/>
    <s v="CA-2014-169404"/>
    <x v="3"/>
    <x v="359"/>
    <d v="2014-04-15T00:00:00"/>
    <s v="Standard Class"/>
    <s v="NC-18625"/>
    <s v="Noah Childs"/>
    <x v="1"/>
    <x v="0"/>
    <s v="York"/>
    <x v="9"/>
    <n v="17403"/>
    <x v="3"/>
    <x v="1522"/>
    <x v="1"/>
    <x v="10"/>
    <x v="1500"/>
    <n v="65.584000000000003"/>
    <n v="2"/>
    <n v="0.2"/>
    <n v="23.7742"/>
  </r>
  <r>
    <n v="8477"/>
    <s v="CA-2014-134880"/>
    <x v="3"/>
    <x v="855"/>
    <d v="2014-11-02T00:00:00"/>
    <s v="Standard Class"/>
    <s v="TW-21025"/>
    <s v="Tamara Willingham"/>
    <x v="2"/>
    <x v="0"/>
    <s v="Mesa"/>
    <x v="16"/>
    <n v="85204"/>
    <x v="1"/>
    <x v="1558"/>
    <x v="1"/>
    <x v="10"/>
    <x v="1538"/>
    <n v="44.783999999999999"/>
    <n v="1"/>
    <n v="0.2"/>
    <n v="16.234200000000001"/>
  </r>
  <r>
    <n v="8478"/>
    <s v="CA-2012-145758"/>
    <x v="1"/>
    <x v="628"/>
    <d v="2012-10-30T00:00:00"/>
    <s v="Same Day"/>
    <s v="BF-11020"/>
    <s v="Barry Französisch"/>
    <x v="1"/>
    <x v="0"/>
    <s v="New York City"/>
    <x v="15"/>
    <n v="10024"/>
    <x v="3"/>
    <x v="1840"/>
    <x v="2"/>
    <x v="15"/>
    <x v="1819"/>
    <n v="1035.8"/>
    <n v="4"/>
    <n v="0"/>
    <n v="269.30799999999999"/>
  </r>
  <r>
    <n v="8479"/>
    <s v="CA-2014-158736"/>
    <x v="3"/>
    <x v="404"/>
    <d v="2014-12-25T00:00:00"/>
    <s v="Standard Class"/>
    <s v="TT-21460"/>
    <s v="Tonja Turnell"/>
    <x v="2"/>
    <x v="0"/>
    <s v="San Francisco"/>
    <x v="1"/>
    <n v="94110"/>
    <x v="1"/>
    <x v="671"/>
    <x v="1"/>
    <x v="6"/>
    <x v="665"/>
    <n v="5.76"/>
    <n v="2"/>
    <n v="0"/>
    <n v="1.6703999999999999"/>
  </r>
  <r>
    <n v="8480"/>
    <s v="US-2013-119270"/>
    <x v="0"/>
    <x v="299"/>
    <d v="2013-03-17T00:00:00"/>
    <s v="Standard Class"/>
    <s v="SW-20245"/>
    <s v="Scot Wooten"/>
    <x v="0"/>
    <x v="0"/>
    <s v="Los Angeles"/>
    <x v="1"/>
    <n v="90036"/>
    <x v="1"/>
    <x v="1633"/>
    <x v="1"/>
    <x v="10"/>
    <x v="1614"/>
    <n v="19.98"/>
    <n v="2"/>
    <n v="0"/>
    <n v="8.9909999999999997"/>
  </r>
  <r>
    <n v="8481"/>
    <s v="CA-2011-109890"/>
    <x v="2"/>
    <x v="609"/>
    <d v="2011-07-27T00:00:00"/>
    <s v="Standard Class"/>
    <s v="PG-18820"/>
    <s v="Patrick Gardner"/>
    <x v="0"/>
    <x v="0"/>
    <s v="Omaha"/>
    <x v="8"/>
    <n v="68104"/>
    <x v="2"/>
    <x v="1763"/>
    <x v="2"/>
    <x v="7"/>
    <x v="1743"/>
    <n v="35.979999999999997"/>
    <n v="2"/>
    <n v="0"/>
    <n v="10.074400000000001"/>
  </r>
  <r>
    <n v="8482"/>
    <s v="CA-2013-138583"/>
    <x v="0"/>
    <x v="1012"/>
    <d v="2013-05-29T00:00:00"/>
    <s v="Standard Class"/>
    <s v="DP-13390"/>
    <s v="Dennis Pardue"/>
    <x v="2"/>
    <x v="0"/>
    <s v="Philadelphia"/>
    <x v="9"/>
    <n v="19120"/>
    <x v="3"/>
    <x v="924"/>
    <x v="1"/>
    <x v="6"/>
    <x v="907"/>
    <n v="16.656000000000002"/>
    <n v="3"/>
    <n v="0.2"/>
    <n v="3.3311999999999999"/>
  </r>
  <r>
    <n v="8483"/>
    <s v="US-2014-118535"/>
    <x v="3"/>
    <x v="512"/>
    <d v="2014-02-16T00:00:00"/>
    <s v="Standard Class"/>
    <s v="DJ-13510"/>
    <s v="Don Jones"/>
    <x v="1"/>
    <x v="0"/>
    <s v="New York City"/>
    <x v="15"/>
    <n v="10024"/>
    <x v="3"/>
    <x v="488"/>
    <x v="1"/>
    <x v="2"/>
    <x v="483"/>
    <n v="20.7"/>
    <n v="2"/>
    <n v="0"/>
    <n v="9.9359999999999999"/>
  </r>
  <r>
    <n v="8484"/>
    <s v="CA-2013-126284"/>
    <x v="0"/>
    <x v="873"/>
    <d v="2013-09-25T00:00:00"/>
    <s v="Standard Class"/>
    <s v="EN-13780"/>
    <s v="Edward Nazzal"/>
    <x v="0"/>
    <x v="0"/>
    <s v="Grand Rapids"/>
    <x v="12"/>
    <n v="49505"/>
    <x v="2"/>
    <x v="1595"/>
    <x v="1"/>
    <x v="8"/>
    <x v="1578"/>
    <n v="83.699999999999989"/>
    <n v="5"/>
    <n v="0"/>
    <n v="41.012999999999991"/>
  </r>
  <r>
    <n v="8485"/>
    <s v="CA-2014-142391"/>
    <x v="3"/>
    <x v="241"/>
    <d v="2014-09-25T00:00:00"/>
    <s v="Same Day"/>
    <s v="PB-19150"/>
    <s v="Philip Brown"/>
    <x v="0"/>
    <x v="0"/>
    <s v="Seattle"/>
    <x v="4"/>
    <n v="98115"/>
    <x v="1"/>
    <x v="561"/>
    <x v="0"/>
    <x v="5"/>
    <x v="555"/>
    <n v="199.8"/>
    <n v="10"/>
    <n v="0"/>
    <n v="71.927999999999997"/>
  </r>
  <r>
    <n v="8486"/>
    <s v="CA-2014-124716"/>
    <x v="3"/>
    <x v="996"/>
    <d v="2014-04-01T00:00:00"/>
    <s v="Standard Class"/>
    <s v="BD-11560"/>
    <s v="Brendan Dodson"/>
    <x v="2"/>
    <x v="0"/>
    <s v="Fresno"/>
    <x v="1"/>
    <n v="93727"/>
    <x v="1"/>
    <x v="1264"/>
    <x v="1"/>
    <x v="10"/>
    <x v="1239"/>
    <n v="45.68"/>
    <n v="2"/>
    <n v="0"/>
    <n v="21.012799999999999"/>
  </r>
  <r>
    <n v="8487"/>
    <s v="CA-2014-124716"/>
    <x v="3"/>
    <x v="996"/>
    <d v="2014-04-01T00:00:00"/>
    <s v="Standard Class"/>
    <s v="BD-11560"/>
    <s v="Brendan Dodson"/>
    <x v="2"/>
    <x v="0"/>
    <s v="Fresno"/>
    <x v="1"/>
    <n v="93727"/>
    <x v="1"/>
    <x v="162"/>
    <x v="1"/>
    <x v="10"/>
    <x v="161"/>
    <n v="110.96"/>
    <n v="2"/>
    <n v="0"/>
    <n v="53.260799999999996"/>
  </r>
  <r>
    <n v="8488"/>
    <s v="CA-2014-124716"/>
    <x v="3"/>
    <x v="996"/>
    <d v="2014-04-01T00:00:00"/>
    <s v="Standard Class"/>
    <s v="BD-11560"/>
    <s v="Brendan Dodson"/>
    <x v="2"/>
    <x v="0"/>
    <s v="Fresno"/>
    <x v="1"/>
    <n v="93727"/>
    <x v="1"/>
    <x v="1741"/>
    <x v="1"/>
    <x v="10"/>
    <x v="1721"/>
    <n v="11.94"/>
    <n v="3"/>
    <n v="0"/>
    <n v="5.97"/>
  </r>
  <r>
    <n v="8489"/>
    <s v="CA-2013-158841"/>
    <x v="0"/>
    <x v="1056"/>
    <d v="2013-02-04T00:00:00"/>
    <s v="Second Class"/>
    <s v="SE-20110"/>
    <s v="Sanjit Engle"/>
    <x v="0"/>
    <x v="0"/>
    <s v="Arlington"/>
    <x v="17"/>
    <n v="22204"/>
    <x v="0"/>
    <x v="1629"/>
    <x v="2"/>
    <x v="15"/>
    <x v="1610"/>
    <n v="8749.9500000000007"/>
    <n v="5"/>
    <n v="0"/>
    <n v="2799.9839999999995"/>
  </r>
  <r>
    <n v="8490"/>
    <s v="CA-2013-158841"/>
    <x v="0"/>
    <x v="1056"/>
    <d v="2013-02-04T00:00:00"/>
    <s v="Second Class"/>
    <s v="SE-20110"/>
    <s v="Sanjit Engle"/>
    <x v="0"/>
    <x v="0"/>
    <s v="Arlington"/>
    <x v="17"/>
    <n v="22204"/>
    <x v="0"/>
    <x v="248"/>
    <x v="1"/>
    <x v="8"/>
    <x v="246"/>
    <n v="36.4"/>
    <n v="8"/>
    <n v="0"/>
    <n v="18.2"/>
  </r>
  <r>
    <n v="8491"/>
    <s v="CA-2013-158841"/>
    <x v="0"/>
    <x v="1056"/>
    <d v="2013-02-04T00:00:00"/>
    <s v="Second Class"/>
    <s v="SE-20110"/>
    <s v="Sanjit Engle"/>
    <x v="0"/>
    <x v="0"/>
    <s v="Arlington"/>
    <x v="17"/>
    <n v="22204"/>
    <x v="0"/>
    <x v="1565"/>
    <x v="0"/>
    <x v="5"/>
    <x v="1547"/>
    <n v="18.689999999999998"/>
    <n v="7"/>
    <n v="0"/>
    <n v="7.1021999999999998"/>
  </r>
  <r>
    <n v="8492"/>
    <s v="CA-2014-106824"/>
    <x v="3"/>
    <x v="437"/>
    <d v="2014-07-12T00:00:00"/>
    <s v="Standard Class"/>
    <s v="AT-10735"/>
    <s v="Annie Thurman"/>
    <x v="0"/>
    <x v="0"/>
    <s v="Los Angeles"/>
    <x v="1"/>
    <n v="90049"/>
    <x v="1"/>
    <x v="1079"/>
    <x v="1"/>
    <x v="13"/>
    <x v="1060"/>
    <n v="5.9399999999999995"/>
    <n v="3"/>
    <n v="0"/>
    <n v="0.11880000000000024"/>
  </r>
  <r>
    <n v="8493"/>
    <s v="CA-2012-109190"/>
    <x v="1"/>
    <x v="924"/>
    <d v="2012-10-28T00:00:00"/>
    <s v="Standard Class"/>
    <s v="CC-12685"/>
    <s v="Craig Carroll"/>
    <x v="0"/>
    <x v="0"/>
    <s v="Lubbock"/>
    <x v="5"/>
    <n v="79424"/>
    <x v="2"/>
    <x v="1587"/>
    <x v="1"/>
    <x v="10"/>
    <x v="1569"/>
    <n v="60.736000000000004"/>
    <n v="8"/>
    <n v="0.2"/>
    <n v="20.4984"/>
  </r>
  <r>
    <n v="8494"/>
    <s v="CA-2012-109190"/>
    <x v="1"/>
    <x v="924"/>
    <d v="2012-10-28T00:00:00"/>
    <s v="Standard Class"/>
    <s v="CC-12685"/>
    <s v="Craig Carroll"/>
    <x v="0"/>
    <x v="0"/>
    <s v="Lubbock"/>
    <x v="5"/>
    <n v="79424"/>
    <x v="2"/>
    <x v="1687"/>
    <x v="2"/>
    <x v="16"/>
    <x v="1666"/>
    <n v="479.97600000000006"/>
    <n v="3"/>
    <n v="0.2"/>
    <n v="161.99189999999999"/>
  </r>
  <r>
    <n v="8495"/>
    <s v="CA-2012-109190"/>
    <x v="1"/>
    <x v="924"/>
    <d v="2012-10-28T00:00:00"/>
    <s v="Standard Class"/>
    <s v="CC-12685"/>
    <s v="Craig Carroll"/>
    <x v="0"/>
    <x v="0"/>
    <s v="Lubbock"/>
    <x v="5"/>
    <n v="79424"/>
    <x v="2"/>
    <x v="999"/>
    <x v="1"/>
    <x v="8"/>
    <x v="982"/>
    <n v="6.0799999999999983"/>
    <n v="1"/>
    <n v="0.8"/>
    <n v="-10.336000000000002"/>
  </r>
  <r>
    <n v="8496"/>
    <s v="CA-2013-143154"/>
    <x v="0"/>
    <x v="499"/>
    <d v="2013-12-09T00:00:00"/>
    <s v="Standard Class"/>
    <s v="AS-10225"/>
    <s v="Alan Schoenberger"/>
    <x v="1"/>
    <x v="0"/>
    <s v="Longmont"/>
    <x v="22"/>
    <n v="80501"/>
    <x v="1"/>
    <x v="1615"/>
    <x v="2"/>
    <x v="11"/>
    <x v="1597"/>
    <n v="165.60000000000002"/>
    <n v="3"/>
    <n v="0.2"/>
    <n v="-6.2100000000000151"/>
  </r>
  <r>
    <n v="8497"/>
    <s v="CA-2011-169061"/>
    <x v="2"/>
    <x v="1195"/>
    <d v="2011-03-08T00:00:00"/>
    <s v="Second Class"/>
    <s v="AB-10150"/>
    <s v="Aimee Bixby"/>
    <x v="0"/>
    <x v="0"/>
    <s v="Yonkers"/>
    <x v="15"/>
    <n v="10701"/>
    <x v="3"/>
    <x v="397"/>
    <x v="1"/>
    <x v="6"/>
    <x v="393"/>
    <n v="59.519999999999996"/>
    <n v="3"/>
    <n v="0"/>
    <n v="15.475200000000001"/>
  </r>
  <r>
    <n v="8498"/>
    <s v="CA-2011-169061"/>
    <x v="2"/>
    <x v="1195"/>
    <d v="2011-03-08T00:00:00"/>
    <s v="Second Class"/>
    <s v="AB-10150"/>
    <s v="Aimee Bixby"/>
    <x v="0"/>
    <x v="0"/>
    <s v="Yonkers"/>
    <x v="15"/>
    <n v="10701"/>
    <x v="3"/>
    <x v="265"/>
    <x v="2"/>
    <x v="11"/>
    <x v="262"/>
    <n v="479.97"/>
    <n v="3"/>
    <n v="0"/>
    <n v="177.58890000000002"/>
  </r>
  <r>
    <n v="8499"/>
    <s v="CA-2011-169061"/>
    <x v="2"/>
    <x v="1195"/>
    <d v="2011-03-08T00:00:00"/>
    <s v="Second Class"/>
    <s v="AB-10150"/>
    <s v="Aimee Bixby"/>
    <x v="0"/>
    <x v="0"/>
    <s v="Yonkers"/>
    <x v="15"/>
    <n v="10701"/>
    <x v="3"/>
    <x v="660"/>
    <x v="1"/>
    <x v="14"/>
    <x v="654"/>
    <n v="18.62"/>
    <n v="2"/>
    <n v="0"/>
    <n v="5.399799999999999"/>
  </r>
  <r>
    <n v="8500"/>
    <s v="CA-2011-169061"/>
    <x v="2"/>
    <x v="1195"/>
    <d v="2011-03-08T00:00:00"/>
    <s v="Second Class"/>
    <s v="AB-10150"/>
    <s v="Aimee Bixby"/>
    <x v="0"/>
    <x v="0"/>
    <s v="Yonkers"/>
    <x v="15"/>
    <n v="10701"/>
    <x v="3"/>
    <x v="1339"/>
    <x v="1"/>
    <x v="8"/>
    <x v="1315"/>
    <n v="49.632000000000005"/>
    <n v="6"/>
    <n v="0.2"/>
    <n v="16.750799999999998"/>
  </r>
  <r>
    <n v="8501"/>
    <s v="CA-2011-169061"/>
    <x v="2"/>
    <x v="1195"/>
    <d v="2011-03-08T00:00:00"/>
    <s v="Second Class"/>
    <s v="AB-10150"/>
    <s v="Aimee Bixby"/>
    <x v="0"/>
    <x v="0"/>
    <s v="Yonkers"/>
    <x v="15"/>
    <n v="10701"/>
    <x v="3"/>
    <x v="1184"/>
    <x v="1"/>
    <x v="10"/>
    <x v="1161"/>
    <n v="97.82"/>
    <n v="2"/>
    <n v="0"/>
    <n v="45.975399999999993"/>
  </r>
  <r>
    <n v="8502"/>
    <s v="CA-2012-102316"/>
    <x v="1"/>
    <x v="879"/>
    <d v="2012-03-03T00:00:00"/>
    <s v="Second Class"/>
    <s v="DH-13075"/>
    <s v="Dave Hallsten"/>
    <x v="1"/>
    <x v="0"/>
    <s v="Los Angeles"/>
    <x v="1"/>
    <n v="90045"/>
    <x v="1"/>
    <x v="433"/>
    <x v="2"/>
    <x v="7"/>
    <x v="428"/>
    <n v="15.984000000000002"/>
    <n v="2"/>
    <n v="0.2"/>
    <n v="1.1988000000000003"/>
  </r>
  <r>
    <n v="8503"/>
    <s v="CA-2012-102316"/>
    <x v="1"/>
    <x v="879"/>
    <d v="2012-03-03T00:00:00"/>
    <s v="Second Class"/>
    <s v="DH-13075"/>
    <s v="Dave Hallsten"/>
    <x v="1"/>
    <x v="0"/>
    <s v="Los Angeles"/>
    <x v="1"/>
    <n v="90045"/>
    <x v="1"/>
    <x v="389"/>
    <x v="0"/>
    <x v="1"/>
    <x v="385"/>
    <n v="184.75200000000001"/>
    <n v="3"/>
    <n v="0.2"/>
    <n v="-20.784600000000012"/>
  </r>
  <r>
    <n v="8504"/>
    <s v="CA-2011-164903"/>
    <x v="2"/>
    <x v="980"/>
    <d v="2011-02-25T00:00:00"/>
    <s v="Standard Class"/>
    <s v="SR-20740"/>
    <s v="Steven Roelle"/>
    <x v="2"/>
    <x v="0"/>
    <s v="Los Angeles"/>
    <x v="1"/>
    <n v="90049"/>
    <x v="1"/>
    <x v="1541"/>
    <x v="1"/>
    <x v="10"/>
    <x v="1520"/>
    <n v="12.96"/>
    <n v="2"/>
    <n v="0"/>
    <n v="6.2208000000000006"/>
  </r>
  <r>
    <n v="8505"/>
    <s v="CA-2013-109400"/>
    <x v="0"/>
    <x v="440"/>
    <d v="2013-05-07T00:00:00"/>
    <s v="Standard Class"/>
    <s v="NR-18550"/>
    <s v="Nick Radford"/>
    <x v="0"/>
    <x v="0"/>
    <s v="Amarillo"/>
    <x v="5"/>
    <n v="79109"/>
    <x v="2"/>
    <x v="1585"/>
    <x v="0"/>
    <x v="1"/>
    <x v="1567"/>
    <n v="366.74399999999997"/>
    <n v="4"/>
    <n v="0.3"/>
    <n v="-110.02320000000003"/>
  </r>
  <r>
    <n v="8506"/>
    <s v="CA-2013-130400"/>
    <x v="0"/>
    <x v="387"/>
    <d v="2013-03-13T00:00:00"/>
    <s v="Standard Class"/>
    <s v="SJ-20125"/>
    <s v="Sanjit Jacobs"/>
    <x v="2"/>
    <x v="0"/>
    <s v="Dallas"/>
    <x v="5"/>
    <n v="75217"/>
    <x v="2"/>
    <x v="1181"/>
    <x v="1"/>
    <x v="8"/>
    <x v="1158"/>
    <n v="8.8559999999999981"/>
    <n v="9"/>
    <n v="0.8"/>
    <n v="-14.169600000000003"/>
  </r>
  <r>
    <n v="8507"/>
    <s v="CA-2013-130400"/>
    <x v="0"/>
    <x v="387"/>
    <d v="2013-03-13T00:00:00"/>
    <s v="Standard Class"/>
    <s v="SJ-20125"/>
    <s v="Sanjit Jacobs"/>
    <x v="2"/>
    <x v="0"/>
    <s v="Dallas"/>
    <x v="5"/>
    <n v="75217"/>
    <x v="2"/>
    <x v="60"/>
    <x v="2"/>
    <x v="11"/>
    <x v="60"/>
    <n v="27.96"/>
    <n v="5"/>
    <n v="0.2"/>
    <n v="8.3880000000000035"/>
  </r>
  <r>
    <n v="8508"/>
    <s v="CA-2013-130400"/>
    <x v="0"/>
    <x v="387"/>
    <d v="2013-03-13T00:00:00"/>
    <s v="Standard Class"/>
    <s v="SJ-20125"/>
    <s v="Sanjit Jacobs"/>
    <x v="2"/>
    <x v="0"/>
    <s v="Dallas"/>
    <x v="5"/>
    <n v="75217"/>
    <x v="2"/>
    <x v="1697"/>
    <x v="1"/>
    <x v="12"/>
    <x v="1676"/>
    <n v="146.352"/>
    <n v="3"/>
    <n v="0.2"/>
    <n v="49.393799999999992"/>
  </r>
  <r>
    <n v="8509"/>
    <s v="CA-2012-135853"/>
    <x v="1"/>
    <x v="555"/>
    <d v="2012-12-14T00:00:00"/>
    <s v="First Class"/>
    <s v="CA-12775"/>
    <s v="Cynthia Arntzen"/>
    <x v="0"/>
    <x v="0"/>
    <s v="Detroit"/>
    <x v="12"/>
    <n v="48205"/>
    <x v="2"/>
    <x v="788"/>
    <x v="2"/>
    <x v="11"/>
    <x v="778"/>
    <n v="175.23"/>
    <n v="11"/>
    <n v="0"/>
    <n v="61.330500000000001"/>
  </r>
  <r>
    <n v="8510"/>
    <s v="CA-2012-135853"/>
    <x v="1"/>
    <x v="555"/>
    <d v="2012-12-14T00:00:00"/>
    <s v="First Class"/>
    <s v="CA-12775"/>
    <s v="Cynthia Arntzen"/>
    <x v="0"/>
    <x v="0"/>
    <s v="Detroit"/>
    <x v="12"/>
    <n v="48205"/>
    <x v="2"/>
    <x v="1419"/>
    <x v="2"/>
    <x v="7"/>
    <x v="1398"/>
    <n v="125.99"/>
    <n v="1"/>
    <n v="0"/>
    <n v="31.497500000000002"/>
  </r>
  <r>
    <n v="8511"/>
    <s v="CA-2012-135853"/>
    <x v="1"/>
    <x v="555"/>
    <d v="2012-12-14T00:00:00"/>
    <s v="First Class"/>
    <s v="CA-12775"/>
    <s v="Cynthia Arntzen"/>
    <x v="0"/>
    <x v="0"/>
    <s v="Detroit"/>
    <x v="12"/>
    <n v="48205"/>
    <x v="2"/>
    <x v="1023"/>
    <x v="1"/>
    <x v="8"/>
    <x v="1005"/>
    <n v="23"/>
    <n v="2"/>
    <n v="0"/>
    <n v="10.35"/>
  </r>
  <r>
    <n v="8512"/>
    <s v="CA-2013-103359"/>
    <x v="0"/>
    <x v="596"/>
    <d v="2013-12-27T00:00:00"/>
    <s v="Standard Class"/>
    <s v="LC-16885"/>
    <s v="Lena Creighton"/>
    <x v="0"/>
    <x v="0"/>
    <s v="New York City"/>
    <x v="15"/>
    <n v="10035"/>
    <x v="3"/>
    <x v="1399"/>
    <x v="1"/>
    <x v="8"/>
    <x v="1377"/>
    <n v="25.584000000000003"/>
    <n v="2"/>
    <n v="0.2"/>
    <n v="8.9543999999999997"/>
  </r>
  <r>
    <n v="8513"/>
    <s v="CA-2013-144645"/>
    <x v="0"/>
    <x v="1056"/>
    <d v="2013-02-08T00:00:00"/>
    <s v="Standard Class"/>
    <s v="NS-18640"/>
    <s v="Noel Staavos"/>
    <x v="1"/>
    <x v="0"/>
    <s v="Houston"/>
    <x v="5"/>
    <n v="77041"/>
    <x v="2"/>
    <x v="737"/>
    <x v="0"/>
    <x v="5"/>
    <x v="729"/>
    <n v="73.784000000000006"/>
    <n v="2"/>
    <n v="0.6"/>
    <n v="-77.473200000000006"/>
  </r>
  <r>
    <n v="8514"/>
    <s v="CA-2014-141614"/>
    <x v="3"/>
    <x v="929"/>
    <d v="2014-06-10T00:00:00"/>
    <s v="Standard Class"/>
    <s v="NS-18640"/>
    <s v="Noel Staavos"/>
    <x v="1"/>
    <x v="0"/>
    <s v="Orlando"/>
    <x v="2"/>
    <n v="32839"/>
    <x v="0"/>
    <x v="1290"/>
    <x v="1"/>
    <x v="10"/>
    <x v="1267"/>
    <n v="20.736000000000004"/>
    <n v="4"/>
    <n v="0.2"/>
    <n v="7.2576000000000001"/>
  </r>
  <r>
    <n v="8515"/>
    <s v="CA-2012-122168"/>
    <x v="1"/>
    <x v="291"/>
    <d v="2012-08-26T00:00:00"/>
    <s v="Standard Class"/>
    <s v="HG-14965"/>
    <s v="Henry Goldwyn"/>
    <x v="1"/>
    <x v="0"/>
    <s v="Florence"/>
    <x v="0"/>
    <n v="41042"/>
    <x v="0"/>
    <x v="241"/>
    <x v="1"/>
    <x v="6"/>
    <x v="239"/>
    <n v="17.52"/>
    <n v="3"/>
    <n v="0"/>
    <n v="8.2343999999999991"/>
  </r>
  <r>
    <n v="8516"/>
    <s v="CA-2012-122168"/>
    <x v="1"/>
    <x v="291"/>
    <d v="2012-08-26T00:00:00"/>
    <s v="Standard Class"/>
    <s v="HG-14965"/>
    <s v="Henry Goldwyn"/>
    <x v="1"/>
    <x v="0"/>
    <s v="Florence"/>
    <x v="0"/>
    <n v="41042"/>
    <x v="0"/>
    <x v="79"/>
    <x v="1"/>
    <x v="6"/>
    <x v="79"/>
    <n v="35.76"/>
    <n v="12"/>
    <n v="0"/>
    <n v="10.0128"/>
  </r>
  <r>
    <n v="8517"/>
    <s v="CA-2013-132899"/>
    <x v="0"/>
    <x v="281"/>
    <d v="2013-04-12T00:00:00"/>
    <s v="Standard Class"/>
    <s v="SF-20200"/>
    <s v="Sarah Foster"/>
    <x v="0"/>
    <x v="0"/>
    <s v="New York City"/>
    <x v="15"/>
    <n v="10009"/>
    <x v="3"/>
    <x v="6"/>
    <x v="1"/>
    <x v="6"/>
    <x v="6"/>
    <n v="3.64"/>
    <n v="2"/>
    <n v="0"/>
    <n v="0.98280000000000012"/>
  </r>
  <r>
    <n v="8518"/>
    <s v="CA-2014-149720"/>
    <x v="3"/>
    <x v="400"/>
    <d v="2014-06-08T00:00:00"/>
    <s v="Second Class"/>
    <s v="EM-14065"/>
    <s v="Erin Mull"/>
    <x v="0"/>
    <x v="0"/>
    <s v="Frisco"/>
    <x v="5"/>
    <n v="75034"/>
    <x v="2"/>
    <x v="1308"/>
    <x v="0"/>
    <x v="5"/>
    <x v="1284"/>
    <n v="30.336000000000006"/>
    <n v="6"/>
    <n v="0.6"/>
    <n v="-17.443199999999997"/>
  </r>
  <r>
    <n v="8519"/>
    <s v="CA-2014-118003"/>
    <x v="3"/>
    <x v="769"/>
    <d v="2014-12-11T00:00:00"/>
    <s v="Standard Class"/>
    <s v="DO-13645"/>
    <s v="Doug O'Connell"/>
    <x v="0"/>
    <x v="0"/>
    <s v="Paterson"/>
    <x v="30"/>
    <n v="7501"/>
    <x v="3"/>
    <x v="1823"/>
    <x v="0"/>
    <x v="5"/>
    <x v="1802"/>
    <n v="12.99"/>
    <n v="1"/>
    <n v="0"/>
    <n v="1.5587999999999997"/>
  </r>
  <r>
    <n v="8520"/>
    <s v="CA-2014-118003"/>
    <x v="3"/>
    <x v="769"/>
    <d v="2014-12-11T00:00:00"/>
    <s v="Standard Class"/>
    <s v="DO-13645"/>
    <s v="Doug O'Connell"/>
    <x v="0"/>
    <x v="0"/>
    <s v="Paterson"/>
    <x v="30"/>
    <n v="7501"/>
    <x v="3"/>
    <x v="163"/>
    <x v="0"/>
    <x v="1"/>
    <x v="162"/>
    <n v="182.22"/>
    <n v="3"/>
    <n v="0"/>
    <n v="45.555000000000007"/>
  </r>
  <r>
    <n v="8521"/>
    <s v="CA-2014-118003"/>
    <x v="3"/>
    <x v="769"/>
    <d v="2014-12-11T00:00:00"/>
    <s v="Standard Class"/>
    <s v="DO-13645"/>
    <s v="Doug O'Connell"/>
    <x v="0"/>
    <x v="0"/>
    <s v="Paterson"/>
    <x v="30"/>
    <n v="7501"/>
    <x v="3"/>
    <x v="211"/>
    <x v="0"/>
    <x v="1"/>
    <x v="210"/>
    <n v="302.94"/>
    <n v="3"/>
    <n v="0"/>
    <n v="18.176399999999973"/>
  </r>
  <r>
    <n v="8522"/>
    <s v="CA-2013-141887"/>
    <x v="0"/>
    <x v="383"/>
    <d v="2013-01-15T00:00:00"/>
    <s v="Standard Class"/>
    <s v="MP-17470"/>
    <s v="Mark Packer"/>
    <x v="2"/>
    <x v="0"/>
    <s v="Columbus"/>
    <x v="24"/>
    <n v="43229"/>
    <x v="3"/>
    <x v="875"/>
    <x v="0"/>
    <x v="5"/>
    <x v="860"/>
    <n v="54.992000000000004"/>
    <n v="14"/>
    <n v="0.2"/>
    <n v="8.9361999999999959"/>
  </r>
  <r>
    <n v="8523"/>
    <s v="US-2013-160206"/>
    <x v="0"/>
    <x v="178"/>
    <d v="2013-04-08T00:00:00"/>
    <s v="Standard Class"/>
    <s v="MY-18295"/>
    <s v="Muhammed Yedwab"/>
    <x v="1"/>
    <x v="0"/>
    <s v="Milwaukee"/>
    <x v="6"/>
    <n v="53209"/>
    <x v="2"/>
    <x v="780"/>
    <x v="2"/>
    <x v="7"/>
    <x v="771"/>
    <n v="12.99"/>
    <n v="1"/>
    <n v="0"/>
    <n v="0.25980000000000025"/>
  </r>
  <r>
    <n v="8524"/>
    <s v="CA-2014-133074"/>
    <x v="3"/>
    <x v="296"/>
    <d v="2014-09-26T00:00:00"/>
    <s v="Standard Class"/>
    <s v="DB-13615"/>
    <s v="Doug Bickford"/>
    <x v="0"/>
    <x v="0"/>
    <s v="San Francisco"/>
    <x v="1"/>
    <n v="94109"/>
    <x v="1"/>
    <x v="226"/>
    <x v="1"/>
    <x v="10"/>
    <x v="224"/>
    <n v="55.86"/>
    <n v="7"/>
    <n v="0"/>
    <n v="27.93"/>
  </r>
  <r>
    <n v="8525"/>
    <s v="CA-2014-161172"/>
    <x v="3"/>
    <x v="633"/>
    <d v="2014-03-17T00:00:00"/>
    <s v="Same Day"/>
    <s v="SP-20920"/>
    <s v="Susan Pistek"/>
    <x v="0"/>
    <x v="0"/>
    <s v="Columbus"/>
    <x v="24"/>
    <n v="43229"/>
    <x v="3"/>
    <x v="995"/>
    <x v="2"/>
    <x v="7"/>
    <x v="978"/>
    <n v="44.375999999999998"/>
    <n v="2"/>
    <n v="0.4"/>
    <n v="-7.3960000000000043"/>
  </r>
  <r>
    <n v="8526"/>
    <s v="CA-2014-161172"/>
    <x v="3"/>
    <x v="633"/>
    <d v="2014-03-17T00:00:00"/>
    <s v="Same Day"/>
    <s v="SP-20920"/>
    <s v="Susan Pistek"/>
    <x v="0"/>
    <x v="0"/>
    <s v="Columbus"/>
    <x v="24"/>
    <n v="43229"/>
    <x v="3"/>
    <x v="1680"/>
    <x v="0"/>
    <x v="5"/>
    <x v="1659"/>
    <n v="51.264000000000003"/>
    <n v="6"/>
    <n v="0.2"/>
    <n v="7.6895999999999933"/>
  </r>
  <r>
    <n v="8527"/>
    <s v="CA-2014-161172"/>
    <x v="3"/>
    <x v="633"/>
    <d v="2014-03-17T00:00:00"/>
    <s v="Same Day"/>
    <s v="SP-20920"/>
    <s v="Susan Pistek"/>
    <x v="0"/>
    <x v="0"/>
    <s v="Columbus"/>
    <x v="24"/>
    <n v="43229"/>
    <x v="3"/>
    <x v="68"/>
    <x v="1"/>
    <x v="8"/>
    <x v="68"/>
    <n v="5.1930000000000005"/>
    <n v="3"/>
    <n v="0.7"/>
    <n v="-3.4619999999999997"/>
  </r>
  <r>
    <n v="8528"/>
    <s v="CA-2014-161172"/>
    <x v="3"/>
    <x v="633"/>
    <d v="2014-03-17T00:00:00"/>
    <s v="Same Day"/>
    <s v="SP-20920"/>
    <s v="Susan Pistek"/>
    <x v="0"/>
    <x v="0"/>
    <s v="Columbus"/>
    <x v="24"/>
    <n v="43229"/>
    <x v="3"/>
    <x v="409"/>
    <x v="2"/>
    <x v="11"/>
    <x v="404"/>
    <n v="159.98400000000001"/>
    <n v="2"/>
    <n v="0.2"/>
    <n v="43.995600000000003"/>
  </r>
  <r>
    <n v="8529"/>
    <s v="CA-2014-161172"/>
    <x v="3"/>
    <x v="633"/>
    <d v="2014-03-17T00:00:00"/>
    <s v="Same Day"/>
    <s v="SP-20920"/>
    <s v="Susan Pistek"/>
    <x v="0"/>
    <x v="0"/>
    <s v="Columbus"/>
    <x v="24"/>
    <n v="43229"/>
    <x v="3"/>
    <x v="298"/>
    <x v="1"/>
    <x v="4"/>
    <x v="295"/>
    <n v="54.224000000000004"/>
    <n v="2"/>
    <n v="0.2"/>
    <n v="3.3889999999999993"/>
  </r>
  <r>
    <n v="8530"/>
    <s v="CA-2014-137624"/>
    <x v="3"/>
    <x v="468"/>
    <d v="2014-11-18T00:00:00"/>
    <s v="Standard Class"/>
    <s v="ME-17320"/>
    <s v="Maria Etezadi"/>
    <x v="2"/>
    <x v="0"/>
    <s v="Los Angeles"/>
    <x v="1"/>
    <n v="90008"/>
    <x v="1"/>
    <x v="1318"/>
    <x v="0"/>
    <x v="1"/>
    <x v="1295"/>
    <n v="241.42399999999998"/>
    <n v="2"/>
    <n v="0.2"/>
    <n v="-36.213599999999985"/>
  </r>
  <r>
    <n v="8531"/>
    <s v="CA-2013-156748"/>
    <x v="0"/>
    <x v="885"/>
    <d v="2013-12-07T00:00:00"/>
    <s v="Standard Class"/>
    <s v="BS-11755"/>
    <s v="Bruce Stewart"/>
    <x v="0"/>
    <x v="0"/>
    <s v="Detroit"/>
    <x v="12"/>
    <n v="48227"/>
    <x v="2"/>
    <x v="1305"/>
    <x v="1"/>
    <x v="10"/>
    <x v="1281"/>
    <n v="33.36"/>
    <n v="4"/>
    <n v="0"/>
    <n v="16.68"/>
  </r>
  <r>
    <n v="8532"/>
    <s v="CA-2013-156748"/>
    <x v="0"/>
    <x v="885"/>
    <d v="2013-12-07T00:00:00"/>
    <s v="Standard Class"/>
    <s v="BS-11755"/>
    <s v="Bruce Stewart"/>
    <x v="0"/>
    <x v="0"/>
    <s v="Detroit"/>
    <x v="12"/>
    <n v="48227"/>
    <x v="2"/>
    <x v="320"/>
    <x v="1"/>
    <x v="10"/>
    <x v="317"/>
    <n v="13.76"/>
    <n v="2"/>
    <n v="0"/>
    <n v="6.3295999999999992"/>
  </r>
  <r>
    <n v="8533"/>
    <s v="CA-2013-156748"/>
    <x v="0"/>
    <x v="885"/>
    <d v="2013-12-07T00:00:00"/>
    <s v="Standard Class"/>
    <s v="BS-11755"/>
    <s v="Bruce Stewart"/>
    <x v="0"/>
    <x v="0"/>
    <s v="Detroit"/>
    <x v="12"/>
    <n v="48227"/>
    <x v="2"/>
    <x v="1043"/>
    <x v="1"/>
    <x v="4"/>
    <x v="1023"/>
    <n v="496.86"/>
    <n v="7"/>
    <n v="0"/>
    <n v="24.842999999999947"/>
  </r>
  <r>
    <n v="8534"/>
    <s v="CA-2013-156748"/>
    <x v="0"/>
    <x v="885"/>
    <d v="2013-12-07T00:00:00"/>
    <s v="Standard Class"/>
    <s v="BS-11755"/>
    <s v="Bruce Stewart"/>
    <x v="0"/>
    <x v="0"/>
    <s v="Detroit"/>
    <x v="12"/>
    <n v="48227"/>
    <x v="2"/>
    <x v="70"/>
    <x v="0"/>
    <x v="1"/>
    <x v="70"/>
    <n v="389.97"/>
    <n v="3"/>
    <n v="0"/>
    <n v="35.097300000000004"/>
  </r>
  <r>
    <n v="8535"/>
    <s v="CA-2012-169677"/>
    <x v="1"/>
    <x v="1004"/>
    <d v="2012-01-15T00:00:00"/>
    <s v="Second Class"/>
    <s v="KS-16300"/>
    <s v="Karen Seio"/>
    <x v="1"/>
    <x v="0"/>
    <s v="Columbus"/>
    <x v="32"/>
    <n v="31907"/>
    <x v="0"/>
    <x v="607"/>
    <x v="1"/>
    <x v="2"/>
    <x v="602"/>
    <n v="9.82"/>
    <n v="2"/>
    <n v="0"/>
    <n v="4.8117999999999999"/>
  </r>
  <r>
    <n v="8536"/>
    <s v="US-2011-163146"/>
    <x v="2"/>
    <x v="1174"/>
    <d v="2011-05-20T00:00:00"/>
    <s v="Standard Class"/>
    <s v="CC-12475"/>
    <s v="Cindy Chapman"/>
    <x v="0"/>
    <x v="0"/>
    <s v="San Francisco"/>
    <x v="1"/>
    <n v="94122"/>
    <x v="1"/>
    <x v="1202"/>
    <x v="2"/>
    <x v="11"/>
    <x v="1178"/>
    <n v="56.400000000000006"/>
    <n v="3"/>
    <n v="0"/>
    <n v="3.3840000000000003"/>
  </r>
  <r>
    <n v="8537"/>
    <s v="CA-2012-157343"/>
    <x v="1"/>
    <x v="722"/>
    <d v="2012-06-11T00:00:00"/>
    <s v="Standard Class"/>
    <s v="HD-14785"/>
    <s v="Harold Dahlen"/>
    <x v="2"/>
    <x v="0"/>
    <s v="Philadelphia"/>
    <x v="9"/>
    <n v="19143"/>
    <x v="3"/>
    <x v="785"/>
    <x v="1"/>
    <x v="8"/>
    <x v="776"/>
    <n v="18.312000000000001"/>
    <n v="4"/>
    <n v="0.7"/>
    <n v="-12.207999999999995"/>
  </r>
  <r>
    <n v="8538"/>
    <s v="CA-2012-157343"/>
    <x v="1"/>
    <x v="722"/>
    <d v="2012-06-11T00:00:00"/>
    <s v="Standard Class"/>
    <s v="HD-14785"/>
    <s v="Harold Dahlen"/>
    <x v="2"/>
    <x v="0"/>
    <s v="Philadelphia"/>
    <x v="9"/>
    <n v="19143"/>
    <x v="3"/>
    <x v="1553"/>
    <x v="1"/>
    <x v="10"/>
    <x v="1532"/>
    <n v="25.920000000000005"/>
    <n v="5"/>
    <n v="0.2"/>
    <n v="9.0719999999999992"/>
  </r>
  <r>
    <n v="8539"/>
    <s v="CA-2012-157343"/>
    <x v="1"/>
    <x v="722"/>
    <d v="2012-06-11T00:00:00"/>
    <s v="Standard Class"/>
    <s v="HD-14785"/>
    <s v="Harold Dahlen"/>
    <x v="2"/>
    <x v="0"/>
    <s v="Philadelphia"/>
    <x v="9"/>
    <n v="19143"/>
    <x v="3"/>
    <x v="1412"/>
    <x v="1"/>
    <x v="6"/>
    <x v="1390"/>
    <n v="8.016"/>
    <n v="3"/>
    <n v="0.2"/>
    <n v="1.0019999999999993"/>
  </r>
  <r>
    <n v="8540"/>
    <s v="CA-2014-147354"/>
    <x v="3"/>
    <x v="631"/>
    <d v="2014-03-14T00:00:00"/>
    <s v="Standard Class"/>
    <s v="KB-16315"/>
    <s v="Karl Braun"/>
    <x v="0"/>
    <x v="0"/>
    <s v="Los Angeles"/>
    <x v="1"/>
    <n v="90008"/>
    <x v="1"/>
    <x v="1327"/>
    <x v="2"/>
    <x v="16"/>
    <x v="1304"/>
    <n v="479.98400000000004"/>
    <n v="2"/>
    <n v="0.2"/>
    <n v="59.997999999999962"/>
  </r>
  <r>
    <n v="8541"/>
    <s v="CA-2014-147354"/>
    <x v="3"/>
    <x v="631"/>
    <d v="2014-03-14T00:00:00"/>
    <s v="Standard Class"/>
    <s v="KB-16315"/>
    <s v="Karl Braun"/>
    <x v="0"/>
    <x v="0"/>
    <s v="Los Angeles"/>
    <x v="1"/>
    <n v="90008"/>
    <x v="1"/>
    <x v="8"/>
    <x v="1"/>
    <x v="8"/>
    <x v="8"/>
    <n v="30.84"/>
    <n v="5"/>
    <n v="0.2"/>
    <n v="9.6374999999999993"/>
  </r>
  <r>
    <n v="8542"/>
    <s v="CA-2012-157287"/>
    <x v="1"/>
    <x v="937"/>
    <d v="2012-12-23T00:00:00"/>
    <s v="First Class"/>
    <s v="HR-14830"/>
    <s v="Harold Ryan"/>
    <x v="1"/>
    <x v="0"/>
    <s v="Philadelphia"/>
    <x v="9"/>
    <n v="19140"/>
    <x v="3"/>
    <x v="1222"/>
    <x v="1"/>
    <x v="4"/>
    <x v="1197"/>
    <n v="33.568000000000005"/>
    <n v="2"/>
    <n v="0.2"/>
    <n v="1.6783999999999981"/>
  </r>
  <r>
    <n v="8543"/>
    <s v="CA-2012-157287"/>
    <x v="1"/>
    <x v="937"/>
    <d v="2012-12-23T00:00:00"/>
    <s v="First Class"/>
    <s v="HR-14830"/>
    <s v="Harold Ryan"/>
    <x v="1"/>
    <x v="0"/>
    <s v="Philadelphia"/>
    <x v="9"/>
    <n v="19140"/>
    <x v="3"/>
    <x v="866"/>
    <x v="0"/>
    <x v="1"/>
    <x v="851"/>
    <n v="422.62499999999994"/>
    <n v="7"/>
    <n v="0.3"/>
    <n v="0"/>
  </r>
  <r>
    <n v="8544"/>
    <s v="CA-2011-137575"/>
    <x v="2"/>
    <x v="908"/>
    <d v="2011-08-11T00:00:00"/>
    <s v="Standard Class"/>
    <s v="TB-21625"/>
    <s v="Trudy Brown"/>
    <x v="0"/>
    <x v="0"/>
    <s v="New York City"/>
    <x v="15"/>
    <n v="10035"/>
    <x v="3"/>
    <x v="409"/>
    <x v="2"/>
    <x v="11"/>
    <x v="404"/>
    <n v="199.98"/>
    <n v="2"/>
    <n v="0"/>
    <n v="83.991600000000005"/>
  </r>
  <r>
    <n v="8545"/>
    <s v="CA-2013-119074"/>
    <x v="0"/>
    <x v="1196"/>
    <d v="2013-04-01T00:00:00"/>
    <s v="Standard Class"/>
    <s v="DS-13180"/>
    <s v="David Smith"/>
    <x v="1"/>
    <x v="0"/>
    <s v="Columbus"/>
    <x v="32"/>
    <n v="31907"/>
    <x v="0"/>
    <x v="1653"/>
    <x v="0"/>
    <x v="5"/>
    <x v="1633"/>
    <n v="20.239999999999998"/>
    <n v="1"/>
    <n v="0"/>
    <n v="8.7032000000000007"/>
  </r>
  <r>
    <n v="8546"/>
    <s v="CA-2013-119074"/>
    <x v="0"/>
    <x v="1196"/>
    <d v="2013-04-01T00:00:00"/>
    <s v="Standard Class"/>
    <s v="DS-13180"/>
    <s v="David Smith"/>
    <x v="1"/>
    <x v="0"/>
    <s v="Columbus"/>
    <x v="32"/>
    <n v="31907"/>
    <x v="0"/>
    <x v="1611"/>
    <x v="0"/>
    <x v="5"/>
    <x v="1593"/>
    <n v="39.92"/>
    <n v="4"/>
    <n v="0"/>
    <n v="11.177600000000002"/>
  </r>
  <r>
    <n v="8547"/>
    <s v="CA-2013-119074"/>
    <x v="0"/>
    <x v="1196"/>
    <d v="2013-04-01T00:00:00"/>
    <s v="Standard Class"/>
    <s v="DS-13180"/>
    <s v="David Smith"/>
    <x v="1"/>
    <x v="0"/>
    <s v="Columbus"/>
    <x v="32"/>
    <n v="31907"/>
    <x v="0"/>
    <x v="1526"/>
    <x v="1"/>
    <x v="8"/>
    <x v="1504"/>
    <n v="32.54"/>
    <n v="2"/>
    <n v="0"/>
    <n v="15.944599999999998"/>
  </r>
  <r>
    <n v="8548"/>
    <s v="CA-2012-149566"/>
    <x v="1"/>
    <x v="901"/>
    <d v="2012-12-10T00:00:00"/>
    <s v="Standard Class"/>
    <s v="GB-14530"/>
    <s v="George Bell"/>
    <x v="1"/>
    <x v="0"/>
    <s v="Los Angeles"/>
    <x v="1"/>
    <n v="90049"/>
    <x v="1"/>
    <x v="197"/>
    <x v="2"/>
    <x v="11"/>
    <x v="196"/>
    <n v="39"/>
    <n v="3"/>
    <n v="0"/>
    <n v="17.549999999999997"/>
  </r>
  <r>
    <n v="8549"/>
    <s v="CA-2012-149566"/>
    <x v="1"/>
    <x v="901"/>
    <d v="2012-12-10T00:00:00"/>
    <s v="Standard Class"/>
    <s v="GB-14530"/>
    <s v="George Bell"/>
    <x v="1"/>
    <x v="0"/>
    <s v="Los Angeles"/>
    <x v="1"/>
    <n v="90049"/>
    <x v="1"/>
    <x v="816"/>
    <x v="1"/>
    <x v="2"/>
    <x v="804"/>
    <n v="12.6"/>
    <n v="4"/>
    <n v="0"/>
    <n v="6.048"/>
  </r>
  <r>
    <n v="8550"/>
    <s v="CA-2012-126186"/>
    <x v="1"/>
    <x v="861"/>
    <d v="2012-09-12T00:00:00"/>
    <s v="First Class"/>
    <s v="GB-14530"/>
    <s v="George Bell"/>
    <x v="1"/>
    <x v="0"/>
    <s v="Aurora"/>
    <x v="22"/>
    <n v="80013"/>
    <x v="1"/>
    <x v="442"/>
    <x v="0"/>
    <x v="5"/>
    <x v="437"/>
    <n v="24.64"/>
    <n v="4"/>
    <n v="0.2"/>
    <n v="4.0039999999999978"/>
  </r>
  <r>
    <n v="8551"/>
    <s v="CA-2012-121132"/>
    <x v="1"/>
    <x v="789"/>
    <d v="2012-07-24T00:00:00"/>
    <s v="Standard Class"/>
    <s v="VB-21745"/>
    <s v="Victoria Brennan"/>
    <x v="1"/>
    <x v="0"/>
    <s v="Houston"/>
    <x v="5"/>
    <n v="77041"/>
    <x v="2"/>
    <x v="1796"/>
    <x v="1"/>
    <x v="2"/>
    <x v="1777"/>
    <n v="6.2640000000000002"/>
    <n v="3"/>
    <n v="0.2"/>
    <n v="2.0358000000000001"/>
  </r>
  <r>
    <n v="8552"/>
    <s v="CA-2012-121132"/>
    <x v="1"/>
    <x v="789"/>
    <d v="2012-07-24T00:00:00"/>
    <s v="Standard Class"/>
    <s v="VB-21745"/>
    <s v="Victoria Brennan"/>
    <x v="1"/>
    <x v="0"/>
    <s v="Houston"/>
    <x v="5"/>
    <n v="77041"/>
    <x v="2"/>
    <x v="485"/>
    <x v="1"/>
    <x v="13"/>
    <x v="480"/>
    <n v="14.432"/>
    <n v="4"/>
    <n v="0.2"/>
    <n v="3.4276000000000004"/>
  </r>
  <r>
    <n v="8553"/>
    <s v="CA-2011-140473"/>
    <x v="2"/>
    <x v="992"/>
    <d v="2011-06-03T00:00:00"/>
    <s v="Standard Class"/>
    <s v="MC-17425"/>
    <s v="Mark Cousins"/>
    <x v="1"/>
    <x v="0"/>
    <s v="Chicago"/>
    <x v="10"/>
    <n v="60623"/>
    <x v="2"/>
    <x v="851"/>
    <x v="2"/>
    <x v="16"/>
    <x v="836"/>
    <n v="719.97600000000011"/>
    <n v="3"/>
    <n v="0.2"/>
    <n v="134.99549999999999"/>
  </r>
  <r>
    <n v="8554"/>
    <s v="US-2014-102904"/>
    <x v="3"/>
    <x v="38"/>
    <d v="2014-11-21T00:00:00"/>
    <s v="Standard Class"/>
    <s v="CB-12025"/>
    <s v="Cassandra Brandow"/>
    <x v="0"/>
    <x v="0"/>
    <s v="Decatur"/>
    <x v="19"/>
    <n v="35601"/>
    <x v="0"/>
    <x v="701"/>
    <x v="2"/>
    <x v="11"/>
    <x v="694"/>
    <n v="239.92"/>
    <n v="8"/>
    <n v="0"/>
    <n v="23.99199999999999"/>
  </r>
  <r>
    <n v="8555"/>
    <s v="CA-2013-102092"/>
    <x v="0"/>
    <x v="10"/>
    <d v="2013-12-12T00:00:00"/>
    <s v="First Class"/>
    <s v="PM-18940"/>
    <s v="Paul MacIntyre"/>
    <x v="0"/>
    <x v="0"/>
    <s v="Springfield"/>
    <x v="17"/>
    <n v="22153"/>
    <x v="0"/>
    <x v="1000"/>
    <x v="0"/>
    <x v="3"/>
    <x v="983"/>
    <n v="1056.8599999999999"/>
    <n v="7"/>
    <n v="0"/>
    <n v="158.52899999999994"/>
  </r>
  <r>
    <n v="8556"/>
    <s v="CA-2012-117884"/>
    <x v="1"/>
    <x v="204"/>
    <d v="2012-03-22T00:00:00"/>
    <s v="Same Day"/>
    <s v="DC-13285"/>
    <s v="Debra Catini"/>
    <x v="0"/>
    <x v="0"/>
    <s v="Plantation"/>
    <x v="2"/>
    <n v="33317"/>
    <x v="0"/>
    <x v="428"/>
    <x v="2"/>
    <x v="11"/>
    <x v="423"/>
    <n v="447.94399999999996"/>
    <n v="7"/>
    <n v="0.2"/>
    <n v="89.588799999999992"/>
  </r>
  <r>
    <n v="8557"/>
    <s v="CA-2012-117884"/>
    <x v="1"/>
    <x v="204"/>
    <d v="2012-03-22T00:00:00"/>
    <s v="Same Day"/>
    <s v="DC-13285"/>
    <s v="Debra Catini"/>
    <x v="0"/>
    <x v="0"/>
    <s v="Plantation"/>
    <x v="2"/>
    <n v="33317"/>
    <x v="0"/>
    <x v="1751"/>
    <x v="1"/>
    <x v="4"/>
    <x v="1732"/>
    <n v="150.40799999999999"/>
    <n v="9"/>
    <n v="0.2"/>
    <n v="-33.841799999999999"/>
  </r>
  <r>
    <n v="8558"/>
    <s v="CA-2013-132829"/>
    <x v="0"/>
    <x v="443"/>
    <d v="2013-12-27T00:00:00"/>
    <s v="Second Class"/>
    <s v="LA-16780"/>
    <s v="Laura Armstrong"/>
    <x v="1"/>
    <x v="0"/>
    <s v="Houston"/>
    <x v="5"/>
    <n v="77041"/>
    <x v="2"/>
    <x v="867"/>
    <x v="2"/>
    <x v="7"/>
    <x v="852"/>
    <n v="453.57600000000002"/>
    <n v="3"/>
    <n v="0.2"/>
    <n v="39.687899999999985"/>
  </r>
  <r>
    <n v="8559"/>
    <s v="CA-2013-132829"/>
    <x v="0"/>
    <x v="443"/>
    <d v="2013-12-27T00:00:00"/>
    <s v="Second Class"/>
    <s v="LA-16780"/>
    <s v="Laura Armstrong"/>
    <x v="1"/>
    <x v="0"/>
    <s v="Houston"/>
    <x v="5"/>
    <n v="77041"/>
    <x v="2"/>
    <x v="1621"/>
    <x v="1"/>
    <x v="2"/>
    <x v="1603"/>
    <n v="45.36"/>
    <n v="9"/>
    <n v="0.2"/>
    <n v="14.741999999999997"/>
  </r>
  <r>
    <n v="8560"/>
    <s v="CA-2013-132829"/>
    <x v="0"/>
    <x v="443"/>
    <d v="2013-12-27T00:00:00"/>
    <s v="Second Class"/>
    <s v="LA-16780"/>
    <s v="Laura Armstrong"/>
    <x v="1"/>
    <x v="0"/>
    <s v="Houston"/>
    <x v="5"/>
    <n v="77041"/>
    <x v="2"/>
    <x v="1191"/>
    <x v="2"/>
    <x v="7"/>
    <x v="1167"/>
    <n v="287.88"/>
    <n v="3"/>
    <n v="0.2"/>
    <n v="35.984999999999999"/>
  </r>
  <r>
    <n v="8561"/>
    <s v="CA-2013-132829"/>
    <x v="0"/>
    <x v="443"/>
    <d v="2013-12-27T00:00:00"/>
    <s v="Second Class"/>
    <s v="LA-16780"/>
    <s v="Laura Armstrong"/>
    <x v="1"/>
    <x v="0"/>
    <s v="Houston"/>
    <x v="5"/>
    <n v="77041"/>
    <x v="2"/>
    <x v="1514"/>
    <x v="2"/>
    <x v="7"/>
    <x v="1492"/>
    <n v="131.88000000000002"/>
    <n v="3"/>
    <n v="0.2"/>
    <n v="14.836499999999987"/>
  </r>
  <r>
    <n v="8562"/>
    <s v="CA-2013-132829"/>
    <x v="0"/>
    <x v="443"/>
    <d v="2013-12-27T00:00:00"/>
    <s v="Second Class"/>
    <s v="LA-16780"/>
    <s v="Laura Armstrong"/>
    <x v="1"/>
    <x v="0"/>
    <s v="Houston"/>
    <x v="5"/>
    <n v="77041"/>
    <x v="2"/>
    <x v="396"/>
    <x v="0"/>
    <x v="5"/>
    <x v="392"/>
    <n v="2.3280000000000003"/>
    <n v="2"/>
    <n v="0.6"/>
    <n v="-0.75660000000000016"/>
  </r>
  <r>
    <n v="8563"/>
    <s v="CA-2013-123540"/>
    <x v="0"/>
    <x v="1197"/>
    <d v="2013-04-07T00:00:00"/>
    <s v="Second Class"/>
    <s v="DJ-13420"/>
    <s v="Denny Joy"/>
    <x v="1"/>
    <x v="0"/>
    <s v="Milwaukee"/>
    <x v="6"/>
    <n v="53209"/>
    <x v="2"/>
    <x v="1003"/>
    <x v="0"/>
    <x v="1"/>
    <x v="986"/>
    <n v="1454.9"/>
    <n v="5"/>
    <n v="0"/>
    <n v="378.274"/>
  </r>
  <r>
    <n v="8564"/>
    <s v="US-2014-108315"/>
    <x v="3"/>
    <x v="504"/>
    <d v="2014-05-05T00:00:00"/>
    <s v="Standard Class"/>
    <s v="MH-18115"/>
    <s v="Mick Hernandez"/>
    <x v="2"/>
    <x v="0"/>
    <s v="Sanford"/>
    <x v="2"/>
    <n v="32771"/>
    <x v="0"/>
    <x v="973"/>
    <x v="1"/>
    <x v="8"/>
    <x v="958"/>
    <n v="4.8420000000000005"/>
    <n v="3"/>
    <n v="0.7"/>
    <n v="-3.5507999999999988"/>
  </r>
  <r>
    <n v="8565"/>
    <s v="US-2014-108315"/>
    <x v="3"/>
    <x v="504"/>
    <d v="2014-05-05T00:00:00"/>
    <s v="Standard Class"/>
    <s v="MH-18115"/>
    <s v="Mick Hernandez"/>
    <x v="2"/>
    <x v="0"/>
    <s v="Sanford"/>
    <x v="2"/>
    <n v="32771"/>
    <x v="0"/>
    <x v="1762"/>
    <x v="0"/>
    <x v="5"/>
    <x v="1742"/>
    <n v="220.70400000000001"/>
    <n v="6"/>
    <n v="0.2"/>
    <n v="-8.2764000000000379"/>
  </r>
  <r>
    <n v="8566"/>
    <s v="CA-2013-134110"/>
    <x v="0"/>
    <x v="1019"/>
    <d v="2013-11-19T00:00:00"/>
    <s v="First Class"/>
    <s v="BG-11035"/>
    <s v="Barry Gonzalez"/>
    <x v="0"/>
    <x v="0"/>
    <s v="The Colony"/>
    <x v="5"/>
    <n v="75056"/>
    <x v="2"/>
    <x v="1480"/>
    <x v="2"/>
    <x v="7"/>
    <x v="1458"/>
    <n v="67.176000000000002"/>
    <n v="3"/>
    <n v="0.2"/>
    <n v="6.7175999999999974"/>
  </r>
  <r>
    <n v="8567"/>
    <s v="CA-2013-134110"/>
    <x v="0"/>
    <x v="1019"/>
    <d v="2013-11-19T00:00:00"/>
    <s v="First Class"/>
    <s v="BG-11035"/>
    <s v="Barry Gonzalez"/>
    <x v="0"/>
    <x v="0"/>
    <s v="The Colony"/>
    <x v="5"/>
    <n v="75056"/>
    <x v="2"/>
    <x v="1393"/>
    <x v="1"/>
    <x v="10"/>
    <x v="1370"/>
    <n v="15.231999999999999"/>
    <n v="4"/>
    <n v="0.2"/>
    <n v="5.5215999999999994"/>
  </r>
  <r>
    <n v="8568"/>
    <s v="US-2013-136581"/>
    <x v="0"/>
    <x v="338"/>
    <d v="2013-11-13T00:00:00"/>
    <s v="First Class"/>
    <s v="SV-20365"/>
    <s v="Seth Vernon"/>
    <x v="0"/>
    <x v="0"/>
    <s v="Troy"/>
    <x v="24"/>
    <n v="45373"/>
    <x v="3"/>
    <x v="1290"/>
    <x v="1"/>
    <x v="10"/>
    <x v="1267"/>
    <n v="31.104000000000006"/>
    <n v="6"/>
    <n v="0.2"/>
    <n v="10.8864"/>
  </r>
  <r>
    <n v="8569"/>
    <s v="CA-2013-162390"/>
    <x v="0"/>
    <x v="409"/>
    <d v="2013-12-13T00:00:00"/>
    <s v="Standard Class"/>
    <s v="DP-13105"/>
    <s v="Dave Poirier"/>
    <x v="1"/>
    <x v="0"/>
    <s v="Hempstead"/>
    <x v="15"/>
    <n v="11550"/>
    <x v="3"/>
    <x v="1591"/>
    <x v="1"/>
    <x v="8"/>
    <x v="1574"/>
    <n v="968.74400000000014"/>
    <n v="7"/>
    <n v="0.2"/>
    <n v="314.84180000000003"/>
  </r>
  <r>
    <n v="8570"/>
    <s v="CA-2013-162390"/>
    <x v="0"/>
    <x v="409"/>
    <d v="2013-12-13T00:00:00"/>
    <s v="Standard Class"/>
    <s v="DP-13105"/>
    <s v="Dave Poirier"/>
    <x v="1"/>
    <x v="0"/>
    <s v="Hempstead"/>
    <x v="15"/>
    <n v="11550"/>
    <x v="3"/>
    <x v="94"/>
    <x v="1"/>
    <x v="8"/>
    <x v="94"/>
    <n v="222.35199999999998"/>
    <n v="13"/>
    <n v="0.2"/>
    <n v="77.823200000000014"/>
  </r>
  <r>
    <n v="8571"/>
    <s v="CA-2013-162390"/>
    <x v="0"/>
    <x v="409"/>
    <d v="2013-12-13T00:00:00"/>
    <s v="Standard Class"/>
    <s v="DP-13105"/>
    <s v="Dave Poirier"/>
    <x v="1"/>
    <x v="0"/>
    <s v="Hempstead"/>
    <x v="15"/>
    <n v="11550"/>
    <x v="3"/>
    <x v="851"/>
    <x v="2"/>
    <x v="16"/>
    <x v="836"/>
    <n v="479.98400000000004"/>
    <n v="2"/>
    <n v="0.2"/>
    <n v="89.996999999999986"/>
  </r>
  <r>
    <n v="8572"/>
    <s v="CA-2013-162222"/>
    <x v="0"/>
    <x v="1015"/>
    <d v="2013-04-04T00:00:00"/>
    <s v="Same Day"/>
    <s v="SR-20740"/>
    <s v="Steven Roelle"/>
    <x v="2"/>
    <x v="0"/>
    <s v="Dallas"/>
    <x v="5"/>
    <n v="75081"/>
    <x v="2"/>
    <x v="1117"/>
    <x v="1"/>
    <x v="10"/>
    <x v="1096"/>
    <n v="10.272000000000002"/>
    <n v="3"/>
    <n v="0.2"/>
    <n v="3.2099999999999982"/>
  </r>
  <r>
    <n v="8573"/>
    <s v="CA-2011-121629"/>
    <x v="2"/>
    <x v="683"/>
    <d v="2011-12-02T00:00:00"/>
    <s v="Standard Class"/>
    <s v="BT-11680"/>
    <s v="Brian Thompson"/>
    <x v="0"/>
    <x v="0"/>
    <s v="Houston"/>
    <x v="5"/>
    <n v="77041"/>
    <x v="2"/>
    <x v="1093"/>
    <x v="2"/>
    <x v="15"/>
    <x v="1074"/>
    <n v="998.84999999999991"/>
    <n v="5"/>
    <n v="0.4"/>
    <n v="-199.7700000000001"/>
  </r>
  <r>
    <n v="8574"/>
    <s v="CA-2012-164623"/>
    <x v="1"/>
    <x v="1182"/>
    <d v="2012-10-22T00:00:00"/>
    <s v="First Class"/>
    <s v="MS-17770"/>
    <s v="Maxwell Schwartz"/>
    <x v="0"/>
    <x v="0"/>
    <s v="New York City"/>
    <x v="15"/>
    <n v="10035"/>
    <x v="3"/>
    <x v="33"/>
    <x v="1"/>
    <x v="10"/>
    <x v="33"/>
    <n v="24.56"/>
    <n v="2"/>
    <n v="0"/>
    <n v="11.543199999999999"/>
  </r>
  <r>
    <n v="8575"/>
    <s v="CA-2011-159849"/>
    <x v="2"/>
    <x v="111"/>
    <d v="2011-09-19T00:00:00"/>
    <s v="Same Day"/>
    <s v="JK-15640"/>
    <s v="Jim Kriz"/>
    <x v="2"/>
    <x v="0"/>
    <s v="San Francisco"/>
    <x v="1"/>
    <n v="94110"/>
    <x v="1"/>
    <x v="969"/>
    <x v="1"/>
    <x v="13"/>
    <x v="953"/>
    <n v="5.67"/>
    <n v="3"/>
    <n v="0"/>
    <n v="0.11340000000000017"/>
  </r>
  <r>
    <n v="8576"/>
    <s v="CA-2014-101273"/>
    <x v="3"/>
    <x v="151"/>
    <d v="2014-08-31T00:00:00"/>
    <s v="Second Class"/>
    <s v="ST-20530"/>
    <s v="Shui Tom"/>
    <x v="0"/>
    <x v="0"/>
    <s v="Port Saint Lucie"/>
    <x v="2"/>
    <n v="34952"/>
    <x v="0"/>
    <x v="566"/>
    <x v="1"/>
    <x v="9"/>
    <x v="561"/>
    <n v="14.336000000000002"/>
    <n v="4"/>
    <n v="0.2"/>
    <n v="0.89599999999999991"/>
  </r>
  <r>
    <n v="8577"/>
    <s v="CA-2014-106747"/>
    <x v="3"/>
    <x v="445"/>
    <d v="2014-07-05T00:00:00"/>
    <s v="First Class"/>
    <s v="TS-21505"/>
    <s v="Tony Sayre"/>
    <x v="0"/>
    <x v="0"/>
    <s v="Concord"/>
    <x v="38"/>
    <n v="3301"/>
    <x v="3"/>
    <x v="743"/>
    <x v="0"/>
    <x v="5"/>
    <x v="734"/>
    <n v="102.3"/>
    <n v="1"/>
    <n v="0"/>
    <n v="26.597999999999999"/>
  </r>
  <r>
    <n v="8578"/>
    <s v="CA-2014-146164"/>
    <x v="3"/>
    <x v="66"/>
    <d v="2014-12-27T00:00:00"/>
    <s v="Standard Class"/>
    <s v="CM-12190"/>
    <s v="Charlotte Melton"/>
    <x v="0"/>
    <x v="0"/>
    <s v="Rochester"/>
    <x v="11"/>
    <n v="55901"/>
    <x v="2"/>
    <x v="335"/>
    <x v="0"/>
    <x v="3"/>
    <x v="331"/>
    <n v="607.52"/>
    <n v="2"/>
    <n v="0"/>
    <n v="97.203200000000038"/>
  </r>
  <r>
    <n v="8579"/>
    <s v="CA-2014-146164"/>
    <x v="3"/>
    <x v="66"/>
    <d v="2014-12-27T00:00:00"/>
    <s v="Standard Class"/>
    <s v="CM-12190"/>
    <s v="Charlotte Melton"/>
    <x v="0"/>
    <x v="0"/>
    <s v="Rochester"/>
    <x v="11"/>
    <n v="55901"/>
    <x v="2"/>
    <x v="230"/>
    <x v="1"/>
    <x v="4"/>
    <x v="445"/>
    <n v="31.16"/>
    <n v="2"/>
    <n v="0"/>
    <n v="7.7899999999999991"/>
  </r>
  <r>
    <n v="8580"/>
    <s v="CA-2013-111605"/>
    <x v="0"/>
    <x v="797"/>
    <d v="2014-01-03T00:00:00"/>
    <s v="Standard Class"/>
    <s v="JW-15955"/>
    <s v="Joni Wasserman"/>
    <x v="0"/>
    <x v="0"/>
    <s v="Louisville"/>
    <x v="0"/>
    <n v="40214"/>
    <x v="0"/>
    <x v="1796"/>
    <x v="1"/>
    <x v="2"/>
    <x v="1777"/>
    <n v="2.61"/>
    <n v="1"/>
    <n v="0"/>
    <n v="1.2005999999999999"/>
  </r>
  <r>
    <n v="8581"/>
    <s v="CA-2011-130673"/>
    <x v="2"/>
    <x v="671"/>
    <d v="2011-05-22T00:00:00"/>
    <s v="Second Class"/>
    <s v="MC-17590"/>
    <s v="Matt Collister"/>
    <x v="1"/>
    <x v="0"/>
    <s v="San Marcos"/>
    <x v="5"/>
    <n v="78666"/>
    <x v="2"/>
    <x v="1781"/>
    <x v="0"/>
    <x v="5"/>
    <x v="1762"/>
    <n v="10.332000000000001"/>
    <n v="3"/>
    <n v="0.6"/>
    <n v="-5.9408999999999992"/>
  </r>
  <r>
    <n v="8582"/>
    <s v="CA-2011-130673"/>
    <x v="2"/>
    <x v="671"/>
    <d v="2011-05-22T00:00:00"/>
    <s v="Second Class"/>
    <s v="MC-17590"/>
    <s v="Matt Collister"/>
    <x v="1"/>
    <x v="0"/>
    <s v="San Marcos"/>
    <x v="5"/>
    <n v="78666"/>
    <x v="2"/>
    <x v="730"/>
    <x v="1"/>
    <x v="10"/>
    <x v="722"/>
    <n v="10.368000000000002"/>
    <n v="2"/>
    <n v="0.2"/>
    <n v="3.6288"/>
  </r>
  <r>
    <n v="8583"/>
    <s v="CA-2011-130673"/>
    <x v="2"/>
    <x v="671"/>
    <d v="2011-05-22T00:00:00"/>
    <s v="Second Class"/>
    <s v="MC-17590"/>
    <s v="Matt Collister"/>
    <x v="1"/>
    <x v="0"/>
    <s v="San Marcos"/>
    <x v="5"/>
    <n v="78666"/>
    <x v="2"/>
    <x v="1421"/>
    <x v="2"/>
    <x v="11"/>
    <x v="1400"/>
    <n v="20.784000000000002"/>
    <n v="2"/>
    <n v="0.2"/>
    <n v="-3.6372000000000027"/>
  </r>
  <r>
    <n v="8584"/>
    <s v="CA-2011-130673"/>
    <x v="2"/>
    <x v="671"/>
    <d v="2011-05-22T00:00:00"/>
    <s v="Second Class"/>
    <s v="MC-17590"/>
    <s v="Matt Collister"/>
    <x v="1"/>
    <x v="0"/>
    <s v="San Marcos"/>
    <x v="5"/>
    <n v="78666"/>
    <x v="2"/>
    <x v="1764"/>
    <x v="1"/>
    <x v="4"/>
    <x v="1744"/>
    <n v="66.959999999999994"/>
    <n v="5"/>
    <n v="0.2"/>
    <n v="-13.392000000000003"/>
  </r>
  <r>
    <n v="8585"/>
    <s v="CA-2011-104808"/>
    <x v="2"/>
    <x v="519"/>
    <d v="2011-02-09T00:00:00"/>
    <s v="Second Class"/>
    <s v="MH-17440"/>
    <s v="Mark Haberlin"/>
    <x v="1"/>
    <x v="0"/>
    <s v="Escondido"/>
    <x v="1"/>
    <n v="92025"/>
    <x v="1"/>
    <x v="828"/>
    <x v="1"/>
    <x v="8"/>
    <x v="816"/>
    <n v="17.248000000000001"/>
    <n v="2"/>
    <n v="0.2"/>
    <n v="6.0367999999999986"/>
  </r>
  <r>
    <n v="8586"/>
    <s v="US-2014-132927"/>
    <x v="3"/>
    <x v="34"/>
    <d v="2014-12-16T00:00:00"/>
    <s v="Standard Class"/>
    <s v="RD-19720"/>
    <s v="Roger Demir"/>
    <x v="0"/>
    <x v="0"/>
    <s v="Philadelphia"/>
    <x v="9"/>
    <n v="19134"/>
    <x v="3"/>
    <x v="1085"/>
    <x v="1"/>
    <x v="8"/>
    <x v="1066"/>
    <n v="11.088000000000003"/>
    <n v="7"/>
    <n v="0.7"/>
    <n v="-8.1311999999999998"/>
  </r>
  <r>
    <n v="8587"/>
    <s v="CA-2014-162012"/>
    <x v="3"/>
    <x v="497"/>
    <d v="2014-07-19T00:00:00"/>
    <s v="Standard Class"/>
    <s v="KB-16240"/>
    <s v="Karen Bern"/>
    <x v="1"/>
    <x v="0"/>
    <s v="Los Angeles"/>
    <x v="1"/>
    <n v="90049"/>
    <x v="1"/>
    <x v="217"/>
    <x v="2"/>
    <x v="11"/>
    <x v="216"/>
    <n v="1287.45"/>
    <n v="5"/>
    <n v="0"/>
    <n v="244.61549999999988"/>
  </r>
  <r>
    <n v="8588"/>
    <s v="CA-2014-162012"/>
    <x v="3"/>
    <x v="497"/>
    <d v="2014-07-19T00:00:00"/>
    <s v="Standard Class"/>
    <s v="KB-16240"/>
    <s v="Karen Bern"/>
    <x v="1"/>
    <x v="0"/>
    <s v="Los Angeles"/>
    <x v="1"/>
    <n v="90049"/>
    <x v="1"/>
    <x v="731"/>
    <x v="1"/>
    <x v="9"/>
    <x v="723"/>
    <n v="168.1"/>
    <n v="5"/>
    <n v="0"/>
    <n v="43.705999999999996"/>
  </r>
  <r>
    <n v="8589"/>
    <s v="CA-2012-138492"/>
    <x v="1"/>
    <x v="1060"/>
    <d v="2012-05-22T00:00:00"/>
    <s v="Standard Class"/>
    <s v="FC-14335"/>
    <s v="Fred Chung"/>
    <x v="1"/>
    <x v="0"/>
    <s v="Philadelphia"/>
    <x v="9"/>
    <n v="19140"/>
    <x v="3"/>
    <x v="571"/>
    <x v="1"/>
    <x v="4"/>
    <x v="566"/>
    <n v="51.967999999999996"/>
    <n v="2"/>
    <n v="0.2"/>
    <n v="-10.393600000000001"/>
  </r>
  <r>
    <n v="8590"/>
    <s v="CA-2014-145338"/>
    <x v="3"/>
    <x v="926"/>
    <d v="2014-02-02T00:00:00"/>
    <s v="First Class"/>
    <s v="BD-11770"/>
    <s v="Bryan Davis"/>
    <x v="0"/>
    <x v="0"/>
    <s v="Philadelphia"/>
    <x v="9"/>
    <n v="19120"/>
    <x v="3"/>
    <x v="79"/>
    <x v="1"/>
    <x v="6"/>
    <x v="79"/>
    <n v="4.7679999999999998"/>
    <n v="2"/>
    <n v="0.2"/>
    <n v="0.47680000000000011"/>
  </r>
  <r>
    <n v="8591"/>
    <s v="CA-2014-126676"/>
    <x v="3"/>
    <x v="365"/>
    <d v="2014-10-02T00:00:00"/>
    <s v="First Class"/>
    <s v="FH-14365"/>
    <s v="Fred Hopkins"/>
    <x v="1"/>
    <x v="0"/>
    <s v="Hempstead"/>
    <x v="15"/>
    <n v="11550"/>
    <x v="3"/>
    <x v="1510"/>
    <x v="1"/>
    <x v="12"/>
    <x v="1488"/>
    <n v="7.98"/>
    <n v="3"/>
    <n v="0"/>
    <n v="3.9102000000000006"/>
  </r>
  <r>
    <n v="8592"/>
    <s v="CA-2014-101700"/>
    <x v="3"/>
    <x v="756"/>
    <d v="2014-04-27T00:00:00"/>
    <s v="First Class"/>
    <s v="SO-20335"/>
    <s v="Sean O'Donnell"/>
    <x v="0"/>
    <x v="0"/>
    <s v="Greeley"/>
    <x v="22"/>
    <n v="80634"/>
    <x v="1"/>
    <x v="1040"/>
    <x v="1"/>
    <x v="12"/>
    <x v="33"/>
    <n v="18.687999999999999"/>
    <n v="2"/>
    <n v="0.2"/>
    <n v="7.008"/>
  </r>
  <r>
    <n v="8593"/>
    <s v="CA-2014-101700"/>
    <x v="3"/>
    <x v="756"/>
    <d v="2014-04-27T00:00:00"/>
    <s v="First Class"/>
    <s v="SO-20335"/>
    <s v="Sean O'Donnell"/>
    <x v="0"/>
    <x v="0"/>
    <s v="Greeley"/>
    <x v="22"/>
    <n v="80634"/>
    <x v="1"/>
    <x v="1721"/>
    <x v="0"/>
    <x v="5"/>
    <x v="1699"/>
    <n v="11.664000000000001"/>
    <n v="3"/>
    <n v="0.2"/>
    <n v="3.3534000000000006"/>
  </r>
  <r>
    <n v="8594"/>
    <s v="CA-2014-159667"/>
    <x v="3"/>
    <x v="45"/>
    <d v="2014-11-14T00:00:00"/>
    <s v="Standard Class"/>
    <s v="PM-19135"/>
    <s v="Peter McVee"/>
    <x v="2"/>
    <x v="0"/>
    <s v="Jacksonville"/>
    <x v="2"/>
    <n v="32216"/>
    <x v="0"/>
    <x v="428"/>
    <x v="2"/>
    <x v="11"/>
    <x v="423"/>
    <n v="191.976"/>
    <n v="3"/>
    <n v="0.2"/>
    <n v="38.395199999999988"/>
  </r>
  <r>
    <n v="8595"/>
    <s v="CA-2014-159667"/>
    <x v="3"/>
    <x v="45"/>
    <d v="2014-11-14T00:00:00"/>
    <s v="Standard Class"/>
    <s v="PM-19135"/>
    <s v="Peter McVee"/>
    <x v="2"/>
    <x v="0"/>
    <s v="Jacksonville"/>
    <x v="2"/>
    <n v="32216"/>
    <x v="0"/>
    <x v="1807"/>
    <x v="2"/>
    <x v="7"/>
    <x v="1788"/>
    <n v="499.16800000000006"/>
    <n v="4"/>
    <n v="0.2"/>
    <n v="31.197999999999993"/>
  </r>
  <r>
    <n v="8596"/>
    <s v="CA-2011-111934"/>
    <x v="2"/>
    <x v="952"/>
    <d v="2011-05-07T00:00:00"/>
    <s v="First Class"/>
    <s v="GD-14590"/>
    <s v="Giulietta Dortch"/>
    <x v="1"/>
    <x v="0"/>
    <s v="Arlington"/>
    <x v="17"/>
    <n v="22204"/>
    <x v="0"/>
    <x v="990"/>
    <x v="1"/>
    <x v="8"/>
    <x v="302"/>
    <n v="11.88"/>
    <n v="2"/>
    <n v="0"/>
    <n v="5.3460000000000001"/>
  </r>
  <r>
    <n v="8597"/>
    <s v="CA-2011-111934"/>
    <x v="2"/>
    <x v="952"/>
    <d v="2011-05-07T00:00:00"/>
    <s v="First Class"/>
    <s v="GD-14590"/>
    <s v="Giulietta Dortch"/>
    <x v="1"/>
    <x v="0"/>
    <s v="Arlington"/>
    <x v="17"/>
    <n v="22204"/>
    <x v="0"/>
    <x v="258"/>
    <x v="1"/>
    <x v="10"/>
    <x v="33"/>
    <n v="35.44"/>
    <n v="1"/>
    <n v="0"/>
    <n v="16.656799999999997"/>
  </r>
  <r>
    <n v="8598"/>
    <s v="US-2013-117387"/>
    <x v="0"/>
    <x v="189"/>
    <d v="2013-11-01T00:00:00"/>
    <s v="Standard Class"/>
    <s v="PA-19060"/>
    <s v="Pete Armstrong"/>
    <x v="2"/>
    <x v="0"/>
    <s v="San Francisco"/>
    <x v="1"/>
    <n v="94122"/>
    <x v="1"/>
    <x v="1786"/>
    <x v="1"/>
    <x v="8"/>
    <x v="1767"/>
    <n v="67.13600000000001"/>
    <n v="4"/>
    <n v="0.2"/>
    <n v="25.175999999999998"/>
  </r>
  <r>
    <n v="8599"/>
    <s v="CA-2011-141110"/>
    <x v="2"/>
    <x v="35"/>
    <d v="2011-12-01T00:00:00"/>
    <s v="Standard Class"/>
    <s v="LS-17200"/>
    <s v="Luke Schmidt"/>
    <x v="1"/>
    <x v="0"/>
    <s v="Fresno"/>
    <x v="1"/>
    <n v="93727"/>
    <x v="1"/>
    <x v="751"/>
    <x v="1"/>
    <x v="8"/>
    <x v="742"/>
    <n v="4.32"/>
    <n v="3"/>
    <n v="0.2"/>
    <n v="1.512"/>
  </r>
  <r>
    <n v="8600"/>
    <s v="CA-2011-141110"/>
    <x v="2"/>
    <x v="35"/>
    <d v="2011-12-01T00:00:00"/>
    <s v="Standard Class"/>
    <s v="LS-17200"/>
    <s v="Luke Schmidt"/>
    <x v="1"/>
    <x v="0"/>
    <s v="Fresno"/>
    <x v="1"/>
    <n v="93727"/>
    <x v="1"/>
    <x v="1025"/>
    <x v="1"/>
    <x v="10"/>
    <x v="1007"/>
    <n v="14.940000000000001"/>
    <n v="3"/>
    <n v="0"/>
    <n v="7.0218000000000007"/>
  </r>
  <r>
    <n v="8601"/>
    <s v="CA-2011-141110"/>
    <x v="2"/>
    <x v="35"/>
    <d v="2011-12-01T00:00:00"/>
    <s v="Standard Class"/>
    <s v="LS-17200"/>
    <s v="Luke Schmidt"/>
    <x v="1"/>
    <x v="0"/>
    <s v="Fresno"/>
    <x v="1"/>
    <n v="93727"/>
    <x v="1"/>
    <x v="1266"/>
    <x v="1"/>
    <x v="9"/>
    <x v="1241"/>
    <n v="40.54"/>
    <n v="2"/>
    <n v="0"/>
    <n v="11.351200000000002"/>
  </r>
  <r>
    <n v="8602"/>
    <s v="CA-2011-141110"/>
    <x v="2"/>
    <x v="35"/>
    <d v="2011-12-01T00:00:00"/>
    <s v="Standard Class"/>
    <s v="LS-17200"/>
    <s v="Luke Schmidt"/>
    <x v="1"/>
    <x v="0"/>
    <s v="Fresno"/>
    <x v="1"/>
    <n v="93727"/>
    <x v="1"/>
    <x v="1316"/>
    <x v="1"/>
    <x v="8"/>
    <x v="1293"/>
    <n v="7.3120000000000012"/>
    <n v="1"/>
    <n v="0.2"/>
    <n v="2.5591999999999997"/>
  </r>
  <r>
    <n v="8603"/>
    <s v="US-2011-133949"/>
    <x v="2"/>
    <x v="520"/>
    <d v="2011-12-31T00:00:00"/>
    <s v="Same Day"/>
    <s v="JL-15175"/>
    <s v="James Lanier"/>
    <x v="2"/>
    <x v="0"/>
    <s v="Reno"/>
    <x v="33"/>
    <n v="89502"/>
    <x v="1"/>
    <x v="1495"/>
    <x v="2"/>
    <x v="7"/>
    <x v="1474"/>
    <n v="475.94400000000002"/>
    <n v="7"/>
    <n v="0.2"/>
    <n v="59.492999999999952"/>
  </r>
  <r>
    <n v="8604"/>
    <s v="US-2013-116365"/>
    <x v="0"/>
    <x v="835"/>
    <d v="2013-01-08T00:00:00"/>
    <s v="Standard Class"/>
    <s v="CA-12310"/>
    <s v="Christine Abelman"/>
    <x v="1"/>
    <x v="0"/>
    <s v="San Antonio"/>
    <x v="5"/>
    <n v="78207"/>
    <x v="2"/>
    <x v="1202"/>
    <x v="2"/>
    <x v="11"/>
    <x v="1178"/>
    <n v="30.080000000000002"/>
    <n v="2"/>
    <n v="0.2"/>
    <n v="-5.2640000000000002"/>
  </r>
  <r>
    <n v="8605"/>
    <s v="US-2013-116365"/>
    <x v="0"/>
    <x v="835"/>
    <d v="2013-01-08T00:00:00"/>
    <s v="Standard Class"/>
    <s v="CA-12310"/>
    <s v="Christine Abelman"/>
    <x v="1"/>
    <x v="0"/>
    <s v="San Antonio"/>
    <x v="5"/>
    <n v="78207"/>
    <x v="2"/>
    <x v="1615"/>
    <x v="2"/>
    <x v="11"/>
    <x v="1597"/>
    <n v="165.60000000000002"/>
    <n v="3"/>
    <n v="0.2"/>
    <n v="-6.2100000000000151"/>
  </r>
  <r>
    <n v="8606"/>
    <s v="US-2013-116365"/>
    <x v="0"/>
    <x v="835"/>
    <d v="2013-01-08T00:00:00"/>
    <s v="Standard Class"/>
    <s v="CA-12310"/>
    <s v="Christine Abelman"/>
    <x v="1"/>
    <x v="0"/>
    <s v="San Antonio"/>
    <x v="5"/>
    <n v="78207"/>
    <x v="2"/>
    <x v="1409"/>
    <x v="2"/>
    <x v="7"/>
    <x v="1387"/>
    <n v="180.96"/>
    <n v="5"/>
    <n v="0.2"/>
    <n v="13.571999999999996"/>
  </r>
  <r>
    <n v="8607"/>
    <s v="CA-2014-162936"/>
    <x v="3"/>
    <x v="238"/>
    <d v="2014-08-23T00:00:00"/>
    <s v="Standard Class"/>
    <s v="CM-12160"/>
    <s v="Charles McCrossin"/>
    <x v="0"/>
    <x v="0"/>
    <s v="New Bedford"/>
    <x v="31"/>
    <n v="2740"/>
    <x v="3"/>
    <x v="567"/>
    <x v="2"/>
    <x v="11"/>
    <x v="562"/>
    <n v="23.18"/>
    <n v="2"/>
    <n v="0"/>
    <n v="7.6493999999999982"/>
  </r>
  <r>
    <n v="8608"/>
    <s v="CA-2011-151946"/>
    <x v="2"/>
    <x v="611"/>
    <d v="2011-06-09T00:00:00"/>
    <s v="Standard Class"/>
    <s v="BT-11440"/>
    <s v="Bobby Trafton"/>
    <x v="0"/>
    <x v="0"/>
    <s v="New York City"/>
    <x v="15"/>
    <n v="10035"/>
    <x v="3"/>
    <x v="1146"/>
    <x v="0"/>
    <x v="5"/>
    <x v="1125"/>
    <n v="56.96"/>
    <n v="2"/>
    <n v="0"/>
    <n v="21.075200000000002"/>
  </r>
  <r>
    <n v="8609"/>
    <s v="CA-2011-151946"/>
    <x v="2"/>
    <x v="611"/>
    <d v="2011-06-09T00:00:00"/>
    <s v="Standard Class"/>
    <s v="BT-11440"/>
    <s v="Bobby Trafton"/>
    <x v="0"/>
    <x v="0"/>
    <s v="New York City"/>
    <x v="15"/>
    <n v="10035"/>
    <x v="3"/>
    <x v="1034"/>
    <x v="1"/>
    <x v="9"/>
    <x v="1016"/>
    <n v="15.56"/>
    <n v="4"/>
    <n v="0"/>
    <n v="4.0456000000000003"/>
  </r>
  <r>
    <n v="8610"/>
    <s v="CA-2011-151946"/>
    <x v="2"/>
    <x v="611"/>
    <d v="2011-06-09T00:00:00"/>
    <s v="Standard Class"/>
    <s v="BT-11440"/>
    <s v="Bobby Trafton"/>
    <x v="0"/>
    <x v="0"/>
    <s v="New York City"/>
    <x v="15"/>
    <n v="10035"/>
    <x v="3"/>
    <x v="587"/>
    <x v="0"/>
    <x v="0"/>
    <x v="582"/>
    <n v="353.56799999999998"/>
    <n v="2"/>
    <n v="0.2"/>
    <n v="-44.196000000000026"/>
  </r>
  <r>
    <n v="8611"/>
    <s v="CA-2011-151946"/>
    <x v="2"/>
    <x v="611"/>
    <d v="2011-06-09T00:00:00"/>
    <s v="Standard Class"/>
    <s v="BT-11440"/>
    <s v="Bobby Trafton"/>
    <x v="0"/>
    <x v="0"/>
    <s v="New York City"/>
    <x v="15"/>
    <n v="10035"/>
    <x v="3"/>
    <x v="770"/>
    <x v="0"/>
    <x v="5"/>
    <x v="762"/>
    <n v="13.96"/>
    <n v="2"/>
    <n v="0"/>
    <n v="6.7008000000000001"/>
  </r>
  <r>
    <n v="8612"/>
    <s v="CA-2014-123624"/>
    <x v="3"/>
    <x v="38"/>
    <d v="2014-11-18T00:00:00"/>
    <s v="Second Class"/>
    <s v="SE-20110"/>
    <s v="Sanjit Engle"/>
    <x v="0"/>
    <x v="0"/>
    <s v="Oxnard"/>
    <x v="1"/>
    <n v="93030"/>
    <x v="1"/>
    <x v="1350"/>
    <x v="2"/>
    <x v="11"/>
    <x v="1327"/>
    <n v="82.95"/>
    <n v="5"/>
    <n v="0"/>
    <n v="29.032499999999999"/>
  </r>
  <r>
    <n v="8613"/>
    <s v="CA-2013-146437"/>
    <x v="0"/>
    <x v="1198"/>
    <d v="2013-02-01T00:00:00"/>
    <s v="Second Class"/>
    <s v="HG-14965"/>
    <s v="Henry Goldwyn"/>
    <x v="1"/>
    <x v="0"/>
    <s v="Los Angeles"/>
    <x v="1"/>
    <n v="90036"/>
    <x v="1"/>
    <x v="397"/>
    <x v="1"/>
    <x v="6"/>
    <x v="393"/>
    <n v="39.68"/>
    <n v="2"/>
    <n v="0"/>
    <n v="10.316800000000001"/>
  </r>
  <r>
    <n v="8614"/>
    <s v="CA-2013-138233"/>
    <x v="0"/>
    <x v="1199"/>
    <d v="2013-11-15T00:00:00"/>
    <s v="Standard Class"/>
    <s v="PF-19165"/>
    <s v="Philip Fox"/>
    <x v="0"/>
    <x v="0"/>
    <s v="Oakland"/>
    <x v="1"/>
    <n v="94601"/>
    <x v="1"/>
    <x v="265"/>
    <x v="2"/>
    <x v="11"/>
    <x v="262"/>
    <n v="479.97"/>
    <n v="3"/>
    <n v="0"/>
    <n v="177.58890000000002"/>
  </r>
  <r>
    <n v="8615"/>
    <s v="CA-2013-165918"/>
    <x v="0"/>
    <x v="545"/>
    <d v="2013-09-15T00:00:00"/>
    <s v="Standard Class"/>
    <s v="BD-11770"/>
    <s v="Bryan Davis"/>
    <x v="0"/>
    <x v="0"/>
    <s v="Edmonds"/>
    <x v="4"/>
    <n v="98026"/>
    <x v="1"/>
    <x v="1647"/>
    <x v="1"/>
    <x v="2"/>
    <x v="1627"/>
    <n v="7.38"/>
    <n v="2"/>
    <n v="0"/>
    <n v="3.4685999999999999"/>
  </r>
  <r>
    <n v="8616"/>
    <s v="CA-2013-165918"/>
    <x v="0"/>
    <x v="545"/>
    <d v="2013-09-15T00:00:00"/>
    <s v="Standard Class"/>
    <s v="BD-11770"/>
    <s v="Bryan Davis"/>
    <x v="0"/>
    <x v="0"/>
    <s v="Edmonds"/>
    <x v="4"/>
    <n v="98026"/>
    <x v="1"/>
    <x v="990"/>
    <x v="1"/>
    <x v="8"/>
    <x v="302"/>
    <n v="14.256000000000002"/>
    <n v="3"/>
    <n v="0.2"/>
    <n v="4.4550000000000001"/>
  </r>
  <r>
    <n v="8617"/>
    <s v="CA-2013-165918"/>
    <x v="0"/>
    <x v="545"/>
    <d v="2013-09-15T00:00:00"/>
    <s v="Standard Class"/>
    <s v="BD-11770"/>
    <s v="Bryan Davis"/>
    <x v="0"/>
    <x v="0"/>
    <s v="Edmonds"/>
    <x v="4"/>
    <n v="98026"/>
    <x v="1"/>
    <x v="839"/>
    <x v="1"/>
    <x v="10"/>
    <x v="825"/>
    <n v="81.98"/>
    <n v="2"/>
    <n v="0"/>
    <n v="40.170200000000001"/>
  </r>
  <r>
    <n v="8618"/>
    <s v="CA-2013-165918"/>
    <x v="0"/>
    <x v="545"/>
    <d v="2013-09-15T00:00:00"/>
    <s v="Standard Class"/>
    <s v="BD-11770"/>
    <s v="Bryan Davis"/>
    <x v="0"/>
    <x v="0"/>
    <s v="Edmonds"/>
    <x v="4"/>
    <n v="98026"/>
    <x v="1"/>
    <x v="729"/>
    <x v="1"/>
    <x v="8"/>
    <x v="721"/>
    <n v="39.624000000000009"/>
    <n v="3"/>
    <n v="0.2"/>
    <n v="13.868400000000001"/>
  </r>
  <r>
    <n v="8619"/>
    <s v="CA-2014-117513"/>
    <x v="3"/>
    <x v="448"/>
    <d v="2014-03-09T00:00:00"/>
    <s v="Standard Class"/>
    <s v="BT-11395"/>
    <s v="Bill Tyler"/>
    <x v="1"/>
    <x v="0"/>
    <s v="Los Angeles"/>
    <x v="1"/>
    <n v="90004"/>
    <x v="1"/>
    <x v="719"/>
    <x v="0"/>
    <x v="3"/>
    <x v="711"/>
    <n v="399.67200000000003"/>
    <n v="7"/>
    <n v="0.2"/>
    <n v="-14.987700000000061"/>
  </r>
  <r>
    <n v="8620"/>
    <s v="CA-2014-132437"/>
    <x v="3"/>
    <x v="565"/>
    <d v="2014-09-14T00:00:00"/>
    <s v="Second Class"/>
    <s v="EM-14095"/>
    <s v="Eudokia Martin"/>
    <x v="1"/>
    <x v="0"/>
    <s v="New York City"/>
    <x v="15"/>
    <n v="10024"/>
    <x v="3"/>
    <x v="1569"/>
    <x v="1"/>
    <x v="4"/>
    <x v="1551"/>
    <n v="65.12"/>
    <n v="4"/>
    <n v="0"/>
    <n v="16.931200000000004"/>
  </r>
  <r>
    <n v="8621"/>
    <s v="US-2014-119319"/>
    <x v="3"/>
    <x v="44"/>
    <d v="2014-11-10T00:00:00"/>
    <s v="Second Class"/>
    <s v="LC-17050"/>
    <s v="Liz Carlisle"/>
    <x v="0"/>
    <x v="0"/>
    <s v="Dallas"/>
    <x v="5"/>
    <n v="75217"/>
    <x v="2"/>
    <x v="677"/>
    <x v="0"/>
    <x v="5"/>
    <x v="671"/>
    <n v="30.560000000000002"/>
    <n v="5"/>
    <n v="0.6"/>
    <n v="-19.863999999999997"/>
  </r>
  <r>
    <n v="8622"/>
    <s v="CA-2014-104318"/>
    <x v="3"/>
    <x v="726"/>
    <d v="2014-05-19T00:00:00"/>
    <s v="Standard Class"/>
    <s v="FH-14275"/>
    <s v="Frank Hawley"/>
    <x v="1"/>
    <x v="0"/>
    <s v="Franklin"/>
    <x v="18"/>
    <n v="37064"/>
    <x v="0"/>
    <x v="95"/>
    <x v="1"/>
    <x v="9"/>
    <x v="95"/>
    <n v="20.768000000000001"/>
    <n v="2"/>
    <n v="0.2"/>
    <n v="2.3363999999999976"/>
  </r>
  <r>
    <n v="8623"/>
    <s v="US-2013-114230"/>
    <x v="0"/>
    <x v="581"/>
    <d v="2013-12-02T00:00:00"/>
    <s v="Standard Class"/>
    <s v="CM-12235"/>
    <s v="Chris McAfee"/>
    <x v="0"/>
    <x v="0"/>
    <s v="Phoenix"/>
    <x v="16"/>
    <n v="85023"/>
    <x v="1"/>
    <x v="253"/>
    <x v="1"/>
    <x v="4"/>
    <x v="251"/>
    <n v="39.808"/>
    <n v="4"/>
    <n v="0.2"/>
    <n v="3.9808000000000003"/>
  </r>
  <r>
    <n v="8624"/>
    <s v="CA-2012-136147"/>
    <x v="1"/>
    <x v="50"/>
    <d v="2012-11-18T00:00:00"/>
    <s v="Standard Class"/>
    <s v="FM-14380"/>
    <s v="Fred McMath"/>
    <x v="0"/>
    <x v="0"/>
    <s v="Miami"/>
    <x v="2"/>
    <n v="33178"/>
    <x v="0"/>
    <x v="1080"/>
    <x v="1"/>
    <x v="8"/>
    <x v="1061"/>
    <n v="121.10400000000003"/>
    <n v="6"/>
    <n v="0.7"/>
    <n v="-100.91999999999999"/>
  </r>
  <r>
    <n v="8625"/>
    <s v="CA-2012-136147"/>
    <x v="1"/>
    <x v="50"/>
    <d v="2012-11-18T00:00:00"/>
    <s v="Standard Class"/>
    <s v="FM-14380"/>
    <s v="Fred McMath"/>
    <x v="0"/>
    <x v="0"/>
    <s v="Miami"/>
    <x v="2"/>
    <n v="33178"/>
    <x v="0"/>
    <x v="1130"/>
    <x v="2"/>
    <x v="11"/>
    <x v="1109"/>
    <n v="111.96"/>
    <n v="5"/>
    <n v="0.2"/>
    <n v="-1.3995000000000104"/>
  </r>
  <r>
    <n v="8626"/>
    <s v="CA-2012-156118"/>
    <x v="1"/>
    <x v="575"/>
    <d v="2012-12-12T00:00:00"/>
    <s v="Standard Class"/>
    <s v="HG-14965"/>
    <s v="Henry Goldwyn"/>
    <x v="1"/>
    <x v="0"/>
    <s v="Colorado Springs"/>
    <x v="22"/>
    <n v="80906"/>
    <x v="1"/>
    <x v="1221"/>
    <x v="1"/>
    <x v="10"/>
    <x v="1196"/>
    <n v="15.696000000000002"/>
    <n v="3"/>
    <n v="0.2"/>
    <n v="5.1011999999999995"/>
  </r>
  <r>
    <n v="8627"/>
    <s v="CA-2012-164084"/>
    <x v="1"/>
    <x v="67"/>
    <d v="2012-09-12T00:00:00"/>
    <s v="Standard Class"/>
    <s v="AG-10525"/>
    <s v="Andy Gerbode"/>
    <x v="1"/>
    <x v="0"/>
    <s v="New York City"/>
    <x v="15"/>
    <n v="10011"/>
    <x v="3"/>
    <x v="1247"/>
    <x v="1"/>
    <x v="4"/>
    <x v="1222"/>
    <n v="70.260000000000005"/>
    <n v="3"/>
    <n v="0"/>
    <n v="18.970199999999998"/>
  </r>
  <r>
    <n v="8628"/>
    <s v="CA-2012-164084"/>
    <x v="1"/>
    <x v="67"/>
    <d v="2012-09-12T00:00:00"/>
    <s v="Standard Class"/>
    <s v="AG-10525"/>
    <s v="Andy Gerbode"/>
    <x v="1"/>
    <x v="0"/>
    <s v="New York City"/>
    <x v="15"/>
    <n v="10011"/>
    <x v="3"/>
    <x v="1542"/>
    <x v="2"/>
    <x v="11"/>
    <x v="1521"/>
    <n v="90"/>
    <n v="5"/>
    <n v="0"/>
    <n v="16.199999999999992"/>
  </r>
  <r>
    <n v="8629"/>
    <s v="CA-2012-164084"/>
    <x v="1"/>
    <x v="67"/>
    <d v="2012-09-12T00:00:00"/>
    <s v="Standard Class"/>
    <s v="AG-10525"/>
    <s v="Andy Gerbode"/>
    <x v="1"/>
    <x v="0"/>
    <s v="New York City"/>
    <x v="15"/>
    <n v="10011"/>
    <x v="3"/>
    <x v="536"/>
    <x v="1"/>
    <x v="8"/>
    <x v="531"/>
    <n v="6.0960000000000001"/>
    <n v="2"/>
    <n v="0.2"/>
    <n v="2.0573999999999995"/>
  </r>
  <r>
    <n v="8630"/>
    <s v="CA-2012-164084"/>
    <x v="1"/>
    <x v="67"/>
    <d v="2012-09-12T00:00:00"/>
    <s v="Standard Class"/>
    <s v="AG-10525"/>
    <s v="Andy Gerbode"/>
    <x v="1"/>
    <x v="0"/>
    <s v="New York City"/>
    <x v="15"/>
    <n v="10011"/>
    <x v="3"/>
    <x v="1382"/>
    <x v="0"/>
    <x v="3"/>
    <x v="1358"/>
    <n v="481.17599999999999"/>
    <n v="2"/>
    <n v="0.4"/>
    <n v="-120.29400000000004"/>
  </r>
  <r>
    <n v="8631"/>
    <s v="CA-2012-164084"/>
    <x v="1"/>
    <x v="67"/>
    <d v="2012-09-12T00:00:00"/>
    <s v="Standard Class"/>
    <s v="AG-10525"/>
    <s v="Andy Gerbode"/>
    <x v="1"/>
    <x v="0"/>
    <s v="New York City"/>
    <x v="15"/>
    <n v="10011"/>
    <x v="3"/>
    <x v="804"/>
    <x v="1"/>
    <x v="13"/>
    <x v="794"/>
    <n v="7.24"/>
    <n v="4"/>
    <n v="0"/>
    <n v="2.3891999999999998"/>
  </r>
  <r>
    <n v="8632"/>
    <s v="CA-2013-107783"/>
    <x v="0"/>
    <x v="1062"/>
    <d v="2013-07-30T00:00:00"/>
    <s v="First Class"/>
    <s v="OT-18730"/>
    <s v="Olvera Toch"/>
    <x v="0"/>
    <x v="0"/>
    <s v="Bethlehem"/>
    <x v="9"/>
    <n v="18018"/>
    <x v="3"/>
    <x v="631"/>
    <x v="0"/>
    <x v="0"/>
    <x v="625"/>
    <n v="177.45000000000002"/>
    <n v="5"/>
    <n v="0.5"/>
    <n v="-78.078000000000003"/>
  </r>
  <r>
    <n v="8633"/>
    <s v="CA-2013-107783"/>
    <x v="0"/>
    <x v="1062"/>
    <d v="2013-07-30T00:00:00"/>
    <s v="First Class"/>
    <s v="OT-18730"/>
    <s v="Olvera Toch"/>
    <x v="0"/>
    <x v="0"/>
    <s v="Bethlehem"/>
    <x v="9"/>
    <n v="18018"/>
    <x v="3"/>
    <x v="692"/>
    <x v="1"/>
    <x v="8"/>
    <x v="685"/>
    <n v="1369.7640000000001"/>
    <n v="6"/>
    <n v="0.7"/>
    <n v="-913.17599999999993"/>
  </r>
  <r>
    <n v="8634"/>
    <s v="CA-2013-107783"/>
    <x v="0"/>
    <x v="1062"/>
    <d v="2013-07-30T00:00:00"/>
    <s v="First Class"/>
    <s v="OT-18730"/>
    <s v="Olvera Toch"/>
    <x v="0"/>
    <x v="0"/>
    <s v="Bethlehem"/>
    <x v="9"/>
    <n v="18018"/>
    <x v="3"/>
    <x v="1683"/>
    <x v="1"/>
    <x v="9"/>
    <x v="1662"/>
    <n v="9.48"/>
    <n v="3"/>
    <n v="0.2"/>
    <n v="0.7110000000000003"/>
  </r>
  <r>
    <n v="8635"/>
    <s v="CA-2014-159793"/>
    <x v="3"/>
    <x v="326"/>
    <d v="2014-08-30T00:00:00"/>
    <s v="Standard Class"/>
    <s v="SV-20365"/>
    <s v="Seth Vernon"/>
    <x v="0"/>
    <x v="0"/>
    <s v="Philadelphia"/>
    <x v="9"/>
    <n v="19140"/>
    <x v="3"/>
    <x v="0"/>
    <x v="0"/>
    <x v="0"/>
    <x v="0"/>
    <n v="130.97999999999999"/>
    <n v="2"/>
    <n v="0.5"/>
    <n v="-89.066399999999987"/>
  </r>
  <r>
    <n v="8636"/>
    <s v="CA-2011-160094"/>
    <x v="2"/>
    <x v="1013"/>
    <d v="2011-05-02T00:00:00"/>
    <s v="First Class"/>
    <s v="JM-16195"/>
    <s v="Justin MacKendrick"/>
    <x v="0"/>
    <x v="0"/>
    <s v="Louisville"/>
    <x v="0"/>
    <n v="40214"/>
    <x v="0"/>
    <x v="1753"/>
    <x v="1"/>
    <x v="6"/>
    <x v="1734"/>
    <n v="174.95000000000002"/>
    <n v="5"/>
    <n v="0"/>
    <n v="45.487000000000002"/>
  </r>
  <r>
    <n v="8637"/>
    <s v="CA-2011-160094"/>
    <x v="2"/>
    <x v="1013"/>
    <d v="2011-05-02T00:00:00"/>
    <s v="First Class"/>
    <s v="JM-16195"/>
    <s v="Justin MacKendrick"/>
    <x v="0"/>
    <x v="0"/>
    <s v="Louisville"/>
    <x v="0"/>
    <n v="40214"/>
    <x v="0"/>
    <x v="546"/>
    <x v="1"/>
    <x v="4"/>
    <x v="541"/>
    <n v="826"/>
    <n v="5"/>
    <n v="0"/>
    <n v="214.76"/>
  </r>
  <r>
    <n v="8638"/>
    <s v="CA-2014-151281"/>
    <x v="3"/>
    <x v="842"/>
    <d v="2014-05-03T00:00:00"/>
    <s v="Standard Class"/>
    <s v="HM-14980"/>
    <s v="Henry MacAllister"/>
    <x v="0"/>
    <x v="0"/>
    <s v="Seattle"/>
    <x v="4"/>
    <n v="98105"/>
    <x v="1"/>
    <x v="63"/>
    <x v="0"/>
    <x v="5"/>
    <x v="63"/>
    <n v="139.58000000000001"/>
    <n v="7"/>
    <n v="0"/>
    <n v="39.082400000000007"/>
  </r>
  <r>
    <n v="8639"/>
    <s v="CA-2014-118346"/>
    <x v="3"/>
    <x v="283"/>
    <d v="2014-07-25T00:00:00"/>
    <s v="First Class"/>
    <s v="PO-19180"/>
    <s v="Philisse Overcash"/>
    <x v="2"/>
    <x v="0"/>
    <s v="Kenosha"/>
    <x v="6"/>
    <n v="53142"/>
    <x v="2"/>
    <x v="1105"/>
    <x v="2"/>
    <x v="11"/>
    <x v="1085"/>
    <n v="399.95"/>
    <n v="5"/>
    <n v="0"/>
    <n v="143.982"/>
  </r>
  <r>
    <n v="8640"/>
    <s v="CA-2011-129819"/>
    <x v="2"/>
    <x v="736"/>
    <d v="2011-12-15T00:00:00"/>
    <s v="Second Class"/>
    <s v="KC-16675"/>
    <s v="Kimberly Carter"/>
    <x v="1"/>
    <x v="0"/>
    <s v="Henderson"/>
    <x v="0"/>
    <n v="42420"/>
    <x v="0"/>
    <x v="925"/>
    <x v="1"/>
    <x v="8"/>
    <x v="908"/>
    <n v="12.39"/>
    <n v="3"/>
    <n v="0"/>
    <n v="5.8232999999999997"/>
  </r>
  <r>
    <n v="8641"/>
    <s v="US-2014-148551"/>
    <x v="3"/>
    <x v="602"/>
    <d v="2014-01-17T00:00:00"/>
    <s v="Standard Class"/>
    <s v="DB-13120"/>
    <s v="David Bremer"/>
    <x v="1"/>
    <x v="0"/>
    <s v="Dallas"/>
    <x v="5"/>
    <n v="75217"/>
    <x v="2"/>
    <x v="692"/>
    <x v="1"/>
    <x v="8"/>
    <x v="685"/>
    <n v="760.97999999999979"/>
    <n v="5"/>
    <n v="0.8"/>
    <n v="-1141.47"/>
  </r>
  <r>
    <n v="8642"/>
    <s v="CA-2014-147767"/>
    <x v="3"/>
    <x v="574"/>
    <d v="2014-12-03T00:00:00"/>
    <s v="Same Day"/>
    <s v="SV-20935"/>
    <s v="Susan Vittorini"/>
    <x v="0"/>
    <x v="0"/>
    <s v="Peoria"/>
    <x v="16"/>
    <n v="85345"/>
    <x v="1"/>
    <x v="443"/>
    <x v="1"/>
    <x v="8"/>
    <x v="438"/>
    <n v="67.860000000000014"/>
    <n v="6"/>
    <n v="0.7"/>
    <n v="-45.239999999999995"/>
  </r>
  <r>
    <n v="8643"/>
    <s v="CA-2012-108259"/>
    <x v="1"/>
    <x v="627"/>
    <d v="2012-11-15T00:00:00"/>
    <s v="Standard Class"/>
    <s v="NS-18640"/>
    <s v="Noel Staavos"/>
    <x v="1"/>
    <x v="0"/>
    <s v="Jacksonville"/>
    <x v="3"/>
    <n v="28540"/>
    <x v="0"/>
    <x v="294"/>
    <x v="1"/>
    <x v="13"/>
    <x v="291"/>
    <n v="31.504000000000005"/>
    <n v="11"/>
    <n v="0.2"/>
    <n v="11.814"/>
  </r>
  <r>
    <n v="8644"/>
    <s v="CA-2012-108259"/>
    <x v="1"/>
    <x v="627"/>
    <d v="2012-11-15T00:00:00"/>
    <s v="Standard Class"/>
    <s v="NS-18640"/>
    <s v="Noel Staavos"/>
    <x v="1"/>
    <x v="0"/>
    <s v="Jacksonville"/>
    <x v="3"/>
    <n v="28540"/>
    <x v="0"/>
    <x v="1621"/>
    <x v="1"/>
    <x v="2"/>
    <x v="1603"/>
    <n v="5.04"/>
    <n v="1"/>
    <n v="0.2"/>
    <n v="1.6379999999999997"/>
  </r>
  <r>
    <n v="8645"/>
    <s v="CA-2012-108259"/>
    <x v="1"/>
    <x v="627"/>
    <d v="2012-11-15T00:00:00"/>
    <s v="Standard Class"/>
    <s v="NS-18640"/>
    <s v="Noel Staavos"/>
    <x v="1"/>
    <x v="0"/>
    <s v="Jacksonville"/>
    <x v="3"/>
    <n v="28540"/>
    <x v="0"/>
    <x v="412"/>
    <x v="1"/>
    <x v="8"/>
    <x v="407"/>
    <n v="39.878999999999998"/>
    <n v="7"/>
    <n v="0.7"/>
    <n v="-29.244599999999991"/>
  </r>
  <r>
    <n v="8646"/>
    <s v="CA-2012-108259"/>
    <x v="1"/>
    <x v="627"/>
    <d v="2012-11-15T00:00:00"/>
    <s v="Standard Class"/>
    <s v="NS-18640"/>
    <s v="Noel Staavos"/>
    <x v="1"/>
    <x v="0"/>
    <s v="Jacksonville"/>
    <x v="3"/>
    <n v="28540"/>
    <x v="0"/>
    <x v="325"/>
    <x v="0"/>
    <x v="5"/>
    <x v="322"/>
    <n v="4.7119999999999997"/>
    <n v="1"/>
    <n v="0.2"/>
    <n v="1.4136000000000002"/>
  </r>
  <r>
    <n v="8647"/>
    <s v="CA-2013-113341"/>
    <x v="0"/>
    <x v="881"/>
    <d v="2013-11-30T00:00:00"/>
    <s v="Standard Class"/>
    <s v="MH-17455"/>
    <s v="Mark Hamilton"/>
    <x v="0"/>
    <x v="0"/>
    <s v="Los Angeles"/>
    <x v="1"/>
    <n v="90032"/>
    <x v="1"/>
    <x v="167"/>
    <x v="0"/>
    <x v="1"/>
    <x v="166"/>
    <n v="194.35200000000003"/>
    <n v="3"/>
    <n v="0.2"/>
    <n v="19.435200000000009"/>
  </r>
  <r>
    <n v="8648"/>
    <s v="US-2012-131842"/>
    <x v="1"/>
    <x v="901"/>
    <d v="2012-12-08T00:00:00"/>
    <s v="First Class"/>
    <s v="RR-19525"/>
    <s v="Rick Reed"/>
    <x v="1"/>
    <x v="0"/>
    <s v="Nashville"/>
    <x v="18"/>
    <n v="37211"/>
    <x v="0"/>
    <x v="212"/>
    <x v="0"/>
    <x v="1"/>
    <x v="211"/>
    <n v="97.424000000000007"/>
    <n v="2"/>
    <n v="0.2"/>
    <n v="10.960199999999993"/>
  </r>
  <r>
    <n v="8649"/>
    <s v="CA-2013-164574"/>
    <x v="0"/>
    <x v="875"/>
    <d v="2013-08-04T00:00:00"/>
    <s v="Standard Class"/>
    <s v="RH-19555"/>
    <s v="Ritsa Hightower"/>
    <x v="0"/>
    <x v="0"/>
    <s v="Charlotte"/>
    <x v="3"/>
    <n v="28205"/>
    <x v="0"/>
    <x v="718"/>
    <x v="1"/>
    <x v="4"/>
    <x v="710"/>
    <n v="704.76"/>
    <n v="5"/>
    <n v="0.2"/>
    <n v="26.428499999999957"/>
  </r>
  <r>
    <n v="8650"/>
    <s v="CA-2013-164574"/>
    <x v="0"/>
    <x v="875"/>
    <d v="2013-08-04T00:00:00"/>
    <s v="Standard Class"/>
    <s v="RH-19555"/>
    <s v="Ritsa Hightower"/>
    <x v="0"/>
    <x v="0"/>
    <s v="Charlotte"/>
    <x v="3"/>
    <n v="28205"/>
    <x v="0"/>
    <x v="471"/>
    <x v="1"/>
    <x v="8"/>
    <x v="467"/>
    <n v="27.396000000000004"/>
    <n v="3"/>
    <n v="0.7"/>
    <n v="-20.090399999999995"/>
  </r>
  <r>
    <n v="8651"/>
    <s v="CA-2011-142769"/>
    <x v="2"/>
    <x v="103"/>
    <d v="2011-09-13T00:00:00"/>
    <s v="Same Day"/>
    <s v="RP-19390"/>
    <s v="Resi Pölking"/>
    <x v="0"/>
    <x v="0"/>
    <s v="Seattle"/>
    <x v="4"/>
    <n v="98103"/>
    <x v="1"/>
    <x v="1705"/>
    <x v="1"/>
    <x v="13"/>
    <x v="1685"/>
    <n v="5.6999999999999993"/>
    <n v="5"/>
    <n v="0"/>
    <n v="2.6789999999999998"/>
  </r>
  <r>
    <n v="8652"/>
    <s v="CA-2011-142769"/>
    <x v="2"/>
    <x v="103"/>
    <d v="2011-09-13T00:00:00"/>
    <s v="Same Day"/>
    <s v="RP-19390"/>
    <s v="Resi Pölking"/>
    <x v="0"/>
    <x v="0"/>
    <s v="Seattle"/>
    <x v="4"/>
    <n v="98103"/>
    <x v="1"/>
    <x v="283"/>
    <x v="0"/>
    <x v="5"/>
    <x v="280"/>
    <n v="14.190000000000001"/>
    <n v="3"/>
    <n v="0"/>
    <n v="5.5341000000000014"/>
  </r>
  <r>
    <n v="8653"/>
    <s v="CA-2011-142769"/>
    <x v="2"/>
    <x v="103"/>
    <d v="2011-09-13T00:00:00"/>
    <s v="Same Day"/>
    <s v="RP-19390"/>
    <s v="Resi Pölking"/>
    <x v="0"/>
    <x v="0"/>
    <s v="Seattle"/>
    <x v="4"/>
    <n v="98103"/>
    <x v="1"/>
    <x v="503"/>
    <x v="1"/>
    <x v="14"/>
    <x v="498"/>
    <n v="7.3"/>
    <n v="2"/>
    <n v="0"/>
    <n v="2.1899999999999995"/>
  </r>
  <r>
    <n v="8654"/>
    <s v="CA-2011-142769"/>
    <x v="2"/>
    <x v="103"/>
    <d v="2011-09-13T00:00:00"/>
    <s v="Same Day"/>
    <s v="RP-19390"/>
    <s v="Resi Pölking"/>
    <x v="0"/>
    <x v="0"/>
    <s v="Seattle"/>
    <x v="4"/>
    <n v="98103"/>
    <x v="1"/>
    <x v="590"/>
    <x v="2"/>
    <x v="11"/>
    <x v="585"/>
    <n v="199.98"/>
    <n v="2"/>
    <n v="0"/>
    <n v="75.992400000000004"/>
  </r>
  <r>
    <n v="8655"/>
    <s v="CA-2011-142769"/>
    <x v="2"/>
    <x v="103"/>
    <d v="2011-09-13T00:00:00"/>
    <s v="Same Day"/>
    <s v="RP-19390"/>
    <s v="Resi Pölking"/>
    <x v="0"/>
    <x v="0"/>
    <s v="Seattle"/>
    <x v="4"/>
    <n v="98103"/>
    <x v="1"/>
    <x v="1519"/>
    <x v="2"/>
    <x v="11"/>
    <x v="1497"/>
    <n v="144.96"/>
    <n v="4"/>
    <n v="0"/>
    <n v="60.883200000000002"/>
  </r>
  <r>
    <n v="8656"/>
    <s v="CA-2011-142769"/>
    <x v="2"/>
    <x v="103"/>
    <d v="2011-09-13T00:00:00"/>
    <s v="Same Day"/>
    <s v="RP-19390"/>
    <s v="Resi Pölking"/>
    <x v="0"/>
    <x v="0"/>
    <s v="Seattle"/>
    <x v="4"/>
    <n v="98103"/>
    <x v="1"/>
    <x v="1013"/>
    <x v="2"/>
    <x v="11"/>
    <x v="996"/>
    <n v="118"/>
    <n v="2"/>
    <n v="0"/>
    <n v="20.059999999999988"/>
  </r>
  <r>
    <n v="8657"/>
    <s v="CA-2011-142769"/>
    <x v="2"/>
    <x v="103"/>
    <d v="2011-09-13T00:00:00"/>
    <s v="Same Day"/>
    <s v="RP-19390"/>
    <s v="Resi Pölking"/>
    <x v="0"/>
    <x v="0"/>
    <s v="Seattle"/>
    <x v="4"/>
    <n v="98103"/>
    <x v="1"/>
    <x v="1438"/>
    <x v="1"/>
    <x v="10"/>
    <x v="1417"/>
    <n v="48.94"/>
    <n v="1"/>
    <n v="0"/>
    <n v="24.47"/>
  </r>
  <r>
    <n v="8658"/>
    <s v="CA-2011-142769"/>
    <x v="2"/>
    <x v="103"/>
    <d v="2011-09-13T00:00:00"/>
    <s v="Same Day"/>
    <s v="RP-19390"/>
    <s v="Resi Pölking"/>
    <x v="0"/>
    <x v="0"/>
    <s v="Seattle"/>
    <x v="4"/>
    <n v="98103"/>
    <x v="1"/>
    <x v="1201"/>
    <x v="1"/>
    <x v="9"/>
    <x v="1177"/>
    <n v="22.66"/>
    <n v="2"/>
    <n v="0"/>
    <n v="9.743800000000002"/>
  </r>
  <r>
    <n v="8659"/>
    <s v="CA-2013-168361"/>
    <x v="0"/>
    <x v="1028"/>
    <d v="2013-06-26T00:00:00"/>
    <s v="Standard Class"/>
    <s v="KB-16600"/>
    <s v="Ken Brennan"/>
    <x v="1"/>
    <x v="0"/>
    <s v="Chicago"/>
    <x v="10"/>
    <n v="60623"/>
    <x v="2"/>
    <x v="807"/>
    <x v="1"/>
    <x v="8"/>
    <x v="797"/>
    <n v="0.83599999999999974"/>
    <n v="1"/>
    <n v="0.8"/>
    <n v="-1.3376000000000001"/>
  </r>
  <r>
    <n v="8660"/>
    <s v="CA-2013-153185"/>
    <x v="0"/>
    <x v="323"/>
    <d v="2013-09-09T00:00:00"/>
    <s v="Standard Class"/>
    <s v="MH-17620"/>
    <s v="Matt Hagelstein"/>
    <x v="1"/>
    <x v="0"/>
    <s v="Cincinnati"/>
    <x v="24"/>
    <n v="45231"/>
    <x v="3"/>
    <x v="1408"/>
    <x v="1"/>
    <x v="10"/>
    <x v="1386"/>
    <n v="30.96"/>
    <n v="6"/>
    <n v="0.2"/>
    <n v="11.223000000000001"/>
  </r>
  <r>
    <n v="8661"/>
    <s v="CA-2014-124765"/>
    <x v="3"/>
    <x v="920"/>
    <d v="2014-12-01T00:00:00"/>
    <s v="Standard Class"/>
    <s v="HZ-14950"/>
    <s v="Henia Zydlo"/>
    <x v="0"/>
    <x v="0"/>
    <s v="Fort Lauderdale"/>
    <x v="2"/>
    <n v="33311"/>
    <x v="0"/>
    <x v="1103"/>
    <x v="0"/>
    <x v="0"/>
    <x v="1083"/>
    <n v="723.92"/>
    <n v="5"/>
    <n v="0.2"/>
    <n v="-81.440999999999946"/>
  </r>
  <r>
    <n v="8662"/>
    <s v="CA-2012-131856"/>
    <x v="1"/>
    <x v="793"/>
    <d v="2012-05-17T00:00:00"/>
    <s v="Standard Class"/>
    <s v="JG-15160"/>
    <s v="James Galang"/>
    <x v="0"/>
    <x v="0"/>
    <s v="Houston"/>
    <x v="5"/>
    <n v="77041"/>
    <x v="2"/>
    <x v="1649"/>
    <x v="0"/>
    <x v="5"/>
    <x v="1629"/>
    <n v="21.968000000000004"/>
    <n v="4"/>
    <n v="0.6"/>
    <n v="-15.9268"/>
  </r>
  <r>
    <n v="8663"/>
    <s v="CA-2012-131856"/>
    <x v="1"/>
    <x v="793"/>
    <d v="2012-05-17T00:00:00"/>
    <s v="Standard Class"/>
    <s v="JG-15160"/>
    <s v="James Galang"/>
    <x v="0"/>
    <x v="0"/>
    <s v="Houston"/>
    <x v="5"/>
    <n v="77041"/>
    <x v="2"/>
    <x v="957"/>
    <x v="2"/>
    <x v="7"/>
    <x v="941"/>
    <n v="619.15200000000004"/>
    <n v="6"/>
    <n v="0.2"/>
    <n v="69.654599999999988"/>
  </r>
  <r>
    <n v="8664"/>
    <s v="CA-2012-131856"/>
    <x v="1"/>
    <x v="793"/>
    <d v="2012-05-17T00:00:00"/>
    <s v="Standard Class"/>
    <s v="JG-15160"/>
    <s v="James Galang"/>
    <x v="0"/>
    <x v="0"/>
    <s v="Houston"/>
    <x v="5"/>
    <n v="77041"/>
    <x v="2"/>
    <x v="600"/>
    <x v="1"/>
    <x v="10"/>
    <x v="595"/>
    <n v="127.90400000000001"/>
    <n v="7"/>
    <n v="0.2"/>
    <n v="41.568799999999996"/>
  </r>
  <r>
    <n v="8665"/>
    <s v="CA-2014-126634"/>
    <x v="3"/>
    <x v="983"/>
    <d v="2014-04-02T00:00:00"/>
    <s v="Second Class"/>
    <s v="AB-10165"/>
    <s v="Alan Barnes"/>
    <x v="0"/>
    <x v="0"/>
    <s v="Lakewood"/>
    <x v="1"/>
    <n v="90712"/>
    <x v="1"/>
    <x v="1155"/>
    <x v="0"/>
    <x v="5"/>
    <x v="1134"/>
    <n v="94.2"/>
    <n v="5"/>
    <n v="0"/>
    <n v="39.564000000000007"/>
  </r>
  <r>
    <n v="8666"/>
    <s v="CA-2013-118500"/>
    <x v="0"/>
    <x v="1019"/>
    <d v="2013-11-19T00:00:00"/>
    <s v="First Class"/>
    <s v="HJ-14875"/>
    <s v="Heather Jas"/>
    <x v="2"/>
    <x v="0"/>
    <s v="San Francisco"/>
    <x v="1"/>
    <n v="94122"/>
    <x v="1"/>
    <x v="558"/>
    <x v="1"/>
    <x v="14"/>
    <x v="552"/>
    <n v="49.5"/>
    <n v="5"/>
    <n v="0"/>
    <n v="13.365"/>
  </r>
  <r>
    <n v="8667"/>
    <s v="CA-2013-163951"/>
    <x v="0"/>
    <x v="945"/>
    <d v="2014-01-03T00:00:00"/>
    <s v="First Class"/>
    <s v="CJ-11875"/>
    <s v="Carl Jackson"/>
    <x v="1"/>
    <x v="0"/>
    <s v="Philadelphia"/>
    <x v="9"/>
    <n v="19140"/>
    <x v="3"/>
    <x v="1560"/>
    <x v="1"/>
    <x v="6"/>
    <x v="1541"/>
    <n v="16.520000000000003"/>
    <n v="5"/>
    <n v="0.2"/>
    <n v="1.6519999999999992"/>
  </r>
  <r>
    <n v="8668"/>
    <s v="CA-2013-149916"/>
    <x v="0"/>
    <x v="596"/>
    <d v="2013-12-25T00:00:00"/>
    <s v="Second Class"/>
    <s v="ED-13885"/>
    <s v="Emily Ducich"/>
    <x v="2"/>
    <x v="0"/>
    <s v="Seattle"/>
    <x v="4"/>
    <n v="98115"/>
    <x v="1"/>
    <x v="153"/>
    <x v="1"/>
    <x v="8"/>
    <x v="152"/>
    <n v="55.360000000000007"/>
    <n v="4"/>
    <n v="0.2"/>
    <n v="19.375999999999998"/>
  </r>
  <r>
    <n v="8669"/>
    <s v="CA-2013-149916"/>
    <x v="0"/>
    <x v="596"/>
    <d v="2013-12-25T00:00:00"/>
    <s v="Second Class"/>
    <s v="ED-13885"/>
    <s v="Emily Ducich"/>
    <x v="2"/>
    <x v="0"/>
    <s v="Seattle"/>
    <x v="4"/>
    <n v="98115"/>
    <x v="1"/>
    <x v="1703"/>
    <x v="2"/>
    <x v="15"/>
    <x v="1683"/>
    <n v="11.56"/>
    <n v="1"/>
    <n v="0.2"/>
    <n v="3.7569999999999992"/>
  </r>
  <r>
    <n v="8670"/>
    <s v="CA-2012-158918"/>
    <x v="1"/>
    <x v="139"/>
    <d v="2012-12-25T00:00:00"/>
    <s v="Second Class"/>
    <s v="AI-10855"/>
    <s v="Arianne Irving"/>
    <x v="0"/>
    <x v="0"/>
    <s v="Los Angeles"/>
    <x v="1"/>
    <n v="90036"/>
    <x v="1"/>
    <x v="1115"/>
    <x v="1"/>
    <x v="10"/>
    <x v="33"/>
    <n v="17.12"/>
    <n v="4"/>
    <n v="0"/>
    <n v="7.7039999999999988"/>
  </r>
  <r>
    <n v="8671"/>
    <s v="US-2011-159611"/>
    <x v="2"/>
    <x v="422"/>
    <d v="2012-01-01T00:00:00"/>
    <s v="Second Class"/>
    <s v="KB-16315"/>
    <s v="Karl Braun"/>
    <x v="0"/>
    <x v="0"/>
    <s v="Cleveland"/>
    <x v="24"/>
    <n v="44105"/>
    <x v="3"/>
    <x v="1597"/>
    <x v="0"/>
    <x v="5"/>
    <x v="1580"/>
    <n v="182.35200000000003"/>
    <n v="3"/>
    <n v="0.2"/>
    <n v="-18.23520000000002"/>
  </r>
  <r>
    <n v="8672"/>
    <s v="US-2011-159611"/>
    <x v="2"/>
    <x v="422"/>
    <d v="2012-01-01T00:00:00"/>
    <s v="Second Class"/>
    <s v="KB-16315"/>
    <s v="Karl Braun"/>
    <x v="0"/>
    <x v="0"/>
    <s v="Cleveland"/>
    <x v="24"/>
    <n v="44105"/>
    <x v="3"/>
    <x v="235"/>
    <x v="1"/>
    <x v="4"/>
    <x v="233"/>
    <n v="118.16"/>
    <n v="2"/>
    <n v="0.2"/>
    <n v="-25.108999999999988"/>
  </r>
  <r>
    <n v="8673"/>
    <s v="CA-2014-163265"/>
    <x v="3"/>
    <x v="911"/>
    <d v="2014-02-22T00:00:00"/>
    <s v="Standard Class"/>
    <s v="JS-16030"/>
    <s v="Joy Smith"/>
    <x v="0"/>
    <x v="0"/>
    <s v="Decatur"/>
    <x v="10"/>
    <n v="62521"/>
    <x v="2"/>
    <x v="271"/>
    <x v="1"/>
    <x v="13"/>
    <x v="268"/>
    <n v="18.368000000000002"/>
    <n v="2"/>
    <n v="0.2"/>
    <n v="6.1991999999999994"/>
  </r>
  <r>
    <n v="8674"/>
    <s v="CA-2014-163265"/>
    <x v="3"/>
    <x v="911"/>
    <d v="2014-02-22T00:00:00"/>
    <s v="Standard Class"/>
    <s v="JS-16030"/>
    <s v="Joy Smith"/>
    <x v="0"/>
    <x v="0"/>
    <s v="Decatur"/>
    <x v="10"/>
    <n v="62521"/>
    <x v="2"/>
    <x v="120"/>
    <x v="0"/>
    <x v="1"/>
    <x v="120"/>
    <n v="600.55799999999999"/>
    <n v="3"/>
    <n v="0.3"/>
    <n v="-8.5794000000000779"/>
  </r>
  <r>
    <n v="8675"/>
    <s v="CA-2014-163265"/>
    <x v="3"/>
    <x v="911"/>
    <d v="2014-02-22T00:00:00"/>
    <s v="Standard Class"/>
    <s v="JS-16030"/>
    <s v="Joy Smith"/>
    <x v="0"/>
    <x v="0"/>
    <s v="Decatur"/>
    <x v="10"/>
    <n v="62521"/>
    <x v="2"/>
    <x v="193"/>
    <x v="1"/>
    <x v="4"/>
    <x v="192"/>
    <n v="50.352000000000004"/>
    <n v="3"/>
    <n v="0.2"/>
    <n v="-8.1822000000000052"/>
  </r>
  <r>
    <n v="8676"/>
    <s v="CA-2014-163265"/>
    <x v="3"/>
    <x v="911"/>
    <d v="2014-02-22T00:00:00"/>
    <s v="Standard Class"/>
    <s v="JS-16030"/>
    <s v="Joy Smith"/>
    <x v="0"/>
    <x v="0"/>
    <s v="Decatur"/>
    <x v="10"/>
    <n v="62521"/>
    <x v="2"/>
    <x v="512"/>
    <x v="1"/>
    <x v="6"/>
    <x v="507"/>
    <n v="28.031999999999996"/>
    <n v="6"/>
    <n v="0.2"/>
    <n v="3.5039999999999996"/>
  </r>
  <r>
    <n v="8677"/>
    <s v="CA-2014-163265"/>
    <x v="3"/>
    <x v="911"/>
    <d v="2014-02-22T00:00:00"/>
    <s v="Standard Class"/>
    <s v="JS-16030"/>
    <s v="Joy Smith"/>
    <x v="0"/>
    <x v="0"/>
    <s v="Decatur"/>
    <x v="10"/>
    <n v="62521"/>
    <x v="2"/>
    <x v="1006"/>
    <x v="0"/>
    <x v="5"/>
    <x v="1372"/>
    <n v="7.6920000000000002"/>
    <n v="1"/>
    <n v="0.6"/>
    <n v="-3.6536999999999988"/>
  </r>
  <r>
    <n v="8678"/>
    <s v="CA-2014-141705"/>
    <x v="3"/>
    <x v="1200"/>
    <d v="2014-10-27T00:00:00"/>
    <s v="First Class"/>
    <s v="PO-18850"/>
    <s v="Patrick O'Brill"/>
    <x v="0"/>
    <x v="0"/>
    <s v="Mansfield"/>
    <x v="5"/>
    <n v="76063"/>
    <x v="2"/>
    <x v="1116"/>
    <x v="0"/>
    <x v="3"/>
    <x v="1095"/>
    <n v="517.40500000000009"/>
    <n v="5"/>
    <n v="0.3"/>
    <n v="-81.306500000000028"/>
  </r>
  <r>
    <n v="8679"/>
    <s v="CA-2013-112739"/>
    <x v="0"/>
    <x v="476"/>
    <d v="2013-09-08T00:00:00"/>
    <s v="Second Class"/>
    <s v="RD-19810"/>
    <s v="Ross DeVincentis"/>
    <x v="2"/>
    <x v="0"/>
    <s v="Houston"/>
    <x v="5"/>
    <n v="77070"/>
    <x v="2"/>
    <x v="636"/>
    <x v="1"/>
    <x v="8"/>
    <x v="630"/>
    <n v="8.6079999999999988"/>
    <n v="8"/>
    <n v="0.8"/>
    <n v="-13.342400000000001"/>
  </r>
  <r>
    <n v="8680"/>
    <s v="CA-2013-112739"/>
    <x v="0"/>
    <x v="476"/>
    <d v="2013-09-08T00:00:00"/>
    <s v="Second Class"/>
    <s v="RD-19810"/>
    <s v="Ross DeVincentis"/>
    <x v="2"/>
    <x v="0"/>
    <s v="Houston"/>
    <x v="5"/>
    <n v="77070"/>
    <x v="2"/>
    <x v="685"/>
    <x v="2"/>
    <x v="11"/>
    <x v="678"/>
    <n v="159.56"/>
    <n v="5"/>
    <n v="0.2"/>
    <n v="33.906499999999994"/>
  </r>
  <r>
    <n v="8681"/>
    <s v="CA-2013-143805"/>
    <x v="0"/>
    <x v="49"/>
    <d v="2013-12-04T00:00:00"/>
    <s v="Second Class"/>
    <s v="JD-15895"/>
    <s v="Jonathan Doherty"/>
    <x v="1"/>
    <x v="0"/>
    <s v="Richmond"/>
    <x v="17"/>
    <n v="23223"/>
    <x v="0"/>
    <x v="227"/>
    <x v="1"/>
    <x v="9"/>
    <x v="225"/>
    <n v="2104.5499999999997"/>
    <n v="7"/>
    <n v="0"/>
    <n v="694.50149999999985"/>
  </r>
  <r>
    <n v="8682"/>
    <s v="CA-2013-143805"/>
    <x v="0"/>
    <x v="49"/>
    <d v="2013-12-04T00:00:00"/>
    <s v="Second Class"/>
    <s v="JD-15895"/>
    <s v="Jonathan Doherty"/>
    <x v="1"/>
    <x v="0"/>
    <s v="Richmond"/>
    <x v="17"/>
    <n v="23223"/>
    <x v="0"/>
    <x v="597"/>
    <x v="1"/>
    <x v="14"/>
    <x v="592"/>
    <n v="40.700000000000003"/>
    <n v="5"/>
    <n v="0"/>
    <n v="11.802999999999999"/>
  </r>
  <r>
    <n v="8683"/>
    <s v="CA-2011-133634"/>
    <x v="2"/>
    <x v="1127"/>
    <d v="2011-11-10T00:00:00"/>
    <s v="Standard Class"/>
    <s v="SR-20740"/>
    <s v="Steven Roelle"/>
    <x v="2"/>
    <x v="0"/>
    <s v="Arlington"/>
    <x v="17"/>
    <n v="22204"/>
    <x v="0"/>
    <x v="1365"/>
    <x v="2"/>
    <x v="11"/>
    <x v="1342"/>
    <n v="47.79"/>
    <n v="3"/>
    <n v="0"/>
    <n v="16.2486"/>
  </r>
  <r>
    <n v="8684"/>
    <s v="CA-2014-101665"/>
    <x v="3"/>
    <x v="920"/>
    <d v="2014-12-02T00:00:00"/>
    <s v="Standard Class"/>
    <s v="TZ-21580"/>
    <s v="Tracy Zic"/>
    <x v="0"/>
    <x v="0"/>
    <s v="San Francisco"/>
    <x v="1"/>
    <n v="94122"/>
    <x v="1"/>
    <x v="679"/>
    <x v="1"/>
    <x v="6"/>
    <x v="673"/>
    <n v="5.16"/>
    <n v="2"/>
    <n v="0"/>
    <n v="1.3416000000000001"/>
  </r>
  <r>
    <n v="8685"/>
    <s v="CA-2013-155446"/>
    <x v="0"/>
    <x v="186"/>
    <d v="2013-12-24T00:00:00"/>
    <s v="Standard Class"/>
    <s v="TN-21040"/>
    <s v="Tanja Norvell"/>
    <x v="2"/>
    <x v="0"/>
    <s v="San Diego"/>
    <x v="1"/>
    <n v="92024"/>
    <x v="1"/>
    <x v="427"/>
    <x v="2"/>
    <x v="11"/>
    <x v="422"/>
    <n v="21.209999999999997"/>
    <n v="7"/>
    <n v="0"/>
    <n v="4.4540999999999986"/>
  </r>
  <r>
    <n v="8686"/>
    <s v="CA-2014-137323"/>
    <x v="3"/>
    <x v="237"/>
    <d v="2014-11-19T00:00:00"/>
    <s v="Second Class"/>
    <s v="PW-19030"/>
    <s v="Pauline Webber"/>
    <x v="1"/>
    <x v="0"/>
    <s v="Watertown"/>
    <x v="15"/>
    <n v="13601"/>
    <x v="3"/>
    <x v="1229"/>
    <x v="1"/>
    <x v="4"/>
    <x v="1203"/>
    <n v="96.359999999999985"/>
    <n v="6"/>
    <n v="0"/>
    <n v="25.053599999999996"/>
  </r>
  <r>
    <n v="8687"/>
    <s v="CA-2013-144015"/>
    <x v="0"/>
    <x v="190"/>
    <d v="2013-06-27T00:00:00"/>
    <s v="Same Day"/>
    <s v="AH-10075"/>
    <s v="Adam Hart"/>
    <x v="1"/>
    <x v="0"/>
    <s v="Los Angeles"/>
    <x v="1"/>
    <n v="90036"/>
    <x v="1"/>
    <x v="413"/>
    <x v="1"/>
    <x v="14"/>
    <x v="408"/>
    <n v="231.72"/>
    <n v="2"/>
    <n v="0"/>
    <n v="11.585999999999984"/>
  </r>
  <r>
    <n v="8688"/>
    <s v="CA-2013-144015"/>
    <x v="0"/>
    <x v="190"/>
    <d v="2013-06-27T00:00:00"/>
    <s v="Same Day"/>
    <s v="AH-10075"/>
    <s v="Adam Hart"/>
    <x v="1"/>
    <x v="0"/>
    <s v="Los Angeles"/>
    <x v="1"/>
    <n v="90036"/>
    <x v="1"/>
    <x v="294"/>
    <x v="1"/>
    <x v="13"/>
    <x v="291"/>
    <n v="17.899999999999999"/>
    <n v="5"/>
    <n v="0"/>
    <n v="8.9499999999999993"/>
  </r>
  <r>
    <n v="8689"/>
    <s v="CA-2013-144015"/>
    <x v="0"/>
    <x v="190"/>
    <d v="2013-06-27T00:00:00"/>
    <s v="Same Day"/>
    <s v="AH-10075"/>
    <s v="Adam Hart"/>
    <x v="1"/>
    <x v="0"/>
    <s v="Los Angeles"/>
    <x v="1"/>
    <n v="90036"/>
    <x v="1"/>
    <x v="910"/>
    <x v="1"/>
    <x v="10"/>
    <x v="893"/>
    <n v="12.48"/>
    <n v="2"/>
    <n v="0"/>
    <n v="5.6159999999999997"/>
  </r>
  <r>
    <n v="8690"/>
    <s v="CA-2011-101427"/>
    <x v="2"/>
    <x v="58"/>
    <d v="2011-12-30T00:00:00"/>
    <s v="Standard Class"/>
    <s v="AY-10555"/>
    <s v="Andy Yotov"/>
    <x v="1"/>
    <x v="0"/>
    <s v="Philadelphia"/>
    <x v="9"/>
    <n v="19140"/>
    <x v="3"/>
    <x v="1216"/>
    <x v="1"/>
    <x v="6"/>
    <x v="1191"/>
    <n v="8.016"/>
    <n v="3"/>
    <n v="0.2"/>
    <n v="1.102199999999999"/>
  </r>
  <r>
    <n v="8691"/>
    <s v="CA-2013-136770"/>
    <x v="0"/>
    <x v="1041"/>
    <d v="2013-08-19T00:00:00"/>
    <s v="Standard Class"/>
    <s v="SP-20650"/>
    <s v="Stephanie Phelps"/>
    <x v="1"/>
    <x v="0"/>
    <s v="Akron"/>
    <x v="24"/>
    <n v="44312"/>
    <x v="3"/>
    <x v="1015"/>
    <x v="2"/>
    <x v="7"/>
    <x v="997"/>
    <n v="259.89600000000002"/>
    <n v="2"/>
    <n v="0.4"/>
    <n v="-56.310799999999972"/>
  </r>
  <r>
    <n v="8692"/>
    <s v="CA-2013-136770"/>
    <x v="0"/>
    <x v="1041"/>
    <d v="2013-08-19T00:00:00"/>
    <s v="Standard Class"/>
    <s v="SP-20650"/>
    <s v="Stephanie Phelps"/>
    <x v="1"/>
    <x v="0"/>
    <s v="Akron"/>
    <x v="24"/>
    <n v="44312"/>
    <x v="3"/>
    <x v="638"/>
    <x v="2"/>
    <x v="7"/>
    <x v="752"/>
    <n v="247.18799999999999"/>
    <n v="2"/>
    <n v="0.4"/>
    <n v="-49.437600000000032"/>
  </r>
  <r>
    <n v="8693"/>
    <s v="CA-2013-136770"/>
    <x v="0"/>
    <x v="1041"/>
    <d v="2013-08-19T00:00:00"/>
    <s v="Standard Class"/>
    <s v="SP-20650"/>
    <s v="Stephanie Phelps"/>
    <x v="1"/>
    <x v="0"/>
    <s v="Akron"/>
    <x v="24"/>
    <n v="44312"/>
    <x v="3"/>
    <x v="1509"/>
    <x v="2"/>
    <x v="11"/>
    <x v="1487"/>
    <n v="279.95999999999998"/>
    <n v="5"/>
    <n v="0.2"/>
    <n v="48.992999999999995"/>
  </r>
  <r>
    <n v="8694"/>
    <s v="CA-2013-118311"/>
    <x v="0"/>
    <x v="1057"/>
    <d v="2013-10-29T00:00:00"/>
    <s v="Standard Class"/>
    <s v="ED-13885"/>
    <s v="Emily Ducich"/>
    <x v="2"/>
    <x v="0"/>
    <s v="San Francisco"/>
    <x v="1"/>
    <n v="94110"/>
    <x v="1"/>
    <x v="293"/>
    <x v="2"/>
    <x v="11"/>
    <x v="290"/>
    <n v="450"/>
    <n v="5"/>
    <n v="0"/>
    <n v="162"/>
  </r>
  <r>
    <n v="8695"/>
    <s v="US-2011-112795"/>
    <x v="2"/>
    <x v="709"/>
    <d v="2011-08-28T00:00:00"/>
    <s v="Second Class"/>
    <s v="CR-12625"/>
    <s v="Corey Roper"/>
    <x v="2"/>
    <x v="0"/>
    <s v="Grand Rapids"/>
    <x v="12"/>
    <n v="49505"/>
    <x v="2"/>
    <x v="548"/>
    <x v="1"/>
    <x v="10"/>
    <x v="543"/>
    <n v="19.440000000000001"/>
    <n v="3"/>
    <n v="0"/>
    <n v="9.5256000000000007"/>
  </r>
  <r>
    <n v="8696"/>
    <s v="CA-2014-127096"/>
    <x v="3"/>
    <x v="175"/>
    <d v="2014-09-18T00:00:00"/>
    <s v="Second Class"/>
    <s v="CS-12400"/>
    <s v="Christopher Schild"/>
    <x v="2"/>
    <x v="0"/>
    <s v="San Francisco"/>
    <x v="1"/>
    <n v="94109"/>
    <x v="1"/>
    <x v="215"/>
    <x v="0"/>
    <x v="3"/>
    <x v="214"/>
    <n v="300.904"/>
    <n v="1"/>
    <n v="0.2"/>
    <n v="11.283900000000017"/>
  </r>
  <r>
    <n v="8697"/>
    <s v="CA-2014-119284"/>
    <x v="3"/>
    <x v="140"/>
    <d v="2014-06-21T00:00:00"/>
    <s v="Standard Class"/>
    <s v="TS-21205"/>
    <s v="Thomas Seio"/>
    <x v="1"/>
    <x v="0"/>
    <s v="Nashville"/>
    <x v="18"/>
    <n v="37211"/>
    <x v="0"/>
    <x v="1278"/>
    <x v="2"/>
    <x v="7"/>
    <x v="1254"/>
    <n v="239.976"/>
    <n v="3"/>
    <n v="0.2"/>
    <n v="26.997299999999967"/>
  </r>
  <r>
    <n v="8698"/>
    <s v="CA-2014-119284"/>
    <x v="3"/>
    <x v="140"/>
    <d v="2014-06-21T00:00:00"/>
    <s v="Standard Class"/>
    <s v="TS-21205"/>
    <s v="Thomas Seio"/>
    <x v="1"/>
    <x v="0"/>
    <s v="Nashville"/>
    <x v="18"/>
    <n v="37211"/>
    <x v="0"/>
    <x v="221"/>
    <x v="0"/>
    <x v="5"/>
    <x v="33"/>
    <n v="31.168000000000003"/>
    <n v="4"/>
    <n v="0.2"/>
    <n v="9.3504000000000005"/>
  </r>
  <r>
    <n v="8699"/>
    <s v="CA-2014-119284"/>
    <x v="3"/>
    <x v="140"/>
    <d v="2014-06-21T00:00:00"/>
    <s v="Standard Class"/>
    <s v="TS-21205"/>
    <s v="Thomas Seio"/>
    <x v="1"/>
    <x v="0"/>
    <s v="Nashville"/>
    <x v="18"/>
    <n v="37211"/>
    <x v="0"/>
    <x v="1529"/>
    <x v="0"/>
    <x v="3"/>
    <x v="1507"/>
    <n v="120.96"/>
    <n v="2"/>
    <n v="0.4"/>
    <n v="-28.224000000000004"/>
  </r>
  <r>
    <n v="8700"/>
    <s v="CA-2014-119284"/>
    <x v="3"/>
    <x v="140"/>
    <d v="2014-06-21T00:00:00"/>
    <s v="Standard Class"/>
    <s v="TS-21205"/>
    <s v="Thomas Seio"/>
    <x v="1"/>
    <x v="0"/>
    <s v="Nashville"/>
    <x v="18"/>
    <n v="37211"/>
    <x v="0"/>
    <x v="754"/>
    <x v="2"/>
    <x v="7"/>
    <x v="745"/>
    <n v="2239.9360000000001"/>
    <n v="8"/>
    <n v="0.2"/>
    <n v="223.99360000000013"/>
  </r>
  <r>
    <n v="8701"/>
    <s v="CA-2014-119284"/>
    <x v="3"/>
    <x v="140"/>
    <d v="2014-06-21T00:00:00"/>
    <s v="Standard Class"/>
    <s v="TS-21205"/>
    <s v="Thomas Seio"/>
    <x v="1"/>
    <x v="0"/>
    <s v="Nashville"/>
    <x v="18"/>
    <n v="37211"/>
    <x v="0"/>
    <x v="360"/>
    <x v="1"/>
    <x v="9"/>
    <x v="33"/>
    <n v="76.608000000000004"/>
    <n v="8"/>
    <n v="0.2"/>
    <n v="6.7031999999999954"/>
  </r>
  <r>
    <n v="8702"/>
    <s v="CA-2014-119284"/>
    <x v="3"/>
    <x v="140"/>
    <d v="2014-06-21T00:00:00"/>
    <s v="Standard Class"/>
    <s v="TS-21205"/>
    <s v="Thomas Seio"/>
    <x v="1"/>
    <x v="0"/>
    <s v="Nashville"/>
    <x v="18"/>
    <n v="37211"/>
    <x v="0"/>
    <x v="518"/>
    <x v="1"/>
    <x v="4"/>
    <x v="513"/>
    <n v="142.77600000000001"/>
    <n v="1"/>
    <n v="0.2"/>
    <n v="17.84699999999998"/>
  </r>
  <r>
    <n v="8703"/>
    <s v="CA-2014-119284"/>
    <x v="3"/>
    <x v="140"/>
    <d v="2014-06-21T00:00:00"/>
    <s v="Standard Class"/>
    <s v="TS-21205"/>
    <s v="Thomas Seio"/>
    <x v="1"/>
    <x v="0"/>
    <s v="Nashville"/>
    <x v="18"/>
    <n v="37211"/>
    <x v="0"/>
    <x v="1841"/>
    <x v="1"/>
    <x v="10"/>
    <x v="1820"/>
    <n v="91.360000000000014"/>
    <n v="5"/>
    <n v="0.2"/>
    <n v="29.691999999999993"/>
  </r>
  <r>
    <n v="8704"/>
    <s v="CA-2012-133494"/>
    <x v="1"/>
    <x v="1201"/>
    <d v="2012-03-05T00:00:00"/>
    <s v="Standard Class"/>
    <s v="RP-19390"/>
    <s v="Resi Pölking"/>
    <x v="0"/>
    <x v="0"/>
    <s v="Philadelphia"/>
    <x v="9"/>
    <n v="19120"/>
    <x v="3"/>
    <x v="1108"/>
    <x v="1"/>
    <x v="9"/>
    <x v="1088"/>
    <n v="3.5520000000000005"/>
    <n v="2"/>
    <n v="0.2"/>
    <n v="0.44399999999999973"/>
  </r>
  <r>
    <n v="8705"/>
    <s v="CA-2013-111318"/>
    <x v="0"/>
    <x v="310"/>
    <d v="2013-07-27T00:00:00"/>
    <s v="First Class"/>
    <s v="IL-15100"/>
    <s v="Ivan Liston"/>
    <x v="0"/>
    <x v="0"/>
    <s v="Houston"/>
    <x v="5"/>
    <n v="77041"/>
    <x v="2"/>
    <x v="1763"/>
    <x v="2"/>
    <x v="7"/>
    <x v="1743"/>
    <n v="115.136"/>
    <n v="8"/>
    <n v="0.2"/>
    <n v="11.513600000000004"/>
  </r>
  <r>
    <n v="8706"/>
    <s v="US-2011-132745"/>
    <x v="2"/>
    <x v="1202"/>
    <d v="2011-10-05T00:00:00"/>
    <s v="Standard Class"/>
    <s v="NF-18475"/>
    <s v="Neil Französisch"/>
    <x v="2"/>
    <x v="0"/>
    <s v="Reno"/>
    <x v="33"/>
    <n v="89502"/>
    <x v="1"/>
    <x v="1835"/>
    <x v="1"/>
    <x v="13"/>
    <x v="1814"/>
    <n v="4.71"/>
    <n v="1"/>
    <n v="0"/>
    <n v="0"/>
  </r>
  <r>
    <n v="8707"/>
    <s v="CA-2011-146815"/>
    <x v="2"/>
    <x v="78"/>
    <d v="2011-09-13T00:00:00"/>
    <s v="Standard Class"/>
    <s v="PP-18955"/>
    <s v="Paul Prost"/>
    <x v="2"/>
    <x v="0"/>
    <s v="New York City"/>
    <x v="15"/>
    <n v="10009"/>
    <x v="3"/>
    <x v="992"/>
    <x v="0"/>
    <x v="1"/>
    <x v="975"/>
    <n v="172.76400000000001"/>
    <n v="2"/>
    <n v="0.1"/>
    <n v="13.437199999999986"/>
  </r>
  <r>
    <n v="8708"/>
    <s v="CA-2011-146815"/>
    <x v="2"/>
    <x v="78"/>
    <d v="2011-09-13T00:00:00"/>
    <s v="Standard Class"/>
    <s v="PP-18955"/>
    <s v="Paul Prost"/>
    <x v="2"/>
    <x v="0"/>
    <s v="New York City"/>
    <x v="15"/>
    <n v="10009"/>
    <x v="3"/>
    <x v="1273"/>
    <x v="1"/>
    <x v="6"/>
    <x v="1249"/>
    <n v="3.52"/>
    <n v="2"/>
    <n v="0"/>
    <n v="1.6896"/>
  </r>
  <r>
    <n v="8709"/>
    <s v="CA-2011-119144"/>
    <x v="2"/>
    <x v="912"/>
    <d v="2011-11-18T00:00:00"/>
    <s v="First Class"/>
    <s v="JD-16150"/>
    <s v="Justin Deggeller"/>
    <x v="1"/>
    <x v="0"/>
    <s v="Los Angeles"/>
    <x v="1"/>
    <n v="90008"/>
    <x v="1"/>
    <x v="771"/>
    <x v="2"/>
    <x v="7"/>
    <x v="763"/>
    <n v="79.968000000000004"/>
    <n v="4"/>
    <n v="0.2"/>
    <n v="-17.992799999999999"/>
  </r>
  <r>
    <n v="8710"/>
    <s v="CA-2011-119144"/>
    <x v="2"/>
    <x v="912"/>
    <d v="2011-11-18T00:00:00"/>
    <s v="First Class"/>
    <s v="JD-16150"/>
    <s v="Justin Deggeller"/>
    <x v="1"/>
    <x v="0"/>
    <s v="Los Angeles"/>
    <x v="1"/>
    <n v="90008"/>
    <x v="1"/>
    <x v="574"/>
    <x v="0"/>
    <x v="0"/>
    <x v="569"/>
    <n v="305.97449999999998"/>
    <n v="3"/>
    <n v="0.15"/>
    <n v="25.197899999999969"/>
  </r>
  <r>
    <n v="8711"/>
    <s v="CA-2011-119144"/>
    <x v="2"/>
    <x v="912"/>
    <d v="2011-11-18T00:00:00"/>
    <s v="First Class"/>
    <s v="JD-16150"/>
    <s v="Justin Deggeller"/>
    <x v="1"/>
    <x v="0"/>
    <s v="Los Angeles"/>
    <x v="1"/>
    <n v="90008"/>
    <x v="1"/>
    <x v="156"/>
    <x v="1"/>
    <x v="4"/>
    <x v="155"/>
    <n v="344.90999999999997"/>
    <n v="3"/>
    <n v="0"/>
    <n v="10.347300000000004"/>
  </r>
  <r>
    <n v="8712"/>
    <s v="CA-2011-105648"/>
    <x v="2"/>
    <x v="223"/>
    <d v="2011-03-07T00:00:00"/>
    <s v="Standard Class"/>
    <s v="EJ-14155"/>
    <s v="Eva Jacobs"/>
    <x v="0"/>
    <x v="0"/>
    <s v="San Diego"/>
    <x v="1"/>
    <n v="92037"/>
    <x v="1"/>
    <x v="971"/>
    <x v="0"/>
    <x v="3"/>
    <x v="956"/>
    <n v="626.35200000000009"/>
    <n v="3"/>
    <n v="0.2"/>
    <n v="-23.488200000000091"/>
  </r>
  <r>
    <n v="8713"/>
    <s v="US-2012-145422"/>
    <x v="1"/>
    <x v="155"/>
    <d v="2012-12-07T00:00:00"/>
    <s v="Standard Class"/>
    <s v="PW-19240"/>
    <s v="Pierre Wener"/>
    <x v="0"/>
    <x v="0"/>
    <s v="San Francisco"/>
    <x v="1"/>
    <n v="94110"/>
    <x v="1"/>
    <x v="1248"/>
    <x v="0"/>
    <x v="0"/>
    <x v="1325"/>
    <n v="359.49899999999997"/>
    <n v="3"/>
    <n v="0.15"/>
    <n v="-29.605799999999981"/>
  </r>
  <r>
    <n v="8714"/>
    <s v="CA-2014-136623"/>
    <x v="3"/>
    <x v="497"/>
    <d v="2014-07-17T00:00:00"/>
    <s v="Standard Class"/>
    <s v="TS-21430"/>
    <s v="Tom Stivers"/>
    <x v="1"/>
    <x v="0"/>
    <s v="San Diego"/>
    <x v="1"/>
    <n v="92105"/>
    <x v="1"/>
    <x v="611"/>
    <x v="2"/>
    <x v="7"/>
    <x v="606"/>
    <n v="71.951999999999998"/>
    <n v="6"/>
    <n v="0.2"/>
    <n v="5.3963999999999963"/>
  </r>
  <r>
    <n v="8715"/>
    <s v="CA-2014-136623"/>
    <x v="3"/>
    <x v="497"/>
    <d v="2014-07-17T00:00:00"/>
    <s v="Standard Class"/>
    <s v="TS-21430"/>
    <s v="Tom Stivers"/>
    <x v="1"/>
    <x v="0"/>
    <s v="San Diego"/>
    <x v="1"/>
    <n v="92105"/>
    <x v="1"/>
    <x v="985"/>
    <x v="1"/>
    <x v="8"/>
    <x v="969"/>
    <n v="29.800000000000004"/>
    <n v="5"/>
    <n v="0.2"/>
    <n v="9.3124999999999982"/>
  </r>
  <r>
    <n v="8716"/>
    <s v="CA-2014-121678"/>
    <x v="3"/>
    <x v="673"/>
    <d v="2014-11-21T00:00:00"/>
    <s v="Second Class"/>
    <s v="BM-11650"/>
    <s v="Brian Moss"/>
    <x v="1"/>
    <x v="0"/>
    <s v="Elyria"/>
    <x v="24"/>
    <n v="44035"/>
    <x v="3"/>
    <x v="525"/>
    <x v="1"/>
    <x v="8"/>
    <x v="520"/>
    <n v="1.8240000000000003"/>
    <n v="1"/>
    <n v="0.7"/>
    <n v="-1.3983999999999996"/>
  </r>
  <r>
    <n v="8717"/>
    <s v="CA-2013-120824"/>
    <x v="0"/>
    <x v="1"/>
    <d v="2013-06-17T00:00:00"/>
    <s v="Second Class"/>
    <s v="AW-10930"/>
    <s v="Arthur Wiediger"/>
    <x v="2"/>
    <x v="0"/>
    <s v="Houston"/>
    <x v="5"/>
    <n v="77070"/>
    <x v="2"/>
    <x v="1429"/>
    <x v="1"/>
    <x v="9"/>
    <x v="1408"/>
    <n v="64.383999999999986"/>
    <n v="4"/>
    <n v="0.8"/>
    <n v="-160.96"/>
  </r>
  <r>
    <n v="8718"/>
    <s v="CA-2013-120824"/>
    <x v="0"/>
    <x v="1"/>
    <d v="2013-06-17T00:00:00"/>
    <s v="Second Class"/>
    <s v="AW-10930"/>
    <s v="Arthur Wiediger"/>
    <x v="2"/>
    <x v="0"/>
    <s v="Houston"/>
    <x v="5"/>
    <n v="77070"/>
    <x v="2"/>
    <x v="698"/>
    <x v="0"/>
    <x v="5"/>
    <x v="691"/>
    <n v="6.9840000000000009"/>
    <n v="2"/>
    <n v="0.6"/>
    <n v="-4.5396000000000019"/>
  </r>
  <r>
    <n v="8719"/>
    <s v="CA-2013-120824"/>
    <x v="0"/>
    <x v="1"/>
    <d v="2013-06-17T00:00:00"/>
    <s v="Second Class"/>
    <s v="AW-10930"/>
    <s v="Arthur Wiediger"/>
    <x v="2"/>
    <x v="0"/>
    <s v="Houston"/>
    <x v="5"/>
    <n v="77070"/>
    <x v="2"/>
    <x v="1273"/>
    <x v="1"/>
    <x v="6"/>
    <x v="1249"/>
    <n v="11.264000000000001"/>
    <n v="8"/>
    <n v="0.2"/>
    <n v="3.9423999999999997"/>
  </r>
  <r>
    <n v="8720"/>
    <s v="CA-2013-120824"/>
    <x v="0"/>
    <x v="1"/>
    <d v="2013-06-17T00:00:00"/>
    <s v="Second Class"/>
    <s v="AW-10930"/>
    <s v="Arthur Wiediger"/>
    <x v="2"/>
    <x v="0"/>
    <s v="Houston"/>
    <x v="5"/>
    <n v="77070"/>
    <x v="2"/>
    <x v="1641"/>
    <x v="1"/>
    <x v="10"/>
    <x v="1622"/>
    <n v="15.552000000000003"/>
    <n v="3"/>
    <n v="0.2"/>
    <n v="5.6375999999999999"/>
  </r>
  <r>
    <n v="8721"/>
    <s v="CA-2013-120824"/>
    <x v="0"/>
    <x v="1"/>
    <d v="2013-06-17T00:00:00"/>
    <s v="Second Class"/>
    <s v="AW-10930"/>
    <s v="Arthur Wiediger"/>
    <x v="2"/>
    <x v="0"/>
    <s v="Houston"/>
    <x v="5"/>
    <n v="77070"/>
    <x v="2"/>
    <x v="1631"/>
    <x v="0"/>
    <x v="1"/>
    <x v="1612"/>
    <n v="379.37200000000001"/>
    <n v="2"/>
    <n v="0.3"/>
    <n v="-119.23120000000003"/>
  </r>
  <r>
    <n v="8722"/>
    <s v="CA-2013-120824"/>
    <x v="0"/>
    <x v="1"/>
    <d v="2013-06-17T00:00:00"/>
    <s v="Second Class"/>
    <s v="AW-10930"/>
    <s v="Arthur Wiediger"/>
    <x v="2"/>
    <x v="0"/>
    <s v="Houston"/>
    <x v="5"/>
    <n v="77070"/>
    <x v="2"/>
    <x v="1190"/>
    <x v="1"/>
    <x v="4"/>
    <x v="33"/>
    <n v="67.536000000000016"/>
    <n v="9"/>
    <n v="0.2"/>
    <n v="6.7535999999999987"/>
  </r>
  <r>
    <n v="8723"/>
    <s v="CA-2013-120824"/>
    <x v="0"/>
    <x v="1"/>
    <d v="2013-06-17T00:00:00"/>
    <s v="Second Class"/>
    <s v="AW-10930"/>
    <s v="Arthur Wiediger"/>
    <x v="2"/>
    <x v="0"/>
    <s v="Houston"/>
    <x v="5"/>
    <n v="77070"/>
    <x v="2"/>
    <x v="31"/>
    <x v="1"/>
    <x v="8"/>
    <x v="31"/>
    <n v="1.5239999999999996"/>
    <n v="2"/>
    <n v="0.8"/>
    <n v="-2.6670000000000007"/>
  </r>
  <r>
    <n v="8724"/>
    <s v="US-2013-135209"/>
    <x v="0"/>
    <x v="723"/>
    <d v="2014-01-01T00:00:00"/>
    <s v="Second Class"/>
    <s v="MH-17290"/>
    <s v="Marc Harrigan"/>
    <x v="2"/>
    <x v="0"/>
    <s v="Miami"/>
    <x v="2"/>
    <n v="33178"/>
    <x v="0"/>
    <x v="481"/>
    <x v="1"/>
    <x v="10"/>
    <x v="477"/>
    <n v="37.408000000000001"/>
    <n v="7"/>
    <n v="0.2"/>
    <n v="13.0928"/>
  </r>
  <r>
    <n v="8725"/>
    <s v="US-2013-135209"/>
    <x v="0"/>
    <x v="723"/>
    <d v="2014-01-01T00:00:00"/>
    <s v="Second Class"/>
    <s v="MH-17290"/>
    <s v="Marc Harrigan"/>
    <x v="2"/>
    <x v="0"/>
    <s v="Miami"/>
    <x v="2"/>
    <n v="33178"/>
    <x v="0"/>
    <x v="1714"/>
    <x v="1"/>
    <x v="10"/>
    <x v="1692"/>
    <n v="25.344000000000001"/>
    <n v="6"/>
    <n v="0.2"/>
    <n v="8.8704000000000018"/>
  </r>
  <r>
    <n v="8726"/>
    <s v="CA-2014-148145"/>
    <x v="3"/>
    <x v="257"/>
    <d v="2014-03-24T00:00:00"/>
    <s v="Standard Class"/>
    <s v="SW-20275"/>
    <s v="Scott Williamson"/>
    <x v="0"/>
    <x v="0"/>
    <s v="Seattle"/>
    <x v="4"/>
    <n v="98115"/>
    <x v="1"/>
    <x v="684"/>
    <x v="1"/>
    <x v="6"/>
    <x v="677"/>
    <n v="46.2"/>
    <n v="4"/>
    <n v="0"/>
    <n v="21.251999999999999"/>
  </r>
  <r>
    <n v="8727"/>
    <s v="CA-2012-103870"/>
    <x v="1"/>
    <x v="17"/>
    <d v="2012-12-31T00:00:00"/>
    <s v="Standard Class"/>
    <s v="SP-20860"/>
    <s v="Sung Pak"/>
    <x v="1"/>
    <x v="0"/>
    <s v="Murfreesboro"/>
    <x v="18"/>
    <n v="37130"/>
    <x v="0"/>
    <x v="1837"/>
    <x v="2"/>
    <x v="11"/>
    <x v="1816"/>
    <n v="4.7279999999999998"/>
    <n v="3"/>
    <n v="0.2"/>
    <n v="0.70919999999999961"/>
  </r>
  <r>
    <n v="8728"/>
    <s v="CA-2012-103870"/>
    <x v="1"/>
    <x v="17"/>
    <d v="2012-12-31T00:00:00"/>
    <s v="Standard Class"/>
    <s v="SP-20860"/>
    <s v="Sung Pak"/>
    <x v="1"/>
    <x v="0"/>
    <s v="Murfreesboro"/>
    <x v="18"/>
    <n v="37130"/>
    <x v="0"/>
    <x v="1834"/>
    <x v="0"/>
    <x v="5"/>
    <x v="1813"/>
    <n v="53.352000000000004"/>
    <n v="3"/>
    <n v="0.2"/>
    <n v="16.005600000000005"/>
  </r>
  <r>
    <n v="8729"/>
    <s v="CA-2012-103870"/>
    <x v="1"/>
    <x v="17"/>
    <d v="2012-12-31T00:00:00"/>
    <s v="Standard Class"/>
    <s v="SP-20860"/>
    <s v="Sung Pak"/>
    <x v="1"/>
    <x v="0"/>
    <s v="Murfreesboro"/>
    <x v="18"/>
    <n v="37130"/>
    <x v="0"/>
    <x v="1632"/>
    <x v="0"/>
    <x v="0"/>
    <x v="1613"/>
    <n v="131.10400000000001"/>
    <n v="2"/>
    <n v="0.2"/>
    <n v="8.1939999999999955"/>
  </r>
  <r>
    <n v="8730"/>
    <s v="CA-2012-103870"/>
    <x v="1"/>
    <x v="17"/>
    <d v="2012-12-31T00:00:00"/>
    <s v="Standard Class"/>
    <s v="SP-20860"/>
    <s v="Sung Pak"/>
    <x v="1"/>
    <x v="0"/>
    <s v="Murfreesboro"/>
    <x v="18"/>
    <n v="37130"/>
    <x v="0"/>
    <x v="1190"/>
    <x v="1"/>
    <x v="4"/>
    <x v="33"/>
    <n v="22.512000000000004"/>
    <n v="3"/>
    <n v="0.2"/>
    <n v="2.2511999999999999"/>
  </r>
  <r>
    <n v="8731"/>
    <s v="CA-2012-103870"/>
    <x v="1"/>
    <x v="17"/>
    <d v="2012-12-31T00:00:00"/>
    <s v="Standard Class"/>
    <s v="SP-20860"/>
    <s v="Sung Pak"/>
    <x v="1"/>
    <x v="0"/>
    <s v="Murfreesboro"/>
    <x v="18"/>
    <n v="37130"/>
    <x v="0"/>
    <x v="1421"/>
    <x v="2"/>
    <x v="11"/>
    <x v="1400"/>
    <n v="72.744000000000014"/>
    <n v="7"/>
    <n v="0.2"/>
    <n v="-12.730200000000011"/>
  </r>
  <r>
    <n v="8732"/>
    <s v="CA-2012-111017"/>
    <x v="1"/>
    <x v="374"/>
    <d v="2012-08-06T00:00:00"/>
    <s v="Standard Class"/>
    <s v="SC-20695"/>
    <s v="Steve Chapman"/>
    <x v="1"/>
    <x v="0"/>
    <s v="Saint Louis"/>
    <x v="25"/>
    <n v="63116"/>
    <x v="2"/>
    <x v="354"/>
    <x v="1"/>
    <x v="14"/>
    <x v="350"/>
    <n v="52.59"/>
    <n v="3"/>
    <n v="0"/>
    <n v="15.776999999999996"/>
  </r>
  <r>
    <n v="8733"/>
    <s v="CA-2014-116988"/>
    <x v="3"/>
    <x v="818"/>
    <d v="2014-06-30T00:00:00"/>
    <s v="Second Class"/>
    <s v="PW-19030"/>
    <s v="Pauline Webber"/>
    <x v="1"/>
    <x v="0"/>
    <s v="Seattle"/>
    <x v="4"/>
    <n v="98105"/>
    <x v="1"/>
    <x v="1465"/>
    <x v="1"/>
    <x v="10"/>
    <x v="1442"/>
    <n v="19.440000000000001"/>
    <n v="3"/>
    <n v="0"/>
    <n v="9.3312000000000008"/>
  </r>
  <r>
    <n v="8734"/>
    <s v="CA-2014-116988"/>
    <x v="3"/>
    <x v="818"/>
    <d v="2014-06-30T00:00:00"/>
    <s v="Second Class"/>
    <s v="PW-19030"/>
    <s v="Pauline Webber"/>
    <x v="1"/>
    <x v="0"/>
    <s v="Seattle"/>
    <x v="4"/>
    <n v="98105"/>
    <x v="1"/>
    <x v="451"/>
    <x v="0"/>
    <x v="5"/>
    <x v="447"/>
    <n v="126.30000000000001"/>
    <n v="3"/>
    <n v="0"/>
    <n v="40.415999999999997"/>
  </r>
  <r>
    <n v="8735"/>
    <s v="CA-2014-116988"/>
    <x v="3"/>
    <x v="818"/>
    <d v="2014-06-30T00:00:00"/>
    <s v="Second Class"/>
    <s v="PW-19030"/>
    <s v="Pauline Webber"/>
    <x v="1"/>
    <x v="0"/>
    <s v="Seattle"/>
    <x v="4"/>
    <n v="98105"/>
    <x v="1"/>
    <x v="217"/>
    <x v="2"/>
    <x v="11"/>
    <x v="216"/>
    <n v="1287.45"/>
    <n v="5"/>
    <n v="0"/>
    <n v="244.61549999999988"/>
  </r>
  <r>
    <n v="8736"/>
    <s v="US-2011-169390"/>
    <x v="2"/>
    <x v="315"/>
    <d v="2011-02-11T00:00:00"/>
    <s v="Second Class"/>
    <s v="CS-12250"/>
    <s v="Chris Selesnick"/>
    <x v="1"/>
    <x v="0"/>
    <s v="New York City"/>
    <x v="15"/>
    <n v="10024"/>
    <x v="3"/>
    <x v="720"/>
    <x v="1"/>
    <x v="4"/>
    <x v="712"/>
    <n v="64.959999999999994"/>
    <n v="4"/>
    <n v="0"/>
    <n v="9.7439999999999998"/>
  </r>
  <r>
    <n v="8737"/>
    <s v="CA-2013-168774"/>
    <x v="0"/>
    <x v="913"/>
    <d v="2013-09-10T00:00:00"/>
    <s v="Standard Class"/>
    <s v="RP-19855"/>
    <s v="Roy Phan"/>
    <x v="1"/>
    <x v="0"/>
    <s v="Woodbury"/>
    <x v="11"/>
    <n v="55125"/>
    <x v="2"/>
    <x v="518"/>
    <x v="1"/>
    <x v="4"/>
    <x v="513"/>
    <n v="535.41"/>
    <n v="3"/>
    <n v="0"/>
    <n v="160.62299999999993"/>
  </r>
  <r>
    <n v="8738"/>
    <s v="CA-2014-161592"/>
    <x v="3"/>
    <x v="1191"/>
    <d v="2014-04-11T00:00:00"/>
    <s v="Standard Class"/>
    <s v="CS-12175"/>
    <s v="Charles Sheldon"/>
    <x v="1"/>
    <x v="0"/>
    <s v="Chattanooga"/>
    <x v="18"/>
    <n v="37421"/>
    <x v="0"/>
    <x v="806"/>
    <x v="1"/>
    <x v="8"/>
    <x v="796"/>
    <n v="8.1000000000000014"/>
    <n v="5"/>
    <n v="0.7"/>
    <n v="-5.9399999999999977"/>
  </r>
  <r>
    <n v="8739"/>
    <s v="US-2014-131961"/>
    <x v="3"/>
    <x v="166"/>
    <d v="2014-12-12T00:00:00"/>
    <s v="First Class"/>
    <s v="MJ-17740"/>
    <s v="Max Jones"/>
    <x v="0"/>
    <x v="0"/>
    <s v="Philadelphia"/>
    <x v="9"/>
    <n v="19140"/>
    <x v="3"/>
    <x v="154"/>
    <x v="1"/>
    <x v="6"/>
    <x v="153"/>
    <n v="13.247999999999999"/>
    <n v="4"/>
    <n v="0.2"/>
    <n v="3.6431999999999998"/>
  </r>
  <r>
    <n v="8740"/>
    <s v="US-2014-131961"/>
    <x v="3"/>
    <x v="166"/>
    <d v="2014-12-12T00:00:00"/>
    <s v="First Class"/>
    <s v="MJ-17740"/>
    <s v="Max Jones"/>
    <x v="0"/>
    <x v="0"/>
    <s v="Philadelphia"/>
    <x v="9"/>
    <n v="19140"/>
    <x v="3"/>
    <x v="431"/>
    <x v="2"/>
    <x v="7"/>
    <x v="426"/>
    <n v="83.987999999999985"/>
    <n v="2"/>
    <n v="0.4"/>
    <n v="-20.996999999999993"/>
  </r>
  <r>
    <n v="8741"/>
    <s v="CA-2013-102498"/>
    <x v="0"/>
    <x v="1131"/>
    <d v="2013-07-26T00:00:00"/>
    <s v="First Class"/>
    <s v="JG-15160"/>
    <s v="James Galang"/>
    <x v="0"/>
    <x v="0"/>
    <s v="Lafayette"/>
    <x v="28"/>
    <n v="70506"/>
    <x v="0"/>
    <x v="1064"/>
    <x v="1"/>
    <x v="6"/>
    <x v="1044"/>
    <n v="73.2"/>
    <n v="5"/>
    <n v="0"/>
    <n v="21.227999999999998"/>
  </r>
  <r>
    <n v="8742"/>
    <s v="CA-2012-113222"/>
    <x v="1"/>
    <x v="529"/>
    <d v="2012-11-09T00:00:00"/>
    <s v="Same Day"/>
    <s v="AG-10765"/>
    <s v="Anthony Garverick"/>
    <x v="2"/>
    <x v="0"/>
    <s v="Lawrence"/>
    <x v="14"/>
    <n v="46226"/>
    <x v="2"/>
    <x v="175"/>
    <x v="1"/>
    <x v="8"/>
    <x v="174"/>
    <n v="10.74"/>
    <n v="3"/>
    <n v="0"/>
    <n v="5.1551999999999998"/>
  </r>
  <r>
    <n v="8743"/>
    <s v="US-2012-144771"/>
    <x v="1"/>
    <x v="653"/>
    <d v="2012-10-04T00:00:00"/>
    <s v="First Class"/>
    <s v="CK-12205"/>
    <s v="Chloris Kastensmidt"/>
    <x v="0"/>
    <x v="0"/>
    <s v="Hillsboro"/>
    <x v="21"/>
    <n v="97123"/>
    <x v="1"/>
    <x v="93"/>
    <x v="0"/>
    <x v="5"/>
    <x v="93"/>
    <n v="11.032"/>
    <n v="1"/>
    <n v="0.2"/>
    <n v="3.0338000000000003"/>
  </r>
  <r>
    <n v="8744"/>
    <s v="US-2012-144771"/>
    <x v="1"/>
    <x v="653"/>
    <d v="2012-10-04T00:00:00"/>
    <s v="First Class"/>
    <s v="CK-12205"/>
    <s v="Chloris Kastensmidt"/>
    <x v="0"/>
    <x v="0"/>
    <s v="Hillsboro"/>
    <x v="21"/>
    <n v="97123"/>
    <x v="1"/>
    <x v="176"/>
    <x v="2"/>
    <x v="11"/>
    <x v="175"/>
    <n v="53.040000000000006"/>
    <n v="3"/>
    <n v="0.2"/>
    <n v="-4.6409999999999982"/>
  </r>
  <r>
    <n v="8745"/>
    <s v="CA-2012-162376"/>
    <x v="1"/>
    <x v="6"/>
    <d v="2012-11-25T00:00:00"/>
    <s v="Second Class"/>
    <s v="HD-14785"/>
    <s v="Harold Dahlen"/>
    <x v="2"/>
    <x v="0"/>
    <s v="Cambridge"/>
    <x v="31"/>
    <n v="2138"/>
    <x v="3"/>
    <x v="18"/>
    <x v="1"/>
    <x v="6"/>
    <x v="18"/>
    <n v="17.12"/>
    <n v="4"/>
    <n v="0"/>
    <n v="4.9647999999999985"/>
  </r>
  <r>
    <n v="8746"/>
    <s v="CA-2012-162376"/>
    <x v="1"/>
    <x v="6"/>
    <d v="2012-11-25T00:00:00"/>
    <s v="Second Class"/>
    <s v="HD-14785"/>
    <s v="Harold Dahlen"/>
    <x v="2"/>
    <x v="0"/>
    <s v="Cambridge"/>
    <x v="31"/>
    <n v="2138"/>
    <x v="3"/>
    <x v="1785"/>
    <x v="1"/>
    <x v="10"/>
    <x v="1766"/>
    <n v="59.94"/>
    <n v="3"/>
    <n v="0"/>
    <n v="28.171799999999998"/>
  </r>
  <r>
    <n v="8747"/>
    <s v="CA-2014-128076"/>
    <x v="3"/>
    <x v="62"/>
    <d v="2014-02-08T00:00:00"/>
    <s v="Standard Class"/>
    <s v="BO-11350"/>
    <s v="Bill Overfelt"/>
    <x v="1"/>
    <x v="0"/>
    <s v="San Diego"/>
    <x v="1"/>
    <n v="92105"/>
    <x v="1"/>
    <x v="793"/>
    <x v="0"/>
    <x v="5"/>
    <x v="783"/>
    <n v="210.58"/>
    <n v="2"/>
    <n v="0"/>
    <n v="12.634799999999984"/>
  </r>
  <r>
    <n v="8748"/>
    <s v="CA-2014-128076"/>
    <x v="3"/>
    <x v="62"/>
    <d v="2014-02-08T00:00:00"/>
    <s v="Standard Class"/>
    <s v="BO-11350"/>
    <s v="Bill Overfelt"/>
    <x v="1"/>
    <x v="0"/>
    <s v="San Diego"/>
    <x v="1"/>
    <n v="92105"/>
    <x v="1"/>
    <x v="612"/>
    <x v="1"/>
    <x v="8"/>
    <x v="607"/>
    <n v="30.960000000000004"/>
    <n v="2"/>
    <n v="0.2"/>
    <n v="10.061999999999998"/>
  </r>
  <r>
    <n v="8749"/>
    <s v="CA-2014-128076"/>
    <x v="3"/>
    <x v="62"/>
    <d v="2014-02-08T00:00:00"/>
    <s v="Standard Class"/>
    <s v="BO-11350"/>
    <s v="Bill Overfelt"/>
    <x v="1"/>
    <x v="0"/>
    <s v="San Diego"/>
    <x v="1"/>
    <n v="92105"/>
    <x v="1"/>
    <x v="1748"/>
    <x v="2"/>
    <x v="15"/>
    <x v="1729"/>
    <n v="239.98400000000004"/>
    <n v="2"/>
    <n v="0.2"/>
    <n v="38.997399999999971"/>
  </r>
  <r>
    <n v="8750"/>
    <s v="US-2012-163825"/>
    <x v="1"/>
    <x v="382"/>
    <d v="2012-06-19T00:00:00"/>
    <s v="First Class"/>
    <s v="LC-16885"/>
    <s v="Lena Creighton"/>
    <x v="0"/>
    <x v="0"/>
    <s v="New York City"/>
    <x v="15"/>
    <n v="10009"/>
    <x v="3"/>
    <x v="450"/>
    <x v="1"/>
    <x v="8"/>
    <x v="446"/>
    <n v="3050.3760000000002"/>
    <n v="3"/>
    <n v="0.2"/>
    <n v="1143.8910000000001"/>
  </r>
  <r>
    <n v="8751"/>
    <s v="US-2012-163825"/>
    <x v="1"/>
    <x v="382"/>
    <d v="2012-06-19T00:00:00"/>
    <s v="First Class"/>
    <s v="LC-16885"/>
    <s v="Lena Creighton"/>
    <x v="0"/>
    <x v="0"/>
    <s v="New York City"/>
    <x v="15"/>
    <n v="10009"/>
    <x v="3"/>
    <x v="1086"/>
    <x v="2"/>
    <x v="7"/>
    <x v="1067"/>
    <n v="133.97999999999999"/>
    <n v="2"/>
    <n v="0"/>
    <n v="33.495000000000005"/>
  </r>
  <r>
    <n v="8752"/>
    <s v="CA-2013-105662"/>
    <x v="0"/>
    <x v="465"/>
    <d v="2013-05-10T00:00:00"/>
    <s v="Standard Class"/>
    <s v="RB-19465"/>
    <s v="Rick Bensley"/>
    <x v="2"/>
    <x v="0"/>
    <s v="Tallahassee"/>
    <x v="2"/>
    <n v="32303"/>
    <x v="0"/>
    <x v="1842"/>
    <x v="1"/>
    <x v="10"/>
    <x v="1821"/>
    <n v="93.248000000000005"/>
    <n v="4"/>
    <n v="0.2"/>
    <n v="31.4712"/>
  </r>
  <r>
    <n v="8753"/>
    <s v="CA-2013-105662"/>
    <x v="0"/>
    <x v="465"/>
    <d v="2013-05-10T00:00:00"/>
    <s v="Standard Class"/>
    <s v="RB-19465"/>
    <s v="Rick Bensley"/>
    <x v="2"/>
    <x v="0"/>
    <s v="Tallahassee"/>
    <x v="2"/>
    <n v="32303"/>
    <x v="0"/>
    <x v="1192"/>
    <x v="2"/>
    <x v="7"/>
    <x v="1168"/>
    <n v="177.48000000000002"/>
    <n v="3"/>
    <n v="0.2"/>
    <n v="19.966499999999982"/>
  </r>
  <r>
    <n v="8754"/>
    <s v="CA-2014-152198"/>
    <x v="3"/>
    <x v="428"/>
    <d v="2014-09-11T00:00:00"/>
    <s v="First Class"/>
    <s v="JD-16015"/>
    <s v="Joy Daniels"/>
    <x v="0"/>
    <x v="0"/>
    <s v="Toledo"/>
    <x v="24"/>
    <n v="43615"/>
    <x v="3"/>
    <x v="1139"/>
    <x v="1"/>
    <x v="2"/>
    <x v="1118"/>
    <n v="17.712"/>
    <n v="6"/>
    <n v="0.2"/>
    <n v="5.9777999999999993"/>
  </r>
  <r>
    <n v="8755"/>
    <s v="CA-2014-152198"/>
    <x v="3"/>
    <x v="428"/>
    <d v="2014-09-11T00:00:00"/>
    <s v="First Class"/>
    <s v="JD-16015"/>
    <s v="Joy Daniels"/>
    <x v="0"/>
    <x v="0"/>
    <s v="Toledo"/>
    <x v="24"/>
    <n v="43615"/>
    <x v="3"/>
    <x v="806"/>
    <x v="1"/>
    <x v="8"/>
    <x v="796"/>
    <n v="4.8600000000000012"/>
    <n v="3"/>
    <n v="0.7"/>
    <n v="-3.5640000000000001"/>
  </r>
  <r>
    <n v="8756"/>
    <s v="CA-2014-152198"/>
    <x v="3"/>
    <x v="428"/>
    <d v="2014-09-11T00:00:00"/>
    <s v="First Class"/>
    <s v="JD-16015"/>
    <s v="Joy Daniels"/>
    <x v="0"/>
    <x v="0"/>
    <s v="Toledo"/>
    <x v="24"/>
    <n v="43615"/>
    <x v="3"/>
    <x v="1124"/>
    <x v="1"/>
    <x v="8"/>
    <x v="1103"/>
    <n v="6.2580000000000009"/>
    <n v="2"/>
    <n v="0.7"/>
    <n v="-5.2149999999999999"/>
  </r>
  <r>
    <n v="8757"/>
    <s v="CA-2013-114307"/>
    <x v="0"/>
    <x v="405"/>
    <d v="2013-07-27T00:00:00"/>
    <s v="Standard Class"/>
    <s v="MF-17665"/>
    <s v="Maureen Fritzler"/>
    <x v="1"/>
    <x v="0"/>
    <s v="Columbia"/>
    <x v="39"/>
    <n v="21044"/>
    <x v="3"/>
    <x v="551"/>
    <x v="1"/>
    <x v="9"/>
    <x v="545"/>
    <n v="37.68"/>
    <n v="2"/>
    <n v="0"/>
    <n v="10.5504"/>
  </r>
  <r>
    <n v="8758"/>
    <s v="CA-2013-114307"/>
    <x v="0"/>
    <x v="405"/>
    <d v="2013-07-27T00:00:00"/>
    <s v="Standard Class"/>
    <s v="MF-17665"/>
    <s v="Maureen Fritzler"/>
    <x v="1"/>
    <x v="0"/>
    <s v="Columbia"/>
    <x v="39"/>
    <n v="21044"/>
    <x v="3"/>
    <x v="260"/>
    <x v="1"/>
    <x v="10"/>
    <x v="257"/>
    <n v="51.84"/>
    <n v="8"/>
    <n v="0"/>
    <n v="24.883200000000002"/>
  </r>
  <r>
    <n v="8759"/>
    <s v="CA-2013-114307"/>
    <x v="0"/>
    <x v="405"/>
    <d v="2013-07-27T00:00:00"/>
    <s v="Standard Class"/>
    <s v="MF-17665"/>
    <s v="Maureen Fritzler"/>
    <x v="1"/>
    <x v="0"/>
    <s v="Columbia"/>
    <x v="39"/>
    <n v="21044"/>
    <x v="3"/>
    <x v="645"/>
    <x v="0"/>
    <x v="5"/>
    <x v="639"/>
    <n v="27.42"/>
    <n v="3"/>
    <n v="0"/>
    <n v="9.3227999999999991"/>
  </r>
  <r>
    <n v="8760"/>
    <s v="CA-2013-114307"/>
    <x v="0"/>
    <x v="405"/>
    <d v="2013-07-27T00:00:00"/>
    <s v="Standard Class"/>
    <s v="MF-17665"/>
    <s v="Maureen Fritzler"/>
    <x v="1"/>
    <x v="0"/>
    <s v="Columbia"/>
    <x v="39"/>
    <n v="21044"/>
    <x v="3"/>
    <x v="751"/>
    <x v="1"/>
    <x v="8"/>
    <x v="742"/>
    <n v="5.4"/>
    <n v="3"/>
    <n v="0"/>
    <n v="2.5920000000000001"/>
  </r>
  <r>
    <n v="8761"/>
    <s v="CA-2013-159891"/>
    <x v="0"/>
    <x v="1011"/>
    <d v="2013-02-06T00:00:00"/>
    <s v="Standard Class"/>
    <s v="BF-11170"/>
    <s v="Ben Ferrer"/>
    <x v="2"/>
    <x v="0"/>
    <s v="Atlanta"/>
    <x v="32"/>
    <n v="30318"/>
    <x v="0"/>
    <x v="450"/>
    <x v="1"/>
    <x v="8"/>
    <x v="446"/>
    <n v="1270.99"/>
    <n v="1"/>
    <n v="0"/>
    <n v="635.495"/>
  </r>
  <r>
    <n v="8762"/>
    <s v="CA-2013-159891"/>
    <x v="0"/>
    <x v="1011"/>
    <d v="2013-02-06T00:00:00"/>
    <s v="Standard Class"/>
    <s v="BF-11170"/>
    <s v="Ben Ferrer"/>
    <x v="2"/>
    <x v="0"/>
    <s v="Atlanta"/>
    <x v="32"/>
    <n v="30318"/>
    <x v="0"/>
    <x v="1358"/>
    <x v="1"/>
    <x v="12"/>
    <x v="1335"/>
    <n v="125.36"/>
    <n v="8"/>
    <n v="0"/>
    <n v="58.919199999999989"/>
  </r>
  <r>
    <n v="8763"/>
    <s v="CA-2013-112578"/>
    <x v="0"/>
    <x v="723"/>
    <d v="2014-01-03T00:00:00"/>
    <s v="Standard Class"/>
    <s v="FO-14305"/>
    <s v="Frank Olsen"/>
    <x v="0"/>
    <x v="0"/>
    <s v="Sacramento"/>
    <x v="1"/>
    <n v="95823"/>
    <x v="1"/>
    <x v="768"/>
    <x v="1"/>
    <x v="4"/>
    <x v="760"/>
    <n v="14.03"/>
    <n v="1"/>
    <n v="0"/>
    <n v="4.068699999999998"/>
  </r>
  <r>
    <n v="8764"/>
    <s v="CA-2013-112578"/>
    <x v="0"/>
    <x v="723"/>
    <d v="2014-01-03T00:00:00"/>
    <s v="Standard Class"/>
    <s v="FO-14305"/>
    <s v="Frank Olsen"/>
    <x v="0"/>
    <x v="0"/>
    <s v="Sacramento"/>
    <x v="1"/>
    <n v="95823"/>
    <x v="1"/>
    <x v="1352"/>
    <x v="1"/>
    <x v="14"/>
    <x v="1329"/>
    <n v="27.96"/>
    <n v="2"/>
    <n v="0"/>
    <n v="7.2696000000000005"/>
  </r>
  <r>
    <n v="8765"/>
    <s v="CA-2012-107083"/>
    <x v="1"/>
    <x v="82"/>
    <d v="2012-11-27T00:00:00"/>
    <s v="Standard Class"/>
    <s v="BB-11545"/>
    <s v="Brenda Bowman"/>
    <x v="1"/>
    <x v="0"/>
    <s v="Fort Worth"/>
    <x v="5"/>
    <n v="76106"/>
    <x v="2"/>
    <x v="1216"/>
    <x v="1"/>
    <x v="6"/>
    <x v="1191"/>
    <n v="5.3440000000000003"/>
    <n v="2"/>
    <n v="0.2"/>
    <n v="0.73479999999999923"/>
  </r>
  <r>
    <n v="8766"/>
    <s v="CA-2012-107083"/>
    <x v="1"/>
    <x v="82"/>
    <d v="2012-11-27T00:00:00"/>
    <s v="Standard Class"/>
    <s v="BB-11545"/>
    <s v="Brenda Bowman"/>
    <x v="1"/>
    <x v="0"/>
    <s v="Fort Worth"/>
    <x v="5"/>
    <n v="76106"/>
    <x v="2"/>
    <x v="15"/>
    <x v="1"/>
    <x v="8"/>
    <x v="15"/>
    <n v="1.6959999999999997"/>
    <n v="2"/>
    <n v="0.8"/>
    <n v="-2.5440000000000005"/>
  </r>
  <r>
    <n v="8767"/>
    <s v="CA-2012-107083"/>
    <x v="1"/>
    <x v="82"/>
    <d v="2012-11-27T00:00:00"/>
    <s v="Standard Class"/>
    <s v="BB-11545"/>
    <s v="Brenda Bowman"/>
    <x v="1"/>
    <x v="0"/>
    <s v="Fort Worth"/>
    <x v="5"/>
    <n v="76106"/>
    <x v="2"/>
    <x v="1836"/>
    <x v="1"/>
    <x v="9"/>
    <x v="1815"/>
    <n v="24.587999999999994"/>
    <n v="3"/>
    <n v="0.8"/>
    <n v="-67.617000000000019"/>
  </r>
  <r>
    <n v="8768"/>
    <s v="CA-2012-107083"/>
    <x v="1"/>
    <x v="82"/>
    <d v="2012-11-27T00:00:00"/>
    <s v="Standard Class"/>
    <s v="BB-11545"/>
    <s v="Brenda Bowman"/>
    <x v="1"/>
    <x v="0"/>
    <s v="Fort Worth"/>
    <x v="5"/>
    <n v="76106"/>
    <x v="2"/>
    <x v="416"/>
    <x v="1"/>
    <x v="8"/>
    <x v="411"/>
    <n v="7.9799999999999986"/>
    <n v="5"/>
    <n v="0.8"/>
    <n v="-13.167000000000002"/>
  </r>
  <r>
    <n v="8769"/>
    <s v="CA-2012-151722"/>
    <x v="1"/>
    <x v="348"/>
    <d v="2012-10-09T00:00:00"/>
    <s v="Standard Class"/>
    <s v="IL-15100"/>
    <s v="Ivan Liston"/>
    <x v="0"/>
    <x v="0"/>
    <s v="Columbus"/>
    <x v="24"/>
    <n v="43229"/>
    <x v="3"/>
    <x v="293"/>
    <x v="2"/>
    <x v="11"/>
    <x v="290"/>
    <n v="288"/>
    <n v="4"/>
    <n v="0.2"/>
    <n v="57.599999999999994"/>
  </r>
  <r>
    <n v="8770"/>
    <s v="CA-2013-151148"/>
    <x v="0"/>
    <x v="126"/>
    <d v="2013-09-14T00:00:00"/>
    <s v="Same Day"/>
    <s v="PO-19180"/>
    <s v="Philisse Overcash"/>
    <x v="2"/>
    <x v="0"/>
    <s v="Louisville"/>
    <x v="22"/>
    <n v="80027"/>
    <x v="1"/>
    <x v="1750"/>
    <x v="2"/>
    <x v="7"/>
    <x v="1731"/>
    <n v="146.952"/>
    <n v="3"/>
    <n v="0.2"/>
    <n v="9.1844999999999928"/>
  </r>
  <r>
    <n v="8771"/>
    <s v="CA-2013-151148"/>
    <x v="0"/>
    <x v="126"/>
    <d v="2013-09-14T00:00:00"/>
    <s v="Same Day"/>
    <s v="PO-19180"/>
    <s v="Philisse Overcash"/>
    <x v="2"/>
    <x v="0"/>
    <s v="Louisville"/>
    <x v="22"/>
    <n v="80027"/>
    <x v="1"/>
    <x v="792"/>
    <x v="0"/>
    <x v="1"/>
    <x v="782"/>
    <n v="83.13600000000001"/>
    <n v="4"/>
    <n v="0.2"/>
    <n v="5.1960000000000015"/>
  </r>
  <r>
    <n v="8772"/>
    <s v="CA-2014-115882"/>
    <x v="3"/>
    <x v="32"/>
    <d v="2014-09-18T00:00:00"/>
    <s v="First Class"/>
    <s v="DB-13555"/>
    <s v="Dorothy Badders"/>
    <x v="1"/>
    <x v="0"/>
    <s v="Raleigh"/>
    <x v="3"/>
    <n v="27604"/>
    <x v="0"/>
    <x v="1218"/>
    <x v="1"/>
    <x v="9"/>
    <x v="1193"/>
    <n v="942.78400000000011"/>
    <n v="4"/>
    <n v="0.2"/>
    <n v="94.278400000000033"/>
  </r>
  <r>
    <n v="8773"/>
    <s v="CA-2014-115882"/>
    <x v="3"/>
    <x v="32"/>
    <d v="2014-09-18T00:00:00"/>
    <s v="First Class"/>
    <s v="DB-13555"/>
    <s v="Dorothy Badders"/>
    <x v="1"/>
    <x v="0"/>
    <s v="Raleigh"/>
    <x v="3"/>
    <n v="27604"/>
    <x v="0"/>
    <x v="1030"/>
    <x v="1"/>
    <x v="10"/>
    <x v="1012"/>
    <n v="74.352000000000004"/>
    <n v="3"/>
    <n v="0.2"/>
    <n v="23.234999999999992"/>
  </r>
  <r>
    <n v="8774"/>
    <s v="CA-2012-132276"/>
    <x v="1"/>
    <x v="1203"/>
    <d v="2012-02-28T00:00:00"/>
    <s v="Standard Class"/>
    <s v="LC-16960"/>
    <s v="Lindsay Castell"/>
    <x v="2"/>
    <x v="0"/>
    <s v="New York City"/>
    <x v="15"/>
    <n v="10024"/>
    <x v="3"/>
    <x v="566"/>
    <x v="1"/>
    <x v="9"/>
    <x v="561"/>
    <n v="26.880000000000003"/>
    <n v="6"/>
    <n v="0"/>
    <n v="6.7200000000000006"/>
  </r>
  <r>
    <n v="8775"/>
    <s v="CA-2012-132276"/>
    <x v="1"/>
    <x v="1203"/>
    <d v="2012-02-28T00:00:00"/>
    <s v="Standard Class"/>
    <s v="LC-16960"/>
    <s v="Lindsay Castell"/>
    <x v="2"/>
    <x v="0"/>
    <s v="New York City"/>
    <x v="15"/>
    <n v="10024"/>
    <x v="3"/>
    <x v="1282"/>
    <x v="1"/>
    <x v="8"/>
    <x v="1258"/>
    <n v="10.896000000000001"/>
    <n v="2"/>
    <n v="0.2"/>
    <n v="3.8135999999999992"/>
  </r>
  <r>
    <n v="8776"/>
    <s v="CA-2013-163636"/>
    <x v="0"/>
    <x v="5"/>
    <d v="2013-12-10T00:00:00"/>
    <s v="Second Class"/>
    <s v="MP-18175"/>
    <s v="Mike Pelletier"/>
    <x v="2"/>
    <x v="0"/>
    <s v="Chicago"/>
    <x v="10"/>
    <n v="60623"/>
    <x v="2"/>
    <x v="147"/>
    <x v="1"/>
    <x v="6"/>
    <x v="147"/>
    <n v="3.536"/>
    <n v="2"/>
    <n v="0.2"/>
    <n v="0.30940000000000001"/>
  </r>
  <r>
    <n v="8777"/>
    <s v="CA-2013-102813"/>
    <x v="0"/>
    <x v="415"/>
    <d v="2013-07-04T00:00:00"/>
    <s v="First Class"/>
    <s v="EA-14035"/>
    <s v="Erin Ashbrook"/>
    <x v="1"/>
    <x v="0"/>
    <s v="Huntsville"/>
    <x v="5"/>
    <n v="77340"/>
    <x v="2"/>
    <x v="662"/>
    <x v="0"/>
    <x v="1"/>
    <x v="656"/>
    <n v="528.42999999999995"/>
    <n v="5"/>
    <n v="0.3"/>
    <n v="0"/>
  </r>
  <r>
    <n v="8778"/>
    <s v="CA-2013-102813"/>
    <x v="0"/>
    <x v="415"/>
    <d v="2013-07-04T00:00:00"/>
    <s v="First Class"/>
    <s v="EA-14035"/>
    <s v="Erin Ashbrook"/>
    <x v="1"/>
    <x v="0"/>
    <s v="Huntsville"/>
    <x v="5"/>
    <n v="77340"/>
    <x v="2"/>
    <x v="1440"/>
    <x v="1"/>
    <x v="10"/>
    <x v="1419"/>
    <n v="41.472000000000008"/>
    <n v="8"/>
    <n v="0.2"/>
    <n v="14.5152"/>
  </r>
  <r>
    <n v="8779"/>
    <s v="CA-2014-135377"/>
    <x v="3"/>
    <x v="1096"/>
    <d v="2014-12-19T00:00:00"/>
    <s v="Standard Class"/>
    <s v="BP-11095"/>
    <s v="Bart Pistole"/>
    <x v="1"/>
    <x v="0"/>
    <s v="New York City"/>
    <x v="15"/>
    <n v="10024"/>
    <x v="3"/>
    <x v="574"/>
    <x v="0"/>
    <x v="0"/>
    <x v="569"/>
    <n v="287.976"/>
    <n v="3"/>
    <n v="0.2"/>
    <n v="7.1993999999999687"/>
  </r>
  <r>
    <n v="8780"/>
    <s v="CA-2012-165813"/>
    <x v="1"/>
    <x v="305"/>
    <d v="2012-03-22T00:00:00"/>
    <s v="Second Class"/>
    <s v="BM-11785"/>
    <s v="Bryan Mills"/>
    <x v="0"/>
    <x v="0"/>
    <s v="Salem"/>
    <x v="21"/>
    <n v="97301"/>
    <x v="1"/>
    <x v="762"/>
    <x v="1"/>
    <x v="4"/>
    <x v="754"/>
    <n v="29.304000000000002"/>
    <n v="3"/>
    <n v="0.2"/>
    <n v="2.5641000000000034"/>
  </r>
  <r>
    <n v="8781"/>
    <s v="CA-2012-133585"/>
    <x v="1"/>
    <x v="1201"/>
    <d v="2012-03-04T00:00:00"/>
    <s v="First Class"/>
    <s v="CM-12715"/>
    <s v="Craig Molinari"/>
    <x v="1"/>
    <x v="0"/>
    <s v="Houston"/>
    <x v="5"/>
    <n v="77070"/>
    <x v="2"/>
    <x v="1261"/>
    <x v="1"/>
    <x v="6"/>
    <x v="1236"/>
    <n v="55.328000000000003"/>
    <n v="2"/>
    <n v="0.2"/>
    <n v="6.2243999999999957"/>
  </r>
  <r>
    <n v="8782"/>
    <s v="CA-2012-133585"/>
    <x v="1"/>
    <x v="1201"/>
    <d v="2012-03-04T00:00:00"/>
    <s v="First Class"/>
    <s v="CM-12715"/>
    <s v="Craig Molinari"/>
    <x v="1"/>
    <x v="0"/>
    <s v="Houston"/>
    <x v="5"/>
    <n v="77070"/>
    <x v="2"/>
    <x v="789"/>
    <x v="0"/>
    <x v="0"/>
    <x v="779"/>
    <n v="1227.9983999999999"/>
    <n v="6"/>
    <n v="0.32"/>
    <n v="-36.117600000000152"/>
  </r>
  <r>
    <n v="8783"/>
    <s v="CA-2013-116911"/>
    <x v="0"/>
    <x v="306"/>
    <d v="2013-09-21T00:00:00"/>
    <s v="Standard Class"/>
    <s v="JD-16150"/>
    <s v="Justin Deggeller"/>
    <x v="1"/>
    <x v="0"/>
    <s v="Twin Falls"/>
    <x v="45"/>
    <n v="83301"/>
    <x v="1"/>
    <x v="1206"/>
    <x v="1"/>
    <x v="8"/>
    <x v="1182"/>
    <n v="20.416"/>
    <n v="4"/>
    <n v="0.2"/>
    <n v="6.6351999999999984"/>
  </r>
  <r>
    <n v="8784"/>
    <s v="CA-2013-116911"/>
    <x v="0"/>
    <x v="306"/>
    <d v="2013-09-21T00:00:00"/>
    <s v="Standard Class"/>
    <s v="JD-16150"/>
    <s v="Justin Deggeller"/>
    <x v="1"/>
    <x v="0"/>
    <s v="Twin Falls"/>
    <x v="45"/>
    <n v="83301"/>
    <x v="1"/>
    <x v="215"/>
    <x v="0"/>
    <x v="3"/>
    <x v="214"/>
    <n v="1128.3899999999999"/>
    <n v="3"/>
    <n v="0"/>
    <n v="259.52970000000005"/>
  </r>
  <r>
    <n v="8785"/>
    <s v="US-2014-129224"/>
    <x v="3"/>
    <x v="294"/>
    <d v="2014-03-24T00:00:00"/>
    <s v="Standard Class"/>
    <s v="AS-10630"/>
    <s v="Ann Steele"/>
    <x v="2"/>
    <x v="0"/>
    <s v="Knoxville"/>
    <x v="18"/>
    <n v="37918"/>
    <x v="0"/>
    <x v="1186"/>
    <x v="1"/>
    <x v="2"/>
    <x v="1163"/>
    <n v="4.6079999999999997"/>
    <n v="2"/>
    <n v="0.2"/>
    <n v="1.6704000000000001"/>
  </r>
  <r>
    <n v="8786"/>
    <s v="CA-2014-145765"/>
    <x v="3"/>
    <x v="39"/>
    <d v="2014-06-03T00:00:00"/>
    <s v="Standard Class"/>
    <s v="CM-11815"/>
    <s v="Candace McMahon"/>
    <x v="1"/>
    <x v="0"/>
    <s v="Phoenix"/>
    <x v="16"/>
    <n v="85023"/>
    <x v="1"/>
    <x v="1692"/>
    <x v="2"/>
    <x v="7"/>
    <x v="1671"/>
    <n v="195.96000000000004"/>
    <n v="5"/>
    <n v="0.2"/>
    <n v="19.596000000000018"/>
  </r>
  <r>
    <n v="8787"/>
    <s v="CA-2014-145765"/>
    <x v="3"/>
    <x v="39"/>
    <d v="2014-06-03T00:00:00"/>
    <s v="Standard Class"/>
    <s v="CM-11815"/>
    <s v="Candace McMahon"/>
    <x v="1"/>
    <x v="0"/>
    <s v="Phoenix"/>
    <x v="16"/>
    <n v="85023"/>
    <x v="1"/>
    <x v="1483"/>
    <x v="1"/>
    <x v="10"/>
    <x v="1461"/>
    <n v="15.552000000000003"/>
    <n v="3"/>
    <n v="0.2"/>
    <n v="5.4432"/>
  </r>
  <r>
    <n v="8788"/>
    <s v="CA-2014-145765"/>
    <x v="3"/>
    <x v="39"/>
    <d v="2014-06-03T00:00:00"/>
    <s v="Standard Class"/>
    <s v="CM-11815"/>
    <s v="Candace McMahon"/>
    <x v="1"/>
    <x v="0"/>
    <s v="Phoenix"/>
    <x v="16"/>
    <n v="85023"/>
    <x v="1"/>
    <x v="106"/>
    <x v="2"/>
    <x v="11"/>
    <x v="106"/>
    <n v="271.96800000000002"/>
    <n v="4"/>
    <n v="0.2"/>
    <n v="54.393599999999978"/>
  </r>
  <r>
    <n v="8789"/>
    <s v="CA-2014-126914"/>
    <x v="3"/>
    <x v="140"/>
    <d v="2014-06-20T00:00:00"/>
    <s v="Standard Class"/>
    <s v="JE-15715"/>
    <s v="Joe Elijah"/>
    <x v="0"/>
    <x v="0"/>
    <s v="Monroe"/>
    <x v="3"/>
    <n v="28110"/>
    <x v="0"/>
    <x v="1003"/>
    <x v="0"/>
    <x v="1"/>
    <x v="986"/>
    <n v="698.35200000000009"/>
    <n v="3"/>
    <n v="0.2"/>
    <n v="52.376399999999961"/>
  </r>
  <r>
    <n v="8790"/>
    <s v="CA-2014-126914"/>
    <x v="3"/>
    <x v="140"/>
    <d v="2014-06-20T00:00:00"/>
    <s v="Standard Class"/>
    <s v="JE-15715"/>
    <s v="Joe Elijah"/>
    <x v="0"/>
    <x v="0"/>
    <s v="Monroe"/>
    <x v="3"/>
    <n v="28110"/>
    <x v="0"/>
    <x v="1195"/>
    <x v="0"/>
    <x v="0"/>
    <x v="1171"/>
    <n v="77.728000000000009"/>
    <n v="2"/>
    <n v="0.2"/>
    <n v="-3.8863999999999947"/>
  </r>
  <r>
    <n v="8791"/>
    <s v="CA-2012-169572"/>
    <x v="1"/>
    <x v="684"/>
    <d v="2012-09-12T00:00:00"/>
    <s v="Standard Class"/>
    <s v="AG-10525"/>
    <s v="Andy Gerbode"/>
    <x v="1"/>
    <x v="0"/>
    <s v="Richmond"/>
    <x v="17"/>
    <n v="23223"/>
    <x v="0"/>
    <x v="1472"/>
    <x v="1"/>
    <x v="8"/>
    <x v="1450"/>
    <n v="46.62"/>
    <n v="9"/>
    <n v="0"/>
    <n v="21.445199999999996"/>
  </r>
  <r>
    <n v="8792"/>
    <s v="CA-2014-162075"/>
    <x v="3"/>
    <x v="257"/>
    <d v="2014-03-25T00:00:00"/>
    <s v="Standard Class"/>
    <s v="TT-21220"/>
    <s v="Thomas Thornton"/>
    <x v="0"/>
    <x v="0"/>
    <s v="Houston"/>
    <x v="5"/>
    <n v="77041"/>
    <x v="2"/>
    <x v="664"/>
    <x v="2"/>
    <x v="7"/>
    <x v="658"/>
    <n v="537.54399999999998"/>
    <n v="7"/>
    <n v="0.2"/>
    <n v="47.035099999999971"/>
  </r>
  <r>
    <n v="8793"/>
    <s v="CA-2011-162992"/>
    <x v="2"/>
    <x v="174"/>
    <d v="2011-12-21T00:00:00"/>
    <s v="First Class"/>
    <s v="BP-11095"/>
    <s v="Bart Pistole"/>
    <x v="1"/>
    <x v="0"/>
    <s v="Los Angeles"/>
    <x v="1"/>
    <n v="90008"/>
    <x v="1"/>
    <x v="573"/>
    <x v="1"/>
    <x v="2"/>
    <x v="568"/>
    <n v="14.62"/>
    <n v="2"/>
    <n v="0"/>
    <n v="6.8713999999999995"/>
  </r>
  <r>
    <n v="8794"/>
    <s v="CA-2011-162992"/>
    <x v="2"/>
    <x v="174"/>
    <d v="2011-12-21T00:00:00"/>
    <s v="First Class"/>
    <s v="BP-11095"/>
    <s v="Bart Pistole"/>
    <x v="1"/>
    <x v="0"/>
    <s v="Los Angeles"/>
    <x v="1"/>
    <n v="90008"/>
    <x v="1"/>
    <x v="485"/>
    <x v="1"/>
    <x v="13"/>
    <x v="480"/>
    <n v="22.549999999999997"/>
    <n v="5"/>
    <n v="0"/>
    <n v="8.7945000000000011"/>
  </r>
  <r>
    <n v="8795"/>
    <s v="CA-2011-162992"/>
    <x v="2"/>
    <x v="174"/>
    <d v="2011-12-21T00:00:00"/>
    <s v="First Class"/>
    <s v="BP-11095"/>
    <s v="Bart Pistole"/>
    <x v="1"/>
    <x v="0"/>
    <s v="Los Angeles"/>
    <x v="1"/>
    <n v="90008"/>
    <x v="1"/>
    <x v="1285"/>
    <x v="2"/>
    <x v="7"/>
    <x v="1262"/>
    <n v="583.79999999999995"/>
    <n v="5"/>
    <n v="0.2"/>
    <n v="72.974999999999909"/>
  </r>
  <r>
    <n v="8796"/>
    <s v="CA-2011-162992"/>
    <x v="2"/>
    <x v="174"/>
    <d v="2011-12-21T00:00:00"/>
    <s v="First Class"/>
    <s v="BP-11095"/>
    <s v="Bart Pistole"/>
    <x v="1"/>
    <x v="0"/>
    <s v="Los Angeles"/>
    <x v="1"/>
    <n v="90008"/>
    <x v="1"/>
    <x v="665"/>
    <x v="2"/>
    <x v="7"/>
    <x v="659"/>
    <n v="211.16800000000001"/>
    <n v="4"/>
    <n v="0.2"/>
    <n v="15.837600000000009"/>
  </r>
  <r>
    <n v="8797"/>
    <s v="CA-2013-106397"/>
    <x v="0"/>
    <x v="274"/>
    <d v="2013-07-14T00:00:00"/>
    <s v="Standard Class"/>
    <s v="MJ-17740"/>
    <s v="Max Jones"/>
    <x v="0"/>
    <x v="0"/>
    <s v="Orem"/>
    <x v="7"/>
    <n v="84057"/>
    <x v="1"/>
    <x v="490"/>
    <x v="1"/>
    <x v="10"/>
    <x v="485"/>
    <n v="12.96"/>
    <n v="2"/>
    <n v="0"/>
    <n v="6.2208000000000006"/>
  </r>
  <r>
    <n v="8798"/>
    <s v="CA-2013-106397"/>
    <x v="0"/>
    <x v="274"/>
    <d v="2013-07-14T00:00:00"/>
    <s v="Standard Class"/>
    <s v="MJ-17740"/>
    <s v="Max Jones"/>
    <x v="0"/>
    <x v="0"/>
    <s v="Orem"/>
    <x v="7"/>
    <n v="84057"/>
    <x v="1"/>
    <x v="1243"/>
    <x v="1"/>
    <x v="6"/>
    <x v="1217"/>
    <n v="45.98"/>
    <n v="2"/>
    <n v="0"/>
    <n v="12.874400000000001"/>
  </r>
  <r>
    <n v="8799"/>
    <s v="US-2013-150140"/>
    <x v="0"/>
    <x v="1204"/>
    <d v="2013-04-11T00:00:00"/>
    <s v="Standard Class"/>
    <s v="VM-21685"/>
    <s v="Valerie Mitchum"/>
    <x v="2"/>
    <x v="0"/>
    <s v="Burlington"/>
    <x v="42"/>
    <s v="05408"/>
    <x v="3"/>
    <x v="1367"/>
    <x v="2"/>
    <x v="7"/>
    <x v="1343"/>
    <n v="1294.75"/>
    <n v="5"/>
    <n v="0"/>
    <n v="336.63499999999999"/>
  </r>
  <r>
    <n v="8800"/>
    <s v="CA-2011-116666"/>
    <x v="2"/>
    <x v="1205"/>
    <d v="2011-05-10T00:00:00"/>
    <s v="First Class"/>
    <s v="KT-16480"/>
    <s v="Kean Thornton"/>
    <x v="0"/>
    <x v="0"/>
    <s v="Philadelphia"/>
    <x v="9"/>
    <n v="19134"/>
    <x v="3"/>
    <x v="306"/>
    <x v="2"/>
    <x v="16"/>
    <x v="303"/>
    <n v="1799.9699999999998"/>
    <n v="5"/>
    <n v="0.4"/>
    <n v="239.99600000000009"/>
  </r>
  <r>
    <n v="8801"/>
    <s v="CA-2014-148992"/>
    <x v="3"/>
    <x v="51"/>
    <d v="2014-11-28T00:00:00"/>
    <s v="Standard Class"/>
    <s v="CS-12250"/>
    <s v="Chris Selesnick"/>
    <x v="1"/>
    <x v="0"/>
    <s v="Chicago"/>
    <x v="10"/>
    <n v="60623"/>
    <x v="2"/>
    <x v="1283"/>
    <x v="1"/>
    <x v="10"/>
    <x v="1259"/>
    <n v="10.688000000000001"/>
    <n v="2"/>
    <n v="0.2"/>
    <n v="3.7407999999999997"/>
  </r>
  <r>
    <n v="8802"/>
    <s v="CA-2013-140935"/>
    <x v="0"/>
    <x v="338"/>
    <d v="2013-11-13T00:00:00"/>
    <s v="First Class"/>
    <s v="AB-10015"/>
    <s v="Aaron Bergman"/>
    <x v="0"/>
    <x v="0"/>
    <s v="Oklahoma City"/>
    <x v="26"/>
    <n v="73120"/>
    <x v="2"/>
    <x v="1720"/>
    <x v="2"/>
    <x v="7"/>
    <x v="1698"/>
    <n v="221.98"/>
    <n v="2"/>
    <n v="0"/>
    <n v="62.15440000000001"/>
  </r>
  <r>
    <n v="8803"/>
    <s v="CA-2013-140935"/>
    <x v="0"/>
    <x v="338"/>
    <d v="2013-11-13T00:00:00"/>
    <s v="First Class"/>
    <s v="AB-10015"/>
    <s v="Aaron Bergman"/>
    <x v="0"/>
    <x v="0"/>
    <s v="Oklahoma City"/>
    <x v="26"/>
    <n v="73120"/>
    <x v="2"/>
    <x v="1106"/>
    <x v="0"/>
    <x v="0"/>
    <x v="1086"/>
    <n v="341.96"/>
    <n v="2"/>
    <n v="0"/>
    <n v="54.713599999999985"/>
  </r>
  <r>
    <n v="8804"/>
    <s v="CA-2011-157644"/>
    <x v="2"/>
    <x v="520"/>
    <d v="2012-01-01T00:00:00"/>
    <s v="First Class"/>
    <s v="AH-10030"/>
    <s v="Aaron Hawkins"/>
    <x v="1"/>
    <x v="0"/>
    <s v="New York City"/>
    <x v="15"/>
    <n v="10035"/>
    <x v="3"/>
    <x v="567"/>
    <x v="2"/>
    <x v="11"/>
    <x v="562"/>
    <n v="34.769999999999996"/>
    <n v="3"/>
    <n v="0"/>
    <n v="11.474099999999996"/>
  </r>
  <r>
    <n v="8805"/>
    <s v="CA-2011-157644"/>
    <x v="2"/>
    <x v="520"/>
    <d v="2012-01-01T00:00:00"/>
    <s v="First Class"/>
    <s v="AH-10030"/>
    <s v="Aaron Hawkins"/>
    <x v="1"/>
    <x v="0"/>
    <s v="New York City"/>
    <x v="15"/>
    <n v="10035"/>
    <x v="3"/>
    <x v="165"/>
    <x v="1"/>
    <x v="2"/>
    <x v="164"/>
    <n v="18.899999999999999"/>
    <n v="3"/>
    <n v="0"/>
    <n v="8.6939999999999991"/>
  </r>
  <r>
    <n v="8806"/>
    <s v="US-2014-100398"/>
    <x v="3"/>
    <x v="971"/>
    <d v="2014-08-24T00:00:00"/>
    <s v="Standard Class"/>
    <s v="DO-13435"/>
    <s v="Denny Ordway"/>
    <x v="0"/>
    <x v="0"/>
    <s v="Salt Lake City"/>
    <x v="7"/>
    <n v="84106"/>
    <x v="1"/>
    <x v="1160"/>
    <x v="1"/>
    <x v="8"/>
    <x v="1138"/>
    <n v="102.72"/>
    <n v="3"/>
    <n v="0.2"/>
    <n v="37.235999999999997"/>
  </r>
  <r>
    <n v="8807"/>
    <s v="CA-2013-113082"/>
    <x v="0"/>
    <x v="126"/>
    <d v="2013-09-17T00:00:00"/>
    <s v="Standard Class"/>
    <s v="MC-17590"/>
    <s v="Matt Collister"/>
    <x v="1"/>
    <x v="0"/>
    <s v="Utica"/>
    <x v="15"/>
    <n v="13501"/>
    <x v="3"/>
    <x v="1702"/>
    <x v="0"/>
    <x v="5"/>
    <x v="1682"/>
    <n v="40.479999999999997"/>
    <n v="2"/>
    <n v="0"/>
    <n v="14.572799999999997"/>
  </r>
  <r>
    <n v="8808"/>
    <s v="US-2014-110646"/>
    <x v="3"/>
    <x v="40"/>
    <d v="2014-11-01T00:00:00"/>
    <s v="Standard Class"/>
    <s v="JF-15190"/>
    <s v="Jamie Frazer"/>
    <x v="0"/>
    <x v="0"/>
    <s v="Philadelphia"/>
    <x v="9"/>
    <n v="19134"/>
    <x v="3"/>
    <x v="805"/>
    <x v="1"/>
    <x v="8"/>
    <x v="795"/>
    <n v="33.282000000000004"/>
    <n v="3"/>
    <n v="0.7"/>
    <n v="-27.734999999999992"/>
  </r>
  <r>
    <n v="8809"/>
    <s v="US-2014-110646"/>
    <x v="3"/>
    <x v="40"/>
    <d v="2014-11-01T00:00:00"/>
    <s v="Standard Class"/>
    <s v="JF-15190"/>
    <s v="Jamie Frazer"/>
    <x v="0"/>
    <x v="0"/>
    <s v="Philadelphia"/>
    <x v="9"/>
    <n v="19134"/>
    <x v="3"/>
    <x v="1255"/>
    <x v="2"/>
    <x v="7"/>
    <x v="1230"/>
    <n v="118.64999999999998"/>
    <n v="5"/>
    <n v="0.4"/>
    <n v="19.775000000000006"/>
  </r>
  <r>
    <n v="8810"/>
    <s v="US-2014-110646"/>
    <x v="3"/>
    <x v="40"/>
    <d v="2014-11-01T00:00:00"/>
    <s v="Standard Class"/>
    <s v="JF-15190"/>
    <s v="Jamie Frazer"/>
    <x v="0"/>
    <x v="0"/>
    <s v="Philadelphia"/>
    <x v="9"/>
    <n v="19134"/>
    <x v="3"/>
    <x v="932"/>
    <x v="1"/>
    <x v="2"/>
    <x v="916"/>
    <n v="14.76"/>
    <n v="5"/>
    <n v="0.2"/>
    <n v="4.9815000000000005"/>
  </r>
  <r>
    <n v="8811"/>
    <s v="CA-2014-120614"/>
    <x v="3"/>
    <x v="1109"/>
    <d v="2014-06-05T00:00:00"/>
    <s v="Standard Class"/>
    <s v="SM-20950"/>
    <s v="Suzanne McNair"/>
    <x v="1"/>
    <x v="0"/>
    <s v="Los Angeles"/>
    <x v="1"/>
    <n v="90004"/>
    <x v="1"/>
    <x v="945"/>
    <x v="1"/>
    <x v="10"/>
    <x v="929"/>
    <n v="37.520000000000003"/>
    <n v="4"/>
    <n v="0"/>
    <n v="18.009600000000002"/>
  </r>
  <r>
    <n v="8812"/>
    <s v="US-2013-140172"/>
    <x v="0"/>
    <x v="387"/>
    <d v="2013-03-14T00:00:00"/>
    <s v="Standard Class"/>
    <s v="SP-20650"/>
    <s v="Stephanie Phelps"/>
    <x v="1"/>
    <x v="0"/>
    <s v="Jackson"/>
    <x v="12"/>
    <n v="49201"/>
    <x v="2"/>
    <x v="1143"/>
    <x v="1"/>
    <x v="9"/>
    <x v="1122"/>
    <n v="207.14400000000001"/>
    <n v="3"/>
    <n v="0.1"/>
    <n v="48.333599999999976"/>
  </r>
  <r>
    <n v="8813"/>
    <s v="US-2013-140172"/>
    <x v="0"/>
    <x v="387"/>
    <d v="2013-03-14T00:00:00"/>
    <s v="Standard Class"/>
    <s v="SP-20650"/>
    <s v="Stephanie Phelps"/>
    <x v="1"/>
    <x v="0"/>
    <s v="Jackson"/>
    <x v="12"/>
    <n v="49201"/>
    <x v="2"/>
    <x v="1622"/>
    <x v="1"/>
    <x v="6"/>
    <x v="1041"/>
    <n v="13.899999999999999"/>
    <n v="5"/>
    <n v="0"/>
    <n v="3.7529999999999997"/>
  </r>
  <r>
    <n v="8814"/>
    <s v="CA-2012-127754"/>
    <x v="1"/>
    <x v="353"/>
    <d v="2012-07-31T00:00:00"/>
    <s v="Standard Class"/>
    <s v="CK-12760"/>
    <s v="Cyma Kinney"/>
    <x v="1"/>
    <x v="0"/>
    <s v="Glendale"/>
    <x v="16"/>
    <n v="85301"/>
    <x v="1"/>
    <x v="637"/>
    <x v="0"/>
    <x v="1"/>
    <x v="631"/>
    <n v="266.35200000000003"/>
    <n v="3"/>
    <n v="0.2"/>
    <n v="13.317599999999985"/>
  </r>
  <r>
    <n v="8815"/>
    <s v="CA-2012-144274"/>
    <x v="1"/>
    <x v="521"/>
    <d v="2012-11-25T00:00:00"/>
    <s v="Second Class"/>
    <s v="PW-19240"/>
    <s v="Pierre Wener"/>
    <x v="0"/>
    <x v="0"/>
    <s v="Wilmington"/>
    <x v="13"/>
    <n v="19805"/>
    <x v="3"/>
    <x v="348"/>
    <x v="2"/>
    <x v="7"/>
    <x v="344"/>
    <n v="307.98"/>
    <n v="2"/>
    <n v="0"/>
    <n v="89.314199999999971"/>
  </r>
  <r>
    <n v="8816"/>
    <s v="CA-2012-144274"/>
    <x v="1"/>
    <x v="521"/>
    <d v="2012-11-25T00:00:00"/>
    <s v="Second Class"/>
    <s v="PW-19240"/>
    <s v="Pierre Wener"/>
    <x v="0"/>
    <x v="0"/>
    <s v="Wilmington"/>
    <x v="13"/>
    <n v="19805"/>
    <x v="3"/>
    <x v="1843"/>
    <x v="1"/>
    <x v="10"/>
    <x v="1822"/>
    <n v="44.099999999999994"/>
    <n v="6"/>
    <n v="0"/>
    <n v="20.726999999999997"/>
  </r>
  <r>
    <n v="8817"/>
    <s v="CA-2012-144274"/>
    <x v="1"/>
    <x v="521"/>
    <d v="2012-11-25T00:00:00"/>
    <s v="Second Class"/>
    <s v="PW-19240"/>
    <s v="Pierre Wener"/>
    <x v="0"/>
    <x v="0"/>
    <s v="Wilmington"/>
    <x v="13"/>
    <n v="19805"/>
    <x v="3"/>
    <x v="169"/>
    <x v="1"/>
    <x v="6"/>
    <x v="168"/>
    <n v="13.12"/>
    <n v="4"/>
    <n v="0"/>
    <n v="5.6416000000000004"/>
  </r>
  <r>
    <n v="8818"/>
    <s v="CA-2012-144274"/>
    <x v="1"/>
    <x v="521"/>
    <d v="2012-11-25T00:00:00"/>
    <s v="Second Class"/>
    <s v="PW-19240"/>
    <s v="Pierre Wener"/>
    <x v="0"/>
    <x v="0"/>
    <s v="Wilmington"/>
    <x v="13"/>
    <n v="19805"/>
    <x v="3"/>
    <x v="1451"/>
    <x v="1"/>
    <x v="12"/>
    <x v="33"/>
    <n v="16.559999999999999"/>
    <n v="2"/>
    <n v="0"/>
    <n v="7.783199999999999"/>
  </r>
  <r>
    <n v="8819"/>
    <s v="CA-2012-144274"/>
    <x v="1"/>
    <x v="521"/>
    <d v="2012-11-25T00:00:00"/>
    <s v="Second Class"/>
    <s v="PW-19240"/>
    <s v="Pierre Wener"/>
    <x v="0"/>
    <x v="0"/>
    <s v="Wilmington"/>
    <x v="13"/>
    <n v="19805"/>
    <x v="3"/>
    <x v="490"/>
    <x v="1"/>
    <x v="10"/>
    <x v="485"/>
    <n v="38.880000000000003"/>
    <n v="6"/>
    <n v="0"/>
    <n v="18.662400000000002"/>
  </r>
  <r>
    <n v="8820"/>
    <s v="CA-2012-142930"/>
    <x v="1"/>
    <x v="109"/>
    <d v="2012-12-02T00:00:00"/>
    <s v="Standard Class"/>
    <s v="EB-14170"/>
    <s v="Evan Bailliet"/>
    <x v="0"/>
    <x v="0"/>
    <s v="Austin"/>
    <x v="5"/>
    <n v="78745"/>
    <x v="2"/>
    <x v="656"/>
    <x v="1"/>
    <x v="10"/>
    <x v="650"/>
    <n v="335.52"/>
    <n v="4"/>
    <n v="0.2"/>
    <n v="117.43199999999999"/>
  </r>
  <r>
    <n v="8821"/>
    <s v="CA-2014-100622"/>
    <x v="3"/>
    <x v="132"/>
    <d v="2014-11-08T00:00:00"/>
    <s v="Standard Class"/>
    <s v="DK-13090"/>
    <s v="Dave Kipp"/>
    <x v="0"/>
    <x v="0"/>
    <s v="Orlando"/>
    <x v="2"/>
    <n v="32839"/>
    <x v="0"/>
    <x v="455"/>
    <x v="2"/>
    <x v="16"/>
    <x v="451"/>
    <n v="959.98400000000004"/>
    <n v="2"/>
    <n v="0.2"/>
    <n v="311.99479999999994"/>
  </r>
  <r>
    <n v="8822"/>
    <s v="CA-2014-100622"/>
    <x v="3"/>
    <x v="132"/>
    <d v="2014-11-08T00:00:00"/>
    <s v="Standard Class"/>
    <s v="DK-13090"/>
    <s v="Dave Kipp"/>
    <x v="0"/>
    <x v="0"/>
    <s v="Orlando"/>
    <x v="2"/>
    <n v="32839"/>
    <x v="0"/>
    <x v="1282"/>
    <x v="1"/>
    <x v="8"/>
    <x v="1258"/>
    <n v="4.0860000000000003"/>
    <n v="2"/>
    <n v="0.7"/>
    <n v="-2.9963999999999995"/>
  </r>
  <r>
    <n v="8823"/>
    <s v="CA-2014-100622"/>
    <x v="3"/>
    <x v="132"/>
    <d v="2014-11-08T00:00:00"/>
    <s v="Standard Class"/>
    <s v="DK-13090"/>
    <s v="Dave Kipp"/>
    <x v="0"/>
    <x v="0"/>
    <s v="Orlando"/>
    <x v="2"/>
    <n v="32839"/>
    <x v="0"/>
    <x v="1753"/>
    <x v="1"/>
    <x v="6"/>
    <x v="1734"/>
    <n v="55.984000000000009"/>
    <n v="2"/>
    <n v="0.2"/>
    <n v="4.1987999999999985"/>
  </r>
  <r>
    <n v="8824"/>
    <s v="CA-2014-100622"/>
    <x v="3"/>
    <x v="132"/>
    <d v="2014-11-08T00:00:00"/>
    <s v="Standard Class"/>
    <s v="DK-13090"/>
    <s v="Dave Kipp"/>
    <x v="0"/>
    <x v="0"/>
    <s v="Orlando"/>
    <x v="2"/>
    <n v="32839"/>
    <x v="0"/>
    <x v="711"/>
    <x v="1"/>
    <x v="10"/>
    <x v="703"/>
    <n v="10.688000000000001"/>
    <n v="2"/>
    <n v="0.2"/>
    <n v="3.7407999999999997"/>
  </r>
  <r>
    <n v="8825"/>
    <s v="CA-2014-117156"/>
    <x v="3"/>
    <x v="708"/>
    <d v="2014-03-24T00:00:00"/>
    <s v="Second Class"/>
    <s v="TB-21055"/>
    <s v="Ted Butterfield"/>
    <x v="0"/>
    <x v="0"/>
    <s v="Reading"/>
    <x v="9"/>
    <n v="19601"/>
    <x v="3"/>
    <x v="436"/>
    <x v="1"/>
    <x v="12"/>
    <x v="431"/>
    <n v="8.8559999999999999"/>
    <n v="3"/>
    <n v="0.2"/>
    <n v="2.8781999999999992"/>
  </r>
  <r>
    <n v="8826"/>
    <s v="CA-2012-115399"/>
    <x v="1"/>
    <x v="546"/>
    <d v="2012-12-22T00:00:00"/>
    <s v="First Class"/>
    <s v="AG-10900"/>
    <s v="Arthur Gainer"/>
    <x v="0"/>
    <x v="0"/>
    <s v="Philadelphia"/>
    <x v="9"/>
    <n v="19134"/>
    <x v="3"/>
    <x v="1186"/>
    <x v="1"/>
    <x v="2"/>
    <x v="1163"/>
    <n v="6.911999999999999"/>
    <n v="3"/>
    <n v="0.2"/>
    <n v="2.5056000000000003"/>
  </r>
  <r>
    <n v="8827"/>
    <s v="US-2011-157847"/>
    <x v="2"/>
    <x v="1063"/>
    <d v="2011-04-06T00:00:00"/>
    <s v="Second Class"/>
    <s v="SC-20020"/>
    <s v="Sam Craven"/>
    <x v="0"/>
    <x v="0"/>
    <s v="Houston"/>
    <x v="5"/>
    <n v="77095"/>
    <x v="2"/>
    <x v="481"/>
    <x v="1"/>
    <x v="10"/>
    <x v="477"/>
    <n v="26.720000000000002"/>
    <n v="5"/>
    <n v="0.2"/>
    <n v="9.3520000000000003"/>
  </r>
  <r>
    <n v="8828"/>
    <s v="US-2011-157847"/>
    <x v="2"/>
    <x v="1063"/>
    <d v="2011-04-06T00:00:00"/>
    <s v="Second Class"/>
    <s v="SC-20020"/>
    <s v="Sam Craven"/>
    <x v="0"/>
    <x v="0"/>
    <s v="Houston"/>
    <x v="5"/>
    <n v="77095"/>
    <x v="2"/>
    <x v="1774"/>
    <x v="1"/>
    <x v="10"/>
    <x v="1755"/>
    <n v="33.488000000000007"/>
    <n v="7"/>
    <n v="0.2"/>
    <n v="10.464999999999998"/>
  </r>
  <r>
    <n v="8829"/>
    <s v="CA-2012-115168"/>
    <x v="1"/>
    <x v="1117"/>
    <d v="2012-06-09T00:00:00"/>
    <s v="Standard Class"/>
    <s v="BB-11545"/>
    <s v="Brenda Bowman"/>
    <x v="1"/>
    <x v="0"/>
    <s v="Saint Charles"/>
    <x v="25"/>
    <n v="63301"/>
    <x v="2"/>
    <x v="1157"/>
    <x v="1"/>
    <x v="10"/>
    <x v="1136"/>
    <n v="10.56"/>
    <n v="2"/>
    <n v="0"/>
    <n v="4.7519999999999998"/>
  </r>
  <r>
    <n v="8830"/>
    <s v="CA-2011-109680"/>
    <x v="2"/>
    <x v="191"/>
    <d v="2011-10-09T00:00:00"/>
    <s v="First Class"/>
    <s v="VP-21760"/>
    <s v="Victoria Pisteka"/>
    <x v="1"/>
    <x v="0"/>
    <s v="Indianapolis"/>
    <x v="14"/>
    <n v="46203"/>
    <x v="2"/>
    <x v="1662"/>
    <x v="1"/>
    <x v="4"/>
    <x v="1641"/>
    <n v="386.34"/>
    <n v="2"/>
    <n v="0"/>
    <n v="54.087600000000009"/>
  </r>
  <r>
    <n v="8831"/>
    <s v="CA-2013-167983"/>
    <x v="0"/>
    <x v="1036"/>
    <d v="2013-08-25T00:00:00"/>
    <s v="Second Class"/>
    <s v="RP-19270"/>
    <s v="Rachel Payne"/>
    <x v="1"/>
    <x v="0"/>
    <s v="Seattle"/>
    <x v="4"/>
    <n v="98115"/>
    <x v="1"/>
    <x v="807"/>
    <x v="1"/>
    <x v="8"/>
    <x v="797"/>
    <n v="33.44"/>
    <n v="10"/>
    <n v="0.2"/>
    <n v="11.703999999999997"/>
  </r>
  <r>
    <n v="8832"/>
    <s v="CA-2012-145324"/>
    <x v="1"/>
    <x v="219"/>
    <d v="2012-11-19T00:00:00"/>
    <s v="Standard Class"/>
    <s v="DH-13675"/>
    <s v="Duane Huffman"/>
    <x v="2"/>
    <x v="0"/>
    <s v="Harrisonburg"/>
    <x v="17"/>
    <n v="22801"/>
    <x v="0"/>
    <x v="561"/>
    <x v="0"/>
    <x v="5"/>
    <x v="555"/>
    <n v="39.96"/>
    <n v="2"/>
    <n v="0"/>
    <n v="14.3856"/>
  </r>
  <r>
    <n v="8833"/>
    <s v="CA-2012-153423"/>
    <x v="1"/>
    <x v="137"/>
    <d v="2012-06-27T00:00:00"/>
    <s v="Standard Class"/>
    <s v="SW-20455"/>
    <s v="Shaun Weien"/>
    <x v="0"/>
    <x v="0"/>
    <s v="Rochester"/>
    <x v="15"/>
    <n v="14609"/>
    <x v="3"/>
    <x v="692"/>
    <x v="1"/>
    <x v="8"/>
    <x v="685"/>
    <n v="1217.568"/>
    <n v="2"/>
    <n v="0.2"/>
    <n v="456.58800000000002"/>
  </r>
  <r>
    <n v="8834"/>
    <s v="US-2014-132675"/>
    <x v="3"/>
    <x v="241"/>
    <d v="2014-09-29T00:00:00"/>
    <s v="Standard Class"/>
    <s v="KF-16285"/>
    <s v="Karen Ferguson"/>
    <x v="2"/>
    <x v="0"/>
    <s v="Sandy Springs"/>
    <x v="32"/>
    <n v="30328"/>
    <x v="0"/>
    <x v="1018"/>
    <x v="1"/>
    <x v="4"/>
    <x v="1510"/>
    <n v="15.51"/>
    <n v="1"/>
    <n v="0"/>
    <n v="3.8774999999999995"/>
  </r>
  <r>
    <n v="8835"/>
    <s v="US-2014-132675"/>
    <x v="3"/>
    <x v="241"/>
    <d v="2014-09-29T00:00:00"/>
    <s v="Standard Class"/>
    <s v="KF-16285"/>
    <s v="Karen Ferguson"/>
    <x v="2"/>
    <x v="0"/>
    <s v="Sandy Springs"/>
    <x v="32"/>
    <n v="30328"/>
    <x v="0"/>
    <x v="1517"/>
    <x v="2"/>
    <x v="7"/>
    <x v="1495"/>
    <n v="89.9"/>
    <n v="2"/>
    <n v="0"/>
    <n v="25.171999999999997"/>
  </r>
  <r>
    <n v="8836"/>
    <s v="US-2014-132675"/>
    <x v="3"/>
    <x v="241"/>
    <d v="2014-09-29T00:00:00"/>
    <s v="Standard Class"/>
    <s v="KF-16285"/>
    <s v="Karen Ferguson"/>
    <x v="2"/>
    <x v="0"/>
    <s v="Sandy Springs"/>
    <x v="32"/>
    <n v="30328"/>
    <x v="0"/>
    <x v="1742"/>
    <x v="1"/>
    <x v="6"/>
    <x v="1722"/>
    <n v="14.28"/>
    <n v="4"/>
    <n v="0"/>
    <n v="3.7127999999999997"/>
  </r>
  <r>
    <n v="8837"/>
    <s v="US-2014-132675"/>
    <x v="3"/>
    <x v="241"/>
    <d v="2014-09-29T00:00:00"/>
    <s v="Standard Class"/>
    <s v="KF-16285"/>
    <s v="Karen Ferguson"/>
    <x v="2"/>
    <x v="0"/>
    <s v="Sandy Springs"/>
    <x v="32"/>
    <n v="30328"/>
    <x v="0"/>
    <x v="753"/>
    <x v="1"/>
    <x v="6"/>
    <x v="744"/>
    <n v="12.72"/>
    <n v="3"/>
    <n v="0"/>
    <n v="4.9607999999999999"/>
  </r>
  <r>
    <n v="8838"/>
    <s v="US-2014-132675"/>
    <x v="3"/>
    <x v="241"/>
    <d v="2014-09-29T00:00:00"/>
    <s v="Standard Class"/>
    <s v="KF-16285"/>
    <s v="Karen Ferguson"/>
    <x v="2"/>
    <x v="0"/>
    <s v="Sandy Springs"/>
    <x v="32"/>
    <n v="30328"/>
    <x v="0"/>
    <x v="365"/>
    <x v="1"/>
    <x v="2"/>
    <x v="360"/>
    <n v="15.75"/>
    <n v="5"/>
    <n v="0"/>
    <n v="7.5600000000000005"/>
  </r>
  <r>
    <n v="8839"/>
    <s v="CA-2011-153808"/>
    <x v="2"/>
    <x v="322"/>
    <d v="2011-04-10T00:00:00"/>
    <s v="Second Class"/>
    <s v="FH-14275"/>
    <s v="Frank Hawley"/>
    <x v="1"/>
    <x v="0"/>
    <s v="Los Angeles"/>
    <x v="1"/>
    <n v="90004"/>
    <x v="1"/>
    <x v="1559"/>
    <x v="1"/>
    <x v="6"/>
    <x v="1540"/>
    <n v="70.949999999999989"/>
    <n v="3"/>
    <n v="0"/>
    <n v="18.447000000000003"/>
  </r>
  <r>
    <n v="8840"/>
    <s v="CA-2011-153808"/>
    <x v="2"/>
    <x v="322"/>
    <d v="2011-04-10T00:00:00"/>
    <s v="Second Class"/>
    <s v="FH-14275"/>
    <s v="Frank Hawley"/>
    <x v="1"/>
    <x v="0"/>
    <s v="Los Angeles"/>
    <x v="1"/>
    <n v="90004"/>
    <x v="1"/>
    <x v="102"/>
    <x v="1"/>
    <x v="8"/>
    <x v="102"/>
    <n v="65.567999999999998"/>
    <n v="2"/>
    <n v="0.2"/>
    <n v="23.768399999999996"/>
  </r>
  <r>
    <n v="8841"/>
    <s v="CA-2011-153808"/>
    <x v="2"/>
    <x v="322"/>
    <d v="2011-04-10T00:00:00"/>
    <s v="Second Class"/>
    <s v="FH-14275"/>
    <s v="Frank Hawley"/>
    <x v="1"/>
    <x v="0"/>
    <s v="Los Angeles"/>
    <x v="1"/>
    <n v="90004"/>
    <x v="1"/>
    <x v="1336"/>
    <x v="2"/>
    <x v="11"/>
    <x v="1312"/>
    <n v="299.96999999999997"/>
    <n v="3"/>
    <n v="0"/>
    <n v="131.98680000000002"/>
  </r>
  <r>
    <n v="8842"/>
    <s v="US-2013-112396"/>
    <x v="0"/>
    <x v="1206"/>
    <d v="2013-02-13T00:00:00"/>
    <s v="Standard Class"/>
    <s v="JR-16210"/>
    <s v="Justin Ritter"/>
    <x v="1"/>
    <x v="0"/>
    <s v="San Francisco"/>
    <x v="1"/>
    <n v="94110"/>
    <x v="1"/>
    <x v="246"/>
    <x v="2"/>
    <x v="11"/>
    <x v="244"/>
    <n v="89.97"/>
    <n v="3"/>
    <n v="0"/>
    <n v="39.586800000000011"/>
  </r>
  <r>
    <n v="8843"/>
    <s v="US-2013-112396"/>
    <x v="0"/>
    <x v="1206"/>
    <d v="2013-02-13T00:00:00"/>
    <s v="Standard Class"/>
    <s v="JR-16210"/>
    <s v="Justin Ritter"/>
    <x v="1"/>
    <x v="0"/>
    <s v="San Francisco"/>
    <x v="1"/>
    <n v="94110"/>
    <x v="1"/>
    <x v="788"/>
    <x v="2"/>
    <x v="11"/>
    <x v="778"/>
    <n v="31.86"/>
    <n v="2"/>
    <n v="0"/>
    <n v="11.151"/>
  </r>
  <r>
    <n v="8844"/>
    <s v="CA-2011-141173"/>
    <x v="2"/>
    <x v="728"/>
    <d v="2011-11-20T00:00:00"/>
    <s v="Second Class"/>
    <s v="JC-16105"/>
    <s v="Julie Creighton"/>
    <x v="1"/>
    <x v="0"/>
    <s v="Minneapolis"/>
    <x v="11"/>
    <n v="55407"/>
    <x v="2"/>
    <x v="1678"/>
    <x v="1"/>
    <x v="4"/>
    <x v="1657"/>
    <n v="67.150000000000006"/>
    <n v="5"/>
    <n v="0"/>
    <n v="16.787500000000001"/>
  </r>
  <r>
    <n v="8845"/>
    <s v="CA-2014-156664"/>
    <x v="3"/>
    <x v="404"/>
    <d v="2014-12-24T00:00:00"/>
    <s v="Standard Class"/>
    <s v="BP-11290"/>
    <s v="Beth Paige"/>
    <x v="0"/>
    <x v="0"/>
    <s v="Columbus"/>
    <x v="24"/>
    <n v="43229"/>
    <x v="3"/>
    <x v="1232"/>
    <x v="1"/>
    <x v="8"/>
    <x v="1206"/>
    <n v="7.2359999999999998"/>
    <n v="3"/>
    <n v="0.7"/>
    <n v="-6.0299999999999976"/>
  </r>
  <r>
    <n v="8846"/>
    <s v="CA-2014-156664"/>
    <x v="3"/>
    <x v="404"/>
    <d v="2014-12-24T00:00:00"/>
    <s v="Standard Class"/>
    <s v="BP-11290"/>
    <s v="Beth Paige"/>
    <x v="0"/>
    <x v="0"/>
    <s v="Columbus"/>
    <x v="24"/>
    <n v="43229"/>
    <x v="3"/>
    <x v="131"/>
    <x v="1"/>
    <x v="13"/>
    <x v="131"/>
    <n v="4.8239999999999998"/>
    <n v="3"/>
    <n v="0.2"/>
    <n v="1.7486999999999999"/>
  </r>
  <r>
    <n v="8847"/>
    <s v="CA-2014-156664"/>
    <x v="3"/>
    <x v="404"/>
    <d v="2014-12-24T00:00:00"/>
    <s v="Standard Class"/>
    <s v="BP-11290"/>
    <s v="Beth Paige"/>
    <x v="0"/>
    <x v="0"/>
    <s v="Columbus"/>
    <x v="24"/>
    <n v="43229"/>
    <x v="3"/>
    <x v="393"/>
    <x v="1"/>
    <x v="10"/>
    <x v="389"/>
    <n v="91.360000000000014"/>
    <n v="5"/>
    <n v="0.2"/>
    <n v="29.691999999999993"/>
  </r>
  <r>
    <n v="8848"/>
    <s v="CA-2014-156664"/>
    <x v="3"/>
    <x v="404"/>
    <d v="2014-12-24T00:00:00"/>
    <s v="Standard Class"/>
    <s v="BP-11290"/>
    <s v="Beth Paige"/>
    <x v="0"/>
    <x v="0"/>
    <s v="Columbus"/>
    <x v="24"/>
    <n v="43229"/>
    <x v="3"/>
    <x v="723"/>
    <x v="1"/>
    <x v="9"/>
    <x v="715"/>
    <n v="130.11199999999999"/>
    <n v="2"/>
    <n v="0.2"/>
    <n v="13.011199999999995"/>
  </r>
  <r>
    <n v="8849"/>
    <s v="CA-2012-140718"/>
    <x v="1"/>
    <x v="740"/>
    <d v="2012-07-04T00:00:00"/>
    <s v="First Class"/>
    <s v="FA-14230"/>
    <s v="Frank Atkinson"/>
    <x v="1"/>
    <x v="0"/>
    <s v="Raleigh"/>
    <x v="3"/>
    <n v="27604"/>
    <x v="0"/>
    <x v="918"/>
    <x v="2"/>
    <x v="7"/>
    <x v="901"/>
    <n v="74.239999999999995"/>
    <n v="1"/>
    <n v="0.2"/>
    <n v="8.3519999999999932"/>
  </r>
  <r>
    <n v="8850"/>
    <s v="CA-2012-140718"/>
    <x v="1"/>
    <x v="740"/>
    <d v="2012-07-04T00:00:00"/>
    <s v="First Class"/>
    <s v="FA-14230"/>
    <s v="Frank Atkinson"/>
    <x v="1"/>
    <x v="0"/>
    <s v="Raleigh"/>
    <x v="3"/>
    <n v="27604"/>
    <x v="0"/>
    <x v="891"/>
    <x v="0"/>
    <x v="5"/>
    <x v="875"/>
    <n v="159.84000000000003"/>
    <n v="10"/>
    <n v="0.2"/>
    <n v="45.954000000000008"/>
  </r>
  <r>
    <n v="8851"/>
    <s v="CA-2012-140718"/>
    <x v="1"/>
    <x v="740"/>
    <d v="2012-07-04T00:00:00"/>
    <s v="First Class"/>
    <s v="FA-14230"/>
    <s v="Frank Atkinson"/>
    <x v="1"/>
    <x v="0"/>
    <s v="Raleigh"/>
    <x v="3"/>
    <n v="27604"/>
    <x v="0"/>
    <x v="544"/>
    <x v="1"/>
    <x v="8"/>
    <x v="539"/>
    <n v="2.8920000000000008"/>
    <n v="2"/>
    <n v="0.7"/>
    <n v="-2.3136000000000001"/>
  </r>
  <r>
    <n v="8852"/>
    <s v="CA-2012-140718"/>
    <x v="1"/>
    <x v="740"/>
    <d v="2012-07-04T00:00:00"/>
    <s v="First Class"/>
    <s v="FA-14230"/>
    <s v="Frank Atkinson"/>
    <x v="1"/>
    <x v="0"/>
    <s v="Raleigh"/>
    <x v="3"/>
    <n v="27604"/>
    <x v="0"/>
    <x v="707"/>
    <x v="1"/>
    <x v="10"/>
    <x v="699"/>
    <n v="9.3920000000000012"/>
    <n v="2"/>
    <n v="0.2"/>
    <n v="3.2871999999999999"/>
  </r>
  <r>
    <n v="8853"/>
    <s v="CA-2011-119977"/>
    <x v="2"/>
    <x v="1169"/>
    <d v="2011-10-13T00:00:00"/>
    <s v="Second Class"/>
    <s v="DN-13690"/>
    <s v="Duane Noonan"/>
    <x v="0"/>
    <x v="0"/>
    <s v="New York City"/>
    <x v="15"/>
    <n v="10011"/>
    <x v="3"/>
    <x v="1019"/>
    <x v="1"/>
    <x v="10"/>
    <x v="1001"/>
    <n v="123.92"/>
    <n v="4"/>
    <n v="0"/>
    <n v="55.763999999999996"/>
  </r>
  <r>
    <n v="8854"/>
    <s v="US-2012-115343"/>
    <x v="1"/>
    <x v="357"/>
    <d v="2012-09-25T00:00:00"/>
    <s v="First Class"/>
    <s v="FO-14305"/>
    <s v="Frank Olsen"/>
    <x v="0"/>
    <x v="0"/>
    <s v="Philadelphia"/>
    <x v="9"/>
    <n v="19143"/>
    <x v="3"/>
    <x v="1205"/>
    <x v="1"/>
    <x v="14"/>
    <x v="1181"/>
    <n v="55.600000000000009"/>
    <n v="5"/>
    <n v="0.2"/>
    <n v="6.2549999999999919"/>
  </r>
  <r>
    <n v="8855"/>
    <s v="US-2012-115343"/>
    <x v="1"/>
    <x v="357"/>
    <d v="2012-09-25T00:00:00"/>
    <s v="First Class"/>
    <s v="FO-14305"/>
    <s v="Frank Olsen"/>
    <x v="0"/>
    <x v="0"/>
    <s v="Philadelphia"/>
    <x v="9"/>
    <n v="19143"/>
    <x v="3"/>
    <x v="217"/>
    <x v="2"/>
    <x v="11"/>
    <x v="216"/>
    <n v="617.97600000000011"/>
    <n v="3"/>
    <n v="0.2"/>
    <n v="-7.724700000000098"/>
  </r>
  <r>
    <n v="8856"/>
    <s v="CA-2014-163671"/>
    <x v="3"/>
    <x v="165"/>
    <d v="2014-12-31T00:00:00"/>
    <s v="Standard Class"/>
    <s v="DP-13105"/>
    <s v="Dave Poirier"/>
    <x v="1"/>
    <x v="0"/>
    <s v="Meridian"/>
    <x v="45"/>
    <n v="83642"/>
    <x v="1"/>
    <x v="213"/>
    <x v="1"/>
    <x v="8"/>
    <x v="212"/>
    <n v="21.312000000000005"/>
    <n v="3"/>
    <n v="0.2"/>
    <n v="7.9919999999999991"/>
  </r>
  <r>
    <n v="8857"/>
    <s v="CA-2014-135909"/>
    <x v="3"/>
    <x v="119"/>
    <d v="2014-10-21T00:00:00"/>
    <s v="Standard Class"/>
    <s v="JW-15220"/>
    <s v="Jane Waco"/>
    <x v="1"/>
    <x v="0"/>
    <s v="Sacramento"/>
    <x v="1"/>
    <n v="95823"/>
    <x v="1"/>
    <x v="343"/>
    <x v="2"/>
    <x v="11"/>
    <x v="339"/>
    <n v="209.94"/>
    <n v="6"/>
    <n v="0"/>
    <n v="39.888599999999997"/>
  </r>
  <r>
    <n v="8858"/>
    <s v="CA-2014-135909"/>
    <x v="3"/>
    <x v="119"/>
    <d v="2014-10-21T00:00:00"/>
    <s v="Standard Class"/>
    <s v="JW-15220"/>
    <s v="Jane Waco"/>
    <x v="1"/>
    <x v="0"/>
    <s v="Sacramento"/>
    <x v="1"/>
    <n v="95823"/>
    <x v="1"/>
    <x v="1431"/>
    <x v="2"/>
    <x v="7"/>
    <x v="1410"/>
    <n v="31.983999999999998"/>
    <n v="2"/>
    <n v="0.2"/>
    <n v="-7.9959999999999996"/>
  </r>
  <r>
    <n v="8859"/>
    <s v="CA-2014-135909"/>
    <x v="3"/>
    <x v="119"/>
    <d v="2014-10-21T00:00:00"/>
    <s v="Standard Class"/>
    <s v="JW-15220"/>
    <s v="Jane Waco"/>
    <x v="1"/>
    <x v="0"/>
    <s v="Sacramento"/>
    <x v="1"/>
    <n v="95823"/>
    <x v="1"/>
    <x v="450"/>
    <x v="1"/>
    <x v="8"/>
    <x v="446"/>
    <n v="5083.96"/>
    <n v="5"/>
    <n v="0.2"/>
    <n v="1906.4849999999999"/>
  </r>
  <r>
    <n v="8860"/>
    <s v="US-2014-114356"/>
    <x v="3"/>
    <x v="648"/>
    <d v="2014-08-27T00:00:00"/>
    <s v="Standard Class"/>
    <s v="TT-21460"/>
    <s v="Tonja Turnell"/>
    <x v="2"/>
    <x v="0"/>
    <s v="Charlotte"/>
    <x v="3"/>
    <n v="28205"/>
    <x v="0"/>
    <x v="1517"/>
    <x v="2"/>
    <x v="7"/>
    <x v="1495"/>
    <n v="35.96"/>
    <n v="1"/>
    <n v="0.2"/>
    <n v="3.5959999999999983"/>
  </r>
  <r>
    <n v="8861"/>
    <s v="CA-2012-125934"/>
    <x v="1"/>
    <x v="861"/>
    <d v="2012-09-18T00:00:00"/>
    <s v="Standard Class"/>
    <s v="SN-20560"/>
    <s v="Skye Norling"/>
    <x v="2"/>
    <x v="0"/>
    <s v="Paterson"/>
    <x v="30"/>
    <n v="7501"/>
    <x v="3"/>
    <x v="1655"/>
    <x v="1"/>
    <x v="2"/>
    <x v="1634"/>
    <n v="31.049999999999997"/>
    <n v="3"/>
    <n v="0"/>
    <n v="14.904"/>
  </r>
  <r>
    <n v="8862"/>
    <s v="CA-2012-125934"/>
    <x v="1"/>
    <x v="861"/>
    <d v="2012-09-18T00:00:00"/>
    <s v="Standard Class"/>
    <s v="SN-20560"/>
    <s v="Skye Norling"/>
    <x v="2"/>
    <x v="0"/>
    <s v="Paterson"/>
    <x v="30"/>
    <n v="7501"/>
    <x v="3"/>
    <x v="1348"/>
    <x v="0"/>
    <x v="5"/>
    <x v="1324"/>
    <n v="8.92"/>
    <n v="4"/>
    <n v="0"/>
    <n v="3.9248000000000003"/>
  </r>
  <r>
    <n v="8863"/>
    <s v="CA-2012-125934"/>
    <x v="1"/>
    <x v="861"/>
    <d v="2012-09-18T00:00:00"/>
    <s v="Standard Class"/>
    <s v="SN-20560"/>
    <s v="Skye Norling"/>
    <x v="2"/>
    <x v="0"/>
    <s v="Paterson"/>
    <x v="30"/>
    <n v="7501"/>
    <x v="3"/>
    <x v="270"/>
    <x v="1"/>
    <x v="8"/>
    <x v="267"/>
    <n v="209.6"/>
    <n v="4"/>
    <n v="0"/>
    <n v="96.415999999999997"/>
  </r>
  <r>
    <n v="8864"/>
    <s v="CA-2012-125934"/>
    <x v="1"/>
    <x v="861"/>
    <d v="2012-09-18T00:00:00"/>
    <s v="Standard Class"/>
    <s v="SN-20560"/>
    <s v="Skye Norling"/>
    <x v="2"/>
    <x v="0"/>
    <s v="Paterson"/>
    <x v="30"/>
    <n v="7501"/>
    <x v="3"/>
    <x v="1109"/>
    <x v="1"/>
    <x v="9"/>
    <x v="1089"/>
    <n v="111.04"/>
    <n v="4"/>
    <n v="0"/>
    <n v="29.980800000000002"/>
  </r>
  <r>
    <n v="8865"/>
    <s v="CA-2012-125934"/>
    <x v="1"/>
    <x v="861"/>
    <d v="2012-09-18T00:00:00"/>
    <s v="Standard Class"/>
    <s v="SN-20560"/>
    <s v="Skye Norling"/>
    <x v="2"/>
    <x v="0"/>
    <s v="Paterson"/>
    <x v="30"/>
    <n v="7501"/>
    <x v="3"/>
    <x v="1650"/>
    <x v="1"/>
    <x v="10"/>
    <x v="1630"/>
    <n v="38.880000000000003"/>
    <n v="6"/>
    <n v="0"/>
    <n v="18.662400000000002"/>
  </r>
  <r>
    <n v="8866"/>
    <s v="CA-2012-158148"/>
    <x v="1"/>
    <x v="139"/>
    <d v="2012-12-26T00:00:00"/>
    <s v="Standard Class"/>
    <s v="JM-15865"/>
    <s v="John Murray"/>
    <x v="0"/>
    <x v="0"/>
    <s v="Arlington"/>
    <x v="17"/>
    <n v="22204"/>
    <x v="0"/>
    <x v="1204"/>
    <x v="1"/>
    <x v="9"/>
    <x v="1180"/>
    <n v="36.269999999999996"/>
    <n v="3"/>
    <n v="0"/>
    <n v="10.880999999999997"/>
  </r>
  <r>
    <n v="8867"/>
    <s v="CA-2011-120411"/>
    <x v="2"/>
    <x v="59"/>
    <d v="2011-09-23T00:00:00"/>
    <s v="First Class"/>
    <s v="SB-20185"/>
    <s v="Sarah Brown"/>
    <x v="0"/>
    <x v="0"/>
    <s v="Chicago"/>
    <x v="10"/>
    <n v="60653"/>
    <x v="2"/>
    <x v="1601"/>
    <x v="0"/>
    <x v="0"/>
    <x v="1584"/>
    <n v="493.42999999999995"/>
    <n v="5"/>
    <n v="0.3"/>
    <n v="-70.489999999999981"/>
  </r>
  <r>
    <n v="8868"/>
    <s v="CA-2011-120411"/>
    <x v="2"/>
    <x v="59"/>
    <d v="2011-09-23T00:00:00"/>
    <s v="First Class"/>
    <s v="SB-20185"/>
    <s v="Sarah Brown"/>
    <x v="0"/>
    <x v="0"/>
    <s v="Chicago"/>
    <x v="10"/>
    <n v="60653"/>
    <x v="2"/>
    <x v="1091"/>
    <x v="2"/>
    <x v="7"/>
    <x v="1072"/>
    <n v="11.120000000000001"/>
    <n v="2"/>
    <n v="0.2"/>
    <n v="3.4749999999999996"/>
  </r>
  <r>
    <n v="8869"/>
    <s v="CA-2013-158260"/>
    <x v="0"/>
    <x v="254"/>
    <d v="2013-11-09T00:00:00"/>
    <s v="Standard Class"/>
    <s v="CC-12475"/>
    <s v="Cindy Chapman"/>
    <x v="0"/>
    <x v="0"/>
    <s v="San Diego"/>
    <x v="1"/>
    <n v="92037"/>
    <x v="1"/>
    <x v="1771"/>
    <x v="2"/>
    <x v="15"/>
    <x v="1752"/>
    <n v="686.40000000000009"/>
    <n v="2"/>
    <n v="0.2"/>
    <n v="77.219999999999914"/>
  </r>
  <r>
    <n v="8870"/>
    <s v="CA-2014-101805"/>
    <x v="3"/>
    <x v="96"/>
    <d v="2014-12-07T00:00:00"/>
    <s v="Standard Class"/>
    <s v="SH-19975"/>
    <s v="Sally Hughsby"/>
    <x v="1"/>
    <x v="0"/>
    <s v="Seattle"/>
    <x v="4"/>
    <n v="98105"/>
    <x v="1"/>
    <x v="1406"/>
    <x v="1"/>
    <x v="8"/>
    <x v="1384"/>
    <n v="15.920000000000002"/>
    <n v="5"/>
    <n v="0.2"/>
    <n v="5.3729999999999993"/>
  </r>
  <r>
    <n v="8871"/>
    <s v="CA-2014-101805"/>
    <x v="3"/>
    <x v="96"/>
    <d v="2014-12-07T00:00:00"/>
    <s v="Standard Class"/>
    <s v="SH-19975"/>
    <s v="Sally Hughsby"/>
    <x v="1"/>
    <x v="0"/>
    <s v="Seattle"/>
    <x v="4"/>
    <n v="98105"/>
    <x v="1"/>
    <x v="325"/>
    <x v="0"/>
    <x v="5"/>
    <x v="322"/>
    <n v="70.679999999999993"/>
    <n v="12"/>
    <n v="0"/>
    <n v="31.099200000000003"/>
  </r>
  <r>
    <n v="8872"/>
    <s v="CA-2014-101805"/>
    <x v="3"/>
    <x v="96"/>
    <d v="2014-12-07T00:00:00"/>
    <s v="Standard Class"/>
    <s v="SH-19975"/>
    <s v="Sally Hughsby"/>
    <x v="1"/>
    <x v="0"/>
    <s v="Seattle"/>
    <x v="4"/>
    <n v="98105"/>
    <x v="1"/>
    <x v="273"/>
    <x v="1"/>
    <x v="4"/>
    <x v="270"/>
    <n v="541.24"/>
    <n v="4"/>
    <n v="0"/>
    <n v="5.4124000000000478"/>
  </r>
  <r>
    <n v="8873"/>
    <s v="US-2011-105137"/>
    <x v="2"/>
    <x v="982"/>
    <d v="2011-10-10T00:00:00"/>
    <s v="Same Day"/>
    <s v="RB-19435"/>
    <s v="Richard Bierner"/>
    <x v="0"/>
    <x v="0"/>
    <s v="Columbus"/>
    <x v="24"/>
    <n v="43229"/>
    <x v="3"/>
    <x v="1844"/>
    <x v="2"/>
    <x v="15"/>
    <x v="1823"/>
    <n v="101.99400000000001"/>
    <n v="2"/>
    <n v="0.7"/>
    <n v="-71.39579999999998"/>
  </r>
  <r>
    <n v="8874"/>
    <s v="US-2011-105137"/>
    <x v="2"/>
    <x v="982"/>
    <d v="2011-10-10T00:00:00"/>
    <s v="Same Day"/>
    <s v="RB-19435"/>
    <s v="Richard Bierner"/>
    <x v="0"/>
    <x v="0"/>
    <s v="Columbus"/>
    <x v="24"/>
    <n v="43229"/>
    <x v="3"/>
    <x v="471"/>
    <x v="1"/>
    <x v="8"/>
    <x v="467"/>
    <n v="18.264000000000003"/>
    <n v="2"/>
    <n v="0.7"/>
    <n v="-13.393599999999999"/>
  </r>
  <r>
    <n v="8875"/>
    <s v="CA-2014-142489"/>
    <x v="3"/>
    <x v="237"/>
    <d v="2014-11-17T00:00:00"/>
    <s v="Second Class"/>
    <s v="TC-21295"/>
    <s v="Toby Carlisle"/>
    <x v="0"/>
    <x v="0"/>
    <s v="Houston"/>
    <x v="5"/>
    <n v="77095"/>
    <x v="2"/>
    <x v="715"/>
    <x v="1"/>
    <x v="8"/>
    <x v="707"/>
    <n v="21.989999999999995"/>
    <n v="5"/>
    <n v="0.8"/>
    <n v="-32.984999999999999"/>
  </r>
  <r>
    <n v="8876"/>
    <s v="US-2013-141264"/>
    <x v="0"/>
    <x v="572"/>
    <d v="2013-08-20T00:00:00"/>
    <s v="Standard Class"/>
    <s v="CT-11995"/>
    <s v="Carol Triggs"/>
    <x v="0"/>
    <x v="0"/>
    <s v="Irving"/>
    <x v="5"/>
    <n v="75061"/>
    <x v="2"/>
    <x v="413"/>
    <x v="1"/>
    <x v="14"/>
    <x v="408"/>
    <n v="185.376"/>
    <n v="2"/>
    <n v="0.2"/>
    <n v="-34.758000000000017"/>
  </r>
  <r>
    <n v="8877"/>
    <s v="US-2013-141264"/>
    <x v="0"/>
    <x v="572"/>
    <d v="2013-08-20T00:00:00"/>
    <s v="Standard Class"/>
    <s v="CT-11995"/>
    <s v="Carol Triggs"/>
    <x v="0"/>
    <x v="0"/>
    <s v="Irving"/>
    <x v="5"/>
    <n v="75061"/>
    <x v="2"/>
    <x v="1218"/>
    <x v="1"/>
    <x v="9"/>
    <x v="1193"/>
    <n v="58.923999999999985"/>
    <n v="1"/>
    <n v="0.8"/>
    <n v="-153.20240000000001"/>
  </r>
  <r>
    <n v="8878"/>
    <s v="CA-2014-126928"/>
    <x v="3"/>
    <x v="697"/>
    <d v="2014-09-24T00:00:00"/>
    <s v="Standard Class"/>
    <s v="GZ-14470"/>
    <s v="Gary Zandusky"/>
    <x v="0"/>
    <x v="0"/>
    <s v="Morristown"/>
    <x v="30"/>
    <n v="7960"/>
    <x v="3"/>
    <x v="1845"/>
    <x v="2"/>
    <x v="15"/>
    <x v="1824"/>
    <n v="480"/>
    <n v="4"/>
    <n v="0"/>
    <n v="225.6"/>
  </r>
  <r>
    <n v="8879"/>
    <s v="CA-2014-126928"/>
    <x v="3"/>
    <x v="697"/>
    <d v="2014-09-24T00:00:00"/>
    <s v="Standard Class"/>
    <s v="GZ-14470"/>
    <s v="Gary Zandusky"/>
    <x v="0"/>
    <x v="0"/>
    <s v="Morristown"/>
    <x v="30"/>
    <n v="7960"/>
    <x v="3"/>
    <x v="75"/>
    <x v="1"/>
    <x v="4"/>
    <x v="75"/>
    <n v="34.049999999999997"/>
    <n v="3"/>
    <n v="0"/>
    <n v="9.5340000000000025"/>
  </r>
  <r>
    <n v="8880"/>
    <s v="US-2012-107944"/>
    <x v="1"/>
    <x v="391"/>
    <d v="2012-03-25T00:00:00"/>
    <s v="First Class"/>
    <s v="AM-10360"/>
    <s v="Alice McCarthy"/>
    <x v="1"/>
    <x v="0"/>
    <s v="Los Angeles"/>
    <x v="1"/>
    <n v="90008"/>
    <x v="1"/>
    <x v="161"/>
    <x v="1"/>
    <x v="10"/>
    <x v="1286"/>
    <n v="192.72"/>
    <n v="11"/>
    <n v="0"/>
    <n v="92.505599999999987"/>
  </r>
  <r>
    <n v="8881"/>
    <s v="US-2012-107944"/>
    <x v="1"/>
    <x v="391"/>
    <d v="2012-03-25T00:00:00"/>
    <s v="First Class"/>
    <s v="AM-10360"/>
    <s v="Alice McCarthy"/>
    <x v="1"/>
    <x v="0"/>
    <s v="Los Angeles"/>
    <x v="1"/>
    <n v="90008"/>
    <x v="1"/>
    <x v="1105"/>
    <x v="2"/>
    <x v="11"/>
    <x v="1085"/>
    <n v="239.96999999999997"/>
    <n v="3"/>
    <n v="0"/>
    <n v="86.389199999999988"/>
  </r>
  <r>
    <n v="8882"/>
    <s v="CA-2013-135594"/>
    <x v="0"/>
    <x v="1186"/>
    <d v="2013-07-04T00:00:00"/>
    <s v="Second Class"/>
    <s v="AH-10120"/>
    <s v="Adrian Hane"/>
    <x v="2"/>
    <x v="0"/>
    <s v="Aurora"/>
    <x v="10"/>
    <n v="60505"/>
    <x v="2"/>
    <x v="1044"/>
    <x v="2"/>
    <x v="11"/>
    <x v="1024"/>
    <n v="50.120000000000005"/>
    <n v="7"/>
    <n v="0.2"/>
    <n v="-0.62650000000000716"/>
  </r>
  <r>
    <n v="8883"/>
    <s v="US-2014-115252"/>
    <x v="3"/>
    <x v="179"/>
    <d v="2014-10-26T00:00:00"/>
    <s v="Standard Class"/>
    <s v="MY-18295"/>
    <s v="Muhammed Yedwab"/>
    <x v="1"/>
    <x v="0"/>
    <s v="Durham"/>
    <x v="3"/>
    <n v="27707"/>
    <x v="0"/>
    <x v="1557"/>
    <x v="2"/>
    <x v="7"/>
    <x v="1537"/>
    <n v="15.984000000000002"/>
    <n v="2"/>
    <n v="0.2"/>
    <n v="1.3986000000000001"/>
  </r>
  <r>
    <n v="8884"/>
    <s v="US-2014-115252"/>
    <x v="3"/>
    <x v="179"/>
    <d v="2014-10-26T00:00:00"/>
    <s v="Standard Class"/>
    <s v="MY-18295"/>
    <s v="Muhammed Yedwab"/>
    <x v="1"/>
    <x v="0"/>
    <s v="Durham"/>
    <x v="3"/>
    <n v="27707"/>
    <x v="0"/>
    <x v="457"/>
    <x v="1"/>
    <x v="10"/>
    <x v="453"/>
    <n v="14.352000000000002"/>
    <n v="3"/>
    <n v="0.2"/>
    <n v="4.4849999999999994"/>
  </r>
  <r>
    <n v="8885"/>
    <s v="CA-2011-107398"/>
    <x v="2"/>
    <x v="55"/>
    <d v="2011-08-30T00:00:00"/>
    <s v="Standard Class"/>
    <s v="BS-11590"/>
    <s v="Brendan Sweed"/>
    <x v="1"/>
    <x v="0"/>
    <s v="Columbus"/>
    <x v="24"/>
    <n v="43229"/>
    <x v="3"/>
    <x v="304"/>
    <x v="1"/>
    <x v="8"/>
    <x v="301"/>
    <n v="6.5280000000000014"/>
    <n v="4"/>
    <n v="0.7"/>
    <n v="-4.5695999999999994"/>
  </r>
  <r>
    <n v="8886"/>
    <s v="CA-2011-107398"/>
    <x v="2"/>
    <x v="55"/>
    <d v="2011-08-30T00:00:00"/>
    <s v="Standard Class"/>
    <s v="BS-11590"/>
    <s v="Brendan Sweed"/>
    <x v="1"/>
    <x v="0"/>
    <s v="Columbus"/>
    <x v="24"/>
    <n v="43229"/>
    <x v="3"/>
    <x v="1310"/>
    <x v="1"/>
    <x v="8"/>
    <x v="1287"/>
    <n v="2.8620000000000005"/>
    <n v="3"/>
    <n v="0.7"/>
    <n v="-2.2896000000000001"/>
  </r>
  <r>
    <n v="8887"/>
    <s v="CA-2011-107398"/>
    <x v="2"/>
    <x v="55"/>
    <d v="2011-08-30T00:00:00"/>
    <s v="Standard Class"/>
    <s v="BS-11590"/>
    <s v="Brendan Sweed"/>
    <x v="1"/>
    <x v="0"/>
    <s v="Columbus"/>
    <x v="24"/>
    <n v="43229"/>
    <x v="3"/>
    <x v="530"/>
    <x v="1"/>
    <x v="8"/>
    <x v="525"/>
    <n v="20.856000000000002"/>
    <n v="8"/>
    <n v="0.7"/>
    <n v="-16.684799999999996"/>
  </r>
  <r>
    <n v="8888"/>
    <s v="CA-2011-169642"/>
    <x v="2"/>
    <x v="923"/>
    <d v="2011-07-30T00:00:00"/>
    <s v="Second Class"/>
    <s v="BB-10990"/>
    <s v="Barry Blumstein"/>
    <x v="1"/>
    <x v="0"/>
    <s v="Los Angeles"/>
    <x v="1"/>
    <n v="90036"/>
    <x v="1"/>
    <x v="942"/>
    <x v="1"/>
    <x v="4"/>
    <x v="926"/>
    <n v="276.27999999999997"/>
    <n v="2"/>
    <n v="0"/>
    <n v="0"/>
  </r>
  <r>
    <n v="8889"/>
    <s v="CA-2014-103968"/>
    <x v="3"/>
    <x v="96"/>
    <d v="2014-12-08T00:00:00"/>
    <s v="Standard Class"/>
    <s v="ML-17755"/>
    <s v="Max Ludwig"/>
    <x v="2"/>
    <x v="0"/>
    <s v="Stockton"/>
    <x v="1"/>
    <n v="95207"/>
    <x v="1"/>
    <x v="583"/>
    <x v="0"/>
    <x v="5"/>
    <x v="578"/>
    <n v="629.64"/>
    <n v="9"/>
    <n v="0"/>
    <n v="107.03879999999994"/>
  </r>
  <r>
    <n v="8890"/>
    <s v="CA-2013-147256"/>
    <x v="0"/>
    <x v="508"/>
    <d v="2013-10-22T00:00:00"/>
    <s v="Second Class"/>
    <s v="FC-14245"/>
    <s v="Frank Carlisle"/>
    <x v="2"/>
    <x v="0"/>
    <s v="Columbia"/>
    <x v="25"/>
    <n v="65203"/>
    <x v="2"/>
    <x v="1334"/>
    <x v="2"/>
    <x v="7"/>
    <x v="1310"/>
    <n v="449.97"/>
    <n v="3"/>
    <n v="0"/>
    <n v="220.48530000000002"/>
  </r>
  <r>
    <n v="8891"/>
    <s v="CA-2013-147256"/>
    <x v="0"/>
    <x v="508"/>
    <d v="2013-10-22T00:00:00"/>
    <s v="Second Class"/>
    <s v="FC-14245"/>
    <s v="Frank Carlisle"/>
    <x v="2"/>
    <x v="0"/>
    <s v="Columbia"/>
    <x v="25"/>
    <n v="65203"/>
    <x v="2"/>
    <x v="1341"/>
    <x v="1"/>
    <x v="9"/>
    <x v="1317"/>
    <n v="1927.5900000000001"/>
    <n v="7"/>
    <n v="0"/>
    <n v="751.76010000000008"/>
  </r>
  <r>
    <n v="8892"/>
    <s v="CA-2013-162159"/>
    <x v="0"/>
    <x v="1142"/>
    <d v="2013-09-19T00:00:00"/>
    <s v="First Class"/>
    <s v="CR-12625"/>
    <s v="Corey Roper"/>
    <x v="2"/>
    <x v="0"/>
    <s v="Columbus"/>
    <x v="32"/>
    <n v="31907"/>
    <x v="0"/>
    <x v="64"/>
    <x v="0"/>
    <x v="1"/>
    <x v="64"/>
    <n v="121.78"/>
    <n v="2"/>
    <n v="0"/>
    <n v="30.444999999999993"/>
  </r>
  <r>
    <n v="8893"/>
    <s v="CA-2012-111038"/>
    <x v="1"/>
    <x v="494"/>
    <d v="2012-12-06T00:00:00"/>
    <s v="Standard Class"/>
    <s v="LC-16960"/>
    <s v="Lindsay Castell"/>
    <x v="2"/>
    <x v="0"/>
    <s v="San Diego"/>
    <x v="1"/>
    <n v="92037"/>
    <x v="1"/>
    <x v="873"/>
    <x v="0"/>
    <x v="1"/>
    <x v="858"/>
    <n v="2676.672"/>
    <n v="9"/>
    <n v="0.2"/>
    <n v="267.66720000000009"/>
  </r>
  <r>
    <n v="8894"/>
    <s v="CA-2011-124723"/>
    <x v="2"/>
    <x v="79"/>
    <d v="2011-08-12T00:00:00"/>
    <s v="Standard Class"/>
    <s v="GZ-14470"/>
    <s v="Gary Zandusky"/>
    <x v="0"/>
    <x v="0"/>
    <s v="Texas City"/>
    <x v="5"/>
    <n v="77590"/>
    <x v="2"/>
    <x v="1110"/>
    <x v="0"/>
    <x v="3"/>
    <x v="1090"/>
    <n v="489.22999999999996"/>
    <n v="2"/>
    <n v="0.3"/>
    <n v="41.933999999999997"/>
  </r>
  <r>
    <n v="8895"/>
    <s v="CA-2013-167241"/>
    <x v="0"/>
    <x v="243"/>
    <d v="2013-08-23T00:00:00"/>
    <s v="Standard Class"/>
    <s v="BD-11320"/>
    <s v="Bill Donatelli"/>
    <x v="0"/>
    <x v="0"/>
    <s v="Los Angeles"/>
    <x v="1"/>
    <n v="90004"/>
    <x v="1"/>
    <x v="575"/>
    <x v="0"/>
    <x v="5"/>
    <x v="570"/>
    <n v="312.03000000000003"/>
    <n v="3"/>
    <n v="0"/>
    <n v="43.684200000000018"/>
  </r>
  <r>
    <n v="8896"/>
    <s v="CA-2013-167241"/>
    <x v="0"/>
    <x v="243"/>
    <d v="2013-08-23T00:00:00"/>
    <s v="Standard Class"/>
    <s v="BD-11320"/>
    <s v="Bill Donatelli"/>
    <x v="0"/>
    <x v="0"/>
    <s v="Los Angeles"/>
    <x v="1"/>
    <n v="90004"/>
    <x v="1"/>
    <x v="1198"/>
    <x v="1"/>
    <x v="4"/>
    <x v="1174"/>
    <n v="17.940000000000001"/>
    <n v="3"/>
    <n v="0"/>
    <n v="3.0497999999999985"/>
  </r>
  <r>
    <n v="8897"/>
    <s v="CA-2013-167241"/>
    <x v="0"/>
    <x v="243"/>
    <d v="2013-08-23T00:00:00"/>
    <s v="Standard Class"/>
    <s v="BD-11320"/>
    <s v="Bill Donatelli"/>
    <x v="0"/>
    <x v="0"/>
    <s v="Los Angeles"/>
    <x v="1"/>
    <n v="90004"/>
    <x v="1"/>
    <x v="302"/>
    <x v="2"/>
    <x v="7"/>
    <x v="299"/>
    <n v="165.60000000000002"/>
    <n v="3"/>
    <n v="0.2"/>
    <n v="10.349999999999994"/>
  </r>
  <r>
    <n v="8898"/>
    <s v="CA-2013-167241"/>
    <x v="0"/>
    <x v="243"/>
    <d v="2013-08-23T00:00:00"/>
    <s v="Standard Class"/>
    <s v="BD-11320"/>
    <s v="Bill Donatelli"/>
    <x v="0"/>
    <x v="0"/>
    <s v="Los Angeles"/>
    <x v="1"/>
    <n v="90004"/>
    <x v="1"/>
    <x v="945"/>
    <x v="1"/>
    <x v="10"/>
    <x v="929"/>
    <n v="37.520000000000003"/>
    <n v="4"/>
    <n v="0"/>
    <n v="18.009600000000002"/>
  </r>
  <r>
    <n v="8899"/>
    <s v="CA-2012-163237"/>
    <x v="1"/>
    <x v="976"/>
    <d v="2012-08-09T00:00:00"/>
    <s v="Second Class"/>
    <s v="EM-14095"/>
    <s v="Eudokia Martin"/>
    <x v="1"/>
    <x v="0"/>
    <s v="Springfield"/>
    <x v="17"/>
    <n v="22153"/>
    <x v="0"/>
    <x v="1405"/>
    <x v="2"/>
    <x v="7"/>
    <x v="1383"/>
    <n v="494.97"/>
    <n v="3"/>
    <n v="0"/>
    <n v="148.49099999999996"/>
  </r>
  <r>
    <n v="8900"/>
    <s v="CA-2012-163237"/>
    <x v="1"/>
    <x v="976"/>
    <d v="2012-08-09T00:00:00"/>
    <s v="Second Class"/>
    <s v="EM-14095"/>
    <s v="Eudokia Martin"/>
    <x v="1"/>
    <x v="0"/>
    <s v="Springfield"/>
    <x v="17"/>
    <n v="22153"/>
    <x v="0"/>
    <x v="1351"/>
    <x v="1"/>
    <x v="2"/>
    <x v="1328"/>
    <n v="25.06"/>
    <n v="2"/>
    <n v="0"/>
    <n v="11.778199999999998"/>
  </r>
  <r>
    <n v="8901"/>
    <s v="CA-2013-150483"/>
    <x v="0"/>
    <x v="1207"/>
    <d v="2013-06-05T00:00:00"/>
    <s v="Standard Class"/>
    <s v="BP-11290"/>
    <s v="Beth Paige"/>
    <x v="0"/>
    <x v="0"/>
    <s v="Decatur"/>
    <x v="10"/>
    <n v="62521"/>
    <x v="2"/>
    <x v="1831"/>
    <x v="0"/>
    <x v="5"/>
    <x v="1810"/>
    <n v="32.064"/>
    <n v="3"/>
    <n v="0.6"/>
    <n v="-12.825599999999994"/>
  </r>
  <r>
    <n v="8902"/>
    <s v="CA-2013-150483"/>
    <x v="0"/>
    <x v="1207"/>
    <d v="2013-06-05T00:00:00"/>
    <s v="Standard Class"/>
    <s v="BP-11290"/>
    <s v="Beth Paige"/>
    <x v="0"/>
    <x v="0"/>
    <s v="Decatur"/>
    <x v="10"/>
    <n v="62521"/>
    <x v="2"/>
    <x v="1828"/>
    <x v="1"/>
    <x v="10"/>
    <x v="1807"/>
    <n v="18.496000000000002"/>
    <n v="4"/>
    <n v="0.2"/>
    <n v="6.7048000000000005"/>
  </r>
  <r>
    <n v="8903"/>
    <s v="CA-2013-150483"/>
    <x v="0"/>
    <x v="1207"/>
    <d v="2013-06-05T00:00:00"/>
    <s v="Standard Class"/>
    <s v="BP-11290"/>
    <s v="Beth Paige"/>
    <x v="0"/>
    <x v="0"/>
    <s v="Decatur"/>
    <x v="10"/>
    <n v="62521"/>
    <x v="2"/>
    <x v="1455"/>
    <x v="0"/>
    <x v="1"/>
    <x v="1432"/>
    <n v="191.07899999999998"/>
    <n v="3"/>
    <n v="0.3"/>
    <n v="-38.215799999999973"/>
  </r>
  <r>
    <n v="8904"/>
    <s v="CA-2013-150483"/>
    <x v="0"/>
    <x v="1207"/>
    <d v="2013-06-05T00:00:00"/>
    <s v="Standard Class"/>
    <s v="BP-11290"/>
    <s v="Beth Paige"/>
    <x v="0"/>
    <x v="0"/>
    <s v="Decatur"/>
    <x v="10"/>
    <n v="62521"/>
    <x v="2"/>
    <x v="747"/>
    <x v="1"/>
    <x v="10"/>
    <x v="738"/>
    <n v="10.368000000000002"/>
    <n v="2"/>
    <n v="0.2"/>
    <n v="3.6288"/>
  </r>
  <r>
    <n v="8905"/>
    <s v="US-2013-126431"/>
    <x v="0"/>
    <x v="949"/>
    <d v="2013-07-02T00:00:00"/>
    <s v="Same Day"/>
    <s v="SU-20665"/>
    <s v="Stephanie Ulpright"/>
    <x v="2"/>
    <x v="0"/>
    <s v="New York City"/>
    <x v="15"/>
    <n v="10009"/>
    <x v="3"/>
    <x v="933"/>
    <x v="1"/>
    <x v="2"/>
    <x v="917"/>
    <n v="30.53"/>
    <n v="1"/>
    <n v="0"/>
    <n v="14.043800000000001"/>
  </r>
  <r>
    <n v="8906"/>
    <s v="US-2013-126431"/>
    <x v="0"/>
    <x v="949"/>
    <d v="2013-07-02T00:00:00"/>
    <s v="Same Day"/>
    <s v="SU-20665"/>
    <s v="Stephanie Ulpright"/>
    <x v="2"/>
    <x v="0"/>
    <s v="New York City"/>
    <x v="15"/>
    <n v="10009"/>
    <x v="3"/>
    <x v="1386"/>
    <x v="2"/>
    <x v="11"/>
    <x v="1363"/>
    <n v="30.839999999999996"/>
    <n v="3"/>
    <n v="0"/>
    <n v="6.1679999999999975"/>
  </r>
  <r>
    <n v="8907"/>
    <s v="US-2013-126431"/>
    <x v="0"/>
    <x v="949"/>
    <d v="2013-07-02T00:00:00"/>
    <s v="Same Day"/>
    <s v="SU-20665"/>
    <s v="Stephanie Ulpright"/>
    <x v="2"/>
    <x v="0"/>
    <s v="New York City"/>
    <x v="15"/>
    <n v="10009"/>
    <x v="3"/>
    <x v="144"/>
    <x v="1"/>
    <x v="10"/>
    <x v="144"/>
    <n v="75.06"/>
    <n v="9"/>
    <n v="0"/>
    <n v="33.776999999999994"/>
  </r>
  <r>
    <n v="8908"/>
    <s v="CA-2013-139934"/>
    <x v="0"/>
    <x v="122"/>
    <d v="2013-12-21T00:00:00"/>
    <s v="First Class"/>
    <s v="AY-10555"/>
    <s v="Andy Yotov"/>
    <x v="1"/>
    <x v="0"/>
    <s v="San Francisco"/>
    <x v="1"/>
    <n v="94110"/>
    <x v="1"/>
    <x v="179"/>
    <x v="2"/>
    <x v="7"/>
    <x v="178"/>
    <n v="66.976000000000013"/>
    <n v="7"/>
    <n v="0.2"/>
    <n v="6.6976000000000013"/>
  </r>
  <r>
    <n v="8909"/>
    <s v="CA-2012-109603"/>
    <x v="1"/>
    <x v="1208"/>
    <d v="2012-02-01T00:00:00"/>
    <s v="Standard Class"/>
    <s v="EM-13825"/>
    <s v="Elizabeth Moffitt"/>
    <x v="1"/>
    <x v="0"/>
    <s v="Moreno Valley"/>
    <x v="1"/>
    <n v="92553"/>
    <x v="1"/>
    <x v="1274"/>
    <x v="1"/>
    <x v="10"/>
    <x v="1250"/>
    <n v="182.72"/>
    <n v="8"/>
    <n v="0"/>
    <n v="84.051199999999994"/>
  </r>
  <r>
    <n v="8910"/>
    <s v="CA-2014-160661"/>
    <x v="3"/>
    <x v="960"/>
    <d v="2014-11-02T00:00:00"/>
    <s v="Standard Class"/>
    <s v="SA-20830"/>
    <s v="Sue Ann Reed"/>
    <x v="0"/>
    <x v="0"/>
    <s v="Everett"/>
    <x v="31"/>
    <n v="2149"/>
    <x v="3"/>
    <x v="148"/>
    <x v="1"/>
    <x v="2"/>
    <x v="148"/>
    <n v="21.93"/>
    <n v="3"/>
    <n v="0"/>
    <n v="10.307099999999998"/>
  </r>
  <r>
    <n v="8911"/>
    <s v="CA-2014-102610"/>
    <x v="3"/>
    <x v="259"/>
    <d v="2014-11-09T00:00:00"/>
    <s v="Standard Class"/>
    <s v="CA-12265"/>
    <s v="Christina Anderson"/>
    <x v="0"/>
    <x v="0"/>
    <s v="Chattanooga"/>
    <x v="18"/>
    <n v="37421"/>
    <x v="0"/>
    <x v="434"/>
    <x v="2"/>
    <x v="11"/>
    <x v="429"/>
    <n v="95.976000000000013"/>
    <n v="3"/>
    <n v="0.2"/>
    <n v="15.596099999999996"/>
  </r>
  <r>
    <n v="8912"/>
    <s v="CA-2014-102610"/>
    <x v="3"/>
    <x v="259"/>
    <d v="2014-11-09T00:00:00"/>
    <s v="Standard Class"/>
    <s v="CA-12265"/>
    <s v="Christina Anderson"/>
    <x v="0"/>
    <x v="0"/>
    <s v="Chattanooga"/>
    <x v="18"/>
    <n v="37421"/>
    <x v="0"/>
    <x v="1777"/>
    <x v="2"/>
    <x v="7"/>
    <x v="1758"/>
    <n v="143.928"/>
    <n v="9"/>
    <n v="0.2"/>
    <n v="-32.383800000000008"/>
  </r>
  <r>
    <n v="8913"/>
    <s v="CA-2014-102610"/>
    <x v="3"/>
    <x v="259"/>
    <d v="2014-11-09T00:00:00"/>
    <s v="Standard Class"/>
    <s v="CA-12265"/>
    <s v="Christina Anderson"/>
    <x v="0"/>
    <x v="0"/>
    <s v="Chattanooga"/>
    <x v="18"/>
    <n v="37421"/>
    <x v="0"/>
    <x v="990"/>
    <x v="1"/>
    <x v="8"/>
    <x v="302"/>
    <n v="3.5640000000000009"/>
    <n v="2"/>
    <n v="0.7"/>
    <n v="-2.9700000000000006"/>
  </r>
  <r>
    <n v="8914"/>
    <s v="CA-2014-102610"/>
    <x v="3"/>
    <x v="259"/>
    <d v="2014-11-09T00:00:00"/>
    <s v="Standard Class"/>
    <s v="CA-12265"/>
    <s v="Christina Anderson"/>
    <x v="0"/>
    <x v="0"/>
    <s v="Chattanooga"/>
    <x v="18"/>
    <n v="37421"/>
    <x v="0"/>
    <x v="1038"/>
    <x v="1"/>
    <x v="2"/>
    <x v="1019"/>
    <n v="4.9280000000000008"/>
    <n v="2"/>
    <n v="0.2"/>
    <n v="1.7247999999999997"/>
  </r>
  <r>
    <n v="8915"/>
    <s v="US-2013-144057"/>
    <x v="0"/>
    <x v="195"/>
    <d v="2013-05-14T00:00:00"/>
    <s v="Standard Class"/>
    <s v="CV-12805"/>
    <s v="Cynthia Voltz"/>
    <x v="1"/>
    <x v="0"/>
    <s v="Austin"/>
    <x v="5"/>
    <n v="78745"/>
    <x v="2"/>
    <x v="518"/>
    <x v="1"/>
    <x v="4"/>
    <x v="513"/>
    <n v="856.65600000000006"/>
    <n v="6"/>
    <n v="0.2"/>
    <n v="107.08199999999985"/>
  </r>
  <r>
    <n v="8916"/>
    <s v="US-2013-144057"/>
    <x v="0"/>
    <x v="195"/>
    <d v="2013-05-14T00:00:00"/>
    <s v="Standard Class"/>
    <s v="CV-12805"/>
    <s v="Cynthia Voltz"/>
    <x v="1"/>
    <x v="0"/>
    <s v="Austin"/>
    <x v="5"/>
    <n v="78745"/>
    <x v="2"/>
    <x v="91"/>
    <x v="1"/>
    <x v="8"/>
    <x v="91"/>
    <n v="13.183999999999997"/>
    <n v="4"/>
    <n v="0.8"/>
    <n v="-20.435200000000002"/>
  </r>
  <r>
    <n v="8917"/>
    <s v="US-2013-144057"/>
    <x v="0"/>
    <x v="195"/>
    <d v="2013-05-14T00:00:00"/>
    <s v="Standard Class"/>
    <s v="CV-12805"/>
    <s v="Cynthia Voltz"/>
    <x v="1"/>
    <x v="0"/>
    <s v="Austin"/>
    <x v="5"/>
    <n v="78745"/>
    <x v="2"/>
    <x v="1712"/>
    <x v="1"/>
    <x v="9"/>
    <x v="1691"/>
    <n v="48.783999999999985"/>
    <n v="4"/>
    <n v="0.8"/>
    <n v="-131.71680000000001"/>
  </r>
  <r>
    <n v="8918"/>
    <s v="US-2013-144057"/>
    <x v="0"/>
    <x v="195"/>
    <d v="2013-05-14T00:00:00"/>
    <s v="Standard Class"/>
    <s v="CV-12805"/>
    <s v="Cynthia Voltz"/>
    <x v="1"/>
    <x v="0"/>
    <s v="Austin"/>
    <x v="5"/>
    <n v="78745"/>
    <x v="2"/>
    <x v="136"/>
    <x v="1"/>
    <x v="10"/>
    <x v="136"/>
    <n v="76.64"/>
    <n v="2"/>
    <n v="0.2"/>
    <n v="26.823999999999995"/>
  </r>
  <r>
    <n v="8919"/>
    <s v="US-2013-144057"/>
    <x v="0"/>
    <x v="195"/>
    <d v="2013-05-14T00:00:00"/>
    <s v="Standard Class"/>
    <s v="CV-12805"/>
    <s v="Cynthia Voltz"/>
    <x v="1"/>
    <x v="0"/>
    <s v="Austin"/>
    <x v="5"/>
    <n v="78745"/>
    <x v="2"/>
    <x v="1087"/>
    <x v="1"/>
    <x v="8"/>
    <x v="1068"/>
    <n v="18.527999999999995"/>
    <n v="6"/>
    <n v="0.8"/>
    <n v="-27.791999999999994"/>
  </r>
  <r>
    <n v="8920"/>
    <s v="CA-2011-160276"/>
    <x v="2"/>
    <x v="1063"/>
    <d v="2011-04-08T00:00:00"/>
    <s v="Standard Class"/>
    <s v="AH-10690"/>
    <s v="Anna Häberlin"/>
    <x v="1"/>
    <x v="0"/>
    <s v="Virginia Beach"/>
    <x v="17"/>
    <n v="23464"/>
    <x v="0"/>
    <x v="1740"/>
    <x v="0"/>
    <x v="5"/>
    <x v="1720"/>
    <n v="177.68"/>
    <n v="2"/>
    <n v="0"/>
    <n v="46.196799999999996"/>
  </r>
  <r>
    <n v="8921"/>
    <s v="CA-2011-132983"/>
    <x v="2"/>
    <x v="582"/>
    <d v="2011-05-03T00:00:00"/>
    <s v="Standard Class"/>
    <s v="DS-13180"/>
    <s v="David Smith"/>
    <x v="1"/>
    <x v="0"/>
    <s v="Jamestown"/>
    <x v="15"/>
    <n v="14701"/>
    <x v="3"/>
    <x v="1105"/>
    <x v="2"/>
    <x v="11"/>
    <x v="1085"/>
    <n v="159.97999999999999"/>
    <n v="2"/>
    <n v="0"/>
    <n v="57.592799999999997"/>
  </r>
  <r>
    <n v="8922"/>
    <s v="CA-2013-145709"/>
    <x v="0"/>
    <x v="964"/>
    <d v="2013-10-09T00:00:00"/>
    <s v="Standard Class"/>
    <s v="AH-10690"/>
    <s v="Anna Häberlin"/>
    <x v="1"/>
    <x v="0"/>
    <s v="Coral Gables"/>
    <x v="2"/>
    <n v="33134"/>
    <x v="0"/>
    <x v="1513"/>
    <x v="2"/>
    <x v="7"/>
    <x v="1491"/>
    <n v="52.679999999999993"/>
    <n v="3"/>
    <n v="0.2"/>
    <n v="19.754999999999999"/>
  </r>
  <r>
    <n v="8923"/>
    <s v="CA-2013-145709"/>
    <x v="0"/>
    <x v="964"/>
    <d v="2013-10-09T00:00:00"/>
    <s v="Standard Class"/>
    <s v="AH-10690"/>
    <s v="Anna Häberlin"/>
    <x v="1"/>
    <x v="0"/>
    <s v="Coral Gables"/>
    <x v="2"/>
    <n v="33134"/>
    <x v="0"/>
    <x v="763"/>
    <x v="0"/>
    <x v="5"/>
    <x v="755"/>
    <n v="11.568000000000001"/>
    <n v="3"/>
    <n v="0.2"/>
    <n v="2.6028000000000011"/>
  </r>
  <r>
    <n v="8924"/>
    <s v="CA-2014-133928"/>
    <x v="3"/>
    <x v="532"/>
    <d v="2014-06-18T00:00:00"/>
    <s v="Standard Class"/>
    <s v="ZC-21910"/>
    <s v="Zuschuss Carroll"/>
    <x v="0"/>
    <x v="0"/>
    <s v="Hickory"/>
    <x v="3"/>
    <n v="28601"/>
    <x v="0"/>
    <x v="31"/>
    <x v="1"/>
    <x v="8"/>
    <x v="31"/>
    <n v="4.572000000000001"/>
    <n v="4"/>
    <n v="0.7"/>
    <n v="-3.8100000000000005"/>
  </r>
  <r>
    <n v="8925"/>
    <s v="CA-2013-168032"/>
    <x v="0"/>
    <x v="806"/>
    <d v="2013-02-03T00:00:00"/>
    <s v="Standard Class"/>
    <s v="DF-13135"/>
    <s v="David Flashing"/>
    <x v="0"/>
    <x v="0"/>
    <s v="Rockford"/>
    <x v="10"/>
    <n v="61107"/>
    <x v="2"/>
    <x v="1846"/>
    <x v="2"/>
    <x v="7"/>
    <x v="1825"/>
    <n v="1439.9680000000001"/>
    <n v="4"/>
    <n v="0.2"/>
    <n v="143.99680000000006"/>
  </r>
  <r>
    <n v="8926"/>
    <s v="CA-2013-168032"/>
    <x v="0"/>
    <x v="806"/>
    <d v="2013-02-03T00:00:00"/>
    <s v="Standard Class"/>
    <s v="DF-13135"/>
    <s v="David Flashing"/>
    <x v="0"/>
    <x v="0"/>
    <s v="Rockford"/>
    <x v="10"/>
    <n v="61107"/>
    <x v="2"/>
    <x v="614"/>
    <x v="1"/>
    <x v="8"/>
    <x v="609"/>
    <n v="1.7279999999999995"/>
    <n v="3"/>
    <n v="0.8"/>
    <n v="-2.678399999999999"/>
  </r>
  <r>
    <n v="8927"/>
    <s v="CA-2013-168032"/>
    <x v="0"/>
    <x v="806"/>
    <d v="2013-02-03T00:00:00"/>
    <s v="Standard Class"/>
    <s v="DF-13135"/>
    <s v="David Flashing"/>
    <x v="0"/>
    <x v="0"/>
    <s v="Rockford"/>
    <x v="10"/>
    <n v="61107"/>
    <x v="2"/>
    <x v="489"/>
    <x v="0"/>
    <x v="3"/>
    <x v="484"/>
    <n v="626.09999999999991"/>
    <n v="3"/>
    <n v="0.5"/>
    <n v="-538.44600000000003"/>
  </r>
  <r>
    <n v="8928"/>
    <s v="CA-2012-143616"/>
    <x v="1"/>
    <x v="874"/>
    <d v="2012-09-29T00:00:00"/>
    <s v="Second Class"/>
    <s v="SS-20140"/>
    <s v="Saphhira Shifley"/>
    <x v="1"/>
    <x v="0"/>
    <s v="Seattle"/>
    <x v="4"/>
    <n v="98103"/>
    <x v="1"/>
    <x v="1167"/>
    <x v="1"/>
    <x v="6"/>
    <x v="1145"/>
    <n v="99.2"/>
    <n v="5"/>
    <n v="0"/>
    <n v="25.792000000000002"/>
  </r>
  <r>
    <n v="8929"/>
    <s v="US-2012-168704"/>
    <x v="1"/>
    <x v="657"/>
    <d v="2012-04-17T00:00:00"/>
    <s v="Standard Class"/>
    <s v="FP-14320"/>
    <s v="Frank Preis"/>
    <x v="0"/>
    <x v="0"/>
    <s v="Huntsville"/>
    <x v="5"/>
    <n v="77340"/>
    <x v="2"/>
    <x v="562"/>
    <x v="0"/>
    <x v="3"/>
    <x v="556"/>
    <n v="609.9799999999999"/>
    <n v="4"/>
    <n v="0.3"/>
    <n v="-113.28200000000004"/>
  </r>
  <r>
    <n v="8930"/>
    <s v="US-2012-168704"/>
    <x v="1"/>
    <x v="657"/>
    <d v="2012-04-17T00:00:00"/>
    <s v="Standard Class"/>
    <s v="FP-14320"/>
    <s v="Frank Preis"/>
    <x v="0"/>
    <x v="0"/>
    <s v="Huntsville"/>
    <x v="5"/>
    <n v="77340"/>
    <x v="2"/>
    <x v="1000"/>
    <x v="0"/>
    <x v="3"/>
    <x v="983"/>
    <n v="211.37199999999999"/>
    <n v="2"/>
    <n v="0.3"/>
    <n v="-45.294000000000011"/>
  </r>
  <r>
    <n v="8931"/>
    <s v="US-2012-168704"/>
    <x v="1"/>
    <x v="657"/>
    <d v="2012-04-17T00:00:00"/>
    <s v="Standard Class"/>
    <s v="FP-14320"/>
    <s v="Frank Preis"/>
    <x v="0"/>
    <x v="0"/>
    <s v="Huntsville"/>
    <x v="5"/>
    <n v="77340"/>
    <x v="2"/>
    <x v="835"/>
    <x v="2"/>
    <x v="7"/>
    <x v="822"/>
    <n v="239.976"/>
    <n v="3"/>
    <n v="0.2"/>
    <n v="17.998199999999997"/>
  </r>
  <r>
    <n v="8932"/>
    <s v="CA-2014-143252"/>
    <x v="3"/>
    <x v="404"/>
    <d v="2014-12-25T00:00:00"/>
    <s v="Standard Class"/>
    <s v="HE-14800"/>
    <s v="Harold Engle"/>
    <x v="1"/>
    <x v="0"/>
    <s v="Milwaukee"/>
    <x v="6"/>
    <n v="53209"/>
    <x v="2"/>
    <x v="1801"/>
    <x v="0"/>
    <x v="5"/>
    <x v="1782"/>
    <n v="99.949999999999989"/>
    <n v="5"/>
    <n v="0"/>
    <n v="22.988499999999998"/>
  </r>
  <r>
    <n v="8933"/>
    <s v="CA-2014-143252"/>
    <x v="3"/>
    <x v="404"/>
    <d v="2014-12-25T00:00:00"/>
    <s v="Standard Class"/>
    <s v="HE-14800"/>
    <s v="Harold Engle"/>
    <x v="1"/>
    <x v="0"/>
    <s v="Milwaukee"/>
    <x v="6"/>
    <n v="53209"/>
    <x v="2"/>
    <x v="1599"/>
    <x v="2"/>
    <x v="11"/>
    <x v="1582"/>
    <n v="29.339999999999996"/>
    <n v="3"/>
    <n v="0"/>
    <n v="10.855799999999999"/>
  </r>
  <r>
    <n v="8934"/>
    <s v="CA-2013-102134"/>
    <x v="0"/>
    <x v="560"/>
    <d v="2013-03-20T00:00:00"/>
    <s v="Standard Class"/>
    <s v="SP-20545"/>
    <s v="Sibella Parks"/>
    <x v="1"/>
    <x v="0"/>
    <s v="Green Bay"/>
    <x v="6"/>
    <n v="54302"/>
    <x v="2"/>
    <x v="904"/>
    <x v="0"/>
    <x v="5"/>
    <x v="887"/>
    <n v="16.739999999999998"/>
    <n v="2"/>
    <n v="0"/>
    <n v="4.3523999999999994"/>
  </r>
  <r>
    <n v="8935"/>
    <s v="CA-2014-130036"/>
    <x v="3"/>
    <x v="151"/>
    <d v="2014-08-28T00:00:00"/>
    <s v="Same Day"/>
    <s v="BP-11185"/>
    <s v="Ben Peterman"/>
    <x v="1"/>
    <x v="0"/>
    <s v="Philadelphia"/>
    <x v="9"/>
    <n v="19120"/>
    <x v="3"/>
    <x v="1157"/>
    <x v="1"/>
    <x v="10"/>
    <x v="1136"/>
    <n v="12.672000000000001"/>
    <n v="3"/>
    <n v="0.2"/>
    <n v="3.96"/>
  </r>
  <r>
    <n v="8936"/>
    <s v="CA-2014-130036"/>
    <x v="3"/>
    <x v="151"/>
    <d v="2014-08-28T00:00:00"/>
    <s v="Same Day"/>
    <s v="BP-11185"/>
    <s v="Ben Peterman"/>
    <x v="1"/>
    <x v="0"/>
    <s v="Philadelphia"/>
    <x v="9"/>
    <n v="19120"/>
    <x v="3"/>
    <x v="295"/>
    <x v="2"/>
    <x v="11"/>
    <x v="292"/>
    <n v="1119.8880000000001"/>
    <n v="14"/>
    <n v="0.2"/>
    <n v="209.97899999999993"/>
  </r>
  <r>
    <n v="8937"/>
    <s v="CA-2012-134117"/>
    <x v="1"/>
    <x v="997"/>
    <d v="2012-12-19T00:00:00"/>
    <s v="Second Class"/>
    <s v="PG-18895"/>
    <s v="Paul Gonzalez"/>
    <x v="0"/>
    <x v="0"/>
    <s v="Los Angeles"/>
    <x v="1"/>
    <n v="90008"/>
    <x v="1"/>
    <x v="894"/>
    <x v="1"/>
    <x v="6"/>
    <x v="878"/>
    <n v="204.85"/>
    <n v="5"/>
    <n v="0"/>
    <n v="53.261000000000003"/>
  </r>
  <r>
    <n v="8938"/>
    <s v="CA-2012-134117"/>
    <x v="1"/>
    <x v="997"/>
    <d v="2012-12-19T00:00:00"/>
    <s v="Second Class"/>
    <s v="PG-18895"/>
    <s v="Paul Gonzalez"/>
    <x v="0"/>
    <x v="0"/>
    <s v="Los Angeles"/>
    <x v="1"/>
    <n v="90008"/>
    <x v="1"/>
    <x v="1495"/>
    <x v="2"/>
    <x v="7"/>
    <x v="1474"/>
    <n v="135.98400000000001"/>
    <n v="2"/>
    <n v="0.2"/>
    <n v="16.997999999999983"/>
  </r>
  <r>
    <n v="8939"/>
    <s v="CA-2012-134117"/>
    <x v="1"/>
    <x v="997"/>
    <d v="2012-12-19T00:00:00"/>
    <s v="Second Class"/>
    <s v="PG-18895"/>
    <s v="Paul Gonzalez"/>
    <x v="0"/>
    <x v="0"/>
    <s v="Los Angeles"/>
    <x v="1"/>
    <n v="90008"/>
    <x v="1"/>
    <x v="169"/>
    <x v="1"/>
    <x v="6"/>
    <x v="168"/>
    <n v="16.399999999999999"/>
    <n v="5"/>
    <n v="0"/>
    <n v="7.0520000000000005"/>
  </r>
  <r>
    <n v="8940"/>
    <s v="CA-2012-134117"/>
    <x v="1"/>
    <x v="997"/>
    <d v="2012-12-19T00:00:00"/>
    <s v="Second Class"/>
    <s v="PG-18895"/>
    <s v="Paul Gonzalez"/>
    <x v="0"/>
    <x v="0"/>
    <s v="Los Angeles"/>
    <x v="1"/>
    <n v="90008"/>
    <x v="1"/>
    <x v="920"/>
    <x v="1"/>
    <x v="8"/>
    <x v="903"/>
    <n v="92.960000000000008"/>
    <n v="2"/>
    <n v="0.2"/>
    <n v="31.373999999999995"/>
  </r>
  <r>
    <n v="8941"/>
    <s v="CA-2011-130918"/>
    <x v="2"/>
    <x v="963"/>
    <d v="2011-08-24T00:00:00"/>
    <s v="Second Class"/>
    <s v="JP-15520"/>
    <s v="Jeremy Pistek"/>
    <x v="0"/>
    <x v="0"/>
    <s v="North Miami"/>
    <x v="2"/>
    <n v="33161"/>
    <x v="0"/>
    <x v="1847"/>
    <x v="1"/>
    <x v="14"/>
    <x v="1826"/>
    <n v="7.6320000000000014"/>
    <n v="3"/>
    <n v="0.2"/>
    <n v="-1.8126000000000002"/>
  </r>
  <r>
    <n v="8942"/>
    <s v="CA-2013-159023"/>
    <x v="0"/>
    <x v="54"/>
    <d v="2013-11-06T00:00:00"/>
    <s v="First Class"/>
    <s v="NW-18400"/>
    <s v="Natalie Webber"/>
    <x v="0"/>
    <x v="0"/>
    <s v="Portland"/>
    <x v="21"/>
    <n v="97206"/>
    <x v="1"/>
    <x v="922"/>
    <x v="1"/>
    <x v="8"/>
    <x v="905"/>
    <n v="4.1580000000000004"/>
    <n v="7"/>
    <n v="0.7"/>
    <n v="-3.4649999999999999"/>
  </r>
  <r>
    <n v="8943"/>
    <s v="CA-2013-159023"/>
    <x v="0"/>
    <x v="54"/>
    <d v="2013-11-06T00:00:00"/>
    <s v="First Class"/>
    <s v="NW-18400"/>
    <s v="Natalie Webber"/>
    <x v="0"/>
    <x v="0"/>
    <s v="Portland"/>
    <x v="21"/>
    <n v="97206"/>
    <x v="1"/>
    <x v="1848"/>
    <x v="2"/>
    <x v="15"/>
    <x v="1827"/>
    <n v="179.99100000000004"/>
    <n v="3"/>
    <n v="0.7"/>
    <n v="-251.98739999999992"/>
  </r>
  <r>
    <n v="8944"/>
    <s v="CA-2014-111717"/>
    <x v="3"/>
    <x v="1209"/>
    <d v="2014-10-17T00:00:00"/>
    <s v="Standard Class"/>
    <s v="SW-20245"/>
    <s v="Scot Wooten"/>
    <x v="0"/>
    <x v="0"/>
    <s v="Aurora"/>
    <x v="10"/>
    <n v="60505"/>
    <x v="2"/>
    <x v="1756"/>
    <x v="0"/>
    <x v="1"/>
    <x v="1737"/>
    <n v="239.358"/>
    <n v="3"/>
    <n v="0.3"/>
    <n v="-47.871600000000001"/>
  </r>
  <r>
    <n v="8945"/>
    <s v="CA-2011-154592"/>
    <x v="2"/>
    <x v="1035"/>
    <d v="2011-12-08T00:00:00"/>
    <s v="First Class"/>
    <s v="EH-14005"/>
    <s v="Erica Hernandez"/>
    <x v="2"/>
    <x v="0"/>
    <s v="San Francisco"/>
    <x v="1"/>
    <n v="94109"/>
    <x v="1"/>
    <x v="1397"/>
    <x v="1"/>
    <x v="10"/>
    <x v="1375"/>
    <n v="164.88"/>
    <n v="3"/>
    <n v="0"/>
    <n v="80.791200000000003"/>
  </r>
  <r>
    <n v="8946"/>
    <s v="CA-2011-128622"/>
    <x v="2"/>
    <x v="647"/>
    <d v="2011-11-17T00:00:00"/>
    <s v="Second Class"/>
    <s v="SC-20260"/>
    <s v="Scott Cohen"/>
    <x v="1"/>
    <x v="0"/>
    <s v="San Francisco"/>
    <x v="1"/>
    <n v="94110"/>
    <x v="1"/>
    <x v="503"/>
    <x v="1"/>
    <x v="14"/>
    <x v="498"/>
    <n v="10.95"/>
    <n v="3"/>
    <n v="0"/>
    <n v="3.2849999999999993"/>
  </r>
  <r>
    <n v="8947"/>
    <s v="CA-2014-148355"/>
    <x v="3"/>
    <x v="165"/>
    <d v="2014-12-29T00:00:00"/>
    <s v="Standard Class"/>
    <s v="NC-18535"/>
    <s v="Nick Crebassa"/>
    <x v="1"/>
    <x v="0"/>
    <s v="New Bedford"/>
    <x v="31"/>
    <n v="2740"/>
    <x v="3"/>
    <x v="1193"/>
    <x v="1"/>
    <x v="10"/>
    <x v="1169"/>
    <n v="19.440000000000001"/>
    <n v="3"/>
    <n v="0"/>
    <n v="9.3312000000000008"/>
  </r>
  <r>
    <n v="8948"/>
    <s v="CA-2014-148355"/>
    <x v="3"/>
    <x v="165"/>
    <d v="2014-12-29T00:00:00"/>
    <s v="Standard Class"/>
    <s v="NC-18535"/>
    <s v="Nick Crebassa"/>
    <x v="1"/>
    <x v="0"/>
    <s v="New Bedford"/>
    <x v="31"/>
    <n v="2740"/>
    <x v="3"/>
    <x v="1699"/>
    <x v="1"/>
    <x v="8"/>
    <x v="1678"/>
    <n v="12.3"/>
    <n v="5"/>
    <n v="0"/>
    <n v="6.15"/>
  </r>
  <r>
    <n v="8949"/>
    <s v="CA-2011-132913"/>
    <x v="2"/>
    <x v="163"/>
    <d v="2011-12-26T00:00:00"/>
    <s v="First Class"/>
    <s v="AS-10090"/>
    <s v="Adam Shillingsburg"/>
    <x v="0"/>
    <x v="0"/>
    <s v="San Diego"/>
    <x v="1"/>
    <n v="92037"/>
    <x v="1"/>
    <x v="1803"/>
    <x v="1"/>
    <x v="9"/>
    <x v="1784"/>
    <n v="13.97"/>
    <n v="1"/>
    <n v="0"/>
    <n v="3.632200000000001"/>
  </r>
  <r>
    <n v="8950"/>
    <s v="CA-2014-150910"/>
    <x v="3"/>
    <x v="66"/>
    <d v="2014-12-29T00:00:00"/>
    <s v="Standard Class"/>
    <s v="JL-15130"/>
    <s v="Jack Lebron"/>
    <x v="0"/>
    <x v="0"/>
    <s v="Jackson"/>
    <x v="18"/>
    <n v="38301"/>
    <x v="0"/>
    <x v="257"/>
    <x v="0"/>
    <x v="3"/>
    <x v="255"/>
    <n v="934.9559999999999"/>
    <n v="6"/>
    <n v="0.4"/>
    <n v="-249.32159999999999"/>
  </r>
  <r>
    <n v="8951"/>
    <s v="CA-2014-150910"/>
    <x v="3"/>
    <x v="66"/>
    <d v="2014-12-29T00:00:00"/>
    <s v="Standard Class"/>
    <s v="JL-15130"/>
    <s v="Jack Lebron"/>
    <x v="0"/>
    <x v="0"/>
    <s v="Jackson"/>
    <x v="18"/>
    <n v="38301"/>
    <x v="0"/>
    <x v="825"/>
    <x v="2"/>
    <x v="11"/>
    <x v="813"/>
    <n v="46.864000000000004"/>
    <n v="2"/>
    <n v="0.2"/>
    <n v="7.615399999999994"/>
  </r>
  <r>
    <n v="8952"/>
    <s v="CA-2014-150910"/>
    <x v="3"/>
    <x v="66"/>
    <d v="2014-12-29T00:00:00"/>
    <s v="Standard Class"/>
    <s v="JL-15130"/>
    <s v="Jack Lebron"/>
    <x v="0"/>
    <x v="0"/>
    <s v="Jackson"/>
    <x v="18"/>
    <n v="38301"/>
    <x v="0"/>
    <x v="376"/>
    <x v="1"/>
    <x v="4"/>
    <x v="372"/>
    <n v="26.160000000000004"/>
    <n v="3"/>
    <n v="0.2"/>
    <n v="1.961999999999998"/>
  </r>
  <r>
    <n v="8953"/>
    <s v="CA-2014-150910"/>
    <x v="3"/>
    <x v="66"/>
    <d v="2014-12-29T00:00:00"/>
    <s v="Standard Class"/>
    <s v="JL-15130"/>
    <s v="Jack Lebron"/>
    <x v="0"/>
    <x v="0"/>
    <s v="Jackson"/>
    <x v="18"/>
    <n v="38301"/>
    <x v="0"/>
    <x v="1024"/>
    <x v="1"/>
    <x v="6"/>
    <x v="1006"/>
    <n v="23.128"/>
    <n v="7"/>
    <n v="0.2"/>
    <n v="2.8909999999999982"/>
  </r>
  <r>
    <n v="8954"/>
    <s v="CA-2014-150910"/>
    <x v="3"/>
    <x v="66"/>
    <d v="2014-12-29T00:00:00"/>
    <s v="Standard Class"/>
    <s v="JL-15130"/>
    <s v="Jack Lebron"/>
    <x v="0"/>
    <x v="0"/>
    <s v="Jackson"/>
    <x v="18"/>
    <n v="38301"/>
    <x v="0"/>
    <x v="667"/>
    <x v="1"/>
    <x v="9"/>
    <x v="661"/>
    <n v="59.24"/>
    <n v="5"/>
    <n v="0.2"/>
    <n v="16.290999999999997"/>
  </r>
  <r>
    <n v="8955"/>
    <s v="CA-2011-156790"/>
    <x v="2"/>
    <x v="233"/>
    <d v="2011-08-10T00:00:00"/>
    <s v="Second Class"/>
    <s v="VG-21790"/>
    <s v="Vivek Gonzalez"/>
    <x v="0"/>
    <x v="0"/>
    <s v="Jacksonville"/>
    <x v="2"/>
    <n v="32216"/>
    <x v="0"/>
    <x v="1195"/>
    <x v="0"/>
    <x v="0"/>
    <x v="1171"/>
    <n v="155.45600000000002"/>
    <n v="4"/>
    <n v="0.2"/>
    <n v="-7.7727999999999895"/>
  </r>
  <r>
    <n v="8956"/>
    <s v="CA-2011-126480"/>
    <x v="2"/>
    <x v="59"/>
    <d v="2011-09-24T00:00:00"/>
    <s v="Standard Class"/>
    <s v="HG-14965"/>
    <s v="Henry Goldwyn"/>
    <x v="1"/>
    <x v="0"/>
    <s v="San Diego"/>
    <x v="1"/>
    <n v="92024"/>
    <x v="1"/>
    <x v="1532"/>
    <x v="1"/>
    <x v="10"/>
    <x v="1511"/>
    <n v="8.56"/>
    <n v="2"/>
    <n v="0"/>
    <n v="3.8519999999999994"/>
  </r>
  <r>
    <n v="8957"/>
    <s v="CA-2014-105620"/>
    <x v="3"/>
    <x v="53"/>
    <d v="2014-12-29T00:00:00"/>
    <s v="First Class"/>
    <s v="JH-15430"/>
    <s v="Jennifer Halladay"/>
    <x v="0"/>
    <x v="0"/>
    <s v="Hialeah"/>
    <x v="2"/>
    <n v="33012"/>
    <x v="0"/>
    <x v="1457"/>
    <x v="0"/>
    <x v="5"/>
    <x v="1434"/>
    <n v="21"/>
    <n v="3"/>
    <n v="0.2"/>
    <n v="5.7750000000000021"/>
  </r>
  <r>
    <n v="8958"/>
    <s v="CA-2014-105620"/>
    <x v="3"/>
    <x v="53"/>
    <d v="2014-12-29T00:00:00"/>
    <s v="First Class"/>
    <s v="JH-15430"/>
    <s v="Jennifer Halladay"/>
    <x v="0"/>
    <x v="0"/>
    <s v="Hialeah"/>
    <x v="2"/>
    <n v="33012"/>
    <x v="0"/>
    <x v="1845"/>
    <x v="2"/>
    <x v="15"/>
    <x v="1824"/>
    <n v="120"/>
    <n v="2"/>
    <n v="0.5"/>
    <n v="-7.2000000000000028"/>
  </r>
  <r>
    <n v="8959"/>
    <s v="CA-2014-150266"/>
    <x v="3"/>
    <x v="920"/>
    <d v="2014-12-01T00:00:00"/>
    <s v="Standard Class"/>
    <s v="RO-19780"/>
    <s v="Rose O'Brian"/>
    <x v="0"/>
    <x v="0"/>
    <s v="Houston"/>
    <x v="5"/>
    <n v="77070"/>
    <x v="2"/>
    <x v="929"/>
    <x v="2"/>
    <x v="7"/>
    <x v="913"/>
    <n v="299.95999999999998"/>
    <n v="5"/>
    <n v="0.2"/>
    <n v="37.494999999999962"/>
  </r>
  <r>
    <n v="8960"/>
    <s v="CA-2014-150266"/>
    <x v="3"/>
    <x v="920"/>
    <d v="2014-12-01T00:00:00"/>
    <s v="Standard Class"/>
    <s v="RO-19780"/>
    <s v="Rose O'Brian"/>
    <x v="0"/>
    <x v="0"/>
    <s v="Houston"/>
    <x v="5"/>
    <n v="77070"/>
    <x v="2"/>
    <x v="1527"/>
    <x v="1"/>
    <x v="9"/>
    <x v="1505"/>
    <n v="67.839999999999989"/>
    <n v="5"/>
    <n v="0.8"/>
    <n v="-179.77600000000001"/>
  </r>
  <r>
    <n v="8961"/>
    <s v="CA-2014-150266"/>
    <x v="3"/>
    <x v="920"/>
    <d v="2014-12-01T00:00:00"/>
    <s v="Standard Class"/>
    <s v="RO-19780"/>
    <s v="Rose O'Brian"/>
    <x v="0"/>
    <x v="0"/>
    <s v="Houston"/>
    <x v="5"/>
    <n v="77070"/>
    <x v="2"/>
    <x v="856"/>
    <x v="0"/>
    <x v="1"/>
    <x v="841"/>
    <n v="853.92999999999984"/>
    <n v="5"/>
    <n v="0.3"/>
    <n v="-24.397999999999911"/>
  </r>
  <r>
    <n v="8962"/>
    <s v="CA-2014-150266"/>
    <x v="3"/>
    <x v="920"/>
    <d v="2014-12-01T00:00:00"/>
    <s v="Standard Class"/>
    <s v="RO-19780"/>
    <s v="Rose O'Brian"/>
    <x v="0"/>
    <x v="0"/>
    <s v="Houston"/>
    <x v="5"/>
    <n v="77070"/>
    <x v="2"/>
    <x v="1663"/>
    <x v="1"/>
    <x v="6"/>
    <x v="1642"/>
    <n v="18.687999999999999"/>
    <n v="4"/>
    <n v="0.2"/>
    <n v="3.7375999999999996"/>
  </r>
  <r>
    <n v="8963"/>
    <s v="CA-2013-157280"/>
    <x v="0"/>
    <x v="732"/>
    <d v="2013-11-08T00:00:00"/>
    <s v="First Class"/>
    <s v="LW-17125"/>
    <s v="Liz Willingham"/>
    <x v="0"/>
    <x v="0"/>
    <s v="Virginia Beach"/>
    <x v="17"/>
    <n v="23464"/>
    <x v="0"/>
    <x v="1369"/>
    <x v="0"/>
    <x v="5"/>
    <x v="1345"/>
    <n v="273.95999999999998"/>
    <n v="2"/>
    <n v="0"/>
    <n v="71.229600000000005"/>
  </r>
  <r>
    <n v="8964"/>
    <s v="CA-2013-157280"/>
    <x v="0"/>
    <x v="732"/>
    <d v="2013-11-08T00:00:00"/>
    <s v="First Class"/>
    <s v="LW-17125"/>
    <s v="Liz Willingham"/>
    <x v="0"/>
    <x v="0"/>
    <s v="Virginia Beach"/>
    <x v="17"/>
    <n v="23464"/>
    <x v="0"/>
    <x v="632"/>
    <x v="2"/>
    <x v="11"/>
    <x v="626"/>
    <n v="89.97"/>
    <n v="3"/>
    <n v="0"/>
    <n v="18.893699999999995"/>
  </r>
  <r>
    <n v="8965"/>
    <s v="CA-2013-157280"/>
    <x v="0"/>
    <x v="732"/>
    <d v="2013-11-08T00:00:00"/>
    <s v="First Class"/>
    <s v="LW-17125"/>
    <s v="Liz Willingham"/>
    <x v="0"/>
    <x v="0"/>
    <s v="Virginia Beach"/>
    <x v="17"/>
    <n v="23464"/>
    <x v="0"/>
    <x v="1814"/>
    <x v="0"/>
    <x v="5"/>
    <x v="1795"/>
    <n v="756.80000000000007"/>
    <n v="5"/>
    <n v="0"/>
    <n v="75.679999999999978"/>
  </r>
  <r>
    <n v="8966"/>
    <s v="CA-2014-106691"/>
    <x v="3"/>
    <x v="44"/>
    <d v="2014-11-13T00:00:00"/>
    <s v="Standard Class"/>
    <s v="CC-12370"/>
    <s v="Christopher Conant"/>
    <x v="0"/>
    <x v="0"/>
    <s v="Houston"/>
    <x v="5"/>
    <n v="77070"/>
    <x v="2"/>
    <x v="744"/>
    <x v="1"/>
    <x v="8"/>
    <x v="735"/>
    <n v="1.2479999999999998"/>
    <n v="2"/>
    <n v="0.8"/>
    <n v="-1.934400000000001"/>
  </r>
  <r>
    <n v="8967"/>
    <s v="CA-2013-134180"/>
    <x v="0"/>
    <x v="54"/>
    <d v="2013-11-08T00:00:00"/>
    <s v="Standard Class"/>
    <s v="JP-16135"/>
    <s v="Julie Prescott"/>
    <x v="2"/>
    <x v="0"/>
    <s v="Philadelphia"/>
    <x v="9"/>
    <n v="19120"/>
    <x v="3"/>
    <x v="293"/>
    <x v="2"/>
    <x v="11"/>
    <x v="290"/>
    <n v="72"/>
    <n v="1"/>
    <n v="0.2"/>
    <n v="14.399999999999999"/>
  </r>
  <r>
    <n v="8968"/>
    <s v="CA-2013-134180"/>
    <x v="0"/>
    <x v="54"/>
    <d v="2013-11-08T00:00:00"/>
    <s v="Standard Class"/>
    <s v="JP-16135"/>
    <s v="Julie Prescott"/>
    <x v="2"/>
    <x v="0"/>
    <s v="Philadelphia"/>
    <x v="9"/>
    <n v="19120"/>
    <x v="3"/>
    <x v="370"/>
    <x v="0"/>
    <x v="1"/>
    <x v="366"/>
    <n v="470.15499999999997"/>
    <n v="7"/>
    <n v="0.3"/>
    <n v="-13.432999999999993"/>
  </r>
  <r>
    <n v="8969"/>
    <s v="CA-2011-166730"/>
    <x v="2"/>
    <x v="125"/>
    <d v="2012-01-01T00:00:00"/>
    <s v="First Class"/>
    <s v="DD-13570"/>
    <s v="Dorothy Dickinson"/>
    <x v="0"/>
    <x v="0"/>
    <s v="Memphis"/>
    <x v="18"/>
    <n v="38109"/>
    <x v="0"/>
    <x v="1166"/>
    <x v="1"/>
    <x v="4"/>
    <x v="1144"/>
    <n v="39.128"/>
    <n v="1"/>
    <n v="0.2"/>
    <n v="-8.803799999999999"/>
  </r>
  <r>
    <n v="8970"/>
    <s v="CA-2014-157469"/>
    <x v="3"/>
    <x v="574"/>
    <d v="2014-12-08T00:00:00"/>
    <s v="Standard Class"/>
    <s v="ES-14080"/>
    <s v="Erin Smith"/>
    <x v="1"/>
    <x v="0"/>
    <s v="Lakewood"/>
    <x v="24"/>
    <n v="44107"/>
    <x v="3"/>
    <x v="448"/>
    <x v="1"/>
    <x v="6"/>
    <x v="443"/>
    <n v="19.728000000000002"/>
    <n v="9"/>
    <n v="0.2"/>
    <n v="1.7262000000000022"/>
  </r>
  <r>
    <n v="8971"/>
    <s v="CA-2014-157469"/>
    <x v="3"/>
    <x v="574"/>
    <d v="2014-12-08T00:00:00"/>
    <s v="Standard Class"/>
    <s v="ES-14080"/>
    <s v="Erin Smith"/>
    <x v="1"/>
    <x v="0"/>
    <s v="Lakewood"/>
    <x v="24"/>
    <n v="44107"/>
    <x v="3"/>
    <x v="722"/>
    <x v="2"/>
    <x v="7"/>
    <x v="1395"/>
    <n v="151.18799999999999"/>
    <n v="2"/>
    <n v="0.4"/>
    <n v="-25.198000000000008"/>
  </r>
  <r>
    <n v="8972"/>
    <s v="CA-2014-122308"/>
    <x v="3"/>
    <x v="668"/>
    <d v="2014-03-29T00:00:00"/>
    <s v="Standard Class"/>
    <s v="MV-17485"/>
    <s v="Mark Van Huff"/>
    <x v="0"/>
    <x v="0"/>
    <s v="New York City"/>
    <x v="15"/>
    <n v="10011"/>
    <x v="3"/>
    <x v="662"/>
    <x v="0"/>
    <x v="1"/>
    <x v="656"/>
    <n v="271.76400000000001"/>
    <n v="2"/>
    <n v="0.1"/>
    <n v="60.391999999999967"/>
  </r>
  <r>
    <n v="8973"/>
    <s v="US-2011-149034"/>
    <x v="2"/>
    <x v="84"/>
    <d v="2011-11-21T00:00:00"/>
    <s v="First Class"/>
    <s v="RD-19900"/>
    <s v="Ruben Dartt"/>
    <x v="0"/>
    <x v="0"/>
    <s v="Philadelphia"/>
    <x v="9"/>
    <n v="19120"/>
    <x v="3"/>
    <x v="1089"/>
    <x v="2"/>
    <x v="11"/>
    <x v="1070"/>
    <n v="47.496000000000002"/>
    <n v="1"/>
    <n v="0.2"/>
    <n v="-1.187400000000002"/>
  </r>
  <r>
    <n v="8974"/>
    <s v="CA-2014-159226"/>
    <x v="3"/>
    <x v="1016"/>
    <d v="2014-04-28T00:00:00"/>
    <s v="Second Class"/>
    <s v="RL-19615"/>
    <s v="Rob Lucas"/>
    <x v="0"/>
    <x v="0"/>
    <s v="Los Angeles"/>
    <x v="1"/>
    <n v="90008"/>
    <x v="1"/>
    <x v="266"/>
    <x v="0"/>
    <x v="0"/>
    <x v="263"/>
    <n v="344.98099999999994"/>
    <n v="7"/>
    <n v="0.15"/>
    <n v="28.410200000000017"/>
  </r>
  <r>
    <n v="8975"/>
    <s v="CA-2014-156622"/>
    <x v="3"/>
    <x v="51"/>
    <d v="2014-11-27T00:00:00"/>
    <s v="First Class"/>
    <s v="JP-15460"/>
    <s v="Jennifer Patt"/>
    <x v="1"/>
    <x v="0"/>
    <s v="Dallas"/>
    <x v="5"/>
    <n v="75220"/>
    <x v="2"/>
    <x v="1231"/>
    <x v="1"/>
    <x v="10"/>
    <x v="1261"/>
    <n v="36.288000000000011"/>
    <n v="7"/>
    <n v="0.2"/>
    <n v="12.700800000000001"/>
  </r>
  <r>
    <n v="8976"/>
    <s v="CA-2014-156622"/>
    <x v="3"/>
    <x v="51"/>
    <d v="2014-11-27T00:00:00"/>
    <s v="First Class"/>
    <s v="JP-15460"/>
    <s v="Jennifer Patt"/>
    <x v="1"/>
    <x v="0"/>
    <s v="Dallas"/>
    <x v="5"/>
    <n v="75220"/>
    <x v="2"/>
    <x v="1438"/>
    <x v="1"/>
    <x v="10"/>
    <x v="1417"/>
    <n v="78.304000000000002"/>
    <n v="2"/>
    <n v="0.2"/>
    <n v="29.363999999999997"/>
  </r>
  <r>
    <n v="8977"/>
    <s v="CA-2014-156622"/>
    <x v="3"/>
    <x v="51"/>
    <d v="2014-11-27T00:00:00"/>
    <s v="First Class"/>
    <s v="JP-15460"/>
    <s v="Jennifer Patt"/>
    <x v="1"/>
    <x v="0"/>
    <s v="Dallas"/>
    <x v="5"/>
    <n v="75220"/>
    <x v="2"/>
    <x v="962"/>
    <x v="0"/>
    <x v="3"/>
    <x v="946"/>
    <n v="127.785"/>
    <n v="1"/>
    <n v="0.3"/>
    <n v="-31.033499999999989"/>
  </r>
  <r>
    <n v="8978"/>
    <s v="CA-2014-156622"/>
    <x v="3"/>
    <x v="51"/>
    <d v="2014-11-27T00:00:00"/>
    <s v="First Class"/>
    <s v="JP-15460"/>
    <s v="Jennifer Patt"/>
    <x v="1"/>
    <x v="0"/>
    <s v="Dallas"/>
    <x v="5"/>
    <n v="75220"/>
    <x v="2"/>
    <x v="785"/>
    <x v="1"/>
    <x v="8"/>
    <x v="776"/>
    <n v="6.1039999999999983"/>
    <n v="2"/>
    <n v="0.8"/>
    <n v="-9.1560000000000006"/>
  </r>
  <r>
    <n v="8979"/>
    <s v="CA-2011-119529"/>
    <x v="2"/>
    <x v="935"/>
    <d v="2011-11-05T00:00:00"/>
    <s v="Second Class"/>
    <s v="DM-13345"/>
    <s v="Denise Monton"/>
    <x v="1"/>
    <x v="0"/>
    <s v="Orange"/>
    <x v="30"/>
    <n v="7050"/>
    <x v="3"/>
    <x v="614"/>
    <x v="1"/>
    <x v="8"/>
    <x v="609"/>
    <n v="5.76"/>
    <n v="2"/>
    <n v="0"/>
    <n v="2.8224"/>
  </r>
  <r>
    <n v="8980"/>
    <s v="CA-2012-150413"/>
    <x v="1"/>
    <x v="324"/>
    <d v="2012-10-24T00:00:00"/>
    <s v="Second Class"/>
    <s v="CS-11860"/>
    <s v="Cari Schnelling"/>
    <x v="0"/>
    <x v="0"/>
    <s v="Dallas"/>
    <x v="5"/>
    <n v="75220"/>
    <x v="2"/>
    <x v="480"/>
    <x v="1"/>
    <x v="8"/>
    <x v="476"/>
    <n v="1.7199999999999995"/>
    <n v="1"/>
    <n v="0.8"/>
    <n v="-2.8380000000000001"/>
  </r>
  <r>
    <n v="8981"/>
    <s v="CA-2011-108182"/>
    <x v="2"/>
    <x v="644"/>
    <d v="2011-02-11T00:00:00"/>
    <s v="Second Class"/>
    <s v="DL-13315"/>
    <s v="Delfina Latchford"/>
    <x v="0"/>
    <x v="0"/>
    <s v="Romeoville"/>
    <x v="10"/>
    <n v="60441"/>
    <x v="2"/>
    <x v="1403"/>
    <x v="1"/>
    <x v="8"/>
    <x v="1381"/>
    <n v="8.9519999999999982"/>
    <n v="2"/>
    <n v="0.8"/>
    <n v="-14.770800000000001"/>
  </r>
  <r>
    <n v="8982"/>
    <s v="CA-2013-110898"/>
    <x v="0"/>
    <x v="1193"/>
    <d v="2013-03-13T00:00:00"/>
    <s v="Standard Class"/>
    <s v="LC-16870"/>
    <s v="Lena Cacioppo"/>
    <x v="0"/>
    <x v="0"/>
    <s v="Chicago"/>
    <x v="10"/>
    <n v="60623"/>
    <x v="2"/>
    <x v="1034"/>
    <x v="1"/>
    <x v="9"/>
    <x v="1016"/>
    <n v="2.3339999999999996"/>
    <n v="3"/>
    <n v="0.8"/>
    <n v="-6.3018000000000001"/>
  </r>
  <r>
    <n v="8983"/>
    <s v="CA-2013-110898"/>
    <x v="0"/>
    <x v="1193"/>
    <d v="2013-03-13T00:00:00"/>
    <s v="Standard Class"/>
    <s v="LC-16870"/>
    <s v="Lena Cacioppo"/>
    <x v="0"/>
    <x v="0"/>
    <s v="Chicago"/>
    <x v="10"/>
    <n v="60623"/>
    <x v="2"/>
    <x v="870"/>
    <x v="1"/>
    <x v="8"/>
    <x v="855"/>
    <n v="1.7279999999999998"/>
    <n v="4"/>
    <n v="0.8"/>
    <n v="-2.764800000000001"/>
  </r>
  <r>
    <n v="8984"/>
    <s v="CA-2013-110898"/>
    <x v="0"/>
    <x v="1193"/>
    <d v="2013-03-13T00:00:00"/>
    <s v="Standard Class"/>
    <s v="LC-16870"/>
    <s v="Lena Cacioppo"/>
    <x v="0"/>
    <x v="0"/>
    <s v="Chicago"/>
    <x v="10"/>
    <n v="60623"/>
    <x v="2"/>
    <x v="124"/>
    <x v="0"/>
    <x v="5"/>
    <x v="125"/>
    <n v="159.04"/>
    <n v="5"/>
    <n v="0.6"/>
    <n v="-194.82400000000001"/>
  </r>
  <r>
    <n v="8985"/>
    <s v="CA-2013-110898"/>
    <x v="0"/>
    <x v="1193"/>
    <d v="2013-03-13T00:00:00"/>
    <s v="Standard Class"/>
    <s v="LC-16870"/>
    <s v="Lena Cacioppo"/>
    <x v="0"/>
    <x v="0"/>
    <s v="Chicago"/>
    <x v="10"/>
    <n v="60623"/>
    <x v="2"/>
    <x v="1342"/>
    <x v="0"/>
    <x v="3"/>
    <x v="1318"/>
    <n v="145.97999999999999"/>
    <n v="2"/>
    <n v="0.5"/>
    <n v="-99.266399999999976"/>
  </r>
  <r>
    <n v="8986"/>
    <s v="CA-2012-123092"/>
    <x v="1"/>
    <x v="155"/>
    <d v="2012-12-07T00:00:00"/>
    <s v="Standard Class"/>
    <s v="JG-15115"/>
    <s v="Jack Garza"/>
    <x v="0"/>
    <x v="0"/>
    <s v="Jacksonville"/>
    <x v="3"/>
    <n v="28540"/>
    <x v="0"/>
    <x v="596"/>
    <x v="0"/>
    <x v="5"/>
    <x v="591"/>
    <n v="77.951999999999998"/>
    <n v="3"/>
    <n v="0.2"/>
    <n v="12.667199999999994"/>
  </r>
  <r>
    <n v="8987"/>
    <s v="CA-2012-123092"/>
    <x v="1"/>
    <x v="155"/>
    <d v="2012-12-07T00:00:00"/>
    <s v="Standard Class"/>
    <s v="JG-15115"/>
    <s v="Jack Garza"/>
    <x v="0"/>
    <x v="0"/>
    <s v="Jacksonville"/>
    <x v="3"/>
    <n v="28540"/>
    <x v="0"/>
    <x v="1242"/>
    <x v="1"/>
    <x v="8"/>
    <x v="1216"/>
    <n v="95.970000000000013"/>
    <n v="5"/>
    <n v="0.7"/>
    <n v="-73.57699999999997"/>
  </r>
  <r>
    <n v="8988"/>
    <s v="CA-2012-123092"/>
    <x v="1"/>
    <x v="155"/>
    <d v="2012-12-07T00:00:00"/>
    <s v="Standard Class"/>
    <s v="JG-15115"/>
    <s v="Jack Garza"/>
    <x v="0"/>
    <x v="0"/>
    <s v="Jacksonville"/>
    <x v="3"/>
    <n v="28540"/>
    <x v="0"/>
    <x v="194"/>
    <x v="2"/>
    <x v="7"/>
    <x v="193"/>
    <n v="105.584"/>
    <n v="2"/>
    <n v="0.2"/>
    <n v="9.2386000000000053"/>
  </r>
  <r>
    <n v="8989"/>
    <s v="CA-2012-123092"/>
    <x v="1"/>
    <x v="155"/>
    <d v="2012-12-07T00:00:00"/>
    <s v="Standard Class"/>
    <s v="JG-15115"/>
    <s v="Jack Garza"/>
    <x v="0"/>
    <x v="0"/>
    <s v="Jacksonville"/>
    <x v="3"/>
    <n v="28540"/>
    <x v="0"/>
    <x v="512"/>
    <x v="1"/>
    <x v="6"/>
    <x v="507"/>
    <n v="9.3439999999999994"/>
    <n v="2"/>
    <n v="0.2"/>
    <n v="1.1679999999999997"/>
  </r>
  <r>
    <n v="8990"/>
    <s v="US-2012-128587"/>
    <x v="1"/>
    <x v="100"/>
    <d v="2012-12-30T00:00:00"/>
    <s v="Standard Class"/>
    <s v="HM-14860"/>
    <s v="Harry Marie"/>
    <x v="1"/>
    <x v="0"/>
    <s v="Springfield"/>
    <x v="25"/>
    <n v="65807"/>
    <x v="2"/>
    <x v="1573"/>
    <x v="0"/>
    <x v="5"/>
    <x v="1555"/>
    <n v="9.68"/>
    <n v="2"/>
    <n v="0"/>
    <n v="3.7751999999999999"/>
  </r>
  <r>
    <n v="8991"/>
    <s v="US-2012-128587"/>
    <x v="1"/>
    <x v="100"/>
    <d v="2012-12-30T00:00:00"/>
    <s v="Standard Class"/>
    <s v="HM-14860"/>
    <s v="Harry Marie"/>
    <x v="1"/>
    <x v="0"/>
    <s v="Springfield"/>
    <x v="25"/>
    <n v="65807"/>
    <x v="2"/>
    <x v="1293"/>
    <x v="2"/>
    <x v="16"/>
    <x v="1270"/>
    <n v="4899.93"/>
    <n v="7"/>
    <n v="0"/>
    <n v="2302.9670999999998"/>
  </r>
  <r>
    <n v="8992"/>
    <s v="US-2014-139577"/>
    <x v="3"/>
    <x v="172"/>
    <d v="2014-10-07T00:00:00"/>
    <s v="Standard Class"/>
    <s v="TN-21040"/>
    <s v="Tanja Norvell"/>
    <x v="2"/>
    <x v="0"/>
    <s v="San Francisco"/>
    <x v="1"/>
    <n v="94110"/>
    <x v="1"/>
    <x v="341"/>
    <x v="2"/>
    <x v="11"/>
    <x v="337"/>
    <n v="104.75"/>
    <n v="5"/>
    <n v="0"/>
    <n v="21.997499999999999"/>
  </r>
  <r>
    <n v="8993"/>
    <s v="CA-2014-159100"/>
    <x v="3"/>
    <x v="524"/>
    <d v="2014-10-22T00:00:00"/>
    <s v="Standard Class"/>
    <s v="VP-21760"/>
    <s v="Victoria Pisteka"/>
    <x v="1"/>
    <x v="0"/>
    <s v="Columbia"/>
    <x v="18"/>
    <n v="38401"/>
    <x v="0"/>
    <x v="103"/>
    <x v="2"/>
    <x v="11"/>
    <x v="103"/>
    <n v="18.528000000000002"/>
    <n v="2"/>
    <n v="0.2"/>
    <n v="4.4004000000000003"/>
  </r>
  <r>
    <n v="8994"/>
    <s v="CA-2014-159100"/>
    <x v="3"/>
    <x v="524"/>
    <d v="2014-10-22T00:00:00"/>
    <s v="Standard Class"/>
    <s v="VP-21760"/>
    <s v="Victoria Pisteka"/>
    <x v="1"/>
    <x v="0"/>
    <s v="Columbia"/>
    <x v="18"/>
    <n v="38401"/>
    <x v="0"/>
    <x v="1299"/>
    <x v="0"/>
    <x v="3"/>
    <x v="1275"/>
    <n v="1875.258"/>
    <n v="7"/>
    <n v="0.4"/>
    <n v="-968.88329999999996"/>
  </r>
  <r>
    <n v="8995"/>
    <s v="CA-2011-109043"/>
    <x v="2"/>
    <x v="860"/>
    <d v="2011-08-17T00:00:00"/>
    <s v="First Class"/>
    <s v="CS-12355"/>
    <s v="Christine Sundaresam"/>
    <x v="0"/>
    <x v="0"/>
    <s v="Hollywood"/>
    <x v="2"/>
    <n v="33021"/>
    <x v="0"/>
    <x v="1841"/>
    <x v="1"/>
    <x v="10"/>
    <x v="1820"/>
    <n v="91.360000000000014"/>
    <n v="5"/>
    <n v="0.2"/>
    <n v="29.691999999999993"/>
  </r>
  <r>
    <n v="8996"/>
    <s v="CA-2011-109043"/>
    <x v="2"/>
    <x v="860"/>
    <d v="2011-08-17T00:00:00"/>
    <s v="First Class"/>
    <s v="CS-12355"/>
    <s v="Christine Sundaresam"/>
    <x v="0"/>
    <x v="0"/>
    <s v="Hollywood"/>
    <x v="2"/>
    <n v="33021"/>
    <x v="0"/>
    <x v="513"/>
    <x v="1"/>
    <x v="9"/>
    <x v="508"/>
    <n v="152.24"/>
    <n v="5"/>
    <n v="0.2"/>
    <n v="17.126999999999988"/>
  </r>
  <r>
    <n v="8997"/>
    <s v="US-2014-116491"/>
    <x v="3"/>
    <x v="343"/>
    <d v="2014-11-14T00:00:00"/>
    <s v="First Class"/>
    <s v="PG-18820"/>
    <s v="Patrick Gardner"/>
    <x v="0"/>
    <x v="0"/>
    <s v="Dallas"/>
    <x v="5"/>
    <n v="75081"/>
    <x v="2"/>
    <x v="722"/>
    <x v="2"/>
    <x v="7"/>
    <x v="714"/>
    <n v="35.183999999999997"/>
    <n v="2"/>
    <n v="0.2"/>
    <n v="12.314399999999999"/>
  </r>
  <r>
    <n v="8998"/>
    <s v="CA-2014-122763"/>
    <x v="3"/>
    <x v="177"/>
    <d v="2014-03-21T00:00:00"/>
    <s v="Same Day"/>
    <s v="HG-14845"/>
    <s v="Harry Greene"/>
    <x v="0"/>
    <x v="0"/>
    <s v="Houston"/>
    <x v="5"/>
    <n v="77041"/>
    <x v="2"/>
    <x v="258"/>
    <x v="1"/>
    <x v="10"/>
    <x v="33"/>
    <n v="56.704000000000001"/>
    <n v="2"/>
    <n v="0.2"/>
    <n v="19.137599999999992"/>
  </r>
  <r>
    <n v="8999"/>
    <s v="CA-2014-122763"/>
    <x v="3"/>
    <x v="177"/>
    <d v="2014-03-21T00:00:00"/>
    <s v="Same Day"/>
    <s v="HG-14845"/>
    <s v="Harry Greene"/>
    <x v="0"/>
    <x v="0"/>
    <s v="Houston"/>
    <x v="5"/>
    <n v="77041"/>
    <x v="2"/>
    <x v="126"/>
    <x v="1"/>
    <x v="10"/>
    <x v="127"/>
    <n v="274.06400000000002"/>
    <n v="7"/>
    <n v="0.2"/>
    <n v="102.77399999999999"/>
  </r>
  <r>
    <n v="9000"/>
    <s v="CA-2014-137785"/>
    <x v="3"/>
    <x v="726"/>
    <d v="2014-05-18T00:00:00"/>
    <s v="Standard Class"/>
    <s v="MH-18115"/>
    <s v="Mick Hernandez"/>
    <x v="2"/>
    <x v="0"/>
    <s v="Philadelphia"/>
    <x v="9"/>
    <n v="19140"/>
    <x v="3"/>
    <x v="541"/>
    <x v="0"/>
    <x v="1"/>
    <x v="536"/>
    <n v="458.42999999999995"/>
    <n v="5"/>
    <n v="0.3"/>
    <n v="-124.431"/>
  </r>
  <r>
    <n v="9001"/>
    <s v="CA-2011-133389"/>
    <x v="2"/>
    <x v="169"/>
    <d v="2011-06-22T00:00:00"/>
    <s v="Same Day"/>
    <s v="TB-21280"/>
    <s v="Toby Braunhardt"/>
    <x v="0"/>
    <x v="0"/>
    <s v="Phoenix"/>
    <x v="16"/>
    <n v="85023"/>
    <x v="1"/>
    <x v="1316"/>
    <x v="1"/>
    <x v="8"/>
    <x v="1293"/>
    <n v="8.2260000000000009"/>
    <n v="3"/>
    <n v="0.7"/>
    <n v="-6.0323999999999991"/>
  </r>
  <r>
    <n v="9002"/>
    <s v="CA-2011-103807"/>
    <x v="2"/>
    <x v="266"/>
    <d v="2011-12-09T00:00:00"/>
    <s v="Standard Class"/>
    <s v="EM-13825"/>
    <s v="Elizabeth Moffitt"/>
    <x v="1"/>
    <x v="0"/>
    <s v="Sandy Springs"/>
    <x v="32"/>
    <n v="30328"/>
    <x v="0"/>
    <x v="1628"/>
    <x v="2"/>
    <x v="11"/>
    <x v="1609"/>
    <n v="5.95"/>
    <n v="1"/>
    <n v="0"/>
    <n v="0.83300000000000018"/>
  </r>
  <r>
    <n v="9003"/>
    <s v="CA-2011-103807"/>
    <x v="2"/>
    <x v="266"/>
    <d v="2011-12-09T00:00:00"/>
    <s v="Standard Class"/>
    <s v="EM-13825"/>
    <s v="Elizabeth Moffitt"/>
    <x v="1"/>
    <x v="0"/>
    <s v="Sandy Springs"/>
    <x v="32"/>
    <n v="30328"/>
    <x v="0"/>
    <x v="727"/>
    <x v="1"/>
    <x v="10"/>
    <x v="719"/>
    <n v="15.24"/>
    <n v="3"/>
    <n v="0"/>
    <n v="7.1627999999999998"/>
  </r>
  <r>
    <n v="9004"/>
    <s v="CA-2012-102855"/>
    <x v="1"/>
    <x v="57"/>
    <d v="2012-04-06T00:00:00"/>
    <s v="Same Day"/>
    <s v="JF-15415"/>
    <s v="Jennifer Ferguson"/>
    <x v="0"/>
    <x v="0"/>
    <s v="Spokane"/>
    <x v="4"/>
    <n v="99207"/>
    <x v="1"/>
    <x v="97"/>
    <x v="2"/>
    <x v="11"/>
    <x v="97"/>
    <n v="239.94"/>
    <n v="6"/>
    <n v="0"/>
    <n v="26.393399999999986"/>
  </r>
  <r>
    <n v="9005"/>
    <s v="CA-2012-102855"/>
    <x v="1"/>
    <x v="57"/>
    <d v="2012-04-06T00:00:00"/>
    <s v="Same Day"/>
    <s v="JF-15415"/>
    <s v="Jennifer Ferguson"/>
    <x v="0"/>
    <x v="0"/>
    <s v="Spokane"/>
    <x v="4"/>
    <n v="99207"/>
    <x v="1"/>
    <x v="1701"/>
    <x v="1"/>
    <x v="6"/>
    <x v="1681"/>
    <n v="23.84"/>
    <n v="8"/>
    <n v="0"/>
    <n v="6.4368000000000016"/>
  </r>
  <r>
    <n v="9006"/>
    <s v="CA-2014-107825"/>
    <x v="3"/>
    <x v="551"/>
    <d v="2014-11-19T00:00:00"/>
    <s v="Same Day"/>
    <s v="NB-18655"/>
    <s v="Nona Balk"/>
    <x v="1"/>
    <x v="0"/>
    <s v="Milwaukee"/>
    <x v="6"/>
    <n v="53209"/>
    <x v="2"/>
    <x v="421"/>
    <x v="1"/>
    <x v="4"/>
    <x v="416"/>
    <n v="92.52"/>
    <n v="6"/>
    <n v="0"/>
    <n v="24.980400000000007"/>
  </r>
  <r>
    <n v="9007"/>
    <s v="CA-2014-107825"/>
    <x v="3"/>
    <x v="551"/>
    <d v="2014-11-19T00:00:00"/>
    <s v="Same Day"/>
    <s v="NB-18655"/>
    <s v="Nona Balk"/>
    <x v="1"/>
    <x v="0"/>
    <s v="Milwaukee"/>
    <x v="6"/>
    <n v="53209"/>
    <x v="2"/>
    <x v="117"/>
    <x v="1"/>
    <x v="4"/>
    <x v="117"/>
    <n v="37.76"/>
    <n v="1"/>
    <n v="0"/>
    <n v="10.572800000000001"/>
  </r>
  <r>
    <n v="9008"/>
    <s v="CA-2014-107825"/>
    <x v="3"/>
    <x v="551"/>
    <d v="2014-11-19T00:00:00"/>
    <s v="Same Day"/>
    <s v="NB-18655"/>
    <s v="Nona Balk"/>
    <x v="1"/>
    <x v="0"/>
    <s v="Milwaukee"/>
    <x v="6"/>
    <n v="53209"/>
    <x v="2"/>
    <x v="1647"/>
    <x v="1"/>
    <x v="2"/>
    <x v="1627"/>
    <n v="7.38"/>
    <n v="2"/>
    <n v="0"/>
    <n v="3.4685999999999999"/>
  </r>
  <r>
    <n v="9009"/>
    <s v="CA-2014-107825"/>
    <x v="3"/>
    <x v="551"/>
    <d v="2014-11-19T00:00:00"/>
    <s v="Same Day"/>
    <s v="NB-18655"/>
    <s v="Nona Balk"/>
    <x v="1"/>
    <x v="0"/>
    <s v="Milwaukee"/>
    <x v="6"/>
    <n v="53209"/>
    <x v="2"/>
    <x v="396"/>
    <x v="0"/>
    <x v="5"/>
    <x v="392"/>
    <n v="5.82"/>
    <n v="2"/>
    <n v="0"/>
    <n v="2.7353999999999998"/>
  </r>
  <r>
    <n v="9010"/>
    <s v="CA-2014-106047"/>
    <x v="3"/>
    <x v="1210"/>
    <d v="2014-07-19T00:00:00"/>
    <s v="Standard Class"/>
    <s v="CS-11860"/>
    <s v="Cari Schnelling"/>
    <x v="0"/>
    <x v="0"/>
    <s v="Fairfield"/>
    <x v="24"/>
    <n v="45014"/>
    <x v="3"/>
    <x v="1446"/>
    <x v="1"/>
    <x v="10"/>
    <x v="1424"/>
    <n v="3.8159999999999998"/>
    <n v="1"/>
    <n v="0.2"/>
    <n v="1.1924999999999997"/>
  </r>
  <r>
    <n v="9011"/>
    <s v="CA-2014-127803"/>
    <x v="3"/>
    <x v="240"/>
    <d v="2014-05-24T00:00:00"/>
    <s v="Standard Class"/>
    <s v="ND-18460"/>
    <s v="Neil Ducich"/>
    <x v="1"/>
    <x v="0"/>
    <s v="Huntsville"/>
    <x v="19"/>
    <n v="35810"/>
    <x v="0"/>
    <x v="1504"/>
    <x v="1"/>
    <x v="8"/>
    <x v="1482"/>
    <n v="26.16"/>
    <n v="4"/>
    <n v="0"/>
    <n v="12.8184"/>
  </r>
  <r>
    <n v="9012"/>
    <s v="CA-2012-137071"/>
    <x v="1"/>
    <x v="139"/>
    <d v="2012-12-21T00:00:00"/>
    <s v="First Class"/>
    <s v="ED-13885"/>
    <s v="Emily Ducich"/>
    <x v="2"/>
    <x v="0"/>
    <s v="Houston"/>
    <x v="5"/>
    <n v="77036"/>
    <x v="2"/>
    <x v="725"/>
    <x v="2"/>
    <x v="11"/>
    <x v="717"/>
    <n v="100.80000000000001"/>
    <n v="2"/>
    <n v="0.2"/>
    <n v="21.42"/>
  </r>
  <r>
    <n v="9013"/>
    <s v="CA-2013-121447"/>
    <x v="0"/>
    <x v="823"/>
    <d v="2013-02-22T00:00:00"/>
    <s v="First Class"/>
    <s v="EA-14035"/>
    <s v="Erin Ashbrook"/>
    <x v="1"/>
    <x v="0"/>
    <s v="New York City"/>
    <x v="15"/>
    <n v="10011"/>
    <x v="3"/>
    <x v="275"/>
    <x v="0"/>
    <x v="5"/>
    <x v="272"/>
    <n v="135.79999999999998"/>
    <n v="7"/>
    <n v="0"/>
    <n v="66.541999999999987"/>
  </r>
  <r>
    <n v="9014"/>
    <s v="CA-2014-143084"/>
    <x v="3"/>
    <x v="257"/>
    <d v="2014-03-23T00:00:00"/>
    <s v="Standard Class"/>
    <s v="BP-11050"/>
    <s v="Barry Pond"/>
    <x v="1"/>
    <x v="0"/>
    <s v="Los Angeles"/>
    <x v="1"/>
    <n v="90008"/>
    <x v="1"/>
    <x v="1622"/>
    <x v="1"/>
    <x v="6"/>
    <x v="1041"/>
    <n v="13.899999999999999"/>
    <n v="5"/>
    <n v="0"/>
    <n v="3.7529999999999997"/>
  </r>
  <r>
    <n v="9015"/>
    <s v="CA-2014-143084"/>
    <x v="3"/>
    <x v="257"/>
    <d v="2014-03-23T00:00:00"/>
    <s v="Standard Class"/>
    <s v="BP-11050"/>
    <s v="Barry Pond"/>
    <x v="1"/>
    <x v="0"/>
    <s v="Los Angeles"/>
    <x v="1"/>
    <n v="90008"/>
    <x v="1"/>
    <x v="776"/>
    <x v="1"/>
    <x v="12"/>
    <x v="767"/>
    <n v="19.399999999999999"/>
    <n v="5"/>
    <n v="0"/>
    <n v="9.3120000000000012"/>
  </r>
  <r>
    <n v="9016"/>
    <s v="CA-2013-131639"/>
    <x v="0"/>
    <x v="907"/>
    <d v="2013-12-24T00:00:00"/>
    <s v="Standard Class"/>
    <s v="NS-18640"/>
    <s v="Noel Staavos"/>
    <x v="1"/>
    <x v="0"/>
    <s v="Carlsbad"/>
    <x v="27"/>
    <n v="88220"/>
    <x v="1"/>
    <x v="674"/>
    <x v="1"/>
    <x v="8"/>
    <x v="668"/>
    <n v="13.488"/>
    <n v="2"/>
    <n v="0.2"/>
    <n v="4.3835999999999995"/>
  </r>
  <r>
    <n v="9017"/>
    <s v="CA-2013-131639"/>
    <x v="0"/>
    <x v="907"/>
    <d v="2013-12-24T00:00:00"/>
    <s v="Standard Class"/>
    <s v="NS-18640"/>
    <s v="Noel Staavos"/>
    <x v="1"/>
    <x v="0"/>
    <s v="Carlsbad"/>
    <x v="27"/>
    <n v="88220"/>
    <x v="1"/>
    <x v="1395"/>
    <x v="1"/>
    <x v="8"/>
    <x v="1373"/>
    <n v="11.416"/>
    <n v="1"/>
    <n v="0.2"/>
    <n v="3.8528999999999991"/>
  </r>
  <r>
    <n v="9018"/>
    <s v="CA-2013-161361"/>
    <x v="0"/>
    <x v="253"/>
    <d v="2013-03-29T00:00:00"/>
    <s v="Second Class"/>
    <s v="MV-17485"/>
    <s v="Mark Van Huff"/>
    <x v="0"/>
    <x v="0"/>
    <s v="Pocatello"/>
    <x v="45"/>
    <n v="83201"/>
    <x v="1"/>
    <x v="1017"/>
    <x v="1"/>
    <x v="10"/>
    <x v="999"/>
    <n v="17.64"/>
    <n v="3"/>
    <n v="0"/>
    <n v="8.6435999999999993"/>
  </r>
  <r>
    <n v="9019"/>
    <s v="CA-2013-161361"/>
    <x v="0"/>
    <x v="253"/>
    <d v="2013-03-29T00:00:00"/>
    <s v="Second Class"/>
    <s v="MV-17485"/>
    <s v="Mark Van Huff"/>
    <x v="0"/>
    <x v="0"/>
    <s v="Pocatello"/>
    <x v="45"/>
    <n v="83201"/>
    <x v="1"/>
    <x v="20"/>
    <x v="1"/>
    <x v="8"/>
    <x v="20"/>
    <n v="17.04"/>
    <n v="3"/>
    <n v="0.2"/>
    <n v="5.5379999999999985"/>
  </r>
  <r>
    <n v="9020"/>
    <s v="CA-2011-100706"/>
    <x v="2"/>
    <x v="757"/>
    <d v="2011-12-18T00:00:00"/>
    <s v="Second Class"/>
    <s v="LE-16810"/>
    <s v="Laurel Elliston"/>
    <x v="0"/>
    <x v="0"/>
    <s v="Springfield"/>
    <x v="17"/>
    <n v="22153"/>
    <x v="0"/>
    <x v="959"/>
    <x v="2"/>
    <x v="11"/>
    <x v="943"/>
    <n v="99.98"/>
    <n v="2"/>
    <n v="0"/>
    <n v="7.9983999999999895"/>
  </r>
  <r>
    <n v="9021"/>
    <s v="CA-2011-100706"/>
    <x v="2"/>
    <x v="757"/>
    <d v="2011-12-18T00:00:00"/>
    <s v="Second Class"/>
    <s v="LE-16810"/>
    <s v="Laurel Elliston"/>
    <x v="0"/>
    <x v="0"/>
    <s v="Springfield"/>
    <x v="17"/>
    <n v="22153"/>
    <x v="0"/>
    <x v="875"/>
    <x v="0"/>
    <x v="5"/>
    <x v="860"/>
    <n v="29.46"/>
    <n v="6"/>
    <n v="0"/>
    <n v="9.7217999999999982"/>
  </r>
  <r>
    <n v="9022"/>
    <s v="CA-2012-129525"/>
    <x v="1"/>
    <x v="219"/>
    <d v="2012-11-20T00:00:00"/>
    <s v="Standard Class"/>
    <s v="VP-21760"/>
    <s v="Victoria Pisteka"/>
    <x v="1"/>
    <x v="0"/>
    <s v="Toledo"/>
    <x v="24"/>
    <n v="43615"/>
    <x v="3"/>
    <x v="1160"/>
    <x v="1"/>
    <x v="8"/>
    <x v="1138"/>
    <n v="166.92000000000002"/>
    <n v="13"/>
    <n v="0.7"/>
    <n v="-116.84399999999999"/>
  </r>
  <r>
    <n v="9023"/>
    <s v="US-2013-141880"/>
    <x v="0"/>
    <x v="250"/>
    <d v="2013-08-24T00:00:00"/>
    <s v="First Class"/>
    <s v="TC-21475"/>
    <s v="Tony Chapman"/>
    <x v="2"/>
    <x v="0"/>
    <s v="Fort Collins"/>
    <x v="22"/>
    <n v="80525"/>
    <x v="1"/>
    <x v="514"/>
    <x v="0"/>
    <x v="5"/>
    <x v="509"/>
    <n v="98.328000000000003"/>
    <n v="3"/>
    <n v="0.2"/>
    <n v="9.832800000000006"/>
  </r>
  <r>
    <n v="9024"/>
    <s v="CA-2012-165799"/>
    <x v="1"/>
    <x v="685"/>
    <d v="2012-07-02T00:00:00"/>
    <s v="First Class"/>
    <s v="SG-20470"/>
    <s v="Sheri Gordon"/>
    <x v="0"/>
    <x v="0"/>
    <s v="New York City"/>
    <x v="15"/>
    <n v="10024"/>
    <x v="3"/>
    <x v="541"/>
    <x v="0"/>
    <x v="1"/>
    <x v="536"/>
    <n v="117.88199999999999"/>
    <n v="1"/>
    <n v="0.1"/>
    <n v="1.3097999999999956"/>
  </r>
  <r>
    <n v="9025"/>
    <s v="CA-2013-102127"/>
    <x v="0"/>
    <x v="190"/>
    <d v="2013-07-03T00:00:00"/>
    <s v="Standard Class"/>
    <s v="VP-21760"/>
    <s v="Victoria Pisteka"/>
    <x v="1"/>
    <x v="0"/>
    <s v="New York City"/>
    <x v="15"/>
    <n v="10035"/>
    <x v="3"/>
    <x v="1695"/>
    <x v="2"/>
    <x v="11"/>
    <x v="1674"/>
    <n v="20.97"/>
    <n v="3"/>
    <n v="0"/>
    <n v="9.017100000000001"/>
  </r>
  <r>
    <n v="9026"/>
    <s v="CA-2013-102127"/>
    <x v="0"/>
    <x v="190"/>
    <d v="2013-07-03T00:00:00"/>
    <s v="Standard Class"/>
    <s v="VP-21760"/>
    <s v="Victoria Pisteka"/>
    <x v="1"/>
    <x v="0"/>
    <s v="New York City"/>
    <x v="15"/>
    <n v="10035"/>
    <x v="3"/>
    <x v="1481"/>
    <x v="2"/>
    <x v="11"/>
    <x v="1459"/>
    <n v="139.96"/>
    <n v="4"/>
    <n v="0"/>
    <n v="9.7972000000000037"/>
  </r>
  <r>
    <n v="9027"/>
    <s v="CA-2013-102127"/>
    <x v="0"/>
    <x v="190"/>
    <d v="2013-07-03T00:00:00"/>
    <s v="Standard Class"/>
    <s v="VP-21760"/>
    <s v="Victoria Pisteka"/>
    <x v="1"/>
    <x v="0"/>
    <s v="New York City"/>
    <x v="15"/>
    <n v="10035"/>
    <x v="3"/>
    <x v="980"/>
    <x v="0"/>
    <x v="5"/>
    <x v="964"/>
    <n v="37.74"/>
    <n v="3"/>
    <n v="0"/>
    <n v="12.831599999999996"/>
  </r>
  <r>
    <n v="9028"/>
    <s v="US-2013-152415"/>
    <x v="0"/>
    <x v="42"/>
    <d v="2013-09-23T00:00:00"/>
    <s v="Standard Class"/>
    <s v="PO-18865"/>
    <s v="Patrick O'Donnell"/>
    <x v="0"/>
    <x v="0"/>
    <s v="Marlborough"/>
    <x v="31"/>
    <n v="1752"/>
    <x v="3"/>
    <x v="627"/>
    <x v="0"/>
    <x v="5"/>
    <x v="621"/>
    <n v="14.82"/>
    <n v="3"/>
    <n v="0"/>
    <n v="6.224400000000001"/>
  </r>
  <r>
    <n v="9029"/>
    <s v="US-2013-152415"/>
    <x v="0"/>
    <x v="42"/>
    <d v="2013-09-23T00:00:00"/>
    <s v="Standard Class"/>
    <s v="PO-18865"/>
    <s v="Patrick O'Donnell"/>
    <x v="0"/>
    <x v="0"/>
    <s v="Marlborough"/>
    <x v="31"/>
    <n v="1752"/>
    <x v="3"/>
    <x v="441"/>
    <x v="0"/>
    <x v="5"/>
    <x v="436"/>
    <n v="191.82"/>
    <n v="3"/>
    <n v="0"/>
    <n v="61.382399999999997"/>
  </r>
  <r>
    <n v="9030"/>
    <s v="CA-2011-138198"/>
    <x v="2"/>
    <x v="667"/>
    <d v="2011-07-23T00:00:00"/>
    <s v="Standard Class"/>
    <s v="JL-15130"/>
    <s v="Jack Lebron"/>
    <x v="0"/>
    <x v="0"/>
    <s v="New Rochelle"/>
    <x v="15"/>
    <n v="10801"/>
    <x v="3"/>
    <x v="530"/>
    <x v="1"/>
    <x v="8"/>
    <x v="525"/>
    <n v="13.904"/>
    <n v="2"/>
    <n v="0.2"/>
    <n v="4.5187999999999997"/>
  </r>
  <r>
    <n v="9031"/>
    <s v="CA-2014-128041"/>
    <x v="3"/>
    <x v="853"/>
    <d v="2014-09-02T00:00:00"/>
    <s v="Same Day"/>
    <s v="RW-19540"/>
    <s v="Rick Wilson"/>
    <x v="1"/>
    <x v="0"/>
    <s v="Seattle"/>
    <x v="4"/>
    <n v="98103"/>
    <x v="1"/>
    <x v="1152"/>
    <x v="1"/>
    <x v="9"/>
    <x v="1131"/>
    <n v="314.60000000000002"/>
    <n v="4"/>
    <n v="0"/>
    <n v="103.81799999999998"/>
  </r>
  <r>
    <n v="9032"/>
    <s v="CA-2014-128041"/>
    <x v="3"/>
    <x v="853"/>
    <d v="2014-09-02T00:00:00"/>
    <s v="Same Day"/>
    <s v="RW-19540"/>
    <s v="Rick Wilson"/>
    <x v="1"/>
    <x v="0"/>
    <s v="Seattle"/>
    <x v="4"/>
    <n v="98103"/>
    <x v="1"/>
    <x v="223"/>
    <x v="0"/>
    <x v="3"/>
    <x v="221"/>
    <n v="283.56"/>
    <n v="4"/>
    <n v="0"/>
    <n v="45.36960000000002"/>
  </r>
  <r>
    <n v="9033"/>
    <s v="CA-2014-105823"/>
    <x v="3"/>
    <x v="738"/>
    <d v="2014-06-27T00:00:00"/>
    <s v="Standard Class"/>
    <s v="RB-19465"/>
    <s v="Rick Bensley"/>
    <x v="2"/>
    <x v="0"/>
    <s v="Detroit"/>
    <x v="12"/>
    <n v="48227"/>
    <x v="2"/>
    <x v="1"/>
    <x v="0"/>
    <x v="1"/>
    <x v="1"/>
    <n v="487.96"/>
    <n v="2"/>
    <n v="0"/>
    <n v="146.38799999999998"/>
  </r>
  <r>
    <n v="9034"/>
    <s v="CA-2011-152268"/>
    <x v="2"/>
    <x v="814"/>
    <d v="2011-09-07T00:00:00"/>
    <s v="Standard Class"/>
    <s v="SC-20095"/>
    <s v="Sanjit Chand"/>
    <x v="0"/>
    <x v="0"/>
    <s v="Fayetteville"/>
    <x v="36"/>
    <n v="72701"/>
    <x v="0"/>
    <x v="1176"/>
    <x v="1"/>
    <x v="8"/>
    <x v="1153"/>
    <n v="1793.98"/>
    <n v="2"/>
    <n v="0"/>
    <n v="843.17059999999992"/>
  </r>
  <r>
    <n v="9035"/>
    <s v="CA-2012-148873"/>
    <x v="1"/>
    <x v="486"/>
    <d v="2012-10-05T00:00:00"/>
    <s v="Standard Class"/>
    <s v="EM-13960"/>
    <s v="Eric Murdock"/>
    <x v="0"/>
    <x v="0"/>
    <s v="Quincy"/>
    <x v="10"/>
    <n v="62301"/>
    <x v="2"/>
    <x v="1390"/>
    <x v="1"/>
    <x v="8"/>
    <x v="1367"/>
    <n v="2.9919999999999995"/>
    <n v="4"/>
    <n v="0.8"/>
    <n v="-4.4880000000000013"/>
  </r>
  <r>
    <n v="9036"/>
    <s v="CA-2012-148873"/>
    <x v="1"/>
    <x v="486"/>
    <d v="2012-10-05T00:00:00"/>
    <s v="Standard Class"/>
    <s v="EM-13960"/>
    <s v="Eric Murdock"/>
    <x v="0"/>
    <x v="0"/>
    <s v="Quincy"/>
    <x v="10"/>
    <n v="62301"/>
    <x v="2"/>
    <x v="151"/>
    <x v="2"/>
    <x v="11"/>
    <x v="151"/>
    <n v="108.76800000000001"/>
    <n v="4"/>
    <n v="0.2"/>
    <n v="2.7191999999999901"/>
  </r>
  <r>
    <n v="9037"/>
    <s v="CA-2012-166492"/>
    <x v="1"/>
    <x v="1003"/>
    <d v="2012-04-10T00:00:00"/>
    <s v="First Class"/>
    <s v="RP-19390"/>
    <s v="Resi Pölking"/>
    <x v="0"/>
    <x v="0"/>
    <s v="New York City"/>
    <x v="15"/>
    <n v="10035"/>
    <x v="3"/>
    <x v="1009"/>
    <x v="1"/>
    <x v="10"/>
    <x v="992"/>
    <n v="25.92"/>
    <n v="4"/>
    <n v="0"/>
    <n v="12.441600000000001"/>
  </r>
  <r>
    <n v="9038"/>
    <s v="CA-2012-166492"/>
    <x v="1"/>
    <x v="1003"/>
    <d v="2012-04-10T00:00:00"/>
    <s v="First Class"/>
    <s v="RP-19390"/>
    <s v="Resi Pölking"/>
    <x v="0"/>
    <x v="0"/>
    <s v="New York City"/>
    <x v="15"/>
    <n v="10035"/>
    <x v="3"/>
    <x v="1011"/>
    <x v="1"/>
    <x v="4"/>
    <x v="994"/>
    <n v="22.58"/>
    <n v="2"/>
    <n v="0"/>
    <n v="5.8707999999999991"/>
  </r>
  <r>
    <n v="9039"/>
    <s v="CA-2014-157420"/>
    <x v="3"/>
    <x v="610"/>
    <d v="2014-11-22T00:00:00"/>
    <s v="Same Day"/>
    <s v="HZ-14950"/>
    <s v="Henia Zydlo"/>
    <x v="0"/>
    <x v="0"/>
    <s v="Houston"/>
    <x v="5"/>
    <n v="77095"/>
    <x v="2"/>
    <x v="461"/>
    <x v="2"/>
    <x v="7"/>
    <x v="457"/>
    <n v="55.176000000000002"/>
    <n v="3"/>
    <n v="0.2"/>
    <n v="-12.414599999999997"/>
  </r>
  <r>
    <n v="9040"/>
    <s v="CA-2013-117121"/>
    <x v="0"/>
    <x v="907"/>
    <d v="2013-12-22T00:00:00"/>
    <s v="Standard Class"/>
    <s v="AB-10105"/>
    <s v="Adrian Barton"/>
    <x v="0"/>
    <x v="0"/>
    <s v="Detroit"/>
    <x v="12"/>
    <n v="48205"/>
    <x v="2"/>
    <x v="692"/>
    <x v="1"/>
    <x v="8"/>
    <x v="685"/>
    <n v="9892.74"/>
    <n v="13"/>
    <n v="0"/>
    <n v="4946.37"/>
  </r>
  <r>
    <n v="9041"/>
    <s v="CA-2011-138177"/>
    <x v="2"/>
    <x v="111"/>
    <d v="2011-09-24T00:00:00"/>
    <s v="Standard Class"/>
    <s v="ND-18460"/>
    <s v="Neil Ducich"/>
    <x v="1"/>
    <x v="0"/>
    <s v="Chandler"/>
    <x v="16"/>
    <n v="85224"/>
    <x v="1"/>
    <x v="1116"/>
    <x v="0"/>
    <x v="3"/>
    <x v="1095"/>
    <n v="73.915000000000006"/>
    <n v="1"/>
    <n v="0.5"/>
    <n v="-45.827300000000008"/>
  </r>
  <r>
    <n v="9042"/>
    <s v="CA-2011-114335"/>
    <x v="2"/>
    <x v="450"/>
    <d v="2011-10-03T00:00:00"/>
    <s v="Standard Class"/>
    <s v="XP-21865"/>
    <s v="Xylona Preis"/>
    <x v="0"/>
    <x v="0"/>
    <s v="Hollywood"/>
    <x v="2"/>
    <n v="33021"/>
    <x v="0"/>
    <x v="1805"/>
    <x v="0"/>
    <x v="5"/>
    <x v="1786"/>
    <n v="337.08800000000002"/>
    <n v="4"/>
    <n v="0.2"/>
    <n v="16.854399999999984"/>
  </r>
  <r>
    <n v="9043"/>
    <s v="CA-2012-168760"/>
    <x v="1"/>
    <x v="357"/>
    <d v="2012-09-26T00:00:00"/>
    <s v="Second Class"/>
    <s v="MM-18280"/>
    <s v="Muhammed MacIntyre"/>
    <x v="1"/>
    <x v="0"/>
    <s v="Los Angeles"/>
    <x v="1"/>
    <n v="90049"/>
    <x v="1"/>
    <x v="564"/>
    <x v="1"/>
    <x v="9"/>
    <x v="559"/>
    <n v="61.44"/>
    <n v="3"/>
    <n v="0"/>
    <n v="16.588799999999999"/>
  </r>
  <r>
    <n v="9044"/>
    <s v="CA-2013-168830"/>
    <x v="0"/>
    <x v="77"/>
    <d v="2013-11-14T00:00:00"/>
    <s v="Standard Class"/>
    <s v="ML-17395"/>
    <s v="Marina Lichtenstein"/>
    <x v="1"/>
    <x v="0"/>
    <s v="San Francisco"/>
    <x v="1"/>
    <n v="94122"/>
    <x v="1"/>
    <x v="331"/>
    <x v="2"/>
    <x v="11"/>
    <x v="327"/>
    <n v="479.97"/>
    <n v="3"/>
    <n v="0"/>
    <n v="163.18979999999999"/>
  </r>
  <r>
    <n v="9045"/>
    <s v="CA-2014-137463"/>
    <x v="3"/>
    <x v="819"/>
    <d v="2014-12-21T00:00:00"/>
    <s v="Second Class"/>
    <s v="KM-16225"/>
    <s v="Kalyca Meade"/>
    <x v="1"/>
    <x v="0"/>
    <s v="Sunnyvale"/>
    <x v="1"/>
    <n v="94086"/>
    <x v="1"/>
    <x v="1390"/>
    <x v="1"/>
    <x v="8"/>
    <x v="1367"/>
    <n v="5.9840000000000009"/>
    <n v="2"/>
    <n v="0.2"/>
    <n v="2.2439999999999998"/>
  </r>
  <r>
    <n v="9046"/>
    <s v="CA-2014-137463"/>
    <x v="3"/>
    <x v="819"/>
    <d v="2014-12-21T00:00:00"/>
    <s v="Second Class"/>
    <s v="KM-16225"/>
    <s v="Kalyca Meade"/>
    <x v="1"/>
    <x v="0"/>
    <s v="Sunnyvale"/>
    <x v="1"/>
    <n v="94086"/>
    <x v="1"/>
    <x v="1302"/>
    <x v="2"/>
    <x v="11"/>
    <x v="1278"/>
    <n v="189.95000000000002"/>
    <n v="5"/>
    <n v="0"/>
    <n v="45.587999999999994"/>
  </r>
  <r>
    <n v="9047"/>
    <s v="CA-2014-137463"/>
    <x v="3"/>
    <x v="819"/>
    <d v="2014-12-21T00:00:00"/>
    <s v="Second Class"/>
    <s v="KM-16225"/>
    <s v="Kalyca Meade"/>
    <x v="1"/>
    <x v="0"/>
    <s v="Sunnyvale"/>
    <x v="1"/>
    <n v="94086"/>
    <x v="1"/>
    <x v="632"/>
    <x v="2"/>
    <x v="11"/>
    <x v="626"/>
    <n v="149.94999999999999"/>
    <n v="5"/>
    <n v="0"/>
    <n v="31.489499999999992"/>
  </r>
  <r>
    <n v="9048"/>
    <s v="CA-2014-137463"/>
    <x v="3"/>
    <x v="819"/>
    <d v="2014-12-21T00:00:00"/>
    <s v="Second Class"/>
    <s v="KM-16225"/>
    <s v="Kalyca Meade"/>
    <x v="1"/>
    <x v="0"/>
    <s v="Sunnyvale"/>
    <x v="1"/>
    <n v="94086"/>
    <x v="1"/>
    <x v="758"/>
    <x v="1"/>
    <x v="6"/>
    <x v="749"/>
    <n v="29.950000000000003"/>
    <n v="5"/>
    <n v="0"/>
    <n v="8.6854999999999993"/>
  </r>
  <r>
    <n v="9049"/>
    <s v="CA-2014-137463"/>
    <x v="3"/>
    <x v="819"/>
    <d v="2014-12-21T00:00:00"/>
    <s v="Second Class"/>
    <s v="KM-16225"/>
    <s v="Kalyca Meade"/>
    <x v="1"/>
    <x v="0"/>
    <s v="Sunnyvale"/>
    <x v="1"/>
    <n v="94086"/>
    <x v="1"/>
    <x v="1760"/>
    <x v="1"/>
    <x v="2"/>
    <x v="1740"/>
    <n v="44.400000000000006"/>
    <n v="3"/>
    <n v="0"/>
    <n v="22.200000000000003"/>
  </r>
  <r>
    <n v="9050"/>
    <s v="CA-2011-124513"/>
    <x v="2"/>
    <x v="158"/>
    <d v="2011-09-25T00:00:00"/>
    <s v="Standard Class"/>
    <s v="SL-20155"/>
    <s v="Sara Luxemburg"/>
    <x v="2"/>
    <x v="0"/>
    <s v="New York City"/>
    <x v="15"/>
    <n v="10011"/>
    <x v="3"/>
    <x v="666"/>
    <x v="1"/>
    <x v="6"/>
    <x v="660"/>
    <n v="66.03"/>
    <n v="3"/>
    <n v="0"/>
    <n v="17.1678"/>
  </r>
  <r>
    <n v="9051"/>
    <s v="CA-2012-165554"/>
    <x v="1"/>
    <x v="1211"/>
    <d v="2012-05-22T00:00:00"/>
    <s v="Standard Class"/>
    <s v="AJ-10780"/>
    <s v="Anthony Jacobs"/>
    <x v="1"/>
    <x v="0"/>
    <s v="Los Angeles"/>
    <x v="1"/>
    <n v="90004"/>
    <x v="1"/>
    <x v="362"/>
    <x v="1"/>
    <x v="10"/>
    <x v="357"/>
    <n v="10.86"/>
    <n v="2"/>
    <n v="0"/>
    <n v="5.3213999999999997"/>
  </r>
  <r>
    <n v="9052"/>
    <s v="CA-2011-141838"/>
    <x v="2"/>
    <x v="959"/>
    <d v="2011-03-31T00:00:00"/>
    <s v="Second Class"/>
    <s v="DK-12835"/>
    <s v="Damala Kotsonis"/>
    <x v="1"/>
    <x v="0"/>
    <s v="San Francisco"/>
    <x v="1"/>
    <n v="94122"/>
    <x v="1"/>
    <x v="1245"/>
    <x v="1"/>
    <x v="6"/>
    <x v="1220"/>
    <n v="3.36"/>
    <n v="2"/>
    <n v="0"/>
    <n v="0.83999999999999986"/>
  </r>
  <r>
    <n v="9053"/>
    <s v="CA-2011-141838"/>
    <x v="2"/>
    <x v="959"/>
    <d v="2011-03-31T00:00:00"/>
    <s v="Second Class"/>
    <s v="DK-12835"/>
    <s v="Damala Kotsonis"/>
    <x v="1"/>
    <x v="0"/>
    <s v="San Francisco"/>
    <x v="1"/>
    <n v="94122"/>
    <x v="1"/>
    <x v="44"/>
    <x v="1"/>
    <x v="8"/>
    <x v="44"/>
    <n v="27.936000000000003"/>
    <n v="4"/>
    <n v="0.2"/>
    <n v="9.4283999999999963"/>
  </r>
  <r>
    <n v="9054"/>
    <s v="CA-2011-141838"/>
    <x v="2"/>
    <x v="959"/>
    <d v="2011-03-31T00:00:00"/>
    <s v="Second Class"/>
    <s v="DK-12835"/>
    <s v="Damala Kotsonis"/>
    <x v="1"/>
    <x v="0"/>
    <s v="San Francisco"/>
    <x v="1"/>
    <n v="94122"/>
    <x v="1"/>
    <x v="1763"/>
    <x v="2"/>
    <x v="7"/>
    <x v="1743"/>
    <n v="28.783999999999999"/>
    <n v="2"/>
    <n v="0.2"/>
    <n v="2.878400000000001"/>
  </r>
  <r>
    <n v="9055"/>
    <s v="CA-2014-117009"/>
    <x v="3"/>
    <x v="585"/>
    <d v="2014-09-29T00:00:00"/>
    <s v="Standard Class"/>
    <s v="BK-11260"/>
    <s v="Berenike Kampe"/>
    <x v="0"/>
    <x v="0"/>
    <s v="Santa Ana"/>
    <x v="1"/>
    <n v="92704"/>
    <x v="1"/>
    <x v="133"/>
    <x v="1"/>
    <x v="14"/>
    <x v="133"/>
    <n v="21.96"/>
    <n v="2"/>
    <n v="0"/>
    <n v="6.1488000000000014"/>
  </r>
  <r>
    <n v="9056"/>
    <s v="CA-2012-128993"/>
    <x v="1"/>
    <x v="811"/>
    <d v="2012-09-17T00:00:00"/>
    <s v="Second Class"/>
    <s v="CC-12670"/>
    <s v="Craig Carreira"/>
    <x v="0"/>
    <x v="0"/>
    <s v="Seattle"/>
    <x v="4"/>
    <n v="98103"/>
    <x v="1"/>
    <x v="916"/>
    <x v="2"/>
    <x v="11"/>
    <x v="899"/>
    <n v="21.98"/>
    <n v="2"/>
    <n v="0"/>
    <n v="8.5722000000000005"/>
  </r>
  <r>
    <n v="9057"/>
    <s v="CA-2012-160227"/>
    <x v="1"/>
    <x v="121"/>
    <d v="2012-11-04T00:00:00"/>
    <s v="First Class"/>
    <s v="ED-13885"/>
    <s v="Emily Ducich"/>
    <x v="2"/>
    <x v="0"/>
    <s v="New York City"/>
    <x v="15"/>
    <n v="10011"/>
    <x v="3"/>
    <x v="1802"/>
    <x v="0"/>
    <x v="1"/>
    <x v="1783"/>
    <n v="2621.3220000000001"/>
    <n v="11"/>
    <n v="0.1"/>
    <n v="553.39019999999982"/>
  </r>
  <r>
    <n v="9058"/>
    <s v="CA-2012-149097"/>
    <x v="1"/>
    <x v="1182"/>
    <d v="2012-10-24T00:00:00"/>
    <s v="Standard Class"/>
    <s v="SV-20785"/>
    <s v="Stewart Visinsky"/>
    <x v="0"/>
    <x v="0"/>
    <s v="Los Angeles"/>
    <x v="1"/>
    <n v="90045"/>
    <x v="1"/>
    <x v="1680"/>
    <x v="0"/>
    <x v="5"/>
    <x v="1659"/>
    <n v="74.759999999999991"/>
    <n v="7"/>
    <n v="0"/>
    <n v="23.923199999999994"/>
  </r>
  <r>
    <n v="9059"/>
    <s v="CA-2012-149097"/>
    <x v="1"/>
    <x v="1182"/>
    <d v="2012-10-24T00:00:00"/>
    <s v="Standard Class"/>
    <s v="SV-20785"/>
    <s v="Stewart Visinsky"/>
    <x v="0"/>
    <x v="0"/>
    <s v="Los Angeles"/>
    <x v="1"/>
    <n v="90045"/>
    <x v="1"/>
    <x v="1746"/>
    <x v="0"/>
    <x v="3"/>
    <x v="1727"/>
    <n v="364.77600000000007"/>
    <n v="3"/>
    <n v="0.2"/>
    <n v="27.358200000000011"/>
  </r>
  <r>
    <n v="9060"/>
    <s v="CA-2013-132304"/>
    <x v="0"/>
    <x v="403"/>
    <d v="2013-06-19T00:00:00"/>
    <s v="Standard Class"/>
    <s v="AR-10825"/>
    <s v="Anthony Rawles"/>
    <x v="1"/>
    <x v="0"/>
    <s v="Seattle"/>
    <x v="4"/>
    <n v="98103"/>
    <x v="1"/>
    <x v="898"/>
    <x v="0"/>
    <x v="3"/>
    <x v="882"/>
    <n v="1115.17"/>
    <n v="7"/>
    <n v="0"/>
    <n v="334.55099999999993"/>
  </r>
  <r>
    <n v="9061"/>
    <s v="CA-2012-136420"/>
    <x v="1"/>
    <x v="312"/>
    <d v="2012-11-21T00:00:00"/>
    <s v="First Class"/>
    <s v="CS-12250"/>
    <s v="Chris Selesnick"/>
    <x v="1"/>
    <x v="0"/>
    <s v="San Diego"/>
    <x v="1"/>
    <n v="92024"/>
    <x v="1"/>
    <x v="912"/>
    <x v="1"/>
    <x v="8"/>
    <x v="895"/>
    <n v="89.696000000000012"/>
    <n v="4"/>
    <n v="0.2"/>
    <n v="33.635999999999996"/>
  </r>
  <r>
    <n v="9062"/>
    <s v="CA-2012-136420"/>
    <x v="1"/>
    <x v="312"/>
    <d v="2012-11-21T00:00:00"/>
    <s v="First Class"/>
    <s v="CS-12250"/>
    <s v="Chris Selesnick"/>
    <x v="1"/>
    <x v="0"/>
    <s v="San Diego"/>
    <x v="1"/>
    <n v="92024"/>
    <x v="1"/>
    <x v="49"/>
    <x v="1"/>
    <x v="2"/>
    <x v="49"/>
    <n v="50.12"/>
    <n v="4"/>
    <n v="0"/>
    <n v="23.556399999999996"/>
  </r>
  <r>
    <n v="9063"/>
    <s v="CA-2013-101623"/>
    <x v="0"/>
    <x v="1212"/>
    <d v="2013-03-07T00:00:00"/>
    <s v="Standard Class"/>
    <s v="RR-19525"/>
    <s v="Rick Reed"/>
    <x v="1"/>
    <x v="0"/>
    <s v="New York City"/>
    <x v="15"/>
    <n v="10035"/>
    <x v="3"/>
    <x v="829"/>
    <x v="1"/>
    <x v="13"/>
    <x v="33"/>
    <n v="36.480000000000004"/>
    <n v="6"/>
    <n v="0"/>
    <n v="18.240000000000002"/>
  </r>
  <r>
    <n v="9064"/>
    <s v="US-2011-151015"/>
    <x v="2"/>
    <x v="1005"/>
    <d v="2011-10-20T00:00:00"/>
    <s v="Standard Class"/>
    <s v="BD-11500"/>
    <s v="Bradley Drucker"/>
    <x v="0"/>
    <x v="0"/>
    <s v="Chicago"/>
    <x v="10"/>
    <n v="60653"/>
    <x v="2"/>
    <x v="1323"/>
    <x v="1"/>
    <x v="10"/>
    <x v="1300"/>
    <n v="322.19200000000001"/>
    <n v="13"/>
    <n v="0.2"/>
    <n v="100.68499999999997"/>
  </r>
  <r>
    <n v="9065"/>
    <s v="US-2011-151015"/>
    <x v="2"/>
    <x v="1005"/>
    <d v="2011-10-20T00:00:00"/>
    <s v="Standard Class"/>
    <s v="BD-11500"/>
    <s v="Bradley Drucker"/>
    <x v="0"/>
    <x v="0"/>
    <s v="Chicago"/>
    <x v="10"/>
    <n v="60653"/>
    <x v="2"/>
    <x v="185"/>
    <x v="1"/>
    <x v="8"/>
    <x v="184"/>
    <n v="2.9459999999999993"/>
    <n v="3"/>
    <n v="0.8"/>
    <n v="-4.8609000000000009"/>
  </r>
  <r>
    <n v="9066"/>
    <s v="US-2011-151015"/>
    <x v="2"/>
    <x v="1005"/>
    <d v="2011-10-20T00:00:00"/>
    <s v="Standard Class"/>
    <s v="BD-11500"/>
    <s v="Bradley Drucker"/>
    <x v="0"/>
    <x v="0"/>
    <s v="Chicago"/>
    <x v="10"/>
    <n v="60653"/>
    <x v="2"/>
    <x v="1331"/>
    <x v="1"/>
    <x v="10"/>
    <x v="1307"/>
    <n v="19.136000000000003"/>
    <n v="4"/>
    <n v="0.2"/>
    <n v="6.9367999999999999"/>
  </r>
  <r>
    <n v="9067"/>
    <s v="CA-2014-152968"/>
    <x v="3"/>
    <x v="1143"/>
    <d v="2014-05-31T00:00:00"/>
    <s v="Standard Class"/>
    <s v="BM-11785"/>
    <s v="Bryan Mills"/>
    <x v="0"/>
    <x v="0"/>
    <s v="Harrisonburg"/>
    <x v="17"/>
    <n v="22801"/>
    <x v="0"/>
    <x v="1575"/>
    <x v="2"/>
    <x v="11"/>
    <x v="1557"/>
    <n v="23.08"/>
    <n v="2"/>
    <n v="0"/>
    <n v="6.9239999999999995"/>
  </r>
  <r>
    <n v="9068"/>
    <s v="CA-2013-150077"/>
    <x v="0"/>
    <x v="1084"/>
    <d v="2013-02-10T00:00:00"/>
    <s v="Standard Class"/>
    <s v="MS-17365"/>
    <s v="Maribeth Schnelling"/>
    <x v="0"/>
    <x v="0"/>
    <s v="Rockville"/>
    <x v="39"/>
    <n v="20852"/>
    <x v="3"/>
    <x v="1409"/>
    <x v="2"/>
    <x v="7"/>
    <x v="1387"/>
    <n v="90.48"/>
    <n v="2"/>
    <n v="0"/>
    <n v="23.524799999999999"/>
  </r>
  <r>
    <n v="9069"/>
    <s v="CA-2013-106278"/>
    <x v="0"/>
    <x v="476"/>
    <d v="2013-09-06T00:00:00"/>
    <s v="Second Class"/>
    <s v="BM-11140"/>
    <s v="Becky Martin"/>
    <x v="0"/>
    <x v="0"/>
    <s v="Des Moines"/>
    <x v="4"/>
    <n v="98198"/>
    <x v="1"/>
    <x v="51"/>
    <x v="0"/>
    <x v="1"/>
    <x v="51"/>
    <n v="215.976"/>
    <n v="3"/>
    <n v="0.2"/>
    <n v="-2.6997000000000355"/>
  </r>
  <r>
    <n v="9070"/>
    <s v="CA-2013-106278"/>
    <x v="0"/>
    <x v="476"/>
    <d v="2013-09-06T00:00:00"/>
    <s v="Second Class"/>
    <s v="BM-11140"/>
    <s v="Becky Martin"/>
    <x v="0"/>
    <x v="0"/>
    <s v="Des Moines"/>
    <x v="4"/>
    <n v="98198"/>
    <x v="1"/>
    <x v="1664"/>
    <x v="1"/>
    <x v="12"/>
    <x v="1643"/>
    <n v="65.94"/>
    <n v="3"/>
    <n v="0"/>
    <n v="30.991800000000001"/>
  </r>
  <r>
    <n v="9071"/>
    <s v="CA-2014-147550"/>
    <x v="3"/>
    <x v="769"/>
    <d v="2014-12-06T00:00:00"/>
    <s v="First Class"/>
    <s v="KE-16420"/>
    <s v="Katrina Edelman"/>
    <x v="1"/>
    <x v="0"/>
    <s v="Philadelphia"/>
    <x v="9"/>
    <n v="19134"/>
    <x v="3"/>
    <x v="283"/>
    <x v="0"/>
    <x v="5"/>
    <x v="280"/>
    <n v="11.352000000000002"/>
    <n v="3"/>
    <n v="0.2"/>
    <n v="2.6961000000000008"/>
  </r>
  <r>
    <n v="9072"/>
    <s v="CA-2012-136105"/>
    <x v="1"/>
    <x v="821"/>
    <d v="2012-06-16T00:00:00"/>
    <s v="Standard Class"/>
    <s v="SZ-20035"/>
    <s v="Sam Zeldin"/>
    <x v="2"/>
    <x v="0"/>
    <s v="Columbus"/>
    <x v="14"/>
    <n v="47201"/>
    <x v="2"/>
    <x v="576"/>
    <x v="1"/>
    <x v="4"/>
    <x v="571"/>
    <n v="24.56"/>
    <n v="2"/>
    <n v="0"/>
    <n v="6.8767999999999994"/>
  </r>
  <r>
    <n v="9073"/>
    <s v="CA-2013-142524"/>
    <x v="0"/>
    <x v="913"/>
    <d v="2013-09-09T00:00:00"/>
    <s v="Standard Class"/>
    <s v="MB-18085"/>
    <s v="Mick Brown"/>
    <x v="0"/>
    <x v="0"/>
    <s v="Springfield"/>
    <x v="25"/>
    <n v="65807"/>
    <x v="2"/>
    <x v="1451"/>
    <x v="1"/>
    <x v="12"/>
    <x v="33"/>
    <n v="16.559999999999999"/>
    <n v="2"/>
    <n v="0"/>
    <n v="7.783199999999999"/>
  </r>
  <r>
    <n v="9074"/>
    <s v="CA-2013-142524"/>
    <x v="0"/>
    <x v="913"/>
    <d v="2013-09-09T00:00:00"/>
    <s v="Standard Class"/>
    <s v="MB-18085"/>
    <s v="Mick Brown"/>
    <x v="0"/>
    <x v="0"/>
    <s v="Springfield"/>
    <x v="25"/>
    <n v="65807"/>
    <x v="2"/>
    <x v="201"/>
    <x v="2"/>
    <x v="11"/>
    <x v="200"/>
    <n v="279.95"/>
    <n v="5"/>
    <n v="0"/>
    <n v="67.188000000000017"/>
  </r>
  <r>
    <n v="9075"/>
    <s v="CA-2011-136336"/>
    <x v="2"/>
    <x v="419"/>
    <d v="2011-04-26T00:00:00"/>
    <s v="Standard Class"/>
    <s v="DB-13555"/>
    <s v="Dorothy Badders"/>
    <x v="1"/>
    <x v="0"/>
    <s v="Henderson"/>
    <x v="0"/>
    <n v="42420"/>
    <x v="0"/>
    <x v="942"/>
    <x v="1"/>
    <x v="4"/>
    <x v="926"/>
    <n v="828.83999999999992"/>
    <n v="6"/>
    <n v="0"/>
    <n v="0"/>
  </r>
  <r>
    <n v="9076"/>
    <s v="US-2012-136259"/>
    <x v="1"/>
    <x v="599"/>
    <d v="2012-11-08T00:00:00"/>
    <s v="First Class"/>
    <s v="CB-12415"/>
    <s v="Christy Brittain"/>
    <x v="0"/>
    <x v="0"/>
    <s v="Lakewood"/>
    <x v="24"/>
    <n v="44107"/>
    <x v="3"/>
    <x v="385"/>
    <x v="1"/>
    <x v="8"/>
    <x v="381"/>
    <n v="7.218"/>
    <n v="3"/>
    <n v="0.7"/>
    <n v="-5.5338000000000012"/>
  </r>
  <r>
    <n v="9077"/>
    <s v="US-2012-136259"/>
    <x v="1"/>
    <x v="599"/>
    <d v="2012-11-08T00:00:00"/>
    <s v="First Class"/>
    <s v="CB-12415"/>
    <s v="Christy Brittain"/>
    <x v="0"/>
    <x v="0"/>
    <s v="Lakewood"/>
    <x v="24"/>
    <n v="44107"/>
    <x v="3"/>
    <x v="1768"/>
    <x v="1"/>
    <x v="14"/>
    <x v="1748"/>
    <n v="27.200000000000003"/>
    <n v="4"/>
    <n v="0.2"/>
    <n v="2.0399999999999991"/>
  </r>
  <r>
    <n v="9078"/>
    <s v="US-2011-124625"/>
    <x v="2"/>
    <x v="935"/>
    <d v="2011-11-07T00:00:00"/>
    <s v="Standard Class"/>
    <s v="SP-20650"/>
    <s v="Stephanie Phelps"/>
    <x v="1"/>
    <x v="0"/>
    <s v="Omaha"/>
    <x v="8"/>
    <n v="68104"/>
    <x v="2"/>
    <x v="1048"/>
    <x v="2"/>
    <x v="11"/>
    <x v="1028"/>
    <n v="89.97"/>
    <n v="3"/>
    <n v="0"/>
    <n v="18.893699999999995"/>
  </r>
  <r>
    <n v="9079"/>
    <s v="CA-2013-108105"/>
    <x v="0"/>
    <x v="595"/>
    <d v="2013-02-23T00:00:00"/>
    <s v="Standard Class"/>
    <s v="GW-14605"/>
    <s v="Giulietta Weimer"/>
    <x v="0"/>
    <x v="0"/>
    <s v="Henderson"/>
    <x v="0"/>
    <n v="42420"/>
    <x v="0"/>
    <x v="124"/>
    <x v="0"/>
    <x v="5"/>
    <x v="125"/>
    <n v="318.08"/>
    <n v="4"/>
    <n v="0"/>
    <n v="34.988799999999969"/>
  </r>
  <r>
    <n v="9080"/>
    <s v="CA-2013-108105"/>
    <x v="0"/>
    <x v="595"/>
    <d v="2013-02-23T00:00:00"/>
    <s v="Standard Class"/>
    <s v="GW-14605"/>
    <s v="Giulietta Weimer"/>
    <x v="0"/>
    <x v="0"/>
    <s v="Henderson"/>
    <x v="0"/>
    <n v="42420"/>
    <x v="0"/>
    <x v="326"/>
    <x v="1"/>
    <x v="8"/>
    <x v="323"/>
    <n v="5.8"/>
    <n v="1"/>
    <n v="0"/>
    <n v="2.61"/>
  </r>
  <r>
    <n v="9081"/>
    <s v="CA-2014-166898"/>
    <x v="3"/>
    <x v="220"/>
    <d v="2014-09-14T00:00:00"/>
    <s v="Second Class"/>
    <s v="KH-16630"/>
    <s v="Ken Heidel"/>
    <x v="1"/>
    <x v="0"/>
    <s v="Santa Ana"/>
    <x v="1"/>
    <n v="92704"/>
    <x v="1"/>
    <x v="993"/>
    <x v="2"/>
    <x v="7"/>
    <x v="976"/>
    <n v="143.952"/>
    <n v="6"/>
    <n v="0.2"/>
    <n v="17.993999999999978"/>
  </r>
  <r>
    <n v="9082"/>
    <s v="CA-2014-166898"/>
    <x v="3"/>
    <x v="220"/>
    <d v="2014-09-14T00:00:00"/>
    <s v="Second Class"/>
    <s v="KH-16630"/>
    <s v="Ken Heidel"/>
    <x v="1"/>
    <x v="0"/>
    <s v="Santa Ana"/>
    <x v="1"/>
    <n v="92704"/>
    <x v="1"/>
    <x v="1009"/>
    <x v="1"/>
    <x v="10"/>
    <x v="992"/>
    <n v="19.440000000000001"/>
    <n v="3"/>
    <n v="0"/>
    <n v="9.3312000000000008"/>
  </r>
  <r>
    <n v="9083"/>
    <s v="CA-2014-169005"/>
    <x v="3"/>
    <x v="808"/>
    <d v="2014-11-07T00:00:00"/>
    <s v="Standard Class"/>
    <s v="BG-11035"/>
    <s v="Barry Gonzalez"/>
    <x v="0"/>
    <x v="0"/>
    <s v="Springfield"/>
    <x v="17"/>
    <n v="22153"/>
    <x v="0"/>
    <x v="21"/>
    <x v="1"/>
    <x v="6"/>
    <x v="21"/>
    <n v="5.56"/>
    <n v="2"/>
    <n v="0"/>
    <n v="1.4455999999999998"/>
  </r>
  <r>
    <n v="9084"/>
    <s v="CA-2012-104038"/>
    <x v="1"/>
    <x v="525"/>
    <d v="2012-02-08T00:00:00"/>
    <s v="First Class"/>
    <s v="LO-17170"/>
    <s v="Lori Olson"/>
    <x v="1"/>
    <x v="0"/>
    <s v="Suffolk"/>
    <x v="17"/>
    <n v="23434"/>
    <x v="0"/>
    <x v="1166"/>
    <x v="1"/>
    <x v="4"/>
    <x v="1144"/>
    <n v="146.72999999999999"/>
    <n v="3"/>
    <n v="0"/>
    <n v="2.9346000000000032"/>
  </r>
  <r>
    <n v="9085"/>
    <s v="CA-2012-104038"/>
    <x v="1"/>
    <x v="525"/>
    <d v="2012-02-08T00:00:00"/>
    <s v="First Class"/>
    <s v="LO-17170"/>
    <s v="Lori Olson"/>
    <x v="1"/>
    <x v="0"/>
    <s v="Suffolk"/>
    <x v="17"/>
    <n v="23434"/>
    <x v="0"/>
    <x v="150"/>
    <x v="1"/>
    <x v="10"/>
    <x v="150"/>
    <n v="29.900000000000002"/>
    <n v="5"/>
    <n v="0"/>
    <n v="13.454999999999998"/>
  </r>
  <r>
    <n v="9086"/>
    <s v="CA-2013-126102"/>
    <x v="0"/>
    <x v="545"/>
    <d v="2013-09-13T00:00:00"/>
    <s v="Second Class"/>
    <s v="DV-13465"/>
    <s v="Dianna Vittorini"/>
    <x v="0"/>
    <x v="0"/>
    <s v="Los Angeles"/>
    <x v="1"/>
    <n v="90049"/>
    <x v="1"/>
    <x v="1591"/>
    <x v="1"/>
    <x v="8"/>
    <x v="1574"/>
    <n v="276.78400000000005"/>
    <n v="2"/>
    <n v="0.2"/>
    <n v="89.954799999999992"/>
  </r>
  <r>
    <n v="9087"/>
    <s v="CA-2013-143406"/>
    <x v="0"/>
    <x v="182"/>
    <d v="2013-10-01T00:00:00"/>
    <s v="Standard Class"/>
    <s v="LR-17035"/>
    <s v="Lisa Ryan"/>
    <x v="1"/>
    <x v="0"/>
    <s v="Houston"/>
    <x v="5"/>
    <n v="77041"/>
    <x v="2"/>
    <x v="1778"/>
    <x v="1"/>
    <x v="9"/>
    <x v="1759"/>
    <n v="93.031999999999982"/>
    <n v="2"/>
    <n v="0.8"/>
    <n v="-251.18640000000005"/>
  </r>
  <r>
    <n v="9088"/>
    <s v="CA-2013-143406"/>
    <x v="0"/>
    <x v="182"/>
    <d v="2013-10-01T00:00:00"/>
    <s v="Standard Class"/>
    <s v="LR-17035"/>
    <s v="Lisa Ryan"/>
    <x v="1"/>
    <x v="0"/>
    <s v="Houston"/>
    <x v="5"/>
    <n v="77041"/>
    <x v="2"/>
    <x v="70"/>
    <x v="0"/>
    <x v="1"/>
    <x v="70"/>
    <n v="454.96499999999997"/>
    <n v="5"/>
    <n v="0.3"/>
    <n v="-136.48950000000002"/>
  </r>
  <r>
    <n v="9089"/>
    <s v="CA-2012-150308"/>
    <x v="1"/>
    <x v="83"/>
    <d v="2012-12-20T00:00:00"/>
    <s v="Standard Class"/>
    <s v="RR-19525"/>
    <s v="Rick Reed"/>
    <x v="1"/>
    <x v="0"/>
    <s v="Cary"/>
    <x v="3"/>
    <n v="27511"/>
    <x v="0"/>
    <x v="239"/>
    <x v="2"/>
    <x v="7"/>
    <x v="237"/>
    <n v="246.16800000000001"/>
    <n v="3"/>
    <n v="0.2"/>
    <n v="21.539699999999996"/>
  </r>
  <r>
    <n v="9090"/>
    <s v="CA-2013-131093"/>
    <x v="0"/>
    <x v="42"/>
    <d v="2013-09-21T00:00:00"/>
    <s v="Second Class"/>
    <s v="TS-21610"/>
    <s v="Troy Staebel"/>
    <x v="0"/>
    <x v="0"/>
    <s v="Springfield"/>
    <x v="24"/>
    <n v="45503"/>
    <x v="3"/>
    <x v="235"/>
    <x v="1"/>
    <x v="4"/>
    <x v="233"/>
    <n v="295.39999999999998"/>
    <n v="5"/>
    <n v="0.2"/>
    <n v="-62.772499999999965"/>
  </r>
  <r>
    <n v="9091"/>
    <s v="US-2014-148831"/>
    <x v="3"/>
    <x v="119"/>
    <d v="2014-10-16T00:00:00"/>
    <s v="First Class"/>
    <s v="AH-10210"/>
    <s v="Alan Hwang"/>
    <x v="0"/>
    <x v="0"/>
    <s v="Louisville"/>
    <x v="0"/>
    <n v="40214"/>
    <x v="0"/>
    <x v="123"/>
    <x v="1"/>
    <x v="4"/>
    <x v="123"/>
    <n v="348.56"/>
    <n v="8"/>
    <n v="0"/>
    <n v="104.56799999999998"/>
  </r>
  <r>
    <n v="9092"/>
    <s v="CA-2012-162950"/>
    <x v="1"/>
    <x v="1141"/>
    <d v="2012-07-03T00:00:00"/>
    <s v="Second Class"/>
    <s v="DW-13585"/>
    <s v="Dorothy Wardle"/>
    <x v="1"/>
    <x v="0"/>
    <s v="Troy"/>
    <x v="24"/>
    <n v="45373"/>
    <x v="3"/>
    <x v="89"/>
    <x v="1"/>
    <x v="10"/>
    <x v="89"/>
    <n v="15.552000000000003"/>
    <n v="3"/>
    <n v="0.2"/>
    <n v="5.4432"/>
  </r>
  <r>
    <n v="9093"/>
    <s v="CA-2012-162950"/>
    <x v="1"/>
    <x v="1141"/>
    <d v="2012-07-03T00:00:00"/>
    <s v="Second Class"/>
    <s v="DW-13585"/>
    <s v="Dorothy Wardle"/>
    <x v="1"/>
    <x v="0"/>
    <s v="Troy"/>
    <x v="24"/>
    <n v="45373"/>
    <x v="3"/>
    <x v="1162"/>
    <x v="0"/>
    <x v="0"/>
    <x v="1140"/>
    <n v="482.93999999999994"/>
    <n v="6"/>
    <n v="0.5"/>
    <n v="-376.69319999999999"/>
  </r>
  <r>
    <n v="9094"/>
    <s v="US-2012-132836"/>
    <x v="1"/>
    <x v="932"/>
    <d v="2012-06-05T00:00:00"/>
    <s v="Standard Class"/>
    <s v="AJ-10945"/>
    <s v="Ashley Jarboe"/>
    <x v="0"/>
    <x v="0"/>
    <s v="Detroit"/>
    <x v="12"/>
    <n v="48227"/>
    <x v="2"/>
    <x v="1501"/>
    <x v="2"/>
    <x v="7"/>
    <x v="1480"/>
    <n v="299.98"/>
    <n v="2"/>
    <n v="0"/>
    <n v="83.994400000000013"/>
  </r>
  <r>
    <n v="9095"/>
    <s v="US-2012-132836"/>
    <x v="1"/>
    <x v="932"/>
    <d v="2012-06-05T00:00:00"/>
    <s v="Standard Class"/>
    <s v="AJ-10945"/>
    <s v="Ashley Jarboe"/>
    <x v="0"/>
    <x v="0"/>
    <s v="Detroit"/>
    <x v="12"/>
    <n v="48227"/>
    <x v="2"/>
    <x v="1080"/>
    <x v="1"/>
    <x v="8"/>
    <x v="1061"/>
    <n v="403.68"/>
    <n v="6"/>
    <n v="0"/>
    <n v="181.65599999999998"/>
  </r>
  <r>
    <n v="9096"/>
    <s v="US-2012-132836"/>
    <x v="1"/>
    <x v="932"/>
    <d v="2012-06-05T00:00:00"/>
    <s v="Standard Class"/>
    <s v="AJ-10945"/>
    <s v="Ashley Jarboe"/>
    <x v="0"/>
    <x v="0"/>
    <s v="Detroit"/>
    <x v="12"/>
    <n v="48227"/>
    <x v="2"/>
    <x v="1020"/>
    <x v="2"/>
    <x v="7"/>
    <x v="1002"/>
    <n v="41.9"/>
    <n v="2"/>
    <n v="0"/>
    <n v="11.731999999999999"/>
  </r>
  <r>
    <n v="9097"/>
    <s v="US-2012-132836"/>
    <x v="1"/>
    <x v="932"/>
    <d v="2012-06-05T00:00:00"/>
    <s v="Standard Class"/>
    <s v="AJ-10945"/>
    <s v="Ashley Jarboe"/>
    <x v="0"/>
    <x v="0"/>
    <s v="Detroit"/>
    <x v="12"/>
    <n v="48227"/>
    <x v="2"/>
    <x v="1722"/>
    <x v="1"/>
    <x v="2"/>
    <x v="1700"/>
    <n v="28.91"/>
    <n v="7"/>
    <n v="0"/>
    <n v="13.2986"/>
  </r>
  <r>
    <n v="9098"/>
    <s v="US-2011-158365"/>
    <x v="2"/>
    <x v="791"/>
    <d v="2011-04-17T00:00:00"/>
    <s v="Standard Class"/>
    <s v="SV-20785"/>
    <s v="Stewart Visinsky"/>
    <x v="0"/>
    <x v="0"/>
    <s v="Bloomington"/>
    <x v="14"/>
    <n v="47401"/>
    <x v="2"/>
    <x v="730"/>
    <x v="1"/>
    <x v="10"/>
    <x v="722"/>
    <n v="32.400000000000006"/>
    <n v="5"/>
    <n v="0"/>
    <n v="15.552000000000001"/>
  </r>
  <r>
    <n v="9099"/>
    <s v="CA-2014-152933"/>
    <x v="3"/>
    <x v="386"/>
    <d v="2014-10-17T00:00:00"/>
    <s v="Standard Class"/>
    <s v="MG-17650"/>
    <s v="Matthew Grinstein"/>
    <x v="2"/>
    <x v="0"/>
    <s v="Dallas"/>
    <x v="5"/>
    <n v="75081"/>
    <x v="2"/>
    <x v="665"/>
    <x v="2"/>
    <x v="7"/>
    <x v="659"/>
    <n v="369.54399999999998"/>
    <n v="7"/>
    <n v="0.2"/>
    <n v="27.71580000000003"/>
  </r>
  <r>
    <n v="9100"/>
    <s v="CA-2014-152933"/>
    <x v="3"/>
    <x v="386"/>
    <d v="2014-10-17T00:00:00"/>
    <s v="Standard Class"/>
    <s v="MG-17650"/>
    <s v="Matthew Grinstein"/>
    <x v="2"/>
    <x v="0"/>
    <s v="Dallas"/>
    <x v="5"/>
    <n v="75081"/>
    <x v="2"/>
    <x v="548"/>
    <x v="1"/>
    <x v="10"/>
    <x v="543"/>
    <n v="10.368000000000002"/>
    <n v="2"/>
    <n v="0.2"/>
    <n v="3.7584"/>
  </r>
  <r>
    <n v="9101"/>
    <s v="CA-2014-152933"/>
    <x v="3"/>
    <x v="386"/>
    <d v="2014-10-17T00:00:00"/>
    <s v="Standard Class"/>
    <s v="MG-17650"/>
    <s v="Matthew Grinstein"/>
    <x v="2"/>
    <x v="0"/>
    <s v="Dallas"/>
    <x v="5"/>
    <n v="75081"/>
    <x v="2"/>
    <x v="764"/>
    <x v="2"/>
    <x v="11"/>
    <x v="756"/>
    <n v="791.87999999999988"/>
    <n v="3"/>
    <n v="0.2"/>
    <n v="128.68049999999994"/>
  </r>
  <r>
    <n v="9102"/>
    <s v="CA-2012-163181"/>
    <x v="1"/>
    <x v="209"/>
    <d v="2012-11-12T00:00:00"/>
    <s v="Standard Class"/>
    <s v="AB-10105"/>
    <s v="Adrian Barton"/>
    <x v="0"/>
    <x v="0"/>
    <s v="Houston"/>
    <x v="5"/>
    <n v="77041"/>
    <x v="2"/>
    <x v="32"/>
    <x v="1"/>
    <x v="6"/>
    <x v="32"/>
    <n v="23.64"/>
    <n v="3"/>
    <n v="0.2"/>
    <n v="5.3190000000000008"/>
  </r>
  <r>
    <n v="9103"/>
    <s v="CA-2012-163181"/>
    <x v="1"/>
    <x v="209"/>
    <d v="2012-11-12T00:00:00"/>
    <s v="Standard Class"/>
    <s v="AB-10105"/>
    <s v="Adrian Barton"/>
    <x v="0"/>
    <x v="0"/>
    <s v="Houston"/>
    <x v="5"/>
    <n v="77041"/>
    <x v="2"/>
    <x v="45"/>
    <x v="1"/>
    <x v="4"/>
    <x v="45"/>
    <n v="84.784000000000006"/>
    <n v="2"/>
    <n v="0.2"/>
    <n v="-16.956800000000005"/>
  </r>
  <r>
    <n v="9104"/>
    <s v="CA-2012-163181"/>
    <x v="1"/>
    <x v="209"/>
    <d v="2012-11-12T00:00:00"/>
    <s v="Standard Class"/>
    <s v="AB-10105"/>
    <s v="Adrian Barton"/>
    <x v="0"/>
    <x v="0"/>
    <s v="Houston"/>
    <x v="5"/>
    <n v="77041"/>
    <x v="2"/>
    <x v="1525"/>
    <x v="0"/>
    <x v="5"/>
    <x v="1503"/>
    <n v="64.959999999999994"/>
    <n v="5"/>
    <n v="0.6"/>
    <n v="-84.447999999999993"/>
  </r>
  <r>
    <n v="9105"/>
    <s v="CA-2012-163181"/>
    <x v="1"/>
    <x v="209"/>
    <d v="2012-11-12T00:00:00"/>
    <s v="Standard Class"/>
    <s v="AB-10105"/>
    <s v="Adrian Barton"/>
    <x v="0"/>
    <x v="0"/>
    <s v="Houston"/>
    <x v="5"/>
    <n v="77041"/>
    <x v="2"/>
    <x v="27"/>
    <x v="1"/>
    <x v="8"/>
    <x v="27"/>
    <n v="32.059999999999995"/>
    <n v="10"/>
    <n v="0.8"/>
    <n v="-51.296000000000006"/>
  </r>
  <r>
    <n v="9106"/>
    <s v="CA-2012-163181"/>
    <x v="1"/>
    <x v="209"/>
    <d v="2012-11-12T00:00:00"/>
    <s v="Standard Class"/>
    <s v="AB-10105"/>
    <s v="Adrian Barton"/>
    <x v="0"/>
    <x v="0"/>
    <s v="Houston"/>
    <x v="5"/>
    <n v="77041"/>
    <x v="2"/>
    <x v="1667"/>
    <x v="1"/>
    <x v="4"/>
    <x v="1646"/>
    <n v="177.64800000000002"/>
    <n v="2"/>
    <n v="0.2"/>
    <n v="-28.867800000000017"/>
  </r>
  <r>
    <n v="9107"/>
    <s v="CA-2012-163181"/>
    <x v="1"/>
    <x v="209"/>
    <d v="2012-11-12T00:00:00"/>
    <s v="Standard Class"/>
    <s v="AB-10105"/>
    <s v="Adrian Barton"/>
    <x v="0"/>
    <x v="0"/>
    <s v="Houston"/>
    <x v="5"/>
    <n v="77041"/>
    <x v="2"/>
    <x v="1616"/>
    <x v="2"/>
    <x v="15"/>
    <x v="1598"/>
    <n v="287.90999999999997"/>
    <n v="3"/>
    <n v="0.4"/>
    <n v="33.589499999999987"/>
  </r>
  <r>
    <n v="9108"/>
    <s v="CA-2012-132941"/>
    <x v="1"/>
    <x v="442"/>
    <d v="2012-05-28T00:00:00"/>
    <s v="First Class"/>
    <s v="MM-18280"/>
    <s v="Muhammed MacIntyre"/>
    <x v="1"/>
    <x v="0"/>
    <s v="Haltom City"/>
    <x v="5"/>
    <n v="76117"/>
    <x v="2"/>
    <x v="1352"/>
    <x v="1"/>
    <x v="14"/>
    <x v="1329"/>
    <n v="22.368000000000002"/>
    <n v="2"/>
    <n v="0.2"/>
    <n v="1.6776"/>
  </r>
  <r>
    <n v="9109"/>
    <s v="CA-2012-132941"/>
    <x v="1"/>
    <x v="442"/>
    <d v="2012-05-28T00:00:00"/>
    <s v="First Class"/>
    <s v="MM-18280"/>
    <s v="Muhammed MacIntyre"/>
    <x v="1"/>
    <x v="0"/>
    <s v="Haltom City"/>
    <x v="5"/>
    <n v="76117"/>
    <x v="2"/>
    <x v="1215"/>
    <x v="1"/>
    <x v="10"/>
    <x v="1190"/>
    <n v="32.368000000000002"/>
    <n v="7"/>
    <n v="0.2"/>
    <n v="11.733400000000001"/>
  </r>
  <r>
    <n v="9110"/>
    <s v="CA-2012-132941"/>
    <x v="1"/>
    <x v="442"/>
    <d v="2012-05-28T00:00:00"/>
    <s v="First Class"/>
    <s v="MM-18280"/>
    <s v="Muhammed MacIntyre"/>
    <x v="1"/>
    <x v="0"/>
    <s v="Haltom City"/>
    <x v="5"/>
    <n v="76117"/>
    <x v="2"/>
    <x v="1301"/>
    <x v="2"/>
    <x v="11"/>
    <x v="1277"/>
    <n v="207.98400000000004"/>
    <n v="2"/>
    <n v="0.2"/>
    <n v="36.397199999999998"/>
  </r>
  <r>
    <n v="9111"/>
    <s v="CA-2011-132010"/>
    <x v="2"/>
    <x v="303"/>
    <d v="2011-10-15T00:00:00"/>
    <s v="First Class"/>
    <s v="MA-17995"/>
    <s v="Michelle Arnett"/>
    <x v="2"/>
    <x v="0"/>
    <s v="Richmond"/>
    <x v="17"/>
    <n v="23223"/>
    <x v="0"/>
    <x v="1047"/>
    <x v="1"/>
    <x v="12"/>
    <x v="1027"/>
    <n v="36.4"/>
    <n v="5"/>
    <n v="0"/>
    <n v="17.472000000000001"/>
  </r>
  <r>
    <n v="9112"/>
    <s v="CA-2011-132010"/>
    <x v="2"/>
    <x v="303"/>
    <d v="2011-10-15T00:00:00"/>
    <s v="First Class"/>
    <s v="MA-17995"/>
    <s v="Michelle Arnett"/>
    <x v="2"/>
    <x v="0"/>
    <s v="Richmond"/>
    <x v="17"/>
    <n v="23223"/>
    <x v="0"/>
    <x v="1690"/>
    <x v="2"/>
    <x v="11"/>
    <x v="1669"/>
    <n v="22.96"/>
    <n v="2"/>
    <n v="0"/>
    <n v="4.3623999999999974"/>
  </r>
  <r>
    <n v="9113"/>
    <s v="CA-2011-132010"/>
    <x v="2"/>
    <x v="303"/>
    <d v="2011-10-15T00:00:00"/>
    <s v="First Class"/>
    <s v="MA-17995"/>
    <s v="Michelle Arnett"/>
    <x v="2"/>
    <x v="0"/>
    <s v="Richmond"/>
    <x v="17"/>
    <n v="23223"/>
    <x v="0"/>
    <x v="1819"/>
    <x v="1"/>
    <x v="4"/>
    <x v="1799"/>
    <n v="315.2"/>
    <n v="4"/>
    <n v="0"/>
    <n v="6.3040000000000305"/>
  </r>
  <r>
    <n v="9114"/>
    <s v="CA-2011-132010"/>
    <x v="2"/>
    <x v="303"/>
    <d v="2011-10-15T00:00:00"/>
    <s v="First Class"/>
    <s v="MA-17995"/>
    <s v="Michelle Arnett"/>
    <x v="2"/>
    <x v="0"/>
    <s v="Richmond"/>
    <x v="17"/>
    <n v="23223"/>
    <x v="0"/>
    <x v="881"/>
    <x v="1"/>
    <x v="8"/>
    <x v="866"/>
    <n v="15.18"/>
    <n v="3"/>
    <n v="0"/>
    <n v="7.1345999999999989"/>
  </r>
  <r>
    <n v="9115"/>
    <s v="CA-2013-135461"/>
    <x v="0"/>
    <x v="569"/>
    <d v="2013-02-10T00:00:00"/>
    <s v="Second Class"/>
    <s v="EB-13975"/>
    <s v="Erica Bern"/>
    <x v="1"/>
    <x v="0"/>
    <s v="Los Angeles"/>
    <x v="1"/>
    <n v="90049"/>
    <x v="1"/>
    <x v="1807"/>
    <x v="2"/>
    <x v="7"/>
    <x v="1788"/>
    <n v="623.96"/>
    <n v="5"/>
    <n v="0.2"/>
    <n v="38.997500000000002"/>
  </r>
  <r>
    <n v="9116"/>
    <s v="CA-2014-153045"/>
    <x v="3"/>
    <x v="617"/>
    <d v="2014-01-25T00:00:00"/>
    <s v="Second Class"/>
    <s v="NS-18505"/>
    <s v="Neola Schneider"/>
    <x v="0"/>
    <x v="0"/>
    <s v="Philadelphia"/>
    <x v="9"/>
    <n v="19140"/>
    <x v="3"/>
    <x v="1118"/>
    <x v="2"/>
    <x v="7"/>
    <x v="1097"/>
    <n v="429.59999999999997"/>
    <n v="2"/>
    <n v="0.4"/>
    <n v="-93.079999999999984"/>
  </r>
  <r>
    <n v="9117"/>
    <s v="CA-2014-153045"/>
    <x v="3"/>
    <x v="617"/>
    <d v="2014-01-25T00:00:00"/>
    <s v="Second Class"/>
    <s v="NS-18505"/>
    <s v="Neola Schneider"/>
    <x v="0"/>
    <x v="0"/>
    <s v="Philadelphia"/>
    <x v="9"/>
    <n v="19140"/>
    <x v="3"/>
    <x v="561"/>
    <x v="0"/>
    <x v="5"/>
    <x v="555"/>
    <n v="31.968000000000004"/>
    <n v="2"/>
    <n v="0.2"/>
    <n v="6.3935999999999993"/>
  </r>
  <r>
    <n v="9118"/>
    <s v="CA-2014-153045"/>
    <x v="3"/>
    <x v="617"/>
    <d v="2014-01-25T00:00:00"/>
    <s v="Second Class"/>
    <s v="NS-18505"/>
    <s v="Neola Schneider"/>
    <x v="0"/>
    <x v="0"/>
    <s v="Philadelphia"/>
    <x v="9"/>
    <n v="19140"/>
    <x v="3"/>
    <x v="774"/>
    <x v="0"/>
    <x v="1"/>
    <x v="765"/>
    <n v="887.27099999999984"/>
    <n v="3"/>
    <n v="0.3"/>
    <n v="-63.376499999999965"/>
  </r>
  <r>
    <n v="9119"/>
    <s v="CA-2014-153045"/>
    <x v="3"/>
    <x v="617"/>
    <d v="2014-01-25T00:00:00"/>
    <s v="Second Class"/>
    <s v="NS-18505"/>
    <s v="Neola Schneider"/>
    <x v="0"/>
    <x v="0"/>
    <s v="Philadelphia"/>
    <x v="9"/>
    <n v="19140"/>
    <x v="3"/>
    <x v="987"/>
    <x v="1"/>
    <x v="10"/>
    <x v="971"/>
    <n v="21.696000000000002"/>
    <n v="4"/>
    <n v="0.2"/>
    <n v="7.0511999999999988"/>
  </r>
  <r>
    <n v="9120"/>
    <s v="US-2013-155971"/>
    <x v="0"/>
    <x v="112"/>
    <d v="2013-06-13T00:00:00"/>
    <s v="Standard Class"/>
    <s v="RB-19795"/>
    <s v="Ross Baird"/>
    <x v="2"/>
    <x v="0"/>
    <s v="Los Angeles"/>
    <x v="1"/>
    <n v="90036"/>
    <x v="1"/>
    <x v="816"/>
    <x v="1"/>
    <x v="2"/>
    <x v="804"/>
    <n v="22.05"/>
    <n v="7"/>
    <n v="0"/>
    <n v="10.584"/>
  </r>
  <r>
    <n v="9121"/>
    <s v="US-2013-155971"/>
    <x v="0"/>
    <x v="112"/>
    <d v="2013-06-13T00:00:00"/>
    <s v="Standard Class"/>
    <s v="RB-19795"/>
    <s v="Ross Baird"/>
    <x v="2"/>
    <x v="0"/>
    <s v="Los Angeles"/>
    <x v="1"/>
    <n v="90036"/>
    <x v="1"/>
    <x v="1849"/>
    <x v="1"/>
    <x v="10"/>
    <x v="1828"/>
    <n v="99.9"/>
    <n v="5"/>
    <n v="0"/>
    <n v="46.952999999999996"/>
  </r>
  <r>
    <n v="9122"/>
    <s v="CA-2014-122007"/>
    <x v="3"/>
    <x v="257"/>
    <d v="2014-03-21T00:00:00"/>
    <s v="Second Class"/>
    <s v="JK-15325"/>
    <s v="Jason Klamczynski"/>
    <x v="1"/>
    <x v="0"/>
    <s v="Los Angeles"/>
    <x v="1"/>
    <n v="90032"/>
    <x v="1"/>
    <x v="95"/>
    <x v="1"/>
    <x v="9"/>
    <x v="95"/>
    <n v="90.86"/>
    <n v="7"/>
    <n v="0"/>
    <n v="26.349399999999992"/>
  </r>
  <r>
    <n v="9123"/>
    <s v="CA-2014-162250"/>
    <x v="3"/>
    <x v="221"/>
    <d v="2014-11-25T00:00:00"/>
    <s v="Same Day"/>
    <s v="PR-18880"/>
    <s v="Patrick Ryan"/>
    <x v="0"/>
    <x v="0"/>
    <s v="San Francisco"/>
    <x v="1"/>
    <n v="94109"/>
    <x v="1"/>
    <x v="565"/>
    <x v="1"/>
    <x v="10"/>
    <x v="560"/>
    <n v="7.78"/>
    <n v="1"/>
    <n v="0"/>
    <n v="3.5009999999999994"/>
  </r>
  <r>
    <n v="9124"/>
    <s v="US-2013-158288"/>
    <x v="0"/>
    <x v="491"/>
    <d v="2013-11-29T00:00:00"/>
    <s v="Second Class"/>
    <s v="EH-13945"/>
    <s v="Eric Hoffmann"/>
    <x v="0"/>
    <x v="0"/>
    <s v="Philadelphia"/>
    <x v="9"/>
    <n v="19120"/>
    <x v="3"/>
    <x v="705"/>
    <x v="1"/>
    <x v="8"/>
    <x v="698"/>
    <n v="78.759000000000015"/>
    <n v="9"/>
    <n v="0.7"/>
    <n v="-57.75660000000002"/>
  </r>
  <r>
    <n v="9125"/>
    <s v="CA-2013-128916"/>
    <x v="0"/>
    <x v="298"/>
    <d v="2013-08-21T00:00:00"/>
    <s v="Second Class"/>
    <s v="MA-17560"/>
    <s v="Matt Abelman"/>
    <x v="2"/>
    <x v="0"/>
    <s v="Houston"/>
    <x v="5"/>
    <n v="77070"/>
    <x v="2"/>
    <x v="740"/>
    <x v="0"/>
    <x v="5"/>
    <x v="33"/>
    <n v="9.5519999999999996"/>
    <n v="3"/>
    <n v="0.6"/>
    <n v="-3.8207999999999984"/>
  </r>
  <r>
    <n v="9126"/>
    <s v="CA-2013-128916"/>
    <x v="0"/>
    <x v="298"/>
    <d v="2013-08-21T00:00:00"/>
    <s v="Second Class"/>
    <s v="MA-17560"/>
    <s v="Matt Abelman"/>
    <x v="2"/>
    <x v="0"/>
    <s v="Houston"/>
    <x v="5"/>
    <n v="77070"/>
    <x v="2"/>
    <x v="1533"/>
    <x v="0"/>
    <x v="5"/>
    <x v="1512"/>
    <n v="5.3440000000000003"/>
    <n v="4"/>
    <n v="0.6"/>
    <n v="-2.1375999999999991"/>
  </r>
  <r>
    <n v="9127"/>
    <s v="CA-2012-157028"/>
    <x v="1"/>
    <x v="109"/>
    <d v="2012-12-03T00:00:00"/>
    <s v="Standard Class"/>
    <s v="MA-17995"/>
    <s v="Michelle Arnett"/>
    <x v="2"/>
    <x v="0"/>
    <s v="Las Cruces"/>
    <x v="27"/>
    <n v="88001"/>
    <x v="1"/>
    <x v="154"/>
    <x v="1"/>
    <x v="6"/>
    <x v="153"/>
    <n v="8.2799999999999994"/>
    <n v="2"/>
    <n v="0"/>
    <n v="3.4775999999999998"/>
  </r>
  <r>
    <n v="9128"/>
    <s v="CA-2014-112473"/>
    <x v="3"/>
    <x v="1126"/>
    <d v="2014-06-02T00:00:00"/>
    <s v="Standard Class"/>
    <s v="JL-15505"/>
    <s v="Jeremy Lonsdale"/>
    <x v="0"/>
    <x v="0"/>
    <s v="Houston"/>
    <x v="5"/>
    <n v="77070"/>
    <x v="2"/>
    <x v="1751"/>
    <x v="1"/>
    <x v="4"/>
    <x v="1732"/>
    <n v="50.135999999999996"/>
    <n v="3"/>
    <n v="0.2"/>
    <n v="-11.2806"/>
  </r>
  <r>
    <n v="9129"/>
    <s v="US-2014-147655"/>
    <x v="3"/>
    <x v="507"/>
    <d v="2014-09-06T00:00:00"/>
    <s v="First Class"/>
    <s v="AS-10045"/>
    <s v="Aaron Smayling"/>
    <x v="1"/>
    <x v="0"/>
    <s v="Redmond"/>
    <x v="21"/>
    <n v="97756"/>
    <x v="1"/>
    <x v="735"/>
    <x v="1"/>
    <x v="8"/>
    <x v="727"/>
    <n v="88.074000000000012"/>
    <n v="7"/>
    <n v="0.7"/>
    <n v="-58.71599999999998"/>
  </r>
  <r>
    <n v="9130"/>
    <s v="CA-2013-130911"/>
    <x v="0"/>
    <x v="830"/>
    <d v="2013-03-27T00:00:00"/>
    <s v="Second Class"/>
    <s v="DC-12850"/>
    <s v="Dan Campbell"/>
    <x v="0"/>
    <x v="0"/>
    <s v="Cleveland"/>
    <x v="24"/>
    <n v="44105"/>
    <x v="3"/>
    <x v="1373"/>
    <x v="0"/>
    <x v="0"/>
    <x v="1349"/>
    <n v="301.46999999999997"/>
    <n v="3"/>
    <n v="0.5"/>
    <n v="-241.17600000000002"/>
  </r>
  <r>
    <n v="9131"/>
    <s v="CA-2013-130911"/>
    <x v="0"/>
    <x v="830"/>
    <d v="2013-03-27T00:00:00"/>
    <s v="Second Class"/>
    <s v="DC-12850"/>
    <s v="Dan Campbell"/>
    <x v="0"/>
    <x v="0"/>
    <s v="Cleveland"/>
    <x v="24"/>
    <n v="44105"/>
    <x v="3"/>
    <x v="1132"/>
    <x v="1"/>
    <x v="6"/>
    <x v="1111"/>
    <n v="18.656000000000002"/>
    <n v="2"/>
    <n v="0.2"/>
    <n v="1.6324000000000014"/>
  </r>
  <r>
    <n v="9132"/>
    <s v="CA-2014-100055"/>
    <x v="3"/>
    <x v="39"/>
    <d v="2014-06-02T00:00:00"/>
    <s v="Standard Class"/>
    <s v="MD-17860"/>
    <s v="Michael Dominguez"/>
    <x v="1"/>
    <x v="0"/>
    <s v="Laurel"/>
    <x v="39"/>
    <n v="20707"/>
    <x v="3"/>
    <x v="1001"/>
    <x v="0"/>
    <x v="5"/>
    <x v="984"/>
    <n v="27.46"/>
    <n v="2"/>
    <n v="0"/>
    <n v="9.8856000000000002"/>
  </r>
  <r>
    <n v="9133"/>
    <s v="CA-2014-100055"/>
    <x v="3"/>
    <x v="39"/>
    <d v="2014-06-02T00:00:00"/>
    <s v="Standard Class"/>
    <s v="MD-17860"/>
    <s v="Michael Dominguez"/>
    <x v="1"/>
    <x v="0"/>
    <s v="Laurel"/>
    <x v="39"/>
    <n v="20707"/>
    <x v="3"/>
    <x v="586"/>
    <x v="1"/>
    <x v="9"/>
    <x v="581"/>
    <n v="125.13"/>
    <n v="3"/>
    <n v="0"/>
    <n v="36.287699999999987"/>
  </r>
  <r>
    <n v="9134"/>
    <s v="CA-2012-157805"/>
    <x v="1"/>
    <x v="284"/>
    <d v="2012-09-04T00:00:00"/>
    <s v="Standard Class"/>
    <s v="RH-19510"/>
    <s v="Rick Huthwaite"/>
    <x v="2"/>
    <x v="0"/>
    <s v="San Diego"/>
    <x v="1"/>
    <n v="92037"/>
    <x v="1"/>
    <x v="872"/>
    <x v="2"/>
    <x v="7"/>
    <x v="857"/>
    <n v="555.96"/>
    <n v="5"/>
    <n v="0.2"/>
    <n v="41.697000000000003"/>
  </r>
  <r>
    <n v="9135"/>
    <s v="CA-2013-124254"/>
    <x v="0"/>
    <x v="408"/>
    <d v="2013-04-18T00:00:00"/>
    <s v="Standard Class"/>
    <s v="TB-21175"/>
    <s v="Thomas Boland"/>
    <x v="1"/>
    <x v="0"/>
    <s v="Wilson"/>
    <x v="3"/>
    <n v="27893"/>
    <x v="0"/>
    <x v="398"/>
    <x v="1"/>
    <x v="4"/>
    <x v="394"/>
    <n v="129.55199999999999"/>
    <n v="3"/>
    <n v="0.2"/>
    <n v="-22.671600000000005"/>
  </r>
  <r>
    <n v="9136"/>
    <s v="CA-2013-124254"/>
    <x v="0"/>
    <x v="408"/>
    <d v="2013-04-18T00:00:00"/>
    <s v="Standard Class"/>
    <s v="TB-21175"/>
    <s v="Thomas Boland"/>
    <x v="1"/>
    <x v="0"/>
    <s v="Wilson"/>
    <x v="3"/>
    <n v="27893"/>
    <x v="0"/>
    <x v="391"/>
    <x v="1"/>
    <x v="4"/>
    <x v="387"/>
    <n v="51.984000000000009"/>
    <n v="1"/>
    <n v="0.2"/>
    <n v="-5.1983999999999995"/>
  </r>
  <r>
    <n v="9137"/>
    <s v="CA-2013-124254"/>
    <x v="0"/>
    <x v="408"/>
    <d v="2013-04-18T00:00:00"/>
    <s v="Standard Class"/>
    <s v="TB-21175"/>
    <s v="Thomas Boland"/>
    <x v="1"/>
    <x v="0"/>
    <s v="Wilson"/>
    <x v="3"/>
    <n v="27893"/>
    <x v="0"/>
    <x v="1671"/>
    <x v="1"/>
    <x v="10"/>
    <x v="1650"/>
    <n v="10.272000000000002"/>
    <n v="3"/>
    <n v="0.2"/>
    <n v="3.4668000000000001"/>
  </r>
  <r>
    <n v="9138"/>
    <s v="CA-2011-123400"/>
    <x v="2"/>
    <x v="563"/>
    <d v="2011-02-10T00:00:00"/>
    <s v="Standard Class"/>
    <s v="EB-13930"/>
    <s v="Eric Barreto"/>
    <x v="0"/>
    <x v="0"/>
    <s v="Saint Petersburg"/>
    <x v="2"/>
    <n v="33710"/>
    <x v="0"/>
    <x v="997"/>
    <x v="1"/>
    <x v="8"/>
    <x v="980"/>
    <n v="18.336000000000002"/>
    <n v="2"/>
    <n v="0.7"/>
    <n v="-12.224"/>
  </r>
  <r>
    <n v="9139"/>
    <s v="CA-2011-123400"/>
    <x v="2"/>
    <x v="563"/>
    <d v="2011-02-10T00:00:00"/>
    <s v="Standard Class"/>
    <s v="EB-13930"/>
    <s v="Eric Barreto"/>
    <x v="0"/>
    <x v="0"/>
    <s v="Saint Petersburg"/>
    <x v="2"/>
    <n v="33710"/>
    <x v="0"/>
    <x v="1409"/>
    <x v="2"/>
    <x v="7"/>
    <x v="1387"/>
    <n v="180.96"/>
    <n v="5"/>
    <n v="0.2"/>
    <n v="13.571999999999996"/>
  </r>
  <r>
    <n v="9140"/>
    <s v="CA-2011-106971"/>
    <x v="2"/>
    <x v="814"/>
    <d v="2011-09-08T00:00:00"/>
    <s v="Standard Class"/>
    <s v="BM-11785"/>
    <s v="Bryan Mills"/>
    <x v="0"/>
    <x v="0"/>
    <s v="Buffalo Grove"/>
    <x v="10"/>
    <n v="60089"/>
    <x v="2"/>
    <x v="106"/>
    <x v="2"/>
    <x v="11"/>
    <x v="106"/>
    <n v="475.94400000000002"/>
    <n v="7"/>
    <n v="0.2"/>
    <n v="95.188799999999972"/>
  </r>
  <r>
    <n v="9141"/>
    <s v="CA-2014-123029"/>
    <x v="3"/>
    <x v="1033"/>
    <d v="2014-10-03T00:00:00"/>
    <s v="Second Class"/>
    <s v="BT-11530"/>
    <s v="Bradley Talbott"/>
    <x v="2"/>
    <x v="0"/>
    <s v="Los Angeles"/>
    <x v="1"/>
    <n v="90049"/>
    <x v="1"/>
    <x v="657"/>
    <x v="2"/>
    <x v="11"/>
    <x v="651"/>
    <n v="159.97999999999999"/>
    <n v="2"/>
    <n v="0"/>
    <n v="47.993999999999986"/>
  </r>
  <r>
    <n v="9142"/>
    <s v="CA-2013-139409"/>
    <x v="0"/>
    <x v="64"/>
    <d v="2013-09-08T00:00:00"/>
    <s v="First Class"/>
    <s v="FW-14395"/>
    <s v="Fred Wasserman"/>
    <x v="1"/>
    <x v="0"/>
    <s v="New York City"/>
    <x v="15"/>
    <n v="10011"/>
    <x v="3"/>
    <x v="47"/>
    <x v="2"/>
    <x v="7"/>
    <x v="47"/>
    <n v="43.6"/>
    <n v="4"/>
    <n v="0"/>
    <n v="12.208000000000002"/>
  </r>
  <r>
    <n v="9143"/>
    <s v="US-2014-166688"/>
    <x v="3"/>
    <x v="968"/>
    <d v="2014-05-27T00:00:00"/>
    <s v="Standard Class"/>
    <s v="RD-19480"/>
    <s v="Rick Duston"/>
    <x v="0"/>
    <x v="0"/>
    <s v="Las Vegas"/>
    <x v="33"/>
    <n v="89115"/>
    <x v="1"/>
    <x v="1499"/>
    <x v="1"/>
    <x v="8"/>
    <x v="1478"/>
    <n v="8.2880000000000003"/>
    <n v="2"/>
    <n v="0.2"/>
    <n v="3.0043999999999995"/>
  </r>
  <r>
    <n v="9144"/>
    <s v="US-2014-166688"/>
    <x v="3"/>
    <x v="968"/>
    <d v="2014-05-27T00:00:00"/>
    <s v="Standard Class"/>
    <s v="RD-19480"/>
    <s v="Rick Duston"/>
    <x v="0"/>
    <x v="0"/>
    <s v="Las Vegas"/>
    <x v="33"/>
    <n v="89115"/>
    <x v="1"/>
    <x v="1807"/>
    <x v="2"/>
    <x v="7"/>
    <x v="1788"/>
    <n v="1123.1280000000002"/>
    <n v="9"/>
    <n v="0.2"/>
    <n v="70.195499999999981"/>
  </r>
  <r>
    <n v="9145"/>
    <s v="US-2014-166688"/>
    <x v="3"/>
    <x v="968"/>
    <d v="2014-05-27T00:00:00"/>
    <s v="Standard Class"/>
    <s v="RD-19480"/>
    <s v="Rick Duston"/>
    <x v="0"/>
    <x v="0"/>
    <s v="Las Vegas"/>
    <x v="33"/>
    <n v="89115"/>
    <x v="1"/>
    <x v="95"/>
    <x v="1"/>
    <x v="9"/>
    <x v="95"/>
    <n v="64.900000000000006"/>
    <n v="5"/>
    <n v="0"/>
    <n v="18.820999999999994"/>
  </r>
  <r>
    <n v="9146"/>
    <s v="CA-2012-126970"/>
    <x v="1"/>
    <x v="1181"/>
    <d v="2012-09-24T00:00:00"/>
    <s v="Standard Class"/>
    <s v="TP-21130"/>
    <s v="Theone Pippenger"/>
    <x v="0"/>
    <x v="0"/>
    <s v="Naperville"/>
    <x v="10"/>
    <n v="60540"/>
    <x v="2"/>
    <x v="605"/>
    <x v="1"/>
    <x v="8"/>
    <x v="600"/>
    <n v="2.8079999999999989"/>
    <n v="3"/>
    <n v="0.8"/>
    <n v="-4.492799999999999"/>
  </r>
  <r>
    <n v="9147"/>
    <s v="US-2013-165505"/>
    <x v="0"/>
    <x v="1156"/>
    <d v="2013-01-27T00:00:00"/>
    <s v="Standard Class"/>
    <s v="CB-12535"/>
    <s v="Claudia Bergmann"/>
    <x v="1"/>
    <x v="0"/>
    <s v="Burlington"/>
    <x v="42"/>
    <s v="05408"/>
    <x v="3"/>
    <x v="1135"/>
    <x v="2"/>
    <x v="11"/>
    <x v="1114"/>
    <n v="99.98"/>
    <n v="2"/>
    <n v="0"/>
    <n v="42.991400000000006"/>
  </r>
  <r>
    <n v="9148"/>
    <s v="US-2013-165505"/>
    <x v="0"/>
    <x v="1156"/>
    <d v="2013-01-27T00:00:00"/>
    <s v="Standard Class"/>
    <s v="CB-12535"/>
    <s v="Claudia Bergmann"/>
    <x v="1"/>
    <x v="0"/>
    <s v="Burlington"/>
    <x v="42"/>
    <s v="05408"/>
    <x v="3"/>
    <x v="1850"/>
    <x v="1"/>
    <x v="6"/>
    <x v="1829"/>
    <n v="8.0400000000000009"/>
    <n v="6"/>
    <n v="0"/>
    <n v="2.7336"/>
  </r>
  <r>
    <n v="9149"/>
    <s v="US-2013-165505"/>
    <x v="0"/>
    <x v="1156"/>
    <d v="2013-01-27T00:00:00"/>
    <s v="Standard Class"/>
    <s v="CB-12535"/>
    <s v="Claudia Bergmann"/>
    <x v="1"/>
    <x v="0"/>
    <s v="Burlington"/>
    <x v="42"/>
    <s v="05408"/>
    <x v="3"/>
    <x v="772"/>
    <x v="1"/>
    <x v="4"/>
    <x v="764"/>
    <n v="1564.29"/>
    <n v="13"/>
    <n v="0"/>
    <n v="406.71539999999993"/>
  </r>
  <r>
    <n v="9150"/>
    <s v="US-2011-157070"/>
    <x v="2"/>
    <x v="106"/>
    <d v="2011-06-06T00:00:00"/>
    <s v="Standard Class"/>
    <s v="QJ-19255"/>
    <s v="Quincy Jones"/>
    <x v="1"/>
    <x v="0"/>
    <s v="Detroit"/>
    <x v="12"/>
    <n v="48234"/>
    <x v="2"/>
    <x v="1002"/>
    <x v="1"/>
    <x v="8"/>
    <x v="985"/>
    <n v="138.56"/>
    <n v="4"/>
    <n v="0"/>
    <n v="66.508799999999994"/>
  </r>
  <r>
    <n v="9151"/>
    <s v="US-2011-157070"/>
    <x v="2"/>
    <x v="106"/>
    <d v="2011-06-06T00:00:00"/>
    <s v="Standard Class"/>
    <s v="QJ-19255"/>
    <s v="Quincy Jones"/>
    <x v="1"/>
    <x v="0"/>
    <s v="Detroit"/>
    <x v="12"/>
    <n v="48234"/>
    <x v="2"/>
    <x v="937"/>
    <x v="1"/>
    <x v="9"/>
    <x v="921"/>
    <n v="65.52000000000001"/>
    <n v="5"/>
    <n v="0.1"/>
    <n v="12.376000000000001"/>
  </r>
  <r>
    <n v="9152"/>
    <s v="US-2012-106873"/>
    <x v="1"/>
    <x v="496"/>
    <d v="2012-09-29T00:00:00"/>
    <s v="Second Class"/>
    <s v="KM-16720"/>
    <s v="Kunst Miller"/>
    <x v="0"/>
    <x v="0"/>
    <s v="Avondale"/>
    <x v="16"/>
    <n v="85323"/>
    <x v="1"/>
    <x v="1583"/>
    <x v="1"/>
    <x v="6"/>
    <x v="1565"/>
    <n v="14.576000000000001"/>
    <n v="2"/>
    <n v="0.2"/>
    <n v="2.3685999999999989"/>
  </r>
  <r>
    <n v="9153"/>
    <s v="US-2012-106873"/>
    <x v="1"/>
    <x v="496"/>
    <d v="2012-09-29T00:00:00"/>
    <s v="Second Class"/>
    <s v="KM-16720"/>
    <s v="Kunst Miller"/>
    <x v="0"/>
    <x v="0"/>
    <s v="Avondale"/>
    <x v="16"/>
    <n v="85323"/>
    <x v="1"/>
    <x v="174"/>
    <x v="2"/>
    <x v="11"/>
    <x v="173"/>
    <n v="23.200000000000003"/>
    <n v="2"/>
    <n v="0.2"/>
    <n v="1.4499999999999993"/>
  </r>
  <r>
    <n v="9154"/>
    <s v="US-2012-106873"/>
    <x v="1"/>
    <x v="496"/>
    <d v="2012-09-29T00:00:00"/>
    <s v="Second Class"/>
    <s v="KM-16720"/>
    <s v="Kunst Miller"/>
    <x v="0"/>
    <x v="0"/>
    <s v="Avondale"/>
    <x v="16"/>
    <n v="85323"/>
    <x v="1"/>
    <x v="454"/>
    <x v="1"/>
    <x v="6"/>
    <x v="450"/>
    <n v="16.463999999999999"/>
    <n v="7"/>
    <n v="0.2"/>
    <n v="1.852199999999999"/>
  </r>
  <r>
    <n v="9155"/>
    <s v="CA-2013-132990"/>
    <x v="0"/>
    <x v="1147"/>
    <d v="2013-08-04T00:00:00"/>
    <s v="Second Class"/>
    <s v="KM-16660"/>
    <s v="Khloe Miller"/>
    <x v="0"/>
    <x v="0"/>
    <s v="Philadelphia"/>
    <x v="9"/>
    <n v="19140"/>
    <x v="3"/>
    <x v="441"/>
    <x v="0"/>
    <x v="5"/>
    <x v="1710"/>
    <n v="19.312000000000001"/>
    <n v="2"/>
    <n v="0.2"/>
    <n v="3.1382000000000003"/>
  </r>
  <r>
    <n v="9156"/>
    <s v="CA-2011-102645"/>
    <x v="2"/>
    <x v="1213"/>
    <d v="2011-01-29T00:00:00"/>
    <s v="Standard Class"/>
    <s v="IM-15055"/>
    <s v="Ionia McGrath"/>
    <x v="0"/>
    <x v="0"/>
    <s v="Las Vegas"/>
    <x v="33"/>
    <n v="89115"/>
    <x v="1"/>
    <x v="128"/>
    <x v="1"/>
    <x v="10"/>
    <x v="128"/>
    <n v="40.08"/>
    <n v="6"/>
    <n v="0"/>
    <n v="19.238399999999999"/>
  </r>
  <r>
    <n v="9157"/>
    <s v="CA-2011-134215"/>
    <x v="2"/>
    <x v="472"/>
    <d v="2011-08-08T00:00:00"/>
    <s v="Standard Class"/>
    <s v="ML-17395"/>
    <s v="Marina Lichtenstein"/>
    <x v="1"/>
    <x v="0"/>
    <s v="Bangor"/>
    <x v="43"/>
    <n v="4401"/>
    <x v="3"/>
    <x v="473"/>
    <x v="1"/>
    <x v="9"/>
    <x v="469"/>
    <n v="101.96"/>
    <n v="2"/>
    <n v="0"/>
    <n v="27.529200000000003"/>
  </r>
  <r>
    <n v="9158"/>
    <s v="CA-2011-134215"/>
    <x v="2"/>
    <x v="472"/>
    <d v="2011-08-08T00:00:00"/>
    <s v="Standard Class"/>
    <s v="ML-17395"/>
    <s v="Marina Lichtenstein"/>
    <x v="1"/>
    <x v="0"/>
    <s v="Bangor"/>
    <x v="43"/>
    <n v="4401"/>
    <x v="3"/>
    <x v="1673"/>
    <x v="1"/>
    <x v="10"/>
    <x v="1652"/>
    <n v="259.74"/>
    <n v="13"/>
    <n v="0"/>
    <n v="124.6752"/>
  </r>
  <r>
    <n v="9159"/>
    <s v="CA-2011-134215"/>
    <x v="2"/>
    <x v="472"/>
    <d v="2011-08-08T00:00:00"/>
    <s v="Standard Class"/>
    <s v="ML-17395"/>
    <s v="Marina Lichtenstein"/>
    <x v="1"/>
    <x v="0"/>
    <s v="Bangor"/>
    <x v="43"/>
    <n v="4401"/>
    <x v="3"/>
    <x v="721"/>
    <x v="2"/>
    <x v="11"/>
    <x v="713"/>
    <n v="255.42"/>
    <n v="9"/>
    <n v="0"/>
    <n v="104.7222"/>
  </r>
  <r>
    <n v="9160"/>
    <s v="CA-2013-118934"/>
    <x v="0"/>
    <x v="888"/>
    <d v="2013-08-15T00:00:00"/>
    <s v="Standard Class"/>
    <s v="GH-14410"/>
    <s v="Gary Hansen"/>
    <x v="2"/>
    <x v="0"/>
    <s v="Hendersonville"/>
    <x v="18"/>
    <n v="37075"/>
    <x v="0"/>
    <x v="308"/>
    <x v="1"/>
    <x v="8"/>
    <x v="305"/>
    <n v="4.338000000000001"/>
    <n v="3"/>
    <n v="0.7"/>
    <n v="-3.0366"/>
  </r>
  <r>
    <n v="9161"/>
    <s v="CA-2013-118934"/>
    <x v="0"/>
    <x v="888"/>
    <d v="2013-08-15T00:00:00"/>
    <s v="Standard Class"/>
    <s v="GH-14410"/>
    <s v="Gary Hansen"/>
    <x v="2"/>
    <x v="0"/>
    <s v="Hendersonville"/>
    <x v="18"/>
    <n v="37075"/>
    <x v="0"/>
    <x v="741"/>
    <x v="1"/>
    <x v="8"/>
    <x v="732"/>
    <n v="11.880000000000003"/>
    <n v="5"/>
    <n v="0.7"/>
    <n v="-7.9199999999999982"/>
  </r>
  <r>
    <n v="9162"/>
    <s v="CA-2013-160108"/>
    <x v="0"/>
    <x v="16"/>
    <d v="2013-12-13T00:00:00"/>
    <s v="Standard Class"/>
    <s v="AG-10900"/>
    <s v="Arthur Gainer"/>
    <x v="0"/>
    <x v="0"/>
    <s v="Eau Claire"/>
    <x v="6"/>
    <n v="54703"/>
    <x v="2"/>
    <x v="1368"/>
    <x v="0"/>
    <x v="0"/>
    <x v="1344"/>
    <n v="405.85999999999996"/>
    <n v="7"/>
    <n v="0"/>
    <n v="32.46879999999998"/>
  </r>
  <r>
    <n v="9163"/>
    <s v="CA-2013-160108"/>
    <x v="0"/>
    <x v="16"/>
    <d v="2013-12-13T00:00:00"/>
    <s v="Standard Class"/>
    <s v="AG-10900"/>
    <s v="Arthur Gainer"/>
    <x v="0"/>
    <x v="0"/>
    <s v="Eau Claire"/>
    <x v="6"/>
    <n v="54703"/>
    <x v="2"/>
    <x v="629"/>
    <x v="0"/>
    <x v="1"/>
    <x v="623"/>
    <n v="680.01"/>
    <n v="3"/>
    <n v="0"/>
    <n v="176.80260000000001"/>
  </r>
  <r>
    <n v="9164"/>
    <s v="CA-2012-164007"/>
    <x v="1"/>
    <x v="1214"/>
    <d v="2012-06-12T00:00:00"/>
    <s v="Standard Class"/>
    <s v="MG-17695"/>
    <s v="Maureen Gnade"/>
    <x v="0"/>
    <x v="0"/>
    <s v="Chicago"/>
    <x v="10"/>
    <n v="60610"/>
    <x v="2"/>
    <x v="1430"/>
    <x v="2"/>
    <x v="11"/>
    <x v="1409"/>
    <n v="2.3760000000000003"/>
    <n v="3"/>
    <n v="0.2"/>
    <n v="0.74249999999999994"/>
  </r>
  <r>
    <n v="9165"/>
    <s v="CA-2012-164007"/>
    <x v="1"/>
    <x v="1214"/>
    <d v="2012-06-12T00:00:00"/>
    <s v="Standard Class"/>
    <s v="MG-17695"/>
    <s v="Maureen Gnade"/>
    <x v="0"/>
    <x v="0"/>
    <s v="Chicago"/>
    <x v="10"/>
    <n v="60610"/>
    <x v="2"/>
    <x v="847"/>
    <x v="1"/>
    <x v="9"/>
    <x v="833"/>
    <n v="143.12799999999996"/>
    <n v="2"/>
    <n v="0.8"/>
    <n v="-393.60200000000009"/>
  </r>
  <r>
    <n v="9166"/>
    <s v="CA-2013-100300"/>
    <x v="0"/>
    <x v="890"/>
    <d v="2013-06-27T00:00:00"/>
    <s v="Second Class"/>
    <s v="MJ-17740"/>
    <s v="Max Jones"/>
    <x v="0"/>
    <x v="0"/>
    <s v="San Diego"/>
    <x v="1"/>
    <n v="92037"/>
    <x v="1"/>
    <x v="1832"/>
    <x v="2"/>
    <x v="15"/>
    <x v="1811"/>
    <n v="4476.8"/>
    <n v="4"/>
    <n v="0.2"/>
    <n v="503.63999999999965"/>
  </r>
  <r>
    <n v="9167"/>
    <s v="CA-2013-100300"/>
    <x v="0"/>
    <x v="890"/>
    <d v="2013-06-27T00:00:00"/>
    <s v="Second Class"/>
    <s v="MJ-17740"/>
    <s v="Max Jones"/>
    <x v="0"/>
    <x v="0"/>
    <s v="San Diego"/>
    <x v="1"/>
    <n v="92037"/>
    <x v="1"/>
    <x v="976"/>
    <x v="1"/>
    <x v="10"/>
    <x v="961"/>
    <n v="104.85"/>
    <n v="1"/>
    <n v="0"/>
    <n v="50.327999999999996"/>
  </r>
  <r>
    <n v="9168"/>
    <s v="CA-2013-100300"/>
    <x v="0"/>
    <x v="890"/>
    <d v="2013-06-27T00:00:00"/>
    <s v="Second Class"/>
    <s v="MJ-17740"/>
    <s v="Max Jones"/>
    <x v="0"/>
    <x v="0"/>
    <s v="San Diego"/>
    <x v="1"/>
    <n v="92037"/>
    <x v="1"/>
    <x v="1429"/>
    <x v="1"/>
    <x v="9"/>
    <x v="1408"/>
    <n v="241.44"/>
    <n v="3"/>
    <n v="0"/>
    <n v="72.431999999999988"/>
  </r>
  <r>
    <n v="9169"/>
    <s v="CA-2013-140571"/>
    <x v="0"/>
    <x v="543"/>
    <d v="2013-03-20T00:00:00"/>
    <s v="Standard Class"/>
    <s v="SJ-20125"/>
    <s v="Sanjit Jacobs"/>
    <x v="2"/>
    <x v="0"/>
    <s v="Jackson"/>
    <x v="35"/>
    <n v="39212"/>
    <x v="0"/>
    <x v="600"/>
    <x v="1"/>
    <x v="10"/>
    <x v="595"/>
    <n v="319.76"/>
    <n v="14"/>
    <n v="0"/>
    <n v="147.08959999999999"/>
  </r>
  <r>
    <n v="9170"/>
    <s v="CA-2013-140571"/>
    <x v="0"/>
    <x v="543"/>
    <d v="2013-03-20T00:00:00"/>
    <s v="Standard Class"/>
    <s v="SJ-20125"/>
    <s v="Sanjit Jacobs"/>
    <x v="2"/>
    <x v="0"/>
    <s v="Jackson"/>
    <x v="35"/>
    <n v="39212"/>
    <x v="0"/>
    <x v="600"/>
    <x v="1"/>
    <x v="10"/>
    <x v="595"/>
    <n v="45.68"/>
    <n v="2"/>
    <n v="0"/>
    <n v="21.012799999999999"/>
  </r>
  <r>
    <n v="9171"/>
    <s v="US-2013-155768"/>
    <x v="0"/>
    <x v="49"/>
    <d v="2013-12-02T00:00:00"/>
    <s v="Same Day"/>
    <s v="LB-16795"/>
    <s v="Laurel Beltran"/>
    <x v="2"/>
    <x v="0"/>
    <s v="Oxnard"/>
    <x v="1"/>
    <n v="93030"/>
    <x v="1"/>
    <x v="468"/>
    <x v="0"/>
    <x v="5"/>
    <x v="464"/>
    <n v="31.96"/>
    <n v="2"/>
    <n v="0"/>
    <n v="1.597999999999999"/>
  </r>
  <r>
    <n v="9172"/>
    <s v="US-2013-155768"/>
    <x v="0"/>
    <x v="49"/>
    <d v="2013-12-02T00:00:00"/>
    <s v="Same Day"/>
    <s v="LB-16795"/>
    <s v="Laurel Beltran"/>
    <x v="2"/>
    <x v="0"/>
    <s v="Oxnard"/>
    <x v="1"/>
    <n v="93030"/>
    <x v="1"/>
    <x v="1052"/>
    <x v="1"/>
    <x v="10"/>
    <x v="1032"/>
    <n v="47.9"/>
    <n v="1"/>
    <n v="0"/>
    <n v="22.991999999999997"/>
  </r>
  <r>
    <n v="9173"/>
    <s v="US-2013-155768"/>
    <x v="0"/>
    <x v="49"/>
    <d v="2013-12-02T00:00:00"/>
    <s v="Same Day"/>
    <s v="LB-16795"/>
    <s v="Laurel Beltran"/>
    <x v="2"/>
    <x v="0"/>
    <s v="Oxnard"/>
    <x v="1"/>
    <n v="93030"/>
    <x v="1"/>
    <x v="878"/>
    <x v="1"/>
    <x v="4"/>
    <x v="863"/>
    <n v="1112.94"/>
    <n v="3"/>
    <n v="0"/>
    <n v="222.58799999999991"/>
  </r>
  <r>
    <n v="9174"/>
    <s v="US-2013-155768"/>
    <x v="0"/>
    <x v="49"/>
    <d v="2013-12-02T00:00:00"/>
    <s v="Same Day"/>
    <s v="LB-16795"/>
    <s v="Laurel Beltran"/>
    <x v="2"/>
    <x v="0"/>
    <s v="Oxnard"/>
    <x v="1"/>
    <n v="93030"/>
    <x v="1"/>
    <x v="588"/>
    <x v="1"/>
    <x v="12"/>
    <x v="583"/>
    <n v="22.919999999999998"/>
    <n v="3"/>
    <n v="0"/>
    <n v="11.230799999999999"/>
  </r>
  <r>
    <n v="9175"/>
    <s v="CA-2014-119424"/>
    <x v="3"/>
    <x v="492"/>
    <d v="2014-06-15T00:00:00"/>
    <s v="Second Class"/>
    <s v="SB-20185"/>
    <s v="Sarah Brown"/>
    <x v="0"/>
    <x v="0"/>
    <s v="Kent"/>
    <x v="4"/>
    <n v="98031"/>
    <x v="1"/>
    <x v="993"/>
    <x v="2"/>
    <x v="7"/>
    <x v="976"/>
    <n v="71.975999999999999"/>
    <n v="3"/>
    <n v="0.2"/>
    <n v="8.9969999999999892"/>
  </r>
  <r>
    <n v="9176"/>
    <s v="CA-2014-119424"/>
    <x v="3"/>
    <x v="492"/>
    <d v="2014-06-15T00:00:00"/>
    <s v="Second Class"/>
    <s v="SB-20185"/>
    <s v="Sarah Brown"/>
    <x v="0"/>
    <x v="0"/>
    <s v="Kent"/>
    <x v="4"/>
    <n v="98031"/>
    <x v="1"/>
    <x v="988"/>
    <x v="1"/>
    <x v="10"/>
    <x v="972"/>
    <n v="19.440000000000001"/>
    <n v="3"/>
    <n v="0"/>
    <n v="9.3312000000000008"/>
  </r>
  <r>
    <n v="9177"/>
    <s v="CA-2013-118178"/>
    <x v="0"/>
    <x v="690"/>
    <d v="2013-03-25T00:00:00"/>
    <s v="Standard Class"/>
    <s v="CC-12610"/>
    <s v="Corey Catlett"/>
    <x v="1"/>
    <x v="0"/>
    <s v="Nashville"/>
    <x v="18"/>
    <n v="37211"/>
    <x v="0"/>
    <x v="303"/>
    <x v="1"/>
    <x v="8"/>
    <x v="300"/>
    <n v="31.086000000000006"/>
    <n v="3"/>
    <n v="0.7"/>
    <n v="-20.72399999999999"/>
  </r>
  <r>
    <n v="9178"/>
    <s v="CA-2013-166618"/>
    <x v="0"/>
    <x v="696"/>
    <d v="2013-11-19T00:00:00"/>
    <s v="Standard Class"/>
    <s v="DP-13000"/>
    <s v="Darren Powers"/>
    <x v="0"/>
    <x v="0"/>
    <s v="New York City"/>
    <x v="15"/>
    <n v="10035"/>
    <x v="3"/>
    <x v="1709"/>
    <x v="2"/>
    <x v="7"/>
    <x v="1689"/>
    <n v="13.98"/>
    <n v="2"/>
    <n v="0"/>
    <n v="3.9144000000000005"/>
  </r>
  <r>
    <n v="9179"/>
    <s v="CA-2013-166618"/>
    <x v="0"/>
    <x v="696"/>
    <d v="2013-11-19T00:00:00"/>
    <s v="Standard Class"/>
    <s v="DP-13000"/>
    <s v="Darren Powers"/>
    <x v="0"/>
    <x v="0"/>
    <s v="New York City"/>
    <x v="15"/>
    <n v="10035"/>
    <x v="3"/>
    <x v="1559"/>
    <x v="1"/>
    <x v="6"/>
    <x v="1540"/>
    <n v="23.65"/>
    <n v="1"/>
    <n v="0"/>
    <n v="6.1490000000000009"/>
  </r>
  <r>
    <n v="9180"/>
    <s v="CA-2014-156776"/>
    <x v="3"/>
    <x v="783"/>
    <d v="2014-08-12T00:00:00"/>
    <s v="Standard Class"/>
    <s v="JL-15505"/>
    <s v="Jeremy Lonsdale"/>
    <x v="0"/>
    <x v="0"/>
    <s v="Westminster"/>
    <x v="1"/>
    <n v="92683"/>
    <x v="1"/>
    <x v="1538"/>
    <x v="2"/>
    <x v="7"/>
    <x v="1517"/>
    <n v="707.88"/>
    <n v="3"/>
    <n v="0.2"/>
    <n v="44.242500000000035"/>
  </r>
  <r>
    <n v="9181"/>
    <s v="CA-2014-156776"/>
    <x v="3"/>
    <x v="783"/>
    <d v="2014-08-12T00:00:00"/>
    <s v="Standard Class"/>
    <s v="JL-15505"/>
    <s v="Jeremy Lonsdale"/>
    <x v="0"/>
    <x v="0"/>
    <s v="Westminster"/>
    <x v="1"/>
    <n v="92683"/>
    <x v="1"/>
    <x v="591"/>
    <x v="1"/>
    <x v="8"/>
    <x v="586"/>
    <n v="11.952000000000002"/>
    <n v="3"/>
    <n v="0.2"/>
    <n v="4.1832000000000003"/>
  </r>
  <r>
    <n v="9182"/>
    <s v="CA-2014-156776"/>
    <x v="3"/>
    <x v="783"/>
    <d v="2014-08-12T00:00:00"/>
    <s v="Standard Class"/>
    <s v="JL-15505"/>
    <s v="Jeremy Lonsdale"/>
    <x v="0"/>
    <x v="0"/>
    <s v="Westminster"/>
    <x v="1"/>
    <n v="92683"/>
    <x v="1"/>
    <x v="1645"/>
    <x v="1"/>
    <x v="8"/>
    <x v="1625"/>
    <n v="31.128000000000004"/>
    <n v="3"/>
    <n v="0.2"/>
    <n v="11.673000000000002"/>
  </r>
  <r>
    <n v="9183"/>
    <s v="CA-2014-156776"/>
    <x v="3"/>
    <x v="783"/>
    <d v="2014-08-12T00:00:00"/>
    <s v="Standard Class"/>
    <s v="JL-15505"/>
    <s v="Jeremy Lonsdale"/>
    <x v="0"/>
    <x v="0"/>
    <s v="Westminster"/>
    <x v="1"/>
    <n v="92683"/>
    <x v="1"/>
    <x v="1775"/>
    <x v="2"/>
    <x v="11"/>
    <x v="1756"/>
    <n v="55.76"/>
    <n v="4"/>
    <n v="0"/>
    <n v="7.8064000000000036"/>
  </r>
  <r>
    <n v="9184"/>
    <s v="CA-2014-156776"/>
    <x v="3"/>
    <x v="783"/>
    <d v="2014-08-12T00:00:00"/>
    <s v="Standard Class"/>
    <s v="JL-15505"/>
    <s v="Jeremy Lonsdale"/>
    <x v="0"/>
    <x v="0"/>
    <s v="Westminster"/>
    <x v="1"/>
    <n v="92683"/>
    <x v="1"/>
    <x v="314"/>
    <x v="1"/>
    <x v="10"/>
    <x v="311"/>
    <n v="24.56"/>
    <n v="2"/>
    <n v="0"/>
    <n v="11.543199999999999"/>
  </r>
  <r>
    <n v="9185"/>
    <s v="CA-2014-156776"/>
    <x v="3"/>
    <x v="783"/>
    <d v="2014-08-12T00:00:00"/>
    <s v="Standard Class"/>
    <s v="JL-15505"/>
    <s v="Jeremy Lonsdale"/>
    <x v="0"/>
    <x v="0"/>
    <s v="Westminster"/>
    <x v="1"/>
    <n v="92683"/>
    <x v="1"/>
    <x v="28"/>
    <x v="0"/>
    <x v="5"/>
    <x v="28"/>
    <n v="51.75"/>
    <n v="1"/>
    <n v="0"/>
    <n v="15.524999999999999"/>
  </r>
  <r>
    <n v="9186"/>
    <s v="CA-2014-156776"/>
    <x v="3"/>
    <x v="783"/>
    <d v="2014-08-12T00:00:00"/>
    <s v="Standard Class"/>
    <s v="JL-15505"/>
    <s v="Jeremy Lonsdale"/>
    <x v="0"/>
    <x v="0"/>
    <s v="Westminster"/>
    <x v="1"/>
    <n v="92683"/>
    <x v="1"/>
    <x v="1851"/>
    <x v="0"/>
    <x v="1"/>
    <x v="1830"/>
    <n v="207.18400000000003"/>
    <n v="1"/>
    <n v="0.2"/>
    <n v="25.897999999999982"/>
  </r>
  <r>
    <n v="9187"/>
    <s v="CA-2014-156776"/>
    <x v="3"/>
    <x v="783"/>
    <d v="2014-08-12T00:00:00"/>
    <s v="Standard Class"/>
    <s v="JL-15505"/>
    <s v="Jeremy Lonsdale"/>
    <x v="0"/>
    <x v="0"/>
    <s v="Westminster"/>
    <x v="1"/>
    <n v="92683"/>
    <x v="1"/>
    <x v="1218"/>
    <x v="1"/>
    <x v="9"/>
    <x v="1193"/>
    <n v="1473.1"/>
    <n v="5"/>
    <n v="0"/>
    <n v="412.46800000000007"/>
  </r>
  <r>
    <n v="9188"/>
    <s v="US-2012-130512"/>
    <x v="1"/>
    <x v="291"/>
    <d v="2012-08-25T00:00:00"/>
    <s v="Standard Class"/>
    <s v="SM-20320"/>
    <s v="Sean Miller"/>
    <x v="2"/>
    <x v="0"/>
    <s v="Allentown"/>
    <x v="9"/>
    <n v="18103"/>
    <x v="3"/>
    <x v="482"/>
    <x v="1"/>
    <x v="14"/>
    <x v="33"/>
    <n v="3.4880000000000004"/>
    <n v="2"/>
    <n v="0.2"/>
    <n v="-0.69760000000000066"/>
  </r>
  <r>
    <n v="9189"/>
    <s v="US-2012-130512"/>
    <x v="1"/>
    <x v="291"/>
    <d v="2012-08-25T00:00:00"/>
    <s v="Standard Class"/>
    <s v="SM-20320"/>
    <s v="Sean Miller"/>
    <x v="2"/>
    <x v="0"/>
    <s v="Allentown"/>
    <x v="9"/>
    <n v="18103"/>
    <x v="3"/>
    <x v="234"/>
    <x v="2"/>
    <x v="11"/>
    <x v="232"/>
    <n v="21.728000000000002"/>
    <n v="4"/>
    <n v="0.2"/>
    <n v="3.8024000000000004"/>
  </r>
  <r>
    <n v="9190"/>
    <s v="US-2012-130512"/>
    <x v="1"/>
    <x v="291"/>
    <d v="2012-08-25T00:00:00"/>
    <s v="Standard Class"/>
    <s v="SM-20320"/>
    <s v="Sean Miller"/>
    <x v="2"/>
    <x v="0"/>
    <s v="Allentown"/>
    <x v="9"/>
    <n v="18103"/>
    <x v="3"/>
    <x v="942"/>
    <x v="1"/>
    <x v="4"/>
    <x v="926"/>
    <n v="663.072"/>
    <n v="6"/>
    <n v="0.2"/>
    <n v="-165.768"/>
  </r>
  <r>
    <n v="9191"/>
    <s v="US-2012-130512"/>
    <x v="1"/>
    <x v="291"/>
    <d v="2012-08-25T00:00:00"/>
    <s v="Standard Class"/>
    <s v="SM-20320"/>
    <s v="Sean Miller"/>
    <x v="2"/>
    <x v="0"/>
    <s v="Allentown"/>
    <x v="9"/>
    <n v="18103"/>
    <x v="3"/>
    <x v="896"/>
    <x v="1"/>
    <x v="8"/>
    <x v="880"/>
    <n v="99.588000000000008"/>
    <n v="2"/>
    <n v="0.7"/>
    <n v="-82.989999999999981"/>
  </r>
  <r>
    <n v="9192"/>
    <s v="US-2012-130512"/>
    <x v="1"/>
    <x v="291"/>
    <d v="2012-08-25T00:00:00"/>
    <s v="Standard Class"/>
    <s v="SM-20320"/>
    <s v="Sean Miller"/>
    <x v="2"/>
    <x v="0"/>
    <s v="Allentown"/>
    <x v="9"/>
    <n v="18103"/>
    <x v="3"/>
    <x v="759"/>
    <x v="1"/>
    <x v="10"/>
    <x v="750"/>
    <n v="49.568000000000005"/>
    <n v="2"/>
    <n v="0.2"/>
    <n v="15.489999999999997"/>
  </r>
  <r>
    <n v="9193"/>
    <s v="CA-2012-141810"/>
    <x v="1"/>
    <x v="121"/>
    <d v="2012-11-07T00:00:00"/>
    <s v="Standard Class"/>
    <s v="BB-10990"/>
    <s v="Barry Blumstein"/>
    <x v="1"/>
    <x v="0"/>
    <s v="San Antonio"/>
    <x v="5"/>
    <n v="78207"/>
    <x v="2"/>
    <x v="301"/>
    <x v="1"/>
    <x v="8"/>
    <x v="298"/>
    <n v="29.371999999999993"/>
    <n v="7"/>
    <n v="0.8"/>
    <n v="-46.995200000000025"/>
  </r>
  <r>
    <n v="9194"/>
    <s v="CA-2012-141810"/>
    <x v="1"/>
    <x v="121"/>
    <d v="2012-11-07T00:00:00"/>
    <s v="Standard Class"/>
    <s v="BB-10990"/>
    <s v="Barry Blumstein"/>
    <x v="1"/>
    <x v="0"/>
    <s v="San Antonio"/>
    <x v="5"/>
    <n v="78207"/>
    <x v="2"/>
    <x v="883"/>
    <x v="2"/>
    <x v="7"/>
    <x v="1471"/>
    <n v="344.70400000000001"/>
    <n v="2"/>
    <n v="0.2"/>
    <n v="38.779199999999989"/>
  </r>
  <r>
    <n v="9195"/>
    <s v="CA-2011-146843"/>
    <x v="2"/>
    <x v="953"/>
    <d v="2011-12-06T00:00:00"/>
    <s v="Standard Class"/>
    <s v="PB-19150"/>
    <s v="Philip Brown"/>
    <x v="0"/>
    <x v="0"/>
    <s v="Avondale"/>
    <x v="16"/>
    <n v="85323"/>
    <x v="1"/>
    <x v="1257"/>
    <x v="1"/>
    <x v="14"/>
    <x v="1232"/>
    <n v="47.992000000000004"/>
    <n v="7"/>
    <n v="0.2"/>
    <n v="3.5993999999999993"/>
  </r>
  <r>
    <n v="9196"/>
    <s v="CA-2011-146843"/>
    <x v="2"/>
    <x v="953"/>
    <d v="2011-12-06T00:00:00"/>
    <s v="Standard Class"/>
    <s v="PB-19150"/>
    <s v="Philip Brown"/>
    <x v="0"/>
    <x v="0"/>
    <s v="Avondale"/>
    <x v="16"/>
    <n v="85323"/>
    <x v="1"/>
    <x v="1365"/>
    <x v="2"/>
    <x v="11"/>
    <x v="1539"/>
    <n v="102.24000000000001"/>
    <n v="4"/>
    <n v="0.2"/>
    <n v="-16.614000000000004"/>
  </r>
  <r>
    <n v="9197"/>
    <s v="CA-2011-103310"/>
    <x v="2"/>
    <x v="1025"/>
    <d v="2011-05-15T00:00:00"/>
    <s v="Standard Class"/>
    <s v="GM-14680"/>
    <s v="Greg Matthias"/>
    <x v="0"/>
    <x v="0"/>
    <s v="San Jose"/>
    <x v="1"/>
    <n v="95123"/>
    <x v="1"/>
    <x v="1673"/>
    <x v="1"/>
    <x v="10"/>
    <x v="1652"/>
    <n v="39.96"/>
    <n v="2"/>
    <n v="0"/>
    <n v="19.180800000000001"/>
  </r>
  <r>
    <n v="9198"/>
    <s v="CA-2011-103310"/>
    <x v="2"/>
    <x v="1025"/>
    <d v="2011-05-15T00:00:00"/>
    <s v="Standard Class"/>
    <s v="GM-14680"/>
    <s v="Greg Matthias"/>
    <x v="0"/>
    <x v="0"/>
    <s v="San Jose"/>
    <x v="1"/>
    <n v="95123"/>
    <x v="1"/>
    <x v="1118"/>
    <x v="2"/>
    <x v="7"/>
    <x v="1097"/>
    <n v="1432.0000000000002"/>
    <n v="5"/>
    <n v="0.2"/>
    <n v="125.30000000000007"/>
  </r>
  <r>
    <n v="9199"/>
    <s v="CA-2011-103310"/>
    <x v="2"/>
    <x v="1025"/>
    <d v="2011-05-15T00:00:00"/>
    <s v="Standard Class"/>
    <s v="GM-14680"/>
    <s v="Greg Matthias"/>
    <x v="0"/>
    <x v="0"/>
    <s v="San Jose"/>
    <x v="1"/>
    <n v="95123"/>
    <x v="1"/>
    <x v="1726"/>
    <x v="1"/>
    <x v="14"/>
    <x v="1704"/>
    <n v="41.04"/>
    <n v="6"/>
    <n v="0"/>
    <n v="11.0808"/>
  </r>
  <r>
    <n v="9200"/>
    <s v="CA-2011-103310"/>
    <x v="2"/>
    <x v="1025"/>
    <d v="2011-05-15T00:00:00"/>
    <s v="Standard Class"/>
    <s v="GM-14680"/>
    <s v="Greg Matthias"/>
    <x v="0"/>
    <x v="0"/>
    <s v="San Jose"/>
    <x v="1"/>
    <n v="95123"/>
    <x v="1"/>
    <x v="1476"/>
    <x v="0"/>
    <x v="1"/>
    <x v="1454"/>
    <n v="256.78400000000005"/>
    <n v="1"/>
    <n v="0.2"/>
    <n v="32.097999999999971"/>
  </r>
  <r>
    <n v="9201"/>
    <s v="CA-2013-152688"/>
    <x v="0"/>
    <x v="508"/>
    <d v="2013-10-21T00:00:00"/>
    <s v="First Class"/>
    <s v="NR-18550"/>
    <s v="Nick Radford"/>
    <x v="0"/>
    <x v="0"/>
    <s v="Perth Amboy"/>
    <x v="30"/>
    <n v="8861"/>
    <x v="3"/>
    <x v="430"/>
    <x v="0"/>
    <x v="0"/>
    <x v="425"/>
    <n v="120.98"/>
    <n v="1"/>
    <n v="0"/>
    <n v="12.097999999999999"/>
  </r>
  <r>
    <n v="9202"/>
    <s v="CA-2013-152688"/>
    <x v="0"/>
    <x v="508"/>
    <d v="2013-10-21T00:00:00"/>
    <s v="First Class"/>
    <s v="NR-18550"/>
    <s v="Nick Radford"/>
    <x v="0"/>
    <x v="0"/>
    <s v="Perth Amboy"/>
    <x v="30"/>
    <n v="8861"/>
    <x v="3"/>
    <x v="382"/>
    <x v="1"/>
    <x v="8"/>
    <x v="378"/>
    <n v="315.98"/>
    <n v="1"/>
    <n v="0"/>
    <n v="148.51060000000001"/>
  </r>
  <r>
    <n v="9203"/>
    <s v="CA-2013-153836"/>
    <x v="0"/>
    <x v="859"/>
    <d v="2013-11-04T00:00:00"/>
    <s v="Standard Class"/>
    <s v="EH-13765"/>
    <s v="Edward Hooks"/>
    <x v="1"/>
    <x v="0"/>
    <s v="New York City"/>
    <x v="15"/>
    <n v="10011"/>
    <x v="3"/>
    <x v="1224"/>
    <x v="1"/>
    <x v="8"/>
    <x v="1199"/>
    <n v="28.752000000000002"/>
    <n v="3"/>
    <n v="0.2"/>
    <n v="10.0632"/>
  </r>
  <r>
    <n v="9204"/>
    <s v="CA-2013-153836"/>
    <x v="0"/>
    <x v="859"/>
    <d v="2013-11-04T00:00:00"/>
    <s v="Standard Class"/>
    <s v="EH-13765"/>
    <s v="Edward Hooks"/>
    <x v="1"/>
    <x v="0"/>
    <s v="New York City"/>
    <x v="15"/>
    <n v="10011"/>
    <x v="3"/>
    <x v="1243"/>
    <x v="1"/>
    <x v="6"/>
    <x v="1217"/>
    <n v="114.94999999999999"/>
    <n v="5"/>
    <n v="0"/>
    <n v="32.186000000000007"/>
  </r>
  <r>
    <n v="9205"/>
    <s v="CA-2013-104689"/>
    <x v="0"/>
    <x v="49"/>
    <d v="2013-12-06T00:00:00"/>
    <s v="Standard Class"/>
    <s v="FH-14365"/>
    <s v="Fred Hopkins"/>
    <x v="1"/>
    <x v="0"/>
    <s v="Los Angeles"/>
    <x v="1"/>
    <n v="90004"/>
    <x v="1"/>
    <x v="130"/>
    <x v="1"/>
    <x v="6"/>
    <x v="130"/>
    <n v="23.04"/>
    <n v="8"/>
    <n v="0"/>
    <n v="6.911999999999999"/>
  </r>
  <r>
    <n v="9206"/>
    <s v="CA-2013-146423"/>
    <x v="0"/>
    <x v="438"/>
    <d v="2013-04-22T00:00:00"/>
    <s v="Same Day"/>
    <s v="BT-11680"/>
    <s v="Brian Thompson"/>
    <x v="0"/>
    <x v="0"/>
    <s v="Milford"/>
    <x v="29"/>
    <n v="6460"/>
    <x v="3"/>
    <x v="923"/>
    <x v="1"/>
    <x v="6"/>
    <x v="906"/>
    <n v="15.48"/>
    <n v="3"/>
    <n v="0"/>
    <n v="4.4891999999999985"/>
  </r>
  <r>
    <n v="9207"/>
    <s v="CA-2013-146423"/>
    <x v="0"/>
    <x v="438"/>
    <d v="2013-04-22T00:00:00"/>
    <s v="Same Day"/>
    <s v="BT-11680"/>
    <s v="Brian Thompson"/>
    <x v="0"/>
    <x v="0"/>
    <s v="Milford"/>
    <x v="29"/>
    <n v="6460"/>
    <x v="3"/>
    <x v="1723"/>
    <x v="1"/>
    <x v="10"/>
    <x v="1701"/>
    <n v="51.84"/>
    <n v="8"/>
    <n v="0"/>
    <n v="24.883200000000002"/>
  </r>
  <r>
    <n v="9208"/>
    <s v="CA-2014-140781"/>
    <x v="3"/>
    <x v="646"/>
    <d v="2014-08-08T00:00:00"/>
    <s v="Standard Class"/>
    <s v="AB-10105"/>
    <s v="Adrian Barton"/>
    <x v="0"/>
    <x v="0"/>
    <s v="Bloomington"/>
    <x v="10"/>
    <n v="61701"/>
    <x v="2"/>
    <x v="1350"/>
    <x v="2"/>
    <x v="11"/>
    <x v="1327"/>
    <n v="39.816000000000003"/>
    <n v="3"/>
    <n v="0.2"/>
    <n v="7.4654999999999987"/>
  </r>
  <r>
    <n v="9209"/>
    <s v="CA-2014-141747"/>
    <x v="3"/>
    <x v="646"/>
    <d v="2014-08-09T00:00:00"/>
    <s v="Second Class"/>
    <s v="SC-20230"/>
    <s v="Scot Coram"/>
    <x v="1"/>
    <x v="0"/>
    <s v="Seattle"/>
    <x v="4"/>
    <n v="98105"/>
    <x v="1"/>
    <x v="1229"/>
    <x v="1"/>
    <x v="4"/>
    <x v="1203"/>
    <n v="16.059999999999999"/>
    <n v="1"/>
    <n v="0"/>
    <n v="4.1755999999999993"/>
  </r>
  <r>
    <n v="9210"/>
    <s v="CA-2014-142776"/>
    <x v="3"/>
    <x v="157"/>
    <d v="2014-12-15T00:00:00"/>
    <s v="Second Class"/>
    <s v="RS-19870"/>
    <s v="Roy Skaria"/>
    <x v="2"/>
    <x v="0"/>
    <s v="Burlington"/>
    <x v="23"/>
    <n v="52601"/>
    <x v="2"/>
    <x v="1047"/>
    <x v="1"/>
    <x v="12"/>
    <x v="1027"/>
    <n v="7.28"/>
    <n v="1"/>
    <n v="0"/>
    <n v="3.4944000000000002"/>
  </r>
  <r>
    <n v="9211"/>
    <s v="CA-2014-142776"/>
    <x v="3"/>
    <x v="157"/>
    <d v="2014-12-15T00:00:00"/>
    <s v="Second Class"/>
    <s v="RS-19870"/>
    <s v="Roy Skaria"/>
    <x v="2"/>
    <x v="0"/>
    <s v="Burlington"/>
    <x v="23"/>
    <n v="52601"/>
    <x v="2"/>
    <x v="751"/>
    <x v="1"/>
    <x v="8"/>
    <x v="742"/>
    <n v="5.4"/>
    <n v="3"/>
    <n v="0"/>
    <n v="2.5920000000000001"/>
  </r>
  <r>
    <n v="9212"/>
    <s v="CA-2012-167479"/>
    <x v="1"/>
    <x v="948"/>
    <d v="2012-03-19T00:00:00"/>
    <s v="Standard Class"/>
    <s v="AI-10855"/>
    <s v="Arianne Irving"/>
    <x v="0"/>
    <x v="0"/>
    <s v="Roseville"/>
    <x v="1"/>
    <n v="95661"/>
    <x v="1"/>
    <x v="272"/>
    <x v="1"/>
    <x v="10"/>
    <x v="269"/>
    <n v="19.440000000000001"/>
    <n v="3"/>
    <n v="0"/>
    <n v="9.3312000000000008"/>
  </r>
  <r>
    <n v="9213"/>
    <s v="CA-2011-144071"/>
    <x v="2"/>
    <x v="589"/>
    <d v="2011-12-15T00:00:00"/>
    <s v="Standard Class"/>
    <s v="DJ-13420"/>
    <s v="Denny Joy"/>
    <x v="1"/>
    <x v="0"/>
    <s v="San Francisco"/>
    <x v="1"/>
    <n v="94110"/>
    <x v="1"/>
    <x v="63"/>
    <x v="0"/>
    <x v="5"/>
    <x v="63"/>
    <n v="39.880000000000003"/>
    <n v="2"/>
    <n v="0"/>
    <n v="11.166400000000003"/>
  </r>
  <r>
    <n v="9214"/>
    <s v="CA-2011-144071"/>
    <x v="2"/>
    <x v="589"/>
    <d v="2011-12-15T00:00:00"/>
    <s v="Standard Class"/>
    <s v="DJ-13420"/>
    <s v="Denny Joy"/>
    <x v="1"/>
    <x v="0"/>
    <s v="San Francisco"/>
    <x v="1"/>
    <n v="94110"/>
    <x v="1"/>
    <x v="1092"/>
    <x v="0"/>
    <x v="5"/>
    <x v="1073"/>
    <n v="79.44"/>
    <n v="3"/>
    <n v="0"/>
    <n v="28.598399999999994"/>
  </r>
  <r>
    <n v="9215"/>
    <s v="US-2014-120908"/>
    <x v="3"/>
    <x v="1033"/>
    <d v="2014-10-03T00:00:00"/>
    <s v="First Class"/>
    <s v="BF-10975"/>
    <s v="Barbara Fisher"/>
    <x v="1"/>
    <x v="0"/>
    <s v="Philadelphia"/>
    <x v="9"/>
    <n v="19120"/>
    <x v="3"/>
    <x v="1852"/>
    <x v="1"/>
    <x v="2"/>
    <x v="1831"/>
    <n v="20.664000000000001"/>
    <n v="7"/>
    <n v="0.2"/>
    <n v="6.9741"/>
  </r>
  <r>
    <n v="9216"/>
    <s v="CA-2013-152646"/>
    <x v="0"/>
    <x v="831"/>
    <d v="2013-11-27T00:00:00"/>
    <s v="Standard Class"/>
    <s v="TH-21235"/>
    <s v="Tiffany House"/>
    <x v="1"/>
    <x v="0"/>
    <s v="Los Angeles"/>
    <x v="1"/>
    <n v="90049"/>
    <x v="1"/>
    <x v="498"/>
    <x v="1"/>
    <x v="10"/>
    <x v="493"/>
    <n v="32.400000000000006"/>
    <n v="5"/>
    <n v="0"/>
    <n v="15.552000000000001"/>
  </r>
  <r>
    <n v="9217"/>
    <s v="CA-2014-103765"/>
    <x v="3"/>
    <x v="221"/>
    <d v="2014-12-01T00:00:00"/>
    <s v="Standard Class"/>
    <s v="JG-15310"/>
    <s v="Jason Gross"/>
    <x v="1"/>
    <x v="0"/>
    <s v="Odessa"/>
    <x v="5"/>
    <n v="79762"/>
    <x v="2"/>
    <x v="14"/>
    <x v="1"/>
    <x v="9"/>
    <x v="14"/>
    <n v="13.761999999999997"/>
    <n v="1"/>
    <n v="0.8"/>
    <n v="-24.771599999999999"/>
  </r>
  <r>
    <n v="9218"/>
    <s v="US-2014-118157"/>
    <x v="3"/>
    <x v="237"/>
    <d v="2014-11-18T00:00:00"/>
    <s v="First Class"/>
    <s v="AW-10930"/>
    <s v="Arthur Wiediger"/>
    <x v="2"/>
    <x v="0"/>
    <s v="Minneapolis"/>
    <x v="11"/>
    <n v="55407"/>
    <x v="2"/>
    <x v="661"/>
    <x v="1"/>
    <x v="12"/>
    <x v="655"/>
    <n v="15.28"/>
    <n v="2"/>
    <n v="0"/>
    <n v="7.4871999999999996"/>
  </r>
  <r>
    <n v="9219"/>
    <s v="US-2012-164238"/>
    <x v="1"/>
    <x v="748"/>
    <d v="2012-08-20T00:00:00"/>
    <s v="Standard Class"/>
    <s v="JW-15955"/>
    <s v="Joni Wasserman"/>
    <x v="0"/>
    <x v="0"/>
    <s v="Philadelphia"/>
    <x v="9"/>
    <n v="19120"/>
    <x v="3"/>
    <x v="861"/>
    <x v="1"/>
    <x v="4"/>
    <x v="847"/>
    <n v="44.688000000000002"/>
    <n v="7"/>
    <n v="0.2"/>
    <n v="3.3515999999999977"/>
  </r>
  <r>
    <n v="9220"/>
    <s v="US-2012-164238"/>
    <x v="1"/>
    <x v="748"/>
    <d v="2012-08-20T00:00:00"/>
    <s v="Standard Class"/>
    <s v="JW-15955"/>
    <s v="Joni Wasserman"/>
    <x v="0"/>
    <x v="0"/>
    <s v="Philadelphia"/>
    <x v="9"/>
    <n v="19120"/>
    <x v="3"/>
    <x v="1333"/>
    <x v="0"/>
    <x v="0"/>
    <x v="1309"/>
    <n v="301.46999999999997"/>
    <n v="3"/>
    <n v="0.5"/>
    <n v="-204.99959999999996"/>
  </r>
  <r>
    <n v="9221"/>
    <s v="CA-2014-103212"/>
    <x v="3"/>
    <x v="119"/>
    <d v="2014-10-15T00:00:00"/>
    <s v="First Class"/>
    <s v="MH-18025"/>
    <s v="Michelle Huthwaite"/>
    <x v="0"/>
    <x v="0"/>
    <s v="Lafayette"/>
    <x v="28"/>
    <n v="70506"/>
    <x v="0"/>
    <x v="1238"/>
    <x v="1"/>
    <x v="2"/>
    <x v="1212"/>
    <n v="11.07"/>
    <n v="3"/>
    <n v="0"/>
    <n v="5.2028999999999996"/>
  </r>
  <r>
    <n v="9222"/>
    <s v="CA-2014-103212"/>
    <x v="3"/>
    <x v="119"/>
    <d v="2014-10-15T00:00:00"/>
    <s v="First Class"/>
    <s v="MH-18025"/>
    <s v="Michelle Huthwaite"/>
    <x v="0"/>
    <x v="0"/>
    <s v="Lafayette"/>
    <x v="28"/>
    <n v="70506"/>
    <x v="0"/>
    <x v="215"/>
    <x v="0"/>
    <x v="3"/>
    <x v="214"/>
    <n v="1504.52"/>
    <n v="4"/>
    <n v="0"/>
    <n v="346.03960000000006"/>
  </r>
  <r>
    <n v="9223"/>
    <s v="CA-2014-103212"/>
    <x v="3"/>
    <x v="119"/>
    <d v="2014-10-15T00:00:00"/>
    <s v="First Class"/>
    <s v="MH-18025"/>
    <s v="Michelle Huthwaite"/>
    <x v="0"/>
    <x v="0"/>
    <s v="Lafayette"/>
    <x v="28"/>
    <n v="70506"/>
    <x v="0"/>
    <x v="1114"/>
    <x v="1"/>
    <x v="10"/>
    <x v="1094"/>
    <n v="25.92"/>
    <n v="4"/>
    <n v="0"/>
    <n v="12.441600000000001"/>
  </r>
  <r>
    <n v="9224"/>
    <s v="CA-2014-121160"/>
    <x v="3"/>
    <x v="259"/>
    <d v="2014-11-05T00:00:00"/>
    <s v="Same Day"/>
    <s v="FM-14290"/>
    <s v="Frank Merwin"/>
    <x v="2"/>
    <x v="0"/>
    <s v="Bryan"/>
    <x v="5"/>
    <n v="77803"/>
    <x v="2"/>
    <x v="1375"/>
    <x v="1"/>
    <x v="8"/>
    <x v="1351"/>
    <n v="7.5359999999999987"/>
    <n v="6"/>
    <n v="0.8"/>
    <n v="-13.188000000000009"/>
  </r>
  <r>
    <n v="9225"/>
    <s v="CA-2014-121160"/>
    <x v="3"/>
    <x v="259"/>
    <d v="2014-11-05T00:00:00"/>
    <s v="Same Day"/>
    <s v="FM-14290"/>
    <s v="Frank Merwin"/>
    <x v="2"/>
    <x v="0"/>
    <s v="Bryan"/>
    <x v="5"/>
    <n v="77803"/>
    <x v="2"/>
    <x v="653"/>
    <x v="1"/>
    <x v="8"/>
    <x v="647"/>
    <n v="1.4079999999999997"/>
    <n v="2"/>
    <n v="0.8"/>
    <n v="-2.3232000000000008"/>
  </r>
  <r>
    <n v="9226"/>
    <s v="CA-2014-121160"/>
    <x v="3"/>
    <x v="259"/>
    <d v="2014-11-05T00:00:00"/>
    <s v="Same Day"/>
    <s v="FM-14290"/>
    <s v="Frank Merwin"/>
    <x v="2"/>
    <x v="0"/>
    <s v="Bryan"/>
    <x v="5"/>
    <n v="77803"/>
    <x v="2"/>
    <x v="1499"/>
    <x v="1"/>
    <x v="8"/>
    <x v="1478"/>
    <n v="4.1439999999999992"/>
    <n v="4"/>
    <n v="0.8"/>
    <n v="-6.4232000000000014"/>
  </r>
  <r>
    <n v="9227"/>
    <s v="CA-2014-121160"/>
    <x v="3"/>
    <x v="259"/>
    <d v="2014-11-05T00:00:00"/>
    <s v="Same Day"/>
    <s v="FM-14290"/>
    <s v="Frank Merwin"/>
    <x v="2"/>
    <x v="0"/>
    <s v="Bryan"/>
    <x v="5"/>
    <n v="77803"/>
    <x v="2"/>
    <x v="210"/>
    <x v="1"/>
    <x v="4"/>
    <x v="209"/>
    <n v="52.751999999999995"/>
    <n v="3"/>
    <n v="0.2"/>
    <n v="-12.528600000000001"/>
  </r>
  <r>
    <n v="9228"/>
    <s v="CA-2014-140515"/>
    <x v="3"/>
    <x v="498"/>
    <d v="2014-03-25T00:00:00"/>
    <s v="Standard Class"/>
    <s v="GZ-14545"/>
    <s v="George Zrebassa"/>
    <x v="1"/>
    <x v="0"/>
    <s v="Los Angeles"/>
    <x v="1"/>
    <n v="90008"/>
    <x v="1"/>
    <x v="1309"/>
    <x v="1"/>
    <x v="9"/>
    <x v="1285"/>
    <n v="381.35999999999996"/>
    <n v="7"/>
    <n v="0"/>
    <n v="106.78080000000003"/>
  </r>
  <r>
    <n v="9229"/>
    <s v="CA-2011-153619"/>
    <x v="2"/>
    <x v="935"/>
    <d v="2011-11-03T00:00:00"/>
    <s v="Same Day"/>
    <s v="TC-21535"/>
    <s v="Tracy Collins"/>
    <x v="2"/>
    <x v="0"/>
    <s v="Los Angeles"/>
    <x v="1"/>
    <n v="90049"/>
    <x v="1"/>
    <x v="59"/>
    <x v="1"/>
    <x v="6"/>
    <x v="59"/>
    <n v="6.72"/>
    <n v="4"/>
    <n v="0"/>
    <n v="3.36"/>
  </r>
  <r>
    <n v="9230"/>
    <s v="CA-2014-133718"/>
    <x v="3"/>
    <x v="283"/>
    <d v="2014-07-27T00:00:00"/>
    <s v="First Class"/>
    <s v="TB-21520"/>
    <s v="Tracy Blumstein"/>
    <x v="0"/>
    <x v="0"/>
    <s v="Los Angeles"/>
    <x v="1"/>
    <n v="90045"/>
    <x v="1"/>
    <x v="858"/>
    <x v="1"/>
    <x v="8"/>
    <x v="844"/>
    <n v="15.192"/>
    <n v="3"/>
    <n v="0.2"/>
    <n v="5.5070999999999994"/>
  </r>
  <r>
    <n v="9231"/>
    <s v="CA-2014-133718"/>
    <x v="3"/>
    <x v="283"/>
    <d v="2014-07-27T00:00:00"/>
    <s v="First Class"/>
    <s v="TB-21520"/>
    <s v="Tracy Blumstein"/>
    <x v="0"/>
    <x v="0"/>
    <s v="Los Angeles"/>
    <x v="1"/>
    <n v="90045"/>
    <x v="1"/>
    <x v="1076"/>
    <x v="1"/>
    <x v="10"/>
    <x v="1057"/>
    <n v="58.320000000000007"/>
    <n v="9"/>
    <n v="0"/>
    <n v="27.993600000000001"/>
  </r>
  <r>
    <n v="9232"/>
    <s v="CA-2011-148383"/>
    <x v="2"/>
    <x v="422"/>
    <d v="2011-12-31T00:00:00"/>
    <s v="Standard Class"/>
    <s v="RP-19390"/>
    <s v="Resi Pölking"/>
    <x v="0"/>
    <x v="0"/>
    <s v="Phoenix"/>
    <x v="16"/>
    <n v="85023"/>
    <x v="1"/>
    <x v="115"/>
    <x v="1"/>
    <x v="8"/>
    <x v="115"/>
    <n v="946.76400000000024"/>
    <n v="6"/>
    <n v="0.7"/>
    <n v="-694.29359999999997"/>
  </r>
  <r>
    <n v="9233"/>
    <s v="CA-2013-126732"/>
    <x v="0"/>
    <x v="476"/>
    <d v="2013-09-07T00:00:00"/>
    <s v="Standard Class"/>
    <s v="LR-16915"/>
    <s v="Lena Radford"/>
    <x v="0"/>
    <x v="0"/>
    <s v="Los Angeles"/>
    <x v="1"/>
    <n v="90036"/>
    <x v="1"/>
    <x v="1172"/>
    <x v="0"/>
    <x v="5"/>
    <x v="1149"/>
    <n v="94.679999999999993"/>
    <n v="9"/>
    <n v="0"/>
    <n v="31.244399999999995"/>
  </r>
  <r>
    <n v="9234"/>
    <s v="CA-2013-126732"/>
    <x v="0"/>
    <x v="476"/>
    <d v="2013-09-07T00:00:00"/>
    <s v="Standard Class"/>
    <s v="LR-16915"/>
    <s v="Lena Radford"/>
    <x v="0"/>
    <x v="0"/>
    <s v="Los Angeles"/>
    <x v="1"/>
    <n v="90036"/>
    <x v="1"/>
    <x v="1555"/>
    <x v="1"/>
    <x v="4"/>
    <x v="1534"/>
    <n v="23.669999999999998"/>
    <n v="3"/>
    <n v="0"/>
    <n v="0.94679999999999698"/>
  </r>
  <r>
    <n v="9235"/>
    <s v="CA-2013-126732"/>
    <x v="0"/>
    <x v="476"/>
    <d v="2013-09-07T00:00:00"/>
    <s v="Standard Class"/>
    <s v="LR-16915"/>
    <s v="Lena Radford"/>
    <x v="0"/>
    <x v="0"/>
    <s v="Los Angeles"/>
    <x v="1"/>
    <n v="90036"/>
    <x v="1"/>
    <x v="638"/>
    <x v="2"/>
    <x v="7"/>
    <x v="632"/>
    <n v="1091.1680000000001"/>
    <n v="4"/>
    <n v="0.2"/>
    <n v="68.197999999999979"/>
  </r>
  <r>
    <n v="9236"/>
    <s v="CA-2013-126732"/>
    <x v="0"/>
    <x v="476"/>
    <d v="2013-09-07T00:00:00"/>
    <s v="Standard Class"/>
    <s v="LR-16915"/>
    <s v="Lena Radford"/>
    <x v="0"/>
    <x v="0"/>
    <s v="Los Angeles"/>
    <x v="1"/>
    <n v="90036"/>
    <x v="1"/>
    <x v="1126"/>
    <x v="1"/>
    <x v="6"/>
    <x v="1105"/>
    <n v="18.689999999999998"/>
    <n v="7"/>
    <n v="0"/>
    <n v="5.2332000000000001"/>
  </r>
  <r>
    <n v="9237"/>
    <s v="CA-2013-126732"/>
    <x v="0"/>
    <x v="476"/>
    <d v="2013-09-07T00:00:00"/>
    <s v="Standard Class"/>
    <s v="LR-16915"/>
    <s v="Lena Radford"/>
    <x v="0"/>
    <x v="0"/>
    <s v="Los Angeles"/>
    <x v="1"/>
    <n v="90036"/>
    <x v="1"/>
    <x v="10"/>
    <x v="0"/>
    <x v="3"/>
    <x v="10"/>
    <n v="568.72800000000007"/>
    <n v="3"/>
    <n v="0.2"/>
    <n v="28.436399999999935"/>
  </r>
  <r>
    <n v="9238"/>
    <s v="CA-2013-126732"/>
    <x v="0"/>
    <x v="476"/>
    <d v="2013-09-07T00:00:00"/>
    <s v="Standard Class"/>
    <s v="LR-16915"/>
    <s v="Lena Radford"/>
    <x v="0"/>
    <x v="0"/>
    <s v="Los Angeles"/>
    <x v="1"/>
    <n v="90036"/>
    <x v="1"/>
    <x v="1316"/>
    <x v="1"/>
    <x v="8"/>
    <x v="1293"/>
    <n v="7.3120000000000012"/>
    <n v="1"/>
    <n v="0.2"/>
    <n v="2.5591999999999997"/>
  </r>
  <r>
    <n v="9239"/>
    <s v="CA-2014-138156"/>
    <x v="3"/>
    <x v="512"/>
    <d v="2014-02-15T00:00:00"/>
    <s v="First Class"/>
    <s v="MM-17260"/>
    <s v="Magdelene Morse"/>
    <x v="0"/>
    <x v="0"/>
    <s v="Columbus"/>
    <x v="24"/>
    <n v="43229"/>
    <x v="3"/>
    <x v="737"/>
    <x v="0"/>
    <x v="5"/>
    <x v="729"/>
    <n v="147.56800000000001"/>
    <n v="2"/>
    <n v="0.2"/>
    <n v="-3.6892000000000067"/>
  </r>
  <r>
    <n v="9240"/>
    <s v="CA-2014-110310"/>
    <x v="3"/>
    <x v="855"/>
    <d v="2014-11-03T00:00:00"/>
    <s v="Standard Class"/>
    <s v="NB-18655"/>
    <s v="Nona Balk"/>
    <x v="1"/>
    <x v="0"/>
    <s v="Tallahassee"/>
    <x v="2"/>
    <n v="32303"/>
    <x v="0"/>
    <x v="885"/>
    <x v="1"/>
    <x v="10"/>
    <x v="33"/>
    <n v="56.783999999999999"/>
    <n v="7"/>
    <n v="0.2"/>
    <n v="20.584200000000003"/>
  </r>
  <r>
    <n v="9241"/>
    <s v="CA-2014-110310"/>
    <x v="3"/>
    <x v="855"/>
    <d v="2014-11-03T00:00:00"/>
    <s v="Standard Class"/>
    <s v="NB-18655"/>
    <s v="Nona Balk"/>
    <x v="1"/>
    <x v="0"/>
    <s v="Tallahassee"/>
    <x v="2"/>
    <n v="32303"/>
    <x v="0"/>
    <x v="799"/>
    <x v="1"/>
    <x v="8"/>
    <x v="789"/>
    <n v="5.6070000000000011"/>
    <n v="3"/>
    <n v="0.7"/>
    <n v="-3.9248999999999974"/>
  </r>
  <r>
    <n v="9242"/>
    <s v="CA-2014-110310"/>
    <x v="3"/>
    <x v="855"/>
    <d v="2014-11-03T00:00:00"/>
    <s v="Standard Class"/>
    <s v="NB-18655"/>
    <s v="Nona Balk"/>
    <x v="1"/>
    <x v="0"/>
    <s v="Tallahassee"/>
    <x v="2"/>
    <n v="32303"/>
    <x v="0"/>
    <x v="448"/>
    <x v="1"/>
    <x v="6"/>
    <x v="443"/>
    <n v="6.5760000000000005"/>
    <n v="3"/>
    <n v="0.2"/>
    <n v="0.57540000000000058"/>
  </r>
  <r>
    <n v="9243"/>
    <s v="CA-2011-113271"/>
    <x v="2"/>
    <x v="868"/>
    <d v="2011-07-14T00:00:00"/>
    <s v="Standard Class"/>
    <s v="DS-13030"/>
    <s v="Darrin Sayre"/>
    <x v="2"/>
    <x v="0"/>
    <s v="San Francisco"/>
    <x v="1"/>
    <n v="94122"/>
    <x v="1"/>
    <x v="98"/>
    <x v="1"/>
    <x v="8"/>
    <x v="98"/>
    <n v="14.303999999999998"/>
    <n v="6"/>
    <n v="0.2"/>
    <n v="4.6487999999999987"/>
  </r>
  <r>
    <n v="9244"/>
    <s v="CA-2011-113271"/>
    <x v="2"/>
    <x v="868"/>
    <d v="2011-07-14T00:00:00"/>
    <s v="Standard Class"/>
    <s v="DS-13030"/>
    <s v="Darrin Sayre"/>
    <x v="2"/>
    <x v="0"/>
    <s v="San Francisco"/>
    <x v="1"/>
    <n v="94122"/>
    <x v="1"/>
    <x v="1601"/>
    <x v="0"/>
    <x v="0"/>
    <x v="1584"/>
    <n v="119.83299999999998"/>
    <n v="1"/>
    <n v="0.15"/>
    <n v="7.0489999999999995"/>
  </r>
  <r>
    <n v="9245"/>
    <s v="CA-2011-113271"/>
    <x v="2"/>
    <x v="868"/>
    <d v="2011-07-14T00:00:00"/>
    <s v="Standard Class"/>
    <s v="DS-13030"/>
    <s v="Darrin Sayre"/>
    <x v="2"/>
    <x v="0"/>
    <s v="San Francisco"/>
    <x v="1"/>
    <n v="94122"/>
    <x v="1"/>
    <x v="1061"/>
    <x v="1"/>
    <x v="6"/>
    <x v="1041"/>
    <n v="5.56"/>
    <n v="2"/>
    <n v="0"/>
    <n v="2.2239999999999998"/>
  </r>
  <r>
    <n v="9246"/>
    <s v="CA-2011-113271"/>
    <x v="2"/>
    <x v="868"/>
    <d v="2011-07-14T00:00:00"/>
    <s v="Standard Class"/>
    <s v="DS-13030"/>
    <s v="Darrin Sayre"/>
    <x v="2"/>
    <x v="0"/>
    <s v="San Francisco"/>
    <x v="1"/>
    <n v="94122"/>
    <x v="1"/>
    <x v="12"/>
    <x v="1"/>
    <x v="10"/>
    <x v="12"/>
    <n v="32.400000000000006"/>
    <n v="5"/>
    <n v="0"/>
    <n v="15.552000000000001"/>
  </r>
  <r>
    <n v="9247"/>
    <s v="CA-2014-130106"/>
    <x v="3"/>
    <x v="1053"/>
    <d v="2014-05-27T00:00:00"/>
    <s v="Standard Class"/>
    <s v="VF-21715"/>
    <s v="Vicky Freymann"/>
    <x v="2"/>
    <x v="0"/>
    <s v="San Francisco"/>
    <x v="1"/>
    <n v="94109"/>
    <x v="1"/>
    <x v="279"/>
    <x v="1"/>
    <x v="6"/>
    <x v="276"/>
    <n v="9.84"/>
    <n v="3"/>
    <n v="0"/>
    <n v="2.8535999999999988"/>
  </r>
  <r>
    <n v="9248"/>
    <s v="CA-2014-130106"/>
    <x v="3"/>
    <x v="1053"/>
    <d v="2014-05-27T00:00:00"/>
    <s v="Standard Class"/>
    <s v="VF-21715"/>
    <s v="Vicky Freymann"/>
    <x v="2"/>
    <x v="0"/>
    <s v="San Francisco"/>
    <x v="1"/>
    <n v="94109"/>
    <x v="1"/>
    <x v="324"/>
    <x v="1"/>
    <x v="6"/>
    <x v="321"/>
    <n v="2.78"/>
    <n v="1"/>
    <n v="0"/>
    <n v="0.72279999999999989"/>
  </r>
  <r>
    <n v="9249"/>
    <s v="CA-2013-127761"/>
    <x v="0"/>
    <x v="338"/>
    <d v="2013-11-15T00:00:00"/>
    <s v="Standard Class"/>
    <s v="SW-20275"/>
    <s v="Scott Williamson"/>
    <x v="0"/>
    <x v="0"/>
    <s v="New York City"/>
    <x v="15"/>
    <n v="10009"/>
    <x v="3"/>
    <x v="248"/>
    <x v="1"/>
    <x v="8"/>
    <x v="246"/>
    <n v="3.64"/>
    <n v="1"/>
    <n v="0.2"/>
    <n v="1.3649999999999998"/>
  </r>
  <r>
    <n v="9250"/>
    <s v="CA-2013-127761"/>
    <x v="0"/>
    <x v="338"/>
    <d v="2013-11-15T00:00:00"/>
    <s v="Standard Class"/>
    <s v="SW-20275"/>
    <s v="Scott Williamson"/>
    <x v="0"/>
    <x v="0"/>
    <s v="New York City"/>
    <x v="15"/>
    <n v="10009"/>
    <x v="3"/>
    <x v="1419"/>
    <x v="2"/>
    <x v="7"/>
    <x v="1398"/>
    <n v="881.93"/>
    <n v="7"/>
    <n v="0"/>
    <n v="220.48250000000002"/>
  </r>
  <r>
    <n v="9251"/>
    <s v="CA-2013-105354"/>
    <x v="0"/>
    <x v="499"/>
    <d v="2013-12-07T00:00:00"/>
    <s v="Standard Class"/>
    <s v="PW-19030"/>
    <s v="Pauline Webber"/>
    <x v="1"/>
    <x v="0"/>
    <s v="Marion"/>
    <x v="23"/>
    <n v="52302"/>
    <x v="2"/>
    <x v="497"/>
    <x v="1"/>
    <x v="8"/>
    <x v="492"/>
    <n v="115.84"/>
    <n v="8"/>
    <n v="0"/>
    <n v="54.444800000000001"/>
  </r>
  <r>
    <n v="9252"/>
    <s v="CA-2014-155712"/>
    <x v="3"/>
    <x v="580"/>
    <d v="2014-03-09T00:00:00"/>
    <s v="Standard Class"/>
    <s v="KD-16615"/>
    <s v="Ken Dana"/>
    <x v="1"/>
    <x v="0"/>
    <s v="Los Angeles"/>
    <x v="1"/>
    <n v="90008"/>
    <x v="1"/>
    <x v="1080"/>
    <x v="1"/>
    <x v="8"/>
    <x v="1061"/>
    <n v="107.64800000000001"/>
    <n v="2"/>
    <n v="0.2"/>
    <n v="33.639999999999986"/>
  </r>
  <r>
    <n v="9253"/>
    <s v="CA-2014-102309"/>
    <x v="3"/>
    <x v="397"/>
    <d v="2014-09-26T00:00:00"/>
    <s v="Second Class"/>
    <s v="DO-13645"/>
    <s v="Doug O'Connell"/>
    <x v="0"/>
    <x v="0"/>
    <s v="Pine Bluff"/>
    <x v="36"/>
    <n v="71603"/>
    <x v="0"/>
    <x v="1227"/>
    <x v="2"/>
    <x v="11"/>
    <x v="1202"/>
    <n v="199.95000000000002"/>
    <n v="5"/>
    <n v="0"/>
    <n v="63.983999999999988"/>
  </r>
  <r>
    <n v="9254"/>
    <s v="CA-2014-102309"/>
    <x v="3"/>
    <x v="397"/>
    <d v="2014-09-26T00:00:00"/>
    <s v="Second Class"/>
    <s v="DO-13645"/>
    <s v="Doug O'Connell"/>
    <x v="0"/>
    <x v="0"/>
    <s v="Pine Bluff"/>
    <x v="36"/>
    <n v="71603"/>
    <x v="0"/>
    <x v="510"/>
    <x v="1"/>
    <x v="10"/>
    <x v="505"/>
    <n v="12.96"/>
    <n v="2"/>
    <n v="0"/>
    <n v="6.2208000000000006"/>
  </r>
  <r>
    <n v="9255"/>
    <s v="CA-2011-168368"/>
    <x v="2"/>
    <x v="1058"/>
    <d v="2011-02-16T00:00:00"/>
    <s v="Second Class"/>
    <s v="GA-14725"/>
    <s v="Guy Armstrong"/>
    <x v="0"/>
    <x v="0"/>
    <s v="Columbia"/>
    <x v="25"/>
    <n v="65203"/>
    <x v="2"/>
    <x v="64"/>
    <x v="0"/>
    <x v="1"/>
    <x v="64"/>
    <n v="60.89"/>
    <n v="1"/>
    <n v="0"/>
    <n v="15.222499999999997"/>
  </r>
  <r>
    <n v="9256"/>
    <s v="CA-2011-168368"/>
    <x v="2"/>
    <x v="1058"/>
    <d v="2011-02-16T00:00:00"/>
    <s v="Second Class"/>
    <s v="GA-14725"/>
    <s v="Guy Armstrong"/>
    <x v="0"/>
    <x v="0"/>
    <s v="Columbia"/>
    <x v="25"/>
    <n v="65203"/>
    <x v="2"/>
    <x v="690"/>
    <x v="1"/>
    <x v="2"/>
    <x v="683"/>
    <n v="14.940000000000001"/>
    <n v="3"/>
    <n v="0"/>
    <n v="6.8723999999999998"/>
  </r>
  <r>
    <n v="9257"/>
    <s v="CA-2011-168368"/>
    <x v="2"/>
    <x v="1058"/>
    <d v="2011-02-16T00:00:00"/>
    <s v="Second Class"/>
    <s v="GA-14725"/>
    <s v="Guy Armstrong"/>
    <x v="0"/>
    <x v="0"/>
    <s v="Columbia"/>
    <x v="25"/>
    <n v="65203"/>
    <x v="2"/>
    <x v="544"/>
    <x v="1"/>
    <x v="8"/>
    <x v="539"/>
    <n v="9.64"/>
    <n v="2"/>
    <n v="0"/>
    <n v="4.4344000000000001"/>
  </r>
  <r>
    <n v="9258"/>
    <s v="CA-2011-168368"/>
    <x v="2"/>
    <x v="1058"/>
    <d v="2011-02-16T00:00:00"/>
    <s v="Second Class"/>
    <s v="GA-14725"/>
    <s v="Guy Armstrong"/>
    <x v="0"/>
    <x v="0"/>
    <s v="Columbia"/>
    <x v="25"/>
    <n v="65203"/>
    <x v="2"/>
    <x v="1319"/>
    <x v="0"/>
    <x v="5"/>
    <x v="1296"/>
    <n v="332.94"/>
    <n v="3"/>
    <n v="0"/>
    <n v="53.270399999999995"/>
  </r>
  <r>
    <n v="9259"/>
    <s v="CA-2011-168368"/>
    <x v="2"/>
    <x v="1058"/>
    <d v="2011-02-16T00:00:00"/>
    <s v="Second Class"/>
    <s v="GA-14725"/>
    <s v="Guy Armstrong"/>
    <x v="0"/>
    <x v="0"/>
    <s v="Columbia"/>
    <x v="25"/>
    <n v="65203"/>
    <x v="2"/>
    <x v="68"/>
    <x v="1"/>
    <x v="8"/>
    <x v="1444"/>
    <n v="51.900000000000006"/>
    <n v="3"/>
    <n v="0"/>
    <n v="24.393000000000001"/>
  </r>
  <r>
    <n v="9260"/>
    <s v="CA-2011-168368"/>
    <x v="2"/>
    <x v="1058"/>
    <d v="2011-02-16T00:00:00"/>
    <s v="Second Class"/>
    <s v="GA-14725"/>
    <s v="Guy Armstrong"/>
    <x v="0"/>
    <x v="0"/>
    <s v="Columbia"/>
    <x v="25"/>
    <n v="65203"/>
    <x v="2"/>
    <x v="571"/>
    <x v="1"/>
    <x v="4"/>
    <x v="566"/>
    <n v="64.959999999999994"/>
    <n v="2"/>
    <n v="0"/>
    <n v="2.598399999999998"/>
  </r>
  <r>
    <n v="9261"/>
    <s v="CA-2014-167976"/>
    <x v="3"/>
    <x v="343"/>
    <d v="2014-11-15T00:00:00"/>
    <s v="Second Class"/>
    <s v="JL-15505"/>
    <s v="Jeremy Lonsdale"/>
    <x v="0"/>
    <x v="0"/>
    <s v="Aberdeen"/>
    <x v="44"/>
    <n v="57401"/>
    <x v="2"/>
    <x v="1768"/>
    <x v="1"/>
    <x v="14"/>
    <x v="1748"/>
    <n v="25.5"/>
    <n v="3"/>
    <n v="0"/>
    <n v="6.63"/>
  </r>
  <r>
    <n v="9262"/>
    <s v="CA-2014-111388"/>
    <x v="3"/>
    <x v="264"/>
    <d v="2014-09-03T00:00:00"/>
    <s v="Same Day"/>
    <s v="SU-20665"/>
    <s v="Stephanie Ulpright"/>
    <x v="2"/>
    <x v="0"/>
    <s v="Seattle"/>
    <x v="4"/>
    <n v="98103"/>
    <x v="1"/>
    <x v="51"/>
    <x v="0"/>
    <x v="1"/>
    <x v="51"/>
    <n v="215.976"/>
    <n v="3"/>
    <n v="0.2"/>
    <n v="-2.6997000000000355"/>
  </r>
  <r>
    <n v="9263"/>
    <s v="CA-2012-124499"/>
    <x v="1"/>
    <x v="330"/>
    <d v="2012-10-13T00:00:00"/>
    <s v="Standard Class"/>
    <s v="FM-14380"/>
    <s v="Fred McMath"/>
    <x v="0"/>
    <x v="0"/>
    <s v="Detroit"/>
    <x v="12"/>
    <n v="48227"/>
    <x v="2"/>
    <x v="70"/>
    <x v="0"/>
    <x v="1"/>
    <x v="70"/>
    <n v="389.97"/>
    <n v="3"/>
    <n v="0"/>
    <n v="35.097300000000004"/>
  </r>
  <r>
    <n v="9264"/>
    <s v="CA-2012-124499"/>
    <x v="1"/>
    <x v="330"/>
    <d v="2012-10-13T00:00:00"/>
    <s v="Standard Class"/>
    <s v="FM-14380"/>
    <s v="Fred McMath"/>
    <x v="0"/>
    <x v="0"/>
    <s v="Detroit"/>
    <x v="12"/>
    <n v="48227"/>
    <x v="2"/>
    <x v="810"/>
    <x v="1"/>
    <x v="9"/>
    <x v="800"/>
    <n v="269.90999999999997"/>
    <n v="5"/>
    <n v="0.1"/>
    <n v="53.982000000000006"/>
  </r>
  <r>
    <n v="9265"/>
    <s v="US-2014-128118"/>
    <x v="3"/>
    <x v="221"/>
    <d v="2014-12-02T00:00:00"/>
    <s v="Standard Class"/>
    <s v="MY-17380"/>
    <s v="Maribeth Yedwab"/>
    <x v="1"/>
    <x v="0"/>
    <s v="Memphis"/>
    <x v="18"/>
    <n v="38109"/>
    <x v="0"/>
    <x v="1645"/>
    <x v="1"/>
    <x v="8"/>
    <x v="1625"/>
    <n v="11.673000000000002"/>
    <n v="3"/>
    <n v="0.7"/>
    <n v="-7.782"/>
  </r>
  <r>
    <n v="9266"/>
    <s v="US-2014-128118"/>
    <x v="3"/>
    <x v="221"/>
    <d v="2014-12-02T00:00:00"/>
    <s v="Standard Class"/>
    <s v="MY-17380"/>
    <s v="Maribeth Yedwab"/>
    <x v="1"/>
    <x v="0"/>
    <s v="Memphis"/>
    <x v="18"/>
    <n v="38109"/>
    <x v="0"/>
    <x v="1724"/>
    <x v="1"/>
    <x v="12"/>
    <x v="1702"/>
    <n v="64.848000000000013"/>
    <n v="7"/>
    <n v="0.2"/>
    <n v="24.317999999999998"/>
  </r>
  <r>
    <n v="9267"/>
    <s v="CA-2011-125759"/>
    <x v="2"/>
    <x v="1215"/>
    <d v="2011-02-10T00:00:00"/>
    <s v="First Class"/>
    <s v="NM-18445"/>
    <s v="Nathan Mautz"/>
    <x v="2"/>
    <x v="0"/>
    <s v="North Las Vegas"/>
    <x v="33"/>
    <n v="89031"/>
    <x v="1"/>
    <x v="1677"/>
    <x v="0"/>
    <x v="5"/>
    <x v="1656"/>
    <n v="14.56"/>
    <n v="2"/>
    <n v="0"/>
    <n v="5.5327999999999999"/>
  </r>
  <r>
    <n v="9268"/>
    <s v="CA-2012-151869"/>
    <x v="1"/>
    <x v="12"/>
    <d v="2012-09-25T00:00:00"/>
    <s v="Same Day"/>
    <s v="CS-11950"/>
    <s v="Carlos Soltero"/>
    <x v="0"/>
    <x v="0"/>
    <s v="Freeport"/>
    <x v="15"/>
    <n v="11520"/>
    <x v="3"/>
    <x v="1756"/>
    <x v="0"/>
    <x v="1"/>
    <x v="1737"/>
    <n v="102.58200000000001"/>
    <n v="1"/>
    <n v="0.1"/>
    <n v="6.8388000000000009"/>
  </r>
  <r>
    <n v="9269"/>
    <s v="CA-2012-151869"/>
    <x v="1"/>
    <x v="12"/>
    <d v="2012-09-25T00:00:00"/>
    <s v="Same Day"/>
    <s v="CS-11950"/>
    <s v="Carlos Soltero"/>
    <x v="0"/>
    <x v="0"/>
    <s v="Freeport"/>
    <x v="15"/>
    <n v="11520"/>
    <x v="3"/>
    <x v="711"/>
    <x v="1"/>
    <x v="10"/>
    <x v="703"/>
    <n v="20.04"/>
    <n v="3"/>
    <n v="0"/>
    <n v="9.6191999999999993"/>
  </r>
  <r>
    <n v="9270"/>
    <s v="US-2014-102183"/>
    <x v="3"/>
    <x v="170"/>
    <d v="2014-08-29T00:00:00"/>
    <s v="Standard Class"/>
    <s v="PK-19075"/>
    <s v="Pete Kriz"/>
    <x v="0"/>
    <x v="0"/>
    <s v="New York City"/>
    <x v="15"/>
    <n v="10035"/>
    <x v="3"/>
    <x v="1547"/>
    <x v="1"/>
    <x v="8"/>
    <x v="1526"/>
    <n v="32.088000000000001"/>
    <n v="7"/>
    <n v="0.2"/>
    <n v="11.2308"/>
  </r>
  <r>
    <n v="9271"/>
    <s v="US-2014-102183"/>
    <x v="3"/>
    <x v="170"/>
    <d v="2014-08-29T00:00:00"/>
    <s v="Standard Class"/>
    <s v="PK-19075"/>
    <s v="Pete Kriz"/>
    <x v="0"/>
    <x v="0"/>
    <s v="New York City"/>
    <x v="15"/>
    <n v="10035"/>
    <x v="3"/>
    <x v="1176"/>
    <x v="1"/>
    <x v="8"/>
    <x v="1153"/>
    <n v="4305.5520000000006"/>
    <n v="6"/>
    <n v="0.2"/>
    <n v="1453.1237999999996"/>
  </r>
  <r>
    <n v="9272"/>
    <s v="CA-2013-100510"/>
    <x v="0"/>
    <x v="536"/>
    <d v="2013-05-18T00:00:00"/>
    <s v="Standard Class"/>
    <s v="HM-14860"/>
    <s v="Harry Marie"/>
    <x v="1"/>
    <x v="0"/>
    <s v="New York City"/>
    <x v="15"/>
    <n v="10024"/>
    <x v="3"/>
    <x v="1533"/>
    <x v="0"/>
    <x v="5"/>
    <x v="1512"/>
    <n v="10.02"/>
    <n v="3"/>
    <n v="0"/>
    <n v="4.4088000000000012"/>
  </r>
  <r>
    <n v="9273"/>
    <s v="CA-2013-100510"/>
    <x v="0"/>
    <x v="536"/>
    <d v="2013-05-18T00:00:00"/>
    <s v="Standard Class"/>
    <s v="HM-14860"/>
    <s v="Harry Marie"/>
    <x v="1"/>
    <x v="0"/>
    <s v="New York City"/>
    <x v="15"/>
    <n v="10024"/>
    <x v="3"/>
    <x v="1356"/>
    <x v="2"/>
    <x v="7"/>
    <x v="1333"/>
    <n v="631.96"/>
    <n v="4"/>
    <n v="0"/>
    <n v="303.3408"/>
  </r>
  <r>
    <n v="9274"/>
    <s v="CA-2014-146983"/>
    <x v="3"/>
    <x v="264"/>
    <d v="2014-09-07T00:00:00"/>
    <s v="Standard Class"/>
    <s v="AH-10210"/>
    <s v="Alan Hwang"/>
    <x v="0"/>
    <x v="0"/>
    <s v="Henderson"/>
    <x v="0"/>
    <n v="42420"/>
    <x v="0"/>
    <x v="115"/>
    <x v="1"/>
    <x v="8"/>
    <x v="115"/>
    <n v="1577.94"/>
    <n v="3"/>
    <n v="0"/>
    <n v="757.41120000000001"/>
  </r>
  <r>
    <n v="9275"/>
    <s v="US-2011-134054"/>
    <x v="2"/>
    <x v="982"/>
    <d v="2011-10-10T00:00:00"/>
    <s v="Same Day"/>
    <s v="FC-14335"/>
    <s v="Fred Chung"/>
    <x v="1"/>
    <x v="0"/>
    <s v="Albuquerque"/>
    <x v="27"/>
    <n v="87105"/>
    <x v="1"/>
    <x v="1833"/>
    <x v="1"/>
    <x v="6"/>
    <x v="1812"/>
    <n v="255.84999999999997"/>
    <n v="7"/>
    <n v="0"/>
    <n v="112.57400000000001"/>
  </r>
  <r>
    <n v="9276"/>
    <s v="CA-2013-113236"/>
    <x v="0"/>
    <x v="439"/>
    <d v="2013-05-30T00:00:00"/>
    <s v="Second Class"/>
    <s v="CP-12085"/>
    <s v="Cathy Prescott"/>
    <x v="1"/>
    <x v="0"/>
    <s v="Delray Beach"/>
    <x v="2"/>
    <n v="33445"/>
    <x v="0"/>
    <x v="1424"/>
    <x v="1"/>
    <x v="4"/>
    <x v="1403"/>
    <n v="184.70400000000001"/>
    <n v="6"/>
    <n v="0.2"/>
    <n v="13.852799999999995"/>
  </r>
  <r>
    <n v="9277"/>
    <s v="CA-2013-113236"/>
    <x v="0"/>
    <x v="439"/>
    <d v="2013-05-30T00:00:00"/>
    <s v="Second Class"/>
    <s v="CP-12085"/>
    <s v="Cathy Prescott"/>
    <x v="1"/>
    <x v="0"/>
    <s v="Delray Beach"/>
    <x v="2"/>
    <n v="33445"/>
    <x v="0"/>
    <x v="538"/>
    <x v="2"/>
    <x v="11"/>
    <x v="533"/>
    <n v="47.92"/>
    <n v="2"/>
    <n v="0.2"/>
    <n v="11.98"/>
  </r>
  <r>
    <n v="9278"/>
    <s v="CA-2014-122539"/>
    <x v="3"/>
    <x v="96"/>
    <d v="2014-12-06T00:00:00"/>
    <s v="Standard Class"/>
    <s v="SC-20305"/>
    <s v="Sean Christensen"/>
    <x v="0"/>
    <x v="0"/>
    <s v="Philadelphia"/>
    <x v="9"/>
    <n v="19140"/>
    <x v="3"/>
    <x v="690"/>
    <x v="1"/>
    <x v="2"/>
    <x v="683"/>
    <n v="15.936000000000002"/>
    <n v="4"/>
    <n v="0.2"/>
    <n v="5.1791999999999998"/>
  </r>
  <r>
    <n v="9279"/>
    <s v="CA-2014-122539"/>
    <x v="3"/>
    <x v="96"/>
    <d v="2014-12-06T00:00:00"/>
    <s v="Standard Class"/>
    <s v="SC-20305"/>
    <s v="Sean Christensen"/>
    <x v="0"/>
    <x v="0"/>
    <s v="Philadelphia"/>
    <x v="9"/>
    <n v="19140"/>
    <x v="3"/>
    <x v="733"/>
    <x v="1"/>
    <x v="8"/>
    <x v="725"/>
    <n v="8.0010000000000012"/>
    <n v="7"/>
    <n v="0.7"/>
    <n v="-5.6006999999999962"/>
  </r>
  <r>
    <n v="9280"/>
    <s v="CA-2014-122539"/>
    <x v="3"/>
    <x v="96"/>
    <d v="2014-12-06T00:00:00"/>
    <s v="Standard Class"/>
    <s v="SC-20305"/>
    <s v="Sean Christensen"/>
    <x v="0"/>
    <x v="0"/>
    <s v="Philadelphia"/>
    <x v="9"/>
    <n v="19140"/>
    <x v="3"/>
    <x v="463"/>
    <x v="0"/>
    <x v="1"/>
    <x v="459"/>
    <n v="398.97199999999998"/>
    <n v="2"/>
    <n v="0.3"/>
    <n v="-28.49799999999999"/>
  </r>
  <r>
    <n v="9281"/>
    <s v="CA-2013-166772"/>
    <x v="0"/>
    <x v="873"/>
    <d v="2013-09-25T00:00:00"/>
    <s v="Standard Class"/>
    <s v="HJ-14875"/>
    <s v="Heather Jas"/>
    <x v="2"/>
    <x v="0"/>
    <s v="Seattle"/>
    <x v="4"/>
    <n v="98105"/>
    <x v="1"/>
    <x v="1632"/>
    <x v="0"/>
    <x v="0"/>
    <x v="1613"/>
    <n v="163.88"/>
    <n v="2"/>
    <n v="0"/>
    <n v="40.97"/>
  </r>
  <r>
    <n v="9282"/>
    <s v="US-2014-152898"/>
    <x v="3"/>
    <x v="220"/>
    <d v="2014-09-16T00:00:00"/>
    <s v="Standard Class"/>
    <s v="CB-12025"/>
    <s v="Cassandra Brandow"/>
    <x v="0"/>
    <x v="0"/>
    <s v="Richmond"/>
    <x v="17"/>
    <n v="23223"/>
    <x v="0"/>
    <x v="1825"/>
    <x v="1"/>
    <x v="9"/>
    <x v="1804"/>
    <n v="67.900000000000006"/>
    <n v="5"/>
    <n v="0"/>
    <n v="20.369999999999997"/>
  </r>
  <r>
    <n v="9283"/>
    <s v="CA-2013-160486"/>
    <x v="0"/>
    <x v="945"/>
    <d v="2014-01-05T00:00:00"/>
    <s v="Standard Class"/>
    <s v="EH-14185"/>
    <s v="Evan Henry"/>
    <x v="0"/>
    <x v="0"/>
    <s v="West Palm Beach"/>
    <x v="2"/>
    <n v="33407"/>
    <x v="0"/>
    <x v="1437"/>
    <x v="1"/>
    <x v="10"/>
    <x v="1416"/>
    <n v="72.224000000000004"/>
    <n v="4"/>
    <n v="0.2"/>
    <n v="25.278400000000001"/>
  </r>
  <r>
    <n v="9284"/>
    <s v="CA-2014-102218"/>
    <x v="3"/>
    <x v="264"/>
    <d v="2014-09-05T00:00:00"/>
    <s v="Second Class"/>
    <s v="LW-17215"/>
    <s v="Luke Weiss"/>
    <x v="0"/>
    <x v="0"/>
    <s v="Fort Collins"/>
    <x v="22"/>
    <n v="80525"/>
    <x v="1"/>
    <x v="148"/>
    <x v="1"/>
    <x v="2"/>
    <x v="148"/>
    <n v="11.696"/>
    <n v="2"/>
    <n v="0.2"/>
    <n v="3.9473999999999996"/>
  </r>
  <r>
    <n v="9285"/>
    <s v="CA-2011-161032"/>
    <x v="2"/>
    <x v="728"/>
    <d v="2011-11-23T00:00:00"/>
    <s v="Standard Class"/>
    <s v="MK-17905"/>
    <s v="Michael Kennedy"/>
    <x v="1"/>
    <x v="0"/>
    <s v="Franklin"/>
    <x v="6"/>
    <n v="53132"/>
    <x v="2"/>
    <x v="541"/>
    <x v="0"/>
    <x v="1"/>
    <x v="536"/>
    <n v="392.93999999999994"/>
    <n v="3"/>
    <n v="0"/>
    <n v="43.223399999999984"/>
  </r>
  <r>
    <n v="9286"/>
    <s v="CA-2012-102778"/>
    <x v="1"/>
    <x v="82"/>
    <d v="2012-11-24T00:00:00"/>
    <s v="First Class"/>
    <s v="JH-15820"/>
    <s v="John Huston"/>
    <x v="0"/>
    <x v="0"/>
    <s v="Monroe"/>
    <x v="3"/>
    <n v="28110"/>
    <x v="0"/>
    <x v="205"/>
    <x v="0"/>
    <x v="5"/>
    <x v="204"/>
    <n v="18.175999999999998"/>
    <n v="1"/>
    <n v="0.2"/>
    <n v="4.7712000000000012"/>
  </r>
  <r>
    <n v="9287"/>
    <s v="CA-2014-154011"/>
    <x v="3"/>
    <x v="249"/>
    <d v="2014-06-27T00:00:00"/>
    <s v="Standard Class"/>
    <s v="DB-13270"/>
    <s v="Deborah Brumfield"/>
    <x v="2"/>
    <x v="0"/>
    <s v="Dallas"/>
    <x v="5"/>
    <n v="75081"/>
    <x v="2"/>
    <x v="1426"/>
    <x v="1"/>
    <x v="8"/>
    <x v="1405"/>
    <n v="6.8879999999999981"/>
    <n v="3"/>
    <n v="0.8"/>
    <n v="-11.020800000000005"/>
  </r>
  <r>
    <n v="9288"/>
    <s v="CA-2014-154011"/>
    <x v="3"/>
    <x v="249"/>
    <d v="2014-06-27T00:00:00"/>
    <s v="Standard Class"/>
    <s v="DB-13270"/>
    <s v="Deborah Brumfield"/>
    <x v="2"/>
    <x v="0"/>
    <s v="Dallas"/>
    <x v="5"/>
    <n v="75081"/>
    <x v="2"/>
    <x v="562"/>
    <x v="0"/>
    <x v="3"/>
    <x v="556"/>
    <n v="457.4849999999999"/>
    <n v="3"/>
    <n v="0.3"/>
    <n v="-84.961500000000029"/>
  </r>
  <r>
    <n v="9289"/>
    <s v="US-2014-165456"/>
    <x v="3"/>
    <x v="329"/>
    <d v="2014-12-04T00:00:00"/>
    <s v="First Class"/>
    <s v="TB-21625"/>
    <s v="Trudy Brown"/>
    <x v="0"/>
    <x v="0"/>
    <s v="Philadelphia"/>
    <x v="9"/>
    <n v="19134"/>
    <x v="3"/>
    <x v="1189"/>
    <x v="0"/>
    <x v="1"/>
    <x v="1166"/>
    <n v="1079.316"/>
    <n v="6"/>
    <n v="0.3"/>
    <n v="-15.418800000000203"/>
  </r>
  <r>
    <n v="9290"/>
    <s v="CA-2011-111857"/>
    <x v="2"/>
    <x v="488"/>
    <d v="2011-04-26T00:00:00"/>
    <s v="Second Class"/>
    <s v="NM-18445"/>
    <s v="Nathan Mautz"/>
    <x v="2"/>
    <x v="0"/>
    <s v="San Francisco"/>
    <x v="1"/>
    <n v="94109"/>
    <x v="1"/>
    <x v="1184"/>
    <x v="1"/>
    <x v="10"/>
    <x v="1161"/>
    <n v="48.91"/>
    <n v="1"/>
    <n v="0"/>
    <n v="22.987699999999997"/>
  </r>
  <r>
    <n v="9291"/>
    <s v="CA-2011-163650"/>
    <x v="2"/>
    <x v="865"/>
    <d v="2011-09-25T00:00:00"/>
    <s v="First Class"/>
    <s v="TT-21220"/>
    <s v="Thomas Thornton"/>
    <x v="0"/>
    <x v="0"/>
    <s v="Dover"/>
    <x v="13"/>
    <n v="19901"/>
    <x v="3"/>
    <x v="836"/>
    <x v="1"/>
    <x v="6"/>
    <x v="823"/>
    <n v="9.84"/>
    <n v="3"/>
    <n v="0"/>
    <n v="2.8535999999999988"/>
  </r>
  <r>
    <n v="9292"/>
    <s v="CA-2011-163650"/>
    <x v="2"/>
    <x v="865"/>
    <d v="2011-09-25T00:00:00"/>
    <s v="First Class"/>
    <s v="TT-21220"/>
    <s v="Thomas Thornton"/>
    <x v="0"/>
    <x v="0"/>
    <s v="Dover"/>
    <x v="13"/>
    <n v="19901"/>
    <x v="3"/>
    <x v="1023"/>
    <x v="1"/>
    <x v="8"/>
    <x v="1005"/>
    <n v="34.5"/>
    <n v="3"/>
    <n v="0"/>
    <n v="15.524999999999999"/>
  </r>
  <r>
    <n v="9293"/>
    <s v="CA-2014-124114"/>
    <x v="3"/>
    <x v="580"/>
    <d v="2014-03-03T00:00:00"/>
    <s v="Same Day"/>
    <s v="RS-19765"/>
    <s v="Roland Schwarz"/>
    <x v="1"/>
    <x v="0"/>
    <s v="Waco"/>
    <x v="5"/>
    <n v="76706"/>
    <x v="2"/>
    <x v="757"/>
    <x v="1"/>
    <x v="8"/>
    <x v="748"/>
    <n v="0.55599999999999983"/>
    <n v="1"/>
    <n v="0.8"/>
    <n v="-0.94520000000000004"/>
  </r>
  <r>
    <n v="9294"/>
    <s v="US-2014-116505"/>
    <x v="3"/>
    <x v="701"/>
    <d v="2014-11-22T00:00:00"/>
    <s v="Second Class"/>
    <s v="TB-21625"/>
    <s v="Trudy Brown"/>
    <x v="0"/>
    <x v="0"/>
    <s v="Hagerstown"/>
    <x v="39"/>
    <n v="21740"/>
    <x v="3"/>
    <x v="347"/>
    <x v="1"/>
    <x v="8"/>
    <x v="343"/>
    <n v="43.8"/>
    <n v="6"/>
    <n v="0"/>
    <n v="20.585999999999999"/>
  </r>
  <r>
    <n v="9295"/>
    <s v="CA-2014-161340"/>
    <x v="3"/>
    <x v="39"/>
    <d v="2014-06-02T00:00:00"/>
    <s v="Standard Class"/>
    <s v="AM-10360"/>
    <s v="Alice McCarthy"/>
    <x v="1"/>
    <x v="0"/>
    <s v="Cleveland"/>
    <x v="24"/>
    <n v="44105"/>
    <x v="3"/>
    <x v="1010"/>
    <x v="1"/>
    <x v="10"/>
    <x v="993"/>
    <n v="13.872000000000002"/>
    <n v="3"/>
    <n v="0.2"/>
    <n v="5.0286000000000008"/>
  </r>
  <r>
    <n v="9296"/>
    <s v="CA-2014-161340"/>
    <x v="3"/>
    <x v="39"/>
    <d v="2014-06-02T00:00:00"/>
    <s v="Standard Class"/>
    <s v="AM-10360"/>
    <s v="Alice McCarthy"/>
    <x v="1"/>
    <x v="0"/>
    <s v="Cleveland"/>
    <x v="24"/>
    <n v="44105"/>
    <x v="3"/>
    <x v="266"/>
    <x v="0"/>
    <x v="0"/>
    <x v="263"/>
    <n v="115.96"/>
    <n v="4"/>
    <n v="0.5"/>
    <n v="-64.937599999999989"/>
  </r>
  <r>
    <n v="9297"/>
    <s v="US-2012-163433"/>
    <x v="1"/>
    <x v="24"/>
    <d v="2012-04-22T00:00:00"/>
    <s v="Second Class"/>
    <s v="MP-17965"/>
    <s v="Michael Paige"/>
    <x v="1"/>
    <x v="0"/>
    <s v="Mcallen"/>
    <x v="5"/>
    <n v="78501"/>
    <x v="2"/>
    <x v="1113"/>
    <x v="2"/>
    <x v="11"/>
    <x v="1093"/>
    <n v="41.424000000000007"/>
    <n v="2"/>
    <n v="0.2"/>
    <n v="8.2847999999999971"/>
  </r>
  <r>
    <n v="9298"/>
    <s v="US-2012-163433"/>
    <x v="1"/>
    <x v="24"/>
    <d v="2012-04-22T00:00:00"/>
    <s v="Second Class"/>
    <s v="MP-17965"/>
    <s v="Michael Paige"/>
    <x v="1"/>
    <x v="0"/>
    <s v="Mcallen"/>
    <x v="5"/>
    <n v="78501"/>
    <x v="2"/>
    <x v="1081"/>
    <x v="2"/>
    <x v="7"/>
    <x v="1062"/>
    <n v="244.768"/>
    <n v="4"/>
    <n v="0.2"/>
    <n v="24.476800000000004"/>
  </r>
  <r>
    <n v="9299"/>
    <s v="US-2012-163433"/>
    <x v="1"/>
    <x v="24"/>
    <d v="2012-04-22T00:00:00"/>
    <s v="Second Class"/>
    <s v="MP-17965"/>
    <s v="Michael Paige"/>
    <x v="1"/>
    <x v="0"/>
    <s v="Mcallen"/>
    <x v="5"/>
    <n v="78501"/>
    <x v="2"/>
    <x v="290"/>
    <x v="1"/>
    <x v="6"/>
    <x v="287"/>
    <n v="74.352000000000004"/>
    <n v="3"/>
    <n v="0.2"/>
    <n v="6.5057999999999971"/>
  </r>
  <r>
    <n v="9300"/>
    <s v="US-2012-163433"/>
    <x v="1"/>
    <x v="24"/>
    <d v="2012-04-22T00:00:00"/>
    <s v="Second Class"/>
    <s v="MP-17965"/>
    <s v="Michael Paige"/>
    <x v="1"/>
    <x v="0"/>
    <s v="Mcallen"/>
    <x v="5"/>
    <n v="78501"/>
    <x v="2"/>
    <x v="828"/>
    <x v="1"/>
    <x v="8"/>
    <x v="816"/>
    <n v="4.3119999999999985"/>
    <n v="2"/>
    <n v="0.8"/>
    <n v="-6.8992000000000022"/>
  </r>
  <r>
    <n v="9301"/>
    <s v="US-2012-163433"/>
    <x v="1"/>
    <x v="24"/>
    <d v="2012-04-22T00:00:00"/>
    <s v="Second Class"/>
    <s v="MP-17965"/>
    <s v="Michael Paige"/>
    <x v="1"/>
    <x v="0"/>
    <s v="Mcallen"/>
    <x v="5"/>
    <n v="78501"/>
    <x v="2"/>
    <x v="405"/>
    <x v="0"/>
    <x v="1"/>
    <x v="401"/>
    <n v="56.686"/>
    <n v="1"/>
    <n v="0.3"/>
    <n v="-20.245000000000008"/>
  </r>
  <r>
    <n v="9302"/>
    <s v="US-2012-163433"/>
    <x v="1"/>
    <x v="24"/>
    <d v="2012-04-22T00:00:00"/>
    <s v="Second Class"/>
    <s v="MP-17965"/>
    <s v="Michael Paige"/>
    <x v="1"/>
    <x v="0"/>
    <s v="Mcallen"/>
    <x v="5"/>
    <n v="78501"/>
    <x v="2"/>
    <x v="1750"/>
    <x v="2"/>
    <x v="7"/>
    <x v="1731"/>
    <n v="97.968000000000004"/>
    <n v="2"/>
    <n v="0.2"/>
    <n v="6.122999999999994"/>
  </r>
  <r>
    <n v="9303"/>
    <s v="US-2012-163433"/>
    <x v="1"/>
    <x v="24"/>
    <d v="2012-04-22T00:00:00"/>
    <s v="Second Class"/>
    <s v="MP-17965"/>
    <s v="Michael Paige"/>
    <x v="1"/>
    <x v="0"/>
    <s v="Mcallen"/>
    <x v="5"/>
    <n v="78501"/>
    <x v="2"/>
    <x v="1609"/>
    <x v="1"/>
    <x v="6"/>
    <x v="1591"/>
    <n v="7.8719999999999999"/>
    <n v="3"/>
    <n v="0.2"/>
    <n v="0.88559999999999883"/>
  </r>
  <r>
    <n v="9304"/>
    <s v="US-2012-163433"/>
    <x v="1"/>
    <x v="24"/>
    <d v="2012-04-22T00:00:00"/>
    <s v="Second Class"/>
    <s v="MP-17965"/>
    <s v="Michael Paige"/>
    <x v="1"/>
    <x v="0"/>
    <s v="Mcallen"/>
    <x v="5"/>
    <n v="78501"/>
    <x v="2"/>
    <x v="1307"/>
    <x v="1"/>
    <x v="10"/>
    <x v="1283"/>
    <n v="15.552000000000003"/>
    <n v="3"/>
    <n v="0.2"/>
    <n v="5.4432"/>
  </r>
  <r>
    <n v="9305"/>
    <s v="US-2012-163433"/>
    <x v="1"/>
    <x v="24"/>
    <d v="2012-04-22T00:00:00"/>
    <s v="Second Class"/>
    <s v="MP-17965"/>
    <s v="Michael Paige"/>
    <x v="1"/>
    <x v="0"/>
    <s v="Mcallen"/>
    <x v="5"/>
    <n v="78501"/>
    <x v="2"/>
    <x v="777"/>
    <x v="1"/>
    <x v="8"/>
    <x v="768"/>
    <n v="1.4759999999999998"/>
    <n v="1"/>
    <n v="0.8"/>
    <n v="-2.2877999999999998"/>
  </r>
  <r>
    <n v="9306"/>
    <s v="CA-2012-137603"/>
    <x v="1"/>
    <x v="444"/>
    <d v="2012-09-24T00:00:00"/>
    <s v="Standard Class"/>
    <s v="MH-17290"/>
    <s v="Marc Harrigan"/>
    <x v="2"/>
    <x v="0"/>
    <s v="Santa Fe"/>
    <x v="27"/>
    <n v="87505"/>
    <x v="1"/>
    <x v="1642"/>
    <x v="1"/>
    <x v="6"/>
    <x v="1623"/>
    <n v="8.4"/>
    <n v="5"/>
    <n v="0"/>
    <n v="2.1840000000000002"/>
  </r>
  <r>
    <n v="9307"/>
    <s v="CA-2011-128237"/>
    <x v="2"/>
    <x v="727"/>
    <d v="2011-03-30T00:00:00"/>
    <s v="Standard Class"/>
    <s v="CA-12265"/>
    <s v="Christina Anderson"/>
    <x v="0"/>
    <x v="0"/>
    <s v="San Francisco"/>
    <x v="1"/>
    <n v="94110"/>
    <x v="1"/>
    <x v="950"/>
    <x v="1"/>
    <x v="6"/>
    <x v="934"/>
    <n v="6.56"/>
    <n v="2"/>
    <n v="0"/>
    <n v="1.9023999999999992"/>
  </r>
  <r>
    <n v="9308"/>
    <s v="CA-2011-128237"/>
    <x v="2"/>
    <x v="727"/>
    <d v="2011-03-30T00:00:00"/>
    <s v="Standard Class"/>
    <s v="CA-12265"/>
    <s v="Christina Anderson"/>
    <x v="0"/>
    <x v="0"/>
    <s v="San Francisco"/>
    <x v="1"/>
    <n v="94110"/>
    <x v="1"/>
    <x v="1453"/>
    <x v="1"/>
    <x v="6"/>
    <x v="1430"/>
    <n v="14.88"/>
    <n v="2"/>
    <n v="0"/>
    <n v="3.7200000000000006"/>
  </r>
  <r>
    <n v="9309"/>
    <s v="CA-2011-128237"/>
    <x v="2"/>
    <x v="727"/>
    <d v="2011-03-30T00:00:00"/>
    <s v="Standard Class"/>
    <s v="CA-12265"/>
    <s v="Christina Anderson"/>
    <x v="0"/>
    <x v="0"/>
    <s v="San Francisco"/>
    <x v="1"/>
    <n v="94110"/>
    <x v="1"/>
    <x v="1564"/>
    <x v="2"/>
    <x v="11"/>
    <x v="1546"/>
    <n v="45.48"/>
    <n v="4"/>
    <n v="0"/>
    <n v="15.917999999999999"/>
  </r>
  <r>
    <n v="9310"/>
    <s v="CA-2011-128237"/>
    <x v="2"/>
    <x v="727"/>
    <d v="2011-03-30T00:00:00"/>
    <s v="Standard Class"/>
    <s v="CA-12265"/>
    <s v="Christina Anderson"/>
    <x v="0"/>
    <x v="0"/>
    <s v="San Francisco"/>
    <x v="1"/>
    <n v="94110"/>
    <x v="1"/>
    <x v="753"/>
    <x v="1"/>
    <x v="6"/>
    <x v="744"/>
    <n v="25.44"/>
    <n v="6"/>
    <n v="0"/>
    <n v="9.9215999999999998"/>
  </r>
  <r>
    <n v="9311"/>
    <s v="US-2013-102141"/>
    <x v="0"/>
    <x v="370"/>
    <d v="2013-09-01T00:00:00"/>
    <s v="Standard Class"/>
    <s v="KD-16615"/>
    <s v="Ken Dana"/>
    <x v="1"/>
    <x v="0"/>
    <s v="New York City"/>
    <x v="15"/>
    <n v="10024"/>
    <x v="3"/>
    <x v="710"/>
    <x v="1"/>
    <x v="8"/>
    <x v="702"/>
    <n v="146.68800000000002"/>
    <n v="8"/>
    <n v="0.2"/>
    <n v="45.839999999999996"/>
  </r>
  <r>
    <n v="9312"/>
    <s v="CA-2014-148642"/>
    <x v="3"/>
    <x v="904"/>
    <d v="2014-03-13T00:00:00"/>
    <s v="Standard Class"/>
    <s v="DW-13540"/>
    <s v="Don Weiss"/>
    <x v="0"/>
    <x v="0"/>
    <s v="Dallas"/>
    <x v="5"/>
    <n v="75220"/>
    <x v="2"/>
    <x v="85"/>
    <x v="1"/>
    <x v="2"/>
    <x v="85"/>
    <n v="4.9280000000000008"/>
    <n v="2"/>
    <n v="0.2"/>
    <n v="1.7247999999999997"/>
  </r>
  <r>
    <n v="9313"/>
    <s v="CA-2014-148642"/>
    <x v="3"/>
    <x v="904"/>
    <d v="2014-03-13T00:00:00"/>
    <s v="Standard Class"/>
    <s v="DW-13540"/>
    <s v="Don Weiss"/>
    <x v="0"/>
    <x v="0"/>
    <s v="Dallas"/>
    <x v="5"/>
    <n v="75220"/>
    <x v="2"/>
    <x v="397"/>
    <x v="1"/>
    <x v="6"/>
    <x v="393"/>
    <n v="63.488"/>
    <n v="4"/>
    <n v="0.2"/>
    <n v="4.7616000000000014"/>
  </r>
  <r>
    <n v="9314"/>
    <s v="CA-2012-111948"/>
    <x v="1"/>
    <x v="1216"/>
    <d v="2012-11-11T00:00:00"/>
    <s v="Same Day"/>
    <s v="AG-10495"/>
    <s v="Andrew Gjertsen"/>
    <x v="1"/>
    <x v="0"/>
    <s v="Detroit"/>
    <x v="12"/>
    <n v="48234"/>
    <x v="2"/>
    <x v="42"/>
    <x v="1"/>
    <x v="4"/>
    <x v="42"/>
    <n v="418.32"/>
    <n v="7"/>
    <n v="0"/>
    <n v="117.12960000000004"/>
  </r>
  <r>
    <n v="9315"/>
    <s v="CA-2012-111948"/>
    <x v="1"/>
    <x v="1216"/>
    <d v="2012-11-11T00:00:00"/>
    <s v="Same Day"/>
    <s v="AG-10495"/>
    <s v="Andrew Gjertsen"/>
    <x v="1"/>
    <x v="0"/>
    <s v="Detroit"/>
    <x v="12"/>
    <n v="48234"/>
    <x v="2"/>
    <x v="14"/>
    <x v="1"/>
    <x v="9"/>
    <x v="14"/>
    <n v="123.858"/>
    <n v="2"/>
    <n v="0.1"/>
    <n v="46.790800000000004"/>
  </r>
  <r>
    <n v="9316"/>
    <s v="CA-2013-161907"/>
    <x v="0"/>
    <x v="41"/>
    <d v="2013-04-10T00:00:00"/>
    <s v="Standard Class"/>
    <s v="JH-16180"/>
    <s v="Justin Hirsh"/>
    <x v="0"/>
    <x v="0"/>
    <s v="Philadelphia"/>
    <x v="9"/>
    <n v="19140"/>
    <x v="3"/>
    <x v="1326"/>
    <x v="2"/>
    <x v="7"/>
    <x v="1303"/>
    <n v="118.78199999999998"/>
    <n v="3"/>
    <n v="0.4"/>
    <n v="-27.715799999999994"/>
  </r>
  <r>
    <n v="9317"/>
    <s v="CA-2013-161907"/>
    <x v="0"/>
    <x v="41"/>
    <d v="2013-04-10T00:00:00"/>
    <s v="Standard Class"/>
    <s v="JH-16180"/>
    <s v="Justin Hirsh"/>
    <x v="0"/>
    <x v="0"/>
    <s v="Philadelphia"/>
    <x v="9"/>
    <n v="19140"/>
    <x v="3"/>
    <x v="262"/>
    <x v="1"/>
    <x v="14"/>
    <x v="259"/>
    <n v="769.18400000000008"/>
    <n v="4"/>
    <n v="0.2"/>
    <n v="-163.45159999999996"/>
  </r>
  <r>
    <n v="9318"/>
    <s v="CA-2014-124940"/>
    <x v="3"/>
    <x v="1217"/>
    <d v="2014-02-27T00:00:00"/>
    <s v="Standard Class"/>
    <s v="DK-13090"/>
    <s v="Dave Kipp"/>
    <x v="0"/>
    <x v="0"/>
    <s v="Carrollton"/>
    <x v="5"/>
    <n v="75007"/>
    <x v="2"/>
    <x v="333"/>
    <x v="2"/>
    <x v="11"/>
    <x v="329"/>
    <n v="47.904000000000003"/>
    <n v="1"/>
    <n v="0.2"/>
    <n v="-2.9940000000000015"/>
  </r>
  <r>
    <n v="9319"/>
    <s v="US-2014-108343"/>
    <x v="3"/>
    <x v="228"/>
    <d v="2014-07-26T00:00:00"/>
    <s v="Standard Class"/>
    <s v="AR-10825"/>
    <s v="Anthony Rawles"/>
    <x v="1"/>
    <x v="0"/>
    <s v="New York City"/>
    <x v="15"/>
    <n v="10009"/>
    <x v="3"/>
    <x v="578"/>
    <x v="1"/>
    <x v="10"/>
    <x v="573"/>
    <n v="13.36"/>
    <n v="2"/>
    <n v="0"/>
    <n v="6.4127999999999998"/>
  </r>
  <r>
    <n v="9320"/>
    <s v="US-2014-108343"/>
    <x v="3"/>
    <x v="228"/>
    <d v="2014-07-26T00:00:00"/>
    <s v="Standard Class"/>
    <s v="AR-10825"/>
    <s v="Anthony Rawles"/>
    <x v="1"/>
    <x v="0"/>
    <s v="New York City"/>
    <x v="15"/>
    <n v="10009"/>
    <x v="3"/>
    <x v="1853"/>
    <x v="0"/>
    <x v="1"/>
    <x v="1832"/>
    <n v="163.76400000000001"/>
    <n v="2"/>
    <n v="0.1"/>
    <n v="25.474399999999999"/>
  </r>
  <r>
    <n v="9321"/>
    <s v="US-2014-108343"/>
    <x v="3"/>
    <x v="228"/>
    <d v="2014-07-26T00:00:00"/>
    <s v="Standard Class"/>
    <s v="AR-10825"/>
    <s v="Anthony Rawles"/>
    <x v="1"/>
    <x v="0"/>
    <s v="New York City"/>
    <x v="15"/>
    <n v="10009"/>
    <x v="3"/>
    <x v="1762"/>
    <x v="0"/>
    <x v="5"/>
    <x v="1742"/>
    <n v="183.92"/>
    <n v="4"/>
    <n v="0"/>
    <n v="31.266399999999976"/>
  </r>
  <r>
    <n v="9322"/>
    <s v="US-2013-111563"/>
    <x v="0"/>
    <x v="254"/>
    <d v="2013-11-09T00:00:00"/>
    <s v="Standard Class"/>
    <s v="SM-20005"/>
    <s v="Sally Matthias"/>
    <x v="0"/>
    <x v="0"/>
    <s v="Houston"/>
    <x v="5"/>
    <n v="77041"/>
    <x v="2"/>
    <x v="1462"/>
    <x v="0"/>
    <x v="5"/>
    <x v="1439"/>
    <n v="11.376000000000001"/>
    <n v="3"/>
    <n v="0.6"/>
    <n v="-5.6879999999999988"/>
  </r>
  <r>
    <n v="9323"/>
    <s v="US-2013-111563"/>
    <x v="0"/>
    <x v="254"/>
    <d v="2013-11-09T00:00:00"/>
    <s v="Standard Class"/>
    <s v="SM-20005"/>
    <s v="Sally Matthias"/>
    <x v="0"/>
    <x v="0"/>
    <s v="Houston"/>
    <x v="5"/>
    <n v="77041"/>
    <x v="2"/>
    <x v="479"/>
    <x v="0"/>
    <x v="5"/>
    <x v="475"/>
    <n v="66.112000000000009"/>
    <n v="4"/>
    <n v="0.6"/>
    <n v="-84.292799999999986"/>
  </r>
  <r>
    <n v="9324"/>
    <s v="CA-2014-121853"/>
    <x v="3"/>
    <x v="397"/>
    <d v="2014-09-30T00:00:00"/>
    <s v="Standard Class"/>
    <s v="DB-13660"/>
    <s v="Duane Benoit"/>
    <x v="0"/>
    <x v="0"/>
    <s v="Los Angeles"/>
    <x v="1"/>
    <n v="90036"/>
    <x v="1"/>
    <x v="954"/>
    <x v="1"/>
    <x v="10"/>
    <x v="938"/>
    <n v="211.04"/>
    <n v="8"/>
    <n v="0"/>
    <n v="97.078399999999988"/>
  </r>
  <r>
    <n v="9325"/>
    <s v="CA-2014-121853"/>
    <x v="3"/>
    <x v="397"/>
    <d v="2014-09-30T00:00:00"/>
    <s v="Standard Class"/>
    <s v="DB-13660"/>
    <s v="Duane Benoit"/>
    <x v="0"/>
    <x v="0"/>
    <s v="Los Angeles"/>
    <x v="1"/>
    <n v="90036"/>
    <x v="1"/>
    <x v="873"/>
    <x v="0"/>
    <x v="1"/>
    <x v="858"/>
    <n v="594.81600000000003"/>
    <n v="2"/>
    <n v="0.2"/>
    <n v="59.481600000000014"/>
  </r>
  <r>
    <n v="9326"/>
    <s v="CA-2014-121853"/>
    <x v="3"/>
    <x v="397"/>
    <d v="2014-09-30T00:00:00"/>
    <s v="Standard Class"/>
    <s v="DB-13660"/>
    <s v="Duane Benoit"/>
    <x v="0"/>
    <x v="0"/>
    <s v="Los Angeles"/>
    <x v="1"/>
    <n v="90036"/>
    <x v="1"/>
    <x v="999"/>
    <x v="1"/>
    <x v="8"/>
    <x v="982"/>
    <n v="72.960000000000008"/>
    <n v="3"/>
    <n v="0.2"/>
    <n v="23.711999999999996"/>
  </r>
  <r>
    <n v="9327"/>
    <s v="US-2014-130687"/>
    <x v="3"/>
    <x v="210"/>
    <d v="2014-09-11T00:00:00"/>
    <s v="First Class"/>
    <s v="PF-19225"/>
    <s v="Phillip Flathmann"/>
    <x v="0"/>
    <x v="0"/>
    <s v="Edmonds"/>
    <x v="4"/>
    <n v="98026"/>
    <x v="1"/>
    <x v="1653"/>
    <x v="0"/>
    <x v="5"/>
    <x v="1633"/>
    <n v="80.959999999999994"/>
    <n v="4"/>
    <n v="0"/>
    <n v="34.812800000000003"/>
  </r>
  <r>
    <n v="9328"/>
    <s v="US-2014-130687"/>
    <x v="3"/>
    <x v="210"/>
    <d v="2014-09-11T00:00:00"/>
    <s v="First Class"/>
    <s v="PF-19225"/>
    <s v="Phillip Flathmann"/>
    <x v="0"/>
    <x v="0"/>
    <s v="Edmonds"/>
    <x v="4"/>
    <n v="98026"/>
    <x v="1"/>
    <x v="11"/>
    <x v="2"/>
    <x v="7"/>
    <x v="11"/>
    <n v="455.71199999999999"/>
    <n v="2"/>
    <n v="0.2"/>
    <n v="34.178400000000011"/>
  </r>
  <r>
    <n v="9329"/>
    <s v="US-2014-130687"/>
    <x v="3"/>
    <x v="210"/>
    <d v="2014-09-11T00:00:00"/>
    <s v="First Class"/>
    <s v="PF-19225"/>
    <s v="Phillip Flathmann"/>
    <x v="0"/>
    <x v="0"/>
    <s v="Edmonds"/>
    <x v="4"/>
    <n v="98026"/>
    <x v="1"/>
    <x v="1502"/>
    <x v="1"/>
    <x v="6"/>
    <x v="1481"/>
    <n v="25.98"/>
    <n v="1"/>
    <n v="0"/>
    <n v="7.2744"/>
  </r>
  <r>
    <n v="9330"/>
    <s v="CA-2012-164497"/>
    <x v="1"/>
    <x v="109"/>
    <d v="2012-11-30T00:00:00"/>
    <s v="First Class"/>
    <s v="AJ-10945"/>
    <s v="Ashley Jarboe"/>
    <x v="0"/>
    <x v="0"/>
    <s v="San Francisco"/>
    <x v="1"/>
    <n v="94110"/>
    <x v="1"/>
    <x v="1626"/>
    <x v="1"/>
    <x v="9"/>
    <x v="1607"/>
    <n v="45.28"/>
    <n v="4"/>
    <n v="0"/>
    <n v="15.395199999999999"/>
  </r>
  <r>
    <n v="9331"/>
    <s v="US-2012-153283"/>
    <x v="1"/>
    <x v="768"/>
    <d v="2012-11-18T00:00:00"/>
    <s v="Standard Class"/>
    <s v="EB-14110"/>
    <s v="Eugene Barchas"/>
    <x v="0"/>
    <x v="0"/>
    <s v="New York City"/>
    <x v="15"/>
    <n v="10035"/>
    <x v="3"/>
    <x v="837"/>
    <x v="1"/>
    <x v="12"/>
    <x v="33"/>
    <n v="15.56"/>
    <n v="2"/>
    <n v="0"/>
    <n v="7.3132000000000001"/>
  </r>
  <r>
    <n v="9332"/>
    <s v="CA-2013-108056"/>
    <x v="0"/>
    <x v="321"/>
    <d v="2013-10-04T00:00:00"/>
    <s v="Standard Class"/>
    <s v="ES-14080"/>
    <s v="Erin Smith"/>
    <x v="1"/>
    <x v="0"/>
    <s v="Springfield"/>
    <x v="21"/>
    <n v="97477"/>
    <x v="1"/>
    <x v="1118"/>
    <x v="2"/>
    <x v="7"/>
    <x v="1097"/>
    <n v="859.2"/>
    <n v="3"/>
    <n v="0.2"/>
    <n v="75.180000000000064"/>
  </r>
  <r>
    <n v="9333"/>
    <s v="CA-2014-127726"/>
    <x v="3"/>
    <x v="220"/>
    <d v="2014-09-14T00:00:00"/>
    <s v="Second Class"/>
    <s v="SS-20410"/>
    <s v="Shahid Shariari"/>
    <x v="0"/>
    <x v="0"/>
    <s v="Georgetown"/>
    <x v="0"/>
    <n v="40324"/>
    <x v="0"/>
    <x v="414"/>
    <x v="1"/>
    <x v="9"/>
    <x v="409"/>
    <n v="195.68"/>
    <n v="4"/>
    <n v="0"/>
    <n v="50.876800000000003"/>
  </r>
  <r>
    <n v="9334"/>
    <s v="CA-2014-127726"/>
    <x v="3"/>
    <x v="220"/>
    <d v="2014-09-14T00:00:00"/>
    <s v="Second Class"/>
    <s v="SS-20410"/>
    <s v="Shahid Shariari"/>
    <x v="0"/>
    <x v="0"/>
    <s v="Georgetown"/>
    <x v="0"/>
    <n v="40324"/>
    <x v="0"/>
    <x v="1053"/>
    <x v="1"/>
    <x v="13"/>
    <x v="1033"/>
    <n v="14.2"/>
    <n v="4"/>
    <n v="0"/>
    <n v="6.6739999999999995"/>
  </r>
  <r>
    <n v="9335"/>
    <s v="CA-2014-110198"/>
    <x v="3"/>
    <x v="927"/>
    <d v="2014-05-03T00:00:00"/>
    <s v="First Class"/>
    <s v="AG-10900"/>
    <s v="Arthur Gainer"/>
    <x v="0"/>
    <x v="0"/>
    <s v="Coral Springs"/>
    <x v="2"/>
    <n v="33065"/>
    <x v="0"/>
    <x v="0"/>
    <x v="0"/>
    <x v="0"/>
    <x v="0"/>
    <n v="314.35199999999998"/>
    <n v="3"/>
    <n v="0.2"/>
    <n v="-15.71759999999999"/>
  </r>
  <r>
    <n v="9336"/>
    <s v="CA-2014-110198"/>
    <x v="3"/>
    <x v="927"/>
    <d v="2014-05-03T00:00:00"/>
    <s v="First Class"/>
    <s v="AG-10900"/>
    <s v="Arthur Gainer"/>
    <x v="0"/>
    <x v="0"/>
    <s v="Coral Springs"/>
    <x v="2"/>
    <n v="33065"/>
    <x v="0"/>
    <x v="1568"/>
    <x v="1"/>
    <x v="2"/>
    <x v="1550"/>
    <n v="4.6079999999999997"/>
    <n v="2"/>
    <n v="0.2"/>
    <n v="1.4975999999999996"/>
  </r>
  <r>
    <n v="9337"/>
    <s v="CA-2014-130715"/>
    <x v="3"/>
    <x v="118"/>
    <d v="2014-09-21T00:00:00"/>
    <s v="Standard Class"/>
    <s v="CY-12745"/>
    <s v="Craig Yedwab"/>
    <x v="1"/>
    <x v="0"/>
    <s v="San Francisco"/>
    <x v="1"/>
    <n v="94110"/>
    <x v="1"/>
    <x v="110"/>
    <x v="1"/>
    <x v="13"/>
    <x v="110"/>
    <n v="17.899999999999999"/>
    <n v="5"/>
    <n v="0"/>
    <n v="8.7710000000000008"/>
  </r>
  <r>
    <n v="9338"/>
    <s v="CA-2011-155264"/>
    <x v="2"/>
    <x v="538"/>
    <d v="2011-10-22T00:00:00"/>
    <s v="Second Class"/>
    <s v="RP-19270"/>
    <s v="Rachel Payne"/>
    <x v="1"/>
    <x v="0"/>
    <s v="San Francisco"/>
    <x v="1"/>
    <n v="94110"/>
    <x v="1"/>
    <x v="1390"/>
    <x v="1"/>
    <x v="8"/>
    <x v="1367"/>
    <n v="2.9920000000000004"/>
    <n v="1"/>
    <n v="0.2"/>
    <n v="1.1219999999999999"/>
  </r>
  <r>
    <n v="9339"/>
    <s v="CA-2011-155264"/>
    <x v="2"/>
    <x v="538"/>
    <d v="2011-10-22T00:00:00"/>
    <s v="Second Class"/>
    <s v="RP-19270"/>
    <s v="Rachel Payne"/>
    <x v="1"/>
    <x v="0"/>
    <s v="San Francisco"/>
    <x v="1"/>
    <n v="94110"/>
    <x v="1"/>
    <x v="807"/>
    <x v="1"/>
    <x v="8"/>
    <x v="797"/>
    <n v="20.064"/>
    <n v="6"/>
    <n v="0.2"/>
    <n v="7.0223999999999993"/>
  </r>
  <r>
    <n v="9340"/>
    <s v="CA-2011-155264"/>
    <x v="2"/>
    <x v="538"/>
    <d v="2011-10-22T00:00:00"/>
    <s v="Second Class"/>
    <s v="RP-19270"/>
    <s v="Rachel Payne"/>
    <x v="1"/>
    <x v="0"/>
    <s v="San Francisco"/>
    <x v="1"/>
    <n v="94110"/>
    <x v="1"/>
    <x v="1689"/>
    <x v="1"/>
    <x v="10"/>
    <x v="1668"/>
    <n v="146.72999999999999"/>
    <n v="3"/>
    <n v="0"/>
    <n v="68.963099999999997"/>
  </r>
  <r>
    <n v="9341"/>
    <s v="CA-2011-155264"/>
    <x v="2"/>
    <x v="538"/>
    <d v="2011-10-22T00:00:00"/>
    <s v="Second Class"/>
    <s v="RP-19270"/>
    <s v="Rachel Payne"/>
    <x v="1"/>
    <x v="0"/>
    <s v="San Francisco"/>
    <x v="1"/>
    <n v="94110"/>
    <x v="1"/>
    <x v="547"/>
    <x v="1"/>
    <x v="2"/>
    <x v="542"/>
    <n v="18.75"/>
    <n v="5"/>
    <n v="0"/>
    <n v="9"/>
  </r>
  <r>
    <n v="9342"/>
    <s v="CA-2011-155264"/>
    <x v="2"/>
    <x v="538"/>
    <d v="2011-10-22T00:00:00"/>
    <s v="Second Class"/>
    <s v="RP-19270"/>
    <s v="Rachel Payne"/>
    <x v="1"/>
    <x v="0"/>
    <s v="San Francisco"/>
    <x v="1"/>
    <n v="94110"/>
    <x v="1"/>
    <x v="1692"/>
    <x v="2"/>
    <x v="7"/>
    <x v="1671"/>
    <n v="117.57600000000002"/>
    <n v="3"/>
    <n v="0.2"/>
    <n v="11.757600000000011"/>
  </r>
  <r>
    <n v="9343"/>
    <s v="CA-2013-119123"/>
    <x v="0"/>
    <x v="69"/>
    <d v="2013-03-19T00:00:00"/>
    <s v="Standard Class"/>
    <s v="DB-13360"/>
    <s v="Dennis Bolton"/>
    <x v="2"/>
    <x v="0"/>
    <s v="Riverside"/>
    <x v="1"/>
    <n v="92503"/>
    <x v="1"/>
    <x v="624"/>
    <x v="1"/>
    <x v="8"/>
    <x v="618"/>
    <n v="51.184000000000012"/>
    <n v="7"/>
    <n v="0.2"/>
    <n v="19.193999999999999"/>
  </r>
  <r>
    <n v="9344"/>
    <s v="CA-2014-109085"/>
    <x v="3"/>
    <x v="922"/>
    <d v="2014-02-21T00:00:00"/>
    <s v="First Class"/>
    <s v="CK-12325"/>
    <s v="Christine Kargatis"/>
    <x v="2"/>
    <x v="0"/>
    <s v="Troy"/>
    <x v="24"/>
    <n v="45373"/>
    <x v="3"/>
    <x v="1746"/>
    <x v="0"/>
    <x v="3"/>
    <x v="1727"/>
    <n v="455.97"/>
    <n v="5"/>
    <n v="0.4"/>
    <n v="-106.39299999999997"/>
  </r>
  <r>
    <n v="9345"/>
    <s v="CA-2014-109085"/>
    <x v="3"/>
    <x v="922"/>
    <d v="2014-02-21T00:00:00"/>
    <s v="First Class"/>
    <s v="CK-12325"/>
    <s v="Christine Kargatis"/>
    <x v="2"/>
    <x v="0"/>
    <s v="Troy"/>
    <x v="24"/>
    <n v="45373"/>
    <x v="3"/>
    <x v="31"/>
    <x v="1"/>
    <x v="8"/>
    <x v="31"/>
    <n v="5.7150000000000016"/>
    <n v="5"/>
    <n v="0.7"/>
    <n v="-4.7625000000000011"/>
  </r>
  <r>
    <n v="9346"/>
    <s v="CA-2014-109085"/>
    <x v="3"/>
    <x v="922"/>
    <d v="2014-02-21T00:00:00"/>
    <s v="First Class"/>
    <s v="CK-12325"/>
    <s v="Christine Kargatis"/>
    <x v="2"/>
    <x v="0"/>
    <s v="Troy"/>
    <x v="24"/>
    <n v="45373"/>
    <x v="3"/>
    <x v="1485"/>
    <x v="2"/>
    <x v="7"/>
    <x v="1463"/>
    <n v="57.593999999999994"/>
    <n v="1"/>
    <n v="0.4"/>
    <n v="-11.518799999999999"/>
  </r>
  <r>
    <n v="9347"/>
    <s v="CA-2014-109085"/>
    <x v="3"/>
    <x v="922"/>
    <d v="2014-02-21T00:00:00"/>
    <s v="First Class"/>
    <s v="CK-12325"/>
    <s v="Christine Kargatis"/>
    <x v="2"/>
    <x v="0"/>
    <s v="Troy"/>
    <x v="24"/>
    <n v="45373"/>
    <x v="3"/>
    <x v="1155"/>
    <x v="0"/>
    <x v="5"/>
    <x v="1134"/>
    <n v="30.144000000000002"/>
    <n v="2"/>
    <n v="0.2"/>
    <n v="8.2896000000000001"/>
  </r>
  <r>
    <n v="9348"/>
    <s v="CA-2014-109085"/>
    <x v="3"/>
    <x v="922"/>
    <d v="2014-02-21T00:00:00"/>
    <s v="First Class"/>
    <s v="CK-12325"/>
    <s v="Christine Kargatis"/>
    <x v="2"/>
    <x v="0"/>
    <s v="Troy"/>
    <x v="24"/>
    <n v="45373"/>
    <x v="3"/>
    <x v="1189"/>
    <x v="0"/>
    <x v="1"/>
    <x v="1166"/>
    <n v="899.43"/>
    <n v="5"/>
    <n v="0.3"/>
    <n v="-12.84900000000016"/>
  </r>
  <r>
    <n v="9349"/>
    <s v="CA-2013-114860"/>
    <x v="0"/>
    <x v="596"/>
    <d v="2013-12-29T00:00:00"/>
    <s v="Standard Class"/>
    <s v="DN-13690"/>
    <s v="Duane Noonan"/>
    <x v="0"/>
    <x v="0"/>
    <s v="Moreno Valley"/>
    <x v="1"/>
    <n v="92553"/>
    <x v="1"/>
    <x v="1805"/>
    <x v="0"/>
    <x v="5"/>
    <x v="1786"/>
    <n v="842.72"/>
    <n v="8"/>
    <n v="0"/>
    <n v="202.25279999999998"/>
  </r>
  <r>
    <n v="9350"/>
    <s v="CA-2013-114860"/>
    <x v="0"/>
    <x v="596"/>
    <d v="2013-12-29T00:00:00"/>
    <s v="Standard Class"/>
    <s v="DN-13690"/>
    <s v="Duane Noonan"/>
    <x v="0"/>
    <x v="0"/>
    <s v="Moreno Valley"/>
    <x v="1"/>
    <n v="92553"/>
    <x v="1"/>
    <x v="107"/>
    <x v="0"/>
    <x v="5"/>
    <x v="107"/>
    <n v="41.96"/>
    <n v="2"/>
    <n v="0"/>
    <n v="10.909600000000001"/>
  </r>
  <r>
    <n v="9351"/>
    <s v="CA-2013-159009"/>
    <x v="0"/>
    <x v="713"/>
    <d v="2013-09-28T00:00:00"/>
    <s v="Standard Class"/>
    <s v="DP-13105"/>
    <s v="Dave Poirier"/>
    <x v="1"/>
    <x v="0"/>
    <s v="Seattle"/>
    <x v="4"/>
    <n v="98115"/>
    <x v="1"/>
    <x v="925"/>
    <x v="1"/>
    <x v="8"/>
    <x v="908"/>
    <n v="13.216000000000001"/>
    <n v="4"/>
    <n v="0.2"/>
    <n v="4.4603999999999999"/>
  </r>
  <r>
    <n v="9352"/>
    <s v="CA-2013-159009"/>
    <x v="0"/>
    <x v="713"/>
    <d v="2013-09-28T00:00:00"/>
    <s v="Standard Class"/>
    <s v="DP-13105"/>
    <s v="Dave Poirier"/>
    <x v="1"/>
    <x v="0"/>
    <s v="Seattle"/>
    <x v="4"/>
    <n v="98115"/>
    <x v="1"/>
    <x v="389"/>
    <x v="0"/>
    <x v="1"/>
    <x v="385"/>
    <n v="184.75200000000001"/>
    <n v="3"/>
    <n v="0.2"/>
    <n v="-20.784600000000012"/>
  </r>
  <r>
    <n v="9353"/>
    <s v="CA-2014-148411"/>
    <x v="3"/>
    <x v="241"/>
    <d v="2014-09-27T00:00:00"/>
    <s v="First Class"/>
    <s v="RO-19780"/>
    <s v="Rose O'Brian"/>
    <x v="0"/>
    <x v="0"/>
    <s v="Chicago"/>
    <x v="10"/>
    <n v="60623"/>
    <x v="2"/>
    <x v="873"/>
    <x v="0"/>
    <x v="1"/>
    <x v="858"/>
    <n v="520.46399999999994"/>
    <n v="2"/>
    <n v="0.3"/>
    <n v="-14.870399999999961"/>
  </r>
  <r>
    <n v="9354"/>
    <s v="CA-2014-148411"/>
    <x v="3"/>
    <x v="241"/>
    <d v="2014-09-27T00:00:00"/>
    <s v="First Class"/>
    <s v="RO-19780"/>
    <s v="Rose O'Brian"/>
    <x v="0"/>
    <x v="0"/>
    <s v="Chicago"/>
    <x v="10"/>
    <n v="60623"/>
    <x v="2"/>
    <x v="1790"/>
    <x v="1"/>
    <x v="10"/>
    <x v="1771"/>
    <n v="11.423999999999999"/>
    <n v="3"/>
    <n v="0.2"/>
    <n v="3.7127999999999988"/>
  </r>
  <r>
    <n v="9355"/>
    <s v="CA-2012-110324"/>
    <x v="1"/>
    <x v="494"/>
    <d v="2012-12-05T00:00:00"/>
    <s v="Standard Class"/>
    <s v="MA-17560"/>
    <s v="Matt Abelman"/>
    <x v="2"/>
    <x v="0"/>
    <s v="Jackson"/>
    <x v="12"/>
    <n v="49201"/>
    <x v="2"/>
    <x v="1769"/>
    <x v="1"/>
    <x v="10"/>
    <x v="1750"/>
    <n v="19.440000000000001"/>
    <n v="3"/>
    <n v="0"/>
    <n v="9.3312000000000008"/>
  </r>
  <r>
    <n v="9356"/>
    <s v="CA-2012-110324"/>
    <x v="1"/>
    <x v="494"/>
    <d v="2012-12-05T00:00:00"/>
    <s v="Standard Class"/>
    <s v="MA-17560"/>
    <s v="Matt Abelman"/>
    <x v="2"/>
    <x v="0"/>
    <s v="Jackson"/>
    <x v="12"/>
    <n v="49201"/>
    <x v="2"/>
    <x v="1063"/>
    <x v="1"/>
    <x v="6"/>
    <x v="1043"/>
    <n v="3.64"/>
    <n v="2"/>
    <n v="0"/>
    <n v="1.0192000000000001"/>
  </r>
  <r>
    <n v="9357"/>
    <s v="CA-2012-110324"/>
    <x v="1"/>
    <x v="494"/>
    <d v="2012-12-05T00:00:00"/>
    <s v="Standard Class"/>
    <s v="MA-17560"/>
    <s v="Matt Abelman"/>
    <x v="2"/>
    <x v="0"/>
    <s v="Jackson"/>
    <x v="12"/>
    <n v="49201"/>
    <x v="2"/>
    <x v="1286"/>
    <x v="1"/>
    <x v="10"/>
    <x v="1263"/>
    <n v="18.54"/>
    <n v="2"/>
    <n v="0"/>
    <n v="8.7137999999999991"/>
  </r>
  <r>
    <n v="9358"/>
    <s v="CA-2013-168046"/>
    <x v="0"/>
    <x v="967"/>
    <d v="2013-01-28T00:00:00"/>
    <s v="Second Class"/>
    <s v="JD-15895"/>
    <s v="Jonathan Doherty"/>
    <x v="1"/>
    <x v="0"/>
    <s v="New York City"/>
    <x v="15"/>
    <n v="10024"/>
    <x v="3"/>
    <x v="828"/>
    <x v="1"/>
    <x v="8"/>
    <x v="816"/>
    <n v="43.120000000000005"/>
    <n v="5"/>
    <n v="0.2"/>
    <n v="15.091999999999995"/>
  </r>
  <r>
    <n v="9359"/>
    <s v="CA-2013-168046"/>
    <x v="0"/>
    <x v="967"/>
    <d v="2013-01-28T00:00:00"/>
    <s v="Second Class"/>
    <s v="JD-15895"/>
    <s v="Jonathan Doherty"/>
    <x v="1"/>
    <x v="0"/>
    <s v="New York City"/>
    <x v="15"/>
    <n v="10024"/>
    <x v="3"/>
    <x v="616"/>
    <x v="0"/>
    <x v="3"/>
    <x v="611"/>
    <n v="313.72199999999998"/>
    <n v="3"/>
    <n v="0.4"/>
    <n v="-99.34529999999998"/>
  </r>
  <r>
    <n v="9360"/>
    <s v="CA-2013-168046"/>
    <x v="0"/>
    <x v="967"/>
    <d v="2013-01-28T00:00:00"/>
    <s v="Second Class"/>
    <s v="JD-15895"/>
    <s v="Jonathan Doherty"/>
    <x v="1"/>
    <x v="0"/>
    <s v="New York City"/>
    <x v="15"/>
    <n v="10024"/>
    <x v="3"/>
    <x v="1762"/>
    <x v="0"/>
    <x v="5"/>
    <x v="1742"/>
    <n v="45.98"/>
    <n v="1"/>
    <n v="0"/>
    <n v="7.816599999999994"/>
  </r>
  <r>
    <n v="9361"/>
    <s v="CA-2013-168046"/>
    <x v="0"/>
    <x v="967"/>
    <d v="2013-01-28T00:00:00"/>
    <s v="Second Class"/>
    <s v="JD-15895"/>
    <s v="Jonathan Doherty"/>
    <x v="1"/>
    <x v="0"/>
    <s v="New York City"/>
    <x v="15"/>
    <n v="10024"/>
    <x v="3"/>
    <x v="854"/>
    <x v="1"/>
    <x v="4"/>
    <x v="839"/>
    <n v="428.68"/>
    <n v="7"/>
    <n v="0"/>
    <n v="0"/>
  </r>
  <r>
    <n v="9362"/>
    <s v="CA-2014-111591"/>
    <x v="3"/>
    <x v="708"/>
    <d v="2014-03-26T00:00:00"/>
    <s v="Standard Class"/>
    <s v="PS-18970"/>
    <s v="Paul Stevenson"/>
    <x v="2"/>
    <x v="0"/>
    <s v="Seattle"/>
    <x v="4"/>
    <n v="98105"/>
    <x v="1"/>
    <x v="48"/>
    <x v="1"/>
    <x v="8"/>
    <x v="48"/>
    <n v="30.576000000000001"/>
    <n v="6"/>
    <n v="0.2"/>
    <n v="10.3194"/>
  </r>
  <r>
    <n v="9363"/>
    <s v="CA-2014-111591"/>
    <x v="3"/>
    <x v="708"/>
    <d v="2014-03-26T00:00:00"/>
    <s v="Standard Class"/>
    <s v="PS-18970"/>
    <s v="Paul Stevenson"/>
    <x v="2"/>
    <x v="0"/>
    <s v="Seattle"/>
    <x v="4"/>
    <n v="98105"/>
    <x v="1"/>
    <x v="802"/>
    <x v="1"/>
    <x v="13"/>
    <x v="792"/>
    <n v="13.020000000000001"/>
    <n v="7"/>
    <n v="0"/>
    <n v="0.3906000000000005"/>
  </r>
  <r>
    <n v="9364"/>
    <s v="CA-2014-111591"/>
    <x v="3"/>
    <x v="708"/>
    <d v="2014-03-26T00:00:00"/>
    <s v="Standard Class"/>
    <s v="PS-18970"/>
    <s v="Paul Stevenson"/>
    <x v="2"/>
    <x v="0"/>
    <s v="Seattle"/>
    <x v="4"/>
    <n v="98105"/>
    <x v="1"/>
    <x v="1256"/>
    <x v="0"/>
    <x v="5"/>
    <x v="1231"/>
    <n v="22.14"/>
    <n v="3"/>
    <n v="0"/>
    <n v="6.4205999999999976"/>
  </r>
  <r>
    <n v="9365"/>
    <s v="CA-2014-111591"/>
    <x v="3"/>
    <x v="708"/>
    <d v="2014-03-26T00:00:00"/>
    <s v="Standard Class"/>
    <s v="PS-18970"/>
    <s v="Paul Stevenson"/>
    <x v="2"/>
    <x v="0"/>
    <s v="Seattle"/>
    <x v="4"/>
    <n v="98105"/>
    <x v="1"/>
    <x v="435"/>
    <x v="1"/>
    <x v="4"/>
    <x v="430"/>
    <n v="359.32"/>
    <n v="4"/>
    <n v="0"/>
    <n v="7.1863999999999919"/>
  </r>
  <r>
    <n v="9366"/>
    <s v="US-2011-166828"/>
    <x v="2"/>
    <x v="963"/>
    <d v="2011-08-25T00:00:00"/>
    <s v="First Class"/>
    <s v="JF-15415"/>
    <s v="Jennifer Ferguson"/>
    <x v="0"/>
    <x v="0"/>
    <s v="Saint Charles"/>
    <x v="25"/>
    <n v="63301"/>
    <x v="2"/>
    <x v="1828"/>
    <x v="1"/>
    <x v="10"/>
    <x v="1807"/>
    <n v="11.56"/>
    <n v="2"/>
    <n v="0"/>
    <n v="5.6644000000000005"/>
  </r>
  <r>
    <n v="9367"/>
    <s v="CA-2011-108147"/>
    <x v="2"/>
    <x v="785"/>
    <d v="2011-06-13T00:00:00"/>
    <s v="Standard Class"/>
    <s v="RD-19480"/>
    <s v="Rick Duston"/>
    <x v="0"/>
    <x v="0"/>
    <s v="Long Beach"/>
    <x v="15"/>
    <n v="11561"/>
    <x v="3"/>
    <x v="1636"/>
    <x v="1"/>
    <x v="8"/>
    <x v="1617"/>
    <n v="68.48"/>
    <n v="2"/>
    <n v="0.2"/>
    <n v="25.679999999999996"/>
  </r>
  <r>
    <n v="9368"/>
    <s v="CA-2011-108147"/>
    <x v="2"/>
    <x v="785"/>
    <d v="2011-06-13T00:00:00"/>
    <s v="Standard Class"/>
    <s v="RD-19480"/>
    <s v="Rick Duston"/>
    <x v="0"/>
    <x v="0"/>
    <s v="Long Beach"/>
    <x v="15"/>
    <n v="11561"/>
    <x v="3"/>
    <x v="1362"/>
    <x v="1"/>
    <x v="4"/>
    <x v="1339"/>
    <n v="1676.88"/>
    <n v="6"/>
    <n v="0"/>
    <n v="83.843999999999937"/>
  </r>
  <r>
    <n v="9369"/>
    <s v="CA-2013-154998"/>
    <x v="0"/>
    <x v="281"/>
    <d v="2013-04-10T00:00:00"/>
    <s v="First Class"/>
    <s v="ES-14080"/>
    <s v="Erin Smith"/>
    <x v="1"/>
    <x v="0"/>
    <s v="Lakewood"/>
    <x v="30"/>
    <n v="8701"/>
    <x v="3"/>
    <x v="274"/>
    <x v="1"/>
    <x v="10"/>
    <x v="271"/>
    <n v="37.94"/>
    <n v="2"/>
    <n v="0"/>
    <n v="18.211199999999998"/>
  </r>
  <r>
    <n v="9370"/>
    <s v="CA-2014-113460"/>
    <x v="3"/>
    <x v="659"/>
    <d v="2014-11-10T00:00:00"/>
    <s v="Second Class"/>
    <s v="KN-16390"/>
    <s v="Katherine Nockton"/>
    <x v="1"/>
    <x v="0"/>
    <s v="Clinton"/>
    <x v="39"/>
    <n v="20735"/>
    <x v="3"/>
    <x v="1455"/>
    <x v="0"/>
    <x v="1"/>
    <x v="1432"/>
    <n v="272.96999999999997"/>
    <n v="3"/>
    <n v="0"/>
    <n v="43.675200000000018"/>
  </r>
  <r>
    <n v="9371"/>
    <s v="CA-2012-111339"/>
    <x v="1"/>
    <x v="352"/>
    <d v="2012-05-31T00:00:00"/>
    <s v="First Class"/>
    <s v="VP-21760"/>
    <s v="Victoria Pisteka"/>
    <x v="1"/>
    <x v="0"/>
    <s v="Columbus"/>
    <x v="24"/>
    <n v="43229"/>
    <x v="3"/>
    <x v="1823"/>
    <x v="0"/>
    <x v="5"/>
    <x v="1802"/>
    <n v="41.568000000000005"/>
    <n v="4"/>
    <n v="0.2"/>
    <n v="-4.1568000000000023"/>
  </r>
  <r>
    <n v="9372"/>
    <s v="CA-2012-111339"/>
    <x v="1"/>
    <x v="352"/>
    <d v="2012-05-31T00:00:00"/>
    <s v="First Class"/>
    <s v="VP-21760"/>
    <s v="Victoria Pisteka"/>
    <x v="1"/>
    <x v="0"/>
    <s v="Columbus"/>
    <x v="24"/>
    <n v="43229"/>
    <x v="3"/>
    <x v="83"/>
    <x v="0"/>
    <x v="1"/>
    <x v="83"/>
    <n v="317.05799999999999"/>
    <n v="3"/>
    <n v="0.3"/>
    <n v="-86.058600000000013"/>
  </r>
  <r>
    <n v="9373"/>
    <s v="CA-2012-111339"/>
    <x v="1"/>
    <x v="352"/>
    <d v="2012-05-31T00:00:00"/>
    <s v="First Class"/>
    <s v="VP-21760"/>
    <s v="Victoria Pisteka"/>
    <x v="1"/>
    <x v="0"/>
    <s v="Columbus"/>
    <x v="24"/>
    <n v="43229"/>
    <x v="3"/>
    <x v="131"/>
    <x v="1"/>
    <x v="13"/>
    <x v="131"/>
    <n v="8.0399999999999991"/>
    <n v="5"/>
    <n v="0.2"/>
    <n v="2.9144999999999994"/>
  </r>
  <r>
    <n v="9374"/>
    <s v="CA-2014-102820"/>
    <x v="3"/>
    <x v="917"/>
    <d v="2014-05-12T00:00:00"/>
    <s v="Standard Class"/>
    <s v="CS-11950"/>
    <s v="Carlos Soltero"/>
    <x v="0"/>
    <x v="0"/>
    <s v="Pasadena"/>
    <x v="1"/>
    <n v="91104"/>
    <x v="1"/>
    <x v="929"/>
    <x v="2"/>
    <x v="7"/>
    <x v="913"/>
    <n v="419.94399999999996"/>
    <n v="7"/>
    <n v="0.2"/>
    <n v="52.492999999999967"/>
  </r>
  <r>
    <n v="9375"/>
    <s v="CA-2013-149671"/>
    <x v="0"/>
    <x v="410"/>
    <d v="2013-06-10T00:00:00"/>
    <s v="Standard Class"/>
    <s v="KB-16600"/>
    <s v="Ken Brennan"/>
    <x v="1"/>
    <x v="0"/>
    <s v="Seattle"/>
    <x v="4"/>
    <n v="98105"/>
    <x v="1"/>
    <x v="682"/>
    <x v="1"/>
    <x v="14"/>
    <x v="676"/>
    <n v="61.38"/>
    <n v="6"/>
    <n v="0"/>
    <n v="15.958800000000004"/>
  </r>
  <r>
    <n v="9376"/>
    <s v="CA-2012-126347"/>
    <x v="1"/>
    <x v="639"/>
    <d v="2012-12-19T00:00:00"/>
    <s v="Second Class"/>
    <s v="AJ-10945"/>
    <s v="Ashley Jarboe"/>
    <x v="0"/>
    <x v="0"/>
    <s v="Los Angeles"/>
    <x v="1"/>
    <n v="90045"/>
    <x v="1"/>
    <x v="1072"/>
    <x v="2"/>
    <x v="11"/>
    <x v="1052"/>
    <n v="50"/>
    <n v="2"/>
    <n v="0"/>
    <n v="10.5"/>
  </r>
  <r>
    <n v="9377"/>
    <s v="CA-2014-108756"/>
    <x v="3"/>
    <x v="53"/>
    <d v="2014-12-30T00:00:00"/>
    <s v="Standard Class"/>
    <s v="PO-18865"/>
    <s v="Patrick O'Donnell"/>
    <x v="0"/>
    <x v="0"/>
    <s v="East Orange"/>
    <x v="30"/>
    <n v="7017"/>
    <x v="3"/>
    <x v="1651"/>
    <x v="2"/>
    <x v="11"/>
    <x v="1631"/>
    <n v="31.799999999999997"/>
    <n v="3"/>
    <n v="0"/>
    <n v="13.674000000000003"/>
  </r>
  <r>
    <n v="9378"/>
    <s v="CA-2014-155362"/>
    <x v="3"/>
    <x v="94"/>
    <d v="2014-12-22T00:00:00"/>
    <s v="Standard Class"/>
    <s v="DP-13105"/>
    <s v="Dave Poirier"/>
    <x v="1"/>
    <x v="0"/>
    <s v="Eau Claire"/>
    <x v="6"/>
    <n v="54703"/>
    <x v="2"/>
    <x v="1569"/>
    <x v="1"/>
    <x v="4"/>
    <x v="1551"/>
    <n v="32.56"/>
    <n v="2"/>
    <n v="0"/>
    <n v="8.465600000000002"/>
  </r>
  <r>
    <n v="9379"/>
    <s v="CA-2013-117625"/>
    <x v="0"/>
    <x v="1120"/>
    <d v="2013-05-16T00:00:00"/>
    <s v="Standard Class"/>
    <s v="GM-14500"/>
    <s v="Gene McClure"/>
    <x v="0"/>
    <x v="0"/>
    <s v="Chicago"/>
    <x v="10"/>
    <n v="60610"/>
    <x v="2"/>
    <x v="1854"/>
    <x v="1"/>
    <x v="12"/>
    <x v="1833"/>
    <n v="7.0720000000000001"/>
    <n v="2"/>
    <n v="0.2"/>
    <n v="2.3868"/>
  </r>
  <r>
    <n v="9380"/>
    <s v="CA-2011-154158"/>
    <x v="2"/>
    <x v="851"/>
    <d v="2011-12-27T00:00:00"/>
    <s v="Second Class"/>
    <s v="CC-12670"/>
    <s v="Craig Carreira"/>
    <x v="0"/>
    <x v="0"/>
    <s v="Tampa"/>
    <x v="2"/>
    <n v="33614"/>
    <x v="0"/>
    <x v="1237"/>
    <x v="1"/>
    <x v="10"/>
    <x v="1211"/>
    <n v="45.527999999999999"/>
    <n v="3"/>
    <n v="0.2"/>
    <n v="15.934799999999997"/>
  </r>
  <r>
    <n v="9381"/>
    <s v="CA-2011-154158"/>
    <x v="2"/>
    <x v="851"/>
    <d v="2011-12-27T00:00:00"/>
    <s v="Second Class"/>
    <s v="CC-12670"/>
    <s v="Craig Carreira"/>
    <x v="0"/>
    <x v="0"/>
    <s v="Tampa"/>
    <x v="2"/>
    <n v="33614"/>
    <x v="0"/>
    <x v="167"/>
    <x v="0"/>
    <x v="1"/>
    <x v="166"/>
    <n v="64.784000000000006"/>
    <n v="1"/>
    <n v="0.2"/>
    <n v="6.4784000000000042"/>
  </r>
  <r>
    <n v="9382"/>
    <s v="CA-2011-154158"/>
    <x v="2"/>
    <x v="851"/>
    <d v="2011-12-27T00:00:00"/>
    <s v="Second Class"/>
    <s v="CC-12670"/>
    <s v="Craig Carreira"/>
    <x v="0"/>
    <x v="0"/>
    <s v="Tampa"/>
    <x v="2"/>
    <n v="33614"/>
    <x v="0"/>
    <x v="1244"/>
    <x v="1"/>
    <x v="4"/>
    <x v="1218"/>
    <n v="424.27200000000005"/>
    <n v="2"/>
    <n v="0.2"/>
    <n v="-10.60680000000005"/>
  </r>
  <r>
    <n v="9383"/>
    <s v="CA-2011-154158"/>
    <x v="2"/>
    <x v="851"/>
    <d v="2011-12-27T00:00:00"/>
    <s v="Second Class"/>
    <s v="CC-12670"/>
    <s v="Craig Carreira"/>
    <x v="0"/>
    <x v="0"/>
    <s v="Tampa"/>
    <x v="2"/>
    <n v="33614"/>
    <x v="0"/>
    <x v="59"/>
    <x v="1"/>
    <x v="6"/>
    <x v="59"/>
    <n v="1.3440000000000001"/>
    <n v="1"/>
    <n v="0.2"/>
    <n v="0.504"/>
  </r>
  <r>
    <n v="9384"/>
    <s v="CA-2011-154158"/>
    <x v="2"/>
    <x v="851"/>
    <d v="2011-12-27T00:00:00"/>
    <s v="Second Class"/>
    <s v="CC-12670"/>
    <s v="Craig Carreira"/>
    <x v="0"/>
    <x v="0"/>
    <s v="Tampa"/>
    <x v="2"/>
    <n v="33614"/>
    <x v="0"/>
    <x v="1018"/>
    <x v="1"/>
    <x v="4"/>
    <x v="1000"/>
    <n v="83.920000000000016"/>
    <n v="5"/>
    <n v="0.2"/>
    <n v="-1.049000000000003"/>
  </r>
  <r>
    <n v="9385"/>
    <s v="CA-2014-100433"/>
    <x v="3"/>
    <x v="938"/>
    <d v="2014-08-17T00:00:00"/>
    <s v="Standard Class"/>
    <s v="SJ-20125"/>
    <s v="Sanjit Jacobs"/>
    <x v="2"/>
    <x v="0"/>
    <s v="New York City"/>
    <x v="15"/>
    <n v="10009"/>
    <x v="3"/>
    <x v="490"/>
    <x v="1"/>
    <x v="10"/>
    <x v="485"/>
    <n v="25.92"/>
    <n v="4"/>
    <n v="0"/>
    <n v="12.441600000000001"/>
  </r>
  <r>
    <n v="9386"/>
    <s v="CA-2014-163097"/>
    <x v="3"/>
    <x v="151"/>
    <d v="2014-09-01T00:00:00"/>
    <s v="Standard Class"/>
    <s v="SF-20200"/>
    <s v="Sarah Foster"/>
    <x v="0"/>
    <x v="0"/>
    <s v="Mesa"/>
    <x v="16"/>
    <n v="85204"/>
    <x v="1"/>
    <x v="1155"/>
    <x v="0"/>
    <x v="5"/>
    <x v="1134"/>
    <n v="120.57600000000001"/>
    <n v="8"/>
    <n v="0.2"/>
    <n v="33.1584"/>
  </r>
  <r>
    <n v="9387"/>
    <s v="US-2014-127292"/>
    <x v="3"/>
    <x v="617"/>
    <d v="2014-01-24T00:00:00"/>
    <s v="Standard Class"/>
    <s v="RM-19375"/>
    <s v="Raymond Messe"/>
    <x v="0"/>
    <x v="0"/>
    <s v="Burlington"/>
    <x v="42"/>
    <s v="05408"/>
    <x v="3"/>
    <x v="368"/>
    <x v="1"/>
    <x v="10"/>
    <x v="364"/>
    <n v="79.92"/>
    <n v="4"/>
    <n v="0"/>
    <n v="37.562399999999997"/>
  </r>
  <r>
    <n v="9388"/>
    <s v="US-2014-127292"/>
    <x v="3"/>
    <x v="617"/>
    <d v="2014-01-24T00:00:00"/>
    <s v="Standard Class"/>
    <s v="RM-19375"/>
    <s v="Raymond Messe"/>
    <x v="0"/>
    <x v="0"/>
    <s v="Burlington"/>
    <x v="42"/>
    <s v="05408"/>
    <x v="3"/>
    <x v="314"/>
    <x v="1"/>
    <x v="10"/>
    <x v="311"/>
    <n v="12.28"/>
    <n v="1"/>
    <n v="0"/>
    <n v="5.7715999999999994"/>
  </r>
  <r>
    <n v="9389"/>
    <s v="US-2014-127292"/>
    <x v="3"/>
    <x v="617"/>
    <d v="2014-01-24T00:00:00"/>
    <s v="Standard Class"/>
    <s v="RM-19375"/>
    <s v="Raymond Messe"/>
    <x v="0"/>
    <x v="0"/>
    <s v="Burlington"/>
    <x v="42"/>
    <s v="05408"/>
    <x v="3"/>
    <x v="1107"/>
    <x v="1"/>
    <x v="9"/>
    <x v="1087"/>
    <n v="542.93999999999994"/>
    <n v="3"/>
    <n v="0"/>
    <n v="152.02319999999997"/>
  </r>
  <r>
    <n v="9390"/>
    <s v="US-2014-127292"/>
    <x v="3"/>
    <x v="617"/>
    <d v="2014-01-24T00:00:00"/>
    <s v="Standard Class"/>
    <s v="RM-19375"/>
    <s v="Raymond Messe"/>
    <x v="0"/>
    <x v="0"/>
    <s v="Burlington"/>
    <x v="42"/>
    <s v="05408"/>
    <x v="3"/>
    <x v="29"/>
    <x v="1"/>
    <x v="12"/>
    <x v="29"/>
    <n v="2.04"/>
    <n v="1"/>
    <n v="0"/>
    <n v="0.95879999999999987"/>
  </r>
  <r>
    <n v="9391"/>
    <s v="CA-2012-163734"/>
    <x v="1"/>
    <x v="974"/>
    <d v="2012-06-24T00:00:00"/>
    <s v="Standard Class"/>
    <s v="KM-16375"/>
    <s v="Katherine Murray"/>
    <x v="2"/>
    <x v="0"/>
    <s v="Houston"/>
    <x v="5"/>
    <n v="77070"/>
    <x v="2"/>
    <x v="1277"/>
    <x v="1"/>
    <x v="4"/>
    <x v="1253"/>
    <n v="228.92"/>
    <n v="5"/>
    <n v="0.2"/>
    <n v="14.307499999999997"/>
  </r>
  <r>
    <n v="9392"/>
    <s v="CA-2014-162474"/>
    <x v="3"/>
    <x v="677"/>
    <d v="2014-03-17T00:00:00"/>
    <s v="First Class"/>
    <s v="FH-14275"/>
    <s v="Frank Hawley"/>
    <x v="1"/>
    <x v="0"/>
    <s v="Aurora"/>
    <x v="10"/>
    <n v="60505"/>
    <x v="2"/>
    <x v="857"/>
    <x v="2"/>
    <x v="7"/>
    <x v="843"/>
    <n v="7.9920000000000009"/>
    <n v="1"/>
    <n v="0.2"/>
    <n v="2.5973999999999995"/>
  </r>
  <r>
    <n v="9393"/>
    <s v="CA-2012-130848"/>
    <x v="1"/>
    <x v="969"/>
    <d v="2012-10-25T00:00:00"/>
    <s v="Same Day"/>
    <s v="DG-13300"/>
    <s v="Deirdre Greer"/>
    <x v="1"/>
    <x v="0"/>
    <s v="Denver"/>
    <x v="22"/>
    <n v="80219"/>
    <x v="1"/>
    <x v="1455"/>
    <x v="0"/>
    <x v="1"/>
    <x v="1432"/>
    <n v="582.33600000000001"/>
    <n v="8"/>
    <n v="0.2"/>
    <n v="-29.116799999999955"/>
  </r>
  <r>
    <n v="9394"/>
    <s v="CA-2011-125997"/>
    <x v="2"/>
    <x v="59"/>
    <d v="2011-09-23T00:00:00"/>
    <s v="First Class"/>
    <s v="MW-18220"/>
    <s v="Mitch Webber"/>
    <x v="0"/>
    <x v="0"/>
    <s v="New York City"/>
    <x v="15"/>
    <n v="10011"/>
    <x v="3"/>
    <x v="1551"/>
    <x v="2"/>
    <x v="7"/>
    <x v="1530"/>
    <n v="629.94999999999993"/>
    <n v="5"/>
    <n v="0"/>
    <n v="157.48750000000001"/>
  </r>
  <r>
    <n v="9395"/>
    <s v="CA-2011-125997"/>
    <x v="2"/>
    <x v="59"/>
    <d v="2011-09-23T00:00:00"/>
    <s v="First Class"/>
    <s v="MW-18220"/>
    <s v="Mitch Webber"/>
    <x v="0"/>
    <x v="0"/>
    <s v="New York City"/>
    <x v="15"/>
    <n v="10011"/>
    <x v="3"/>
    <x v="654"/>
    <x v="0"/>
    <x v="1"/>
    <x v="648"/>
    <n v="631.78200000000004"/>
    <n v="2"/>
    <n v="0.1"/>
    <n v="140.39599999999993"/>
  </r>
  <r>
    <n v="9396"/>
    <s v="CA-2011-125997"/>
    <x v="2"/>
    <x v="59"/>
    <d v="2011-09-23T00:00:00"/>
    <s v="First Class"/>
    <s v="MW-18220"/>
    <s v="Mitch Webber"/>
    <x v="0"/>
    <x v="0"/>
    <s v="New York City"/>
    <x v="15"/>
    <n v="10011"/>
    <x v="3"/>
    <x v="1248"/>
    <x v="0"/>
    <x v="0"/>
    <x v="1223"/>
    <n v="801.5680000000001"/>
    <n v="2"/>
    <n v="0.2"/>
    <n v="-10.019600000000054"/>
  </r>
  <r>
    <n v="9397"/>
    <s v="CA-2011-125997"/>
    <x v="2"/>
    <x v="59"/>
    <d v="2011-09-23T00:00:00"/>
    <s v="First Class"/>
    <s v="MW-18220"/>
    <s v="Mitch Webber"/>
    <x v="0"/>
    <x v="0"/>
    <s v="New York City"/>
    <x v="15"/>
    <n v="10011"/>
    <x v="3"/>
    <x v="49"/>
    <x v="1"/>
    <x v="2"/>
    <x v="49"/>
    <n v="75.179999999999993"/>
    <n v="6"/>
    <n v="0"/>
    <n v="35.334599999999995"/>
  </r>
  <r>
    <n v="9398"/>
    <s v="CA-2011-125997"/>
    <x v="2"/>
    <x v="59"/>
    <d v="2011-09-23T00:00:00"/>
    <s v="First Class"/>
    <s v="MW-18220"/>
    <s v="Mitch Webber"/>
    <x v="0"/>
    <x v="0"/>
    <s v="New York City"/>
    <x v="15"/>
    <n v="10011"/>
    <x v="3"/>
    <x v="1271"/>
    <x v="1"/>
    <x v="9"/>
    <x v="1247"/>
    <n v="30.98"/>
    <n v="1"/>
    <n v="0"/>
    <n v="8.0548000000000002"/>
  </r>
  <r>
    <n v="9399"/>
    <s v="CA-2011-125997"/>
    <x v="2"/>
    <x v="59"/>
    <d v="2011-09-23T00:00:00"/>
    <s v="First Class"/>
    <s v="MW-18220"/>
    <s v="Mitch Webber"/>
    <x v="0"/>
    <x v="0"/>
    <s v="New York City"/>
    <x v="15"/>
    <n v="10011"/>
    <x v="3"/>
    <x v="1334"/>
    <x v="2"/>
    <x v="7"/>
    <x v="1310"/>
    <n v="1349.91"/>
    <n v="9"/>
    <n v="0"/>
    <n v="661.45590000000004"/>
  </r>
  <r>
    <n v="9400"/>
    <s v="CA-2013-103128"/>
    <x v="0"/>
    <x v="583"/>
    <d v="2013-11-16T00:00:00"/>
    <s v="Standard Class"/>
    <s v="SC-20845"/>
    <s v="Sung Chung"/>
    <x v="0"/>
    <x v="0"/>
    <s v="Arlington Heights"/>
    <x v="10"/>
    <n v="60004"/>
    <x v="2"/>
    <x v="501"/>
    <x v="1"/>
    <x v="6"/>
    <x v="496"/>
    <n v="14.111999999999998"/>
    <n v="6"/>
    <n v="0.2"/>
    <n v="1.2348000000000008"/>
  </r>
  <r>
    <n v="9401"/>
    <s v="CA-2012-167696"/>
    <x v="1"/>
    <x v="1218"/>
    <d v="2012-09-21T00:00:00"/>
    <s v="Standard Class"/>
    <s v="BD-11500"/>
    <s v="Bradley Drucker"/>
    <x v="0"/>
    <x v="0"/>
    <s v="Newport News"/>
    <x v="17"/>
    <n v="23602"/>
    <x v="0"/>
    <x v="837"/>
    <x v="1"/>
    <x v="12"/>
    <x v="33"/>
    <n v="31.12"/>
    <n v="4"/>
    <n v="0"/>
    <n v="14.6264"/>
  </r>
  <r>
    <n v="9402"/>
    <s v="CA-2011-159814"/>
    <x v="2"/>
    <x v="1219"/>
    <d v="2011-06-28T00:00:00"/>
    <s v="Standard Class"/>
    <s v="LP-17080"/>
    <s v="Liz Pelletier"/>
    <x v="0"/>
    <x v="0"/>
    <s v="Tucson"/>
    <x v="16"/>
    <n v="85705"/>
    <x v="1"/>
    <x v="1565"/>
    <x v="0"/>
    <x v="5"/>
    <x v="1547"/>
    <n v="4.2720000000000002"/>
    <n v="2"/>
    <n v="0.2"/>
    <n v="0.96119999999999983"/>
  </r>
  <r>
    <n v="9403"/>
    <s v="CA-2013-105459"/>
    <x v="0"/>
    <x v="399"/>
    <d v="2013-08-18T00:00:00"/>
    <s v="Second Class"/>
    <s v="NP-18700"/>
    <s v="Nora Preis"/>
    <x v="0"/>
    <x v="0"/>
    <s v="New York City"/>
    <x v="15"/>
    <n v="10024"/>
    <x v="3"/>
    <x v="616"/>
    <x v="0"/>
    <x v="3"/>
    <x v="611"/>
    <n v="209.148"/>
    <n v="2"/>
    <n v="0.4"/>
    <n v="-66.230199999999996"/>
  </r>
  <r>
    <n v="9404"/>
    <s v="CA-2013-105459"/>
    <x v="0"/>
    <x v="399"/>
    <d v="2013-08-18T00:00:00"/>
    <s v="Second Class"/>
    <s v="NP-18700"/>
    <s v="Nora Preis"/>
    <x v="0"/>
    <x v="0"/>
    <s v="New York City"/>
    <x v="15"/>
    <n v="10024"/>
    <x v="3"/>
    <x v="1244"/>
    <x v="1"/>
    <x v="4"/>
    <x v="1218"/>
    <n v="1591.02"/>
    <n v="6"/>
    <n v="0"/>
    <n v="286.38359999999989"/>
  </r>
  <r>
    <n v="9405"/>
    <s v="CA-2014-141663"/>
    <x v="3"/>
    <x v="669"/>
    <d v="2014-04-18T00:00:00"/>
    <s v="Standard Class"/>
    <s v="DP-13105"/>
    <s v="Dave Poirier"/>
    <x v="1"/>
    <x v="0"/>
    <s v="Philadelphia"/>
    <x v="9"/>
    <n v="19134"/>
    <x v="3"/>
    <x v="1239"/>
    <x v="1"/>
    <x v="13"/>
    <x v="1213"/>
    <n v="7.92"/>
    <n v="5"/>
    <n v="0.2"/>
    <n v="1.6829999999999994"/>
  </r>
  <r>
    <n v="9406"/>
    <s v="CA-2011-152618"/>
    <x v="2"/>
    <x v="619"/>
    <d v="2011-03-17T00:00:00"/>
    <s v="First Class"/>
    <s v="RB-19465"/>
    <s v="Rick Bensley"/>
    <x v="2"/>
    <x v="0"/>
    <s v="Chicago"/>
    <x v="10"/>
    <n v="60653"/>
    <x v="2"/>
    <x v="1410"/>
    <x v="2"/>
    <x v="15"/>
    <x v="1388"/>
    <n v="574.91"/>
    <n v="2"/>
    <n v="0.3"/>
    <n v="156.04699999999997"/>
  </r>
  <r>
    <n v="9407"/>
    <s v="CA-2011-152618"/>
    <x v="2"/>
    <x v="619"/>
    <d v="2011-03-17T00:00:00"/>
    <s v="First Class"/>
    <s v="RB-19465"/>
    <s v="Rick Bensley"/>
    <x v="2"/>
    <x v="0"/>
    <s v="Chicago"/>
    <x v="10"/>
    <n v="60653"/>
    <x v="2"/>
    <x v="1737"/>
    <x v="1"/>
    <x v="10"/>
    <x v="1717"/>
    <n v="8.4480000000000004"/>
    <n v="2"/>
    <n v="0.2"/>
    <n v="2.6399999999999997"/>
  </r>
  <r>
    <n v="9408"/>
    <s v="CA-2014-162789"/>
    <x v="3"/>
    <x v="585"/>
    <d v="2014-09-25T00:00:00"/>
    <s v="Second Class"/>
    <s v="LC-17140"/>
    <s v="Logan Currie"/>
    <x v="0"/>
    <x v="0"/>
    <s v="New York City"/>
    <x v="15"/>
    <n v="10035"/>
    <x v="3"/>
    <x v="1200"/>
    <x v="2"/>
    <x v="11"/>
    <x v="1176"/>
    <n v="1071"/>
    <n v="9"/>
    <n v="0"/>
    <n v="171.36000000000007"/>
  </r>
  <r>
    <n v="9409"/>
    <s v="CA-2014-162789"/>
    <x v="3"/>
    <x v="585"/>
    <d v="2014-09-25T00:00:00"/>
    <s v="Second Class"/>
    <s v="LC-17140"/>
    <s v="Logan Currie"/>
    <x v="0"/>
    <x v="0"/>
    <s v="New York City"/>
    <x v="15"/>
    <n v="10035"/>
    <x v="3"/>
    <x v="441"/>
    <x v="0"/>
    <x v="5"/>
    <x v="1710"/>
    <n v="12.07"/>
    <n v="1"/>
    <n v="0"/>
    <n v="3.9831000000000003"/>
  </r>
  <r>
    <n v="9410"/>
    <s v="US-2014-110149"/>
    <x v="3"/>
    <x v="389"/>
    <d v="2014-12-14T00:00:00"/>
    <s v="First Class"/>
    <s v="WB-21850"/>
    <s v="William Brown"/>
    <x v="0"/>
    <x v="0"/>
    <s v="Philadelphia"/>
    <x v="9"/>
    <n v="19143"/>
    <x v="3"/>
    <x v="634"/>
    <x v="1"/>
    <x v="8"/>
    <x v="628"/>
    <n v="3.2730000000000006"/>
    <n v="1"/>
    <n v="0.7"/>
    <n v="-2.5092999999999996"/>
  </r>
  <r>
    <n v="9411"/>
    <s v="US-2014-110149"/>
    <x v="3"/>
    <x v="389"/>
    <d v="2014-12-14T00:00:00"/>
    <s v="First Class"/>
    <s v="WB-21850"/>
    <s v="William Brown"/>
    <x v="0"/>
    <x v="0"/>
    <s v="Philadelphia"/>
    <x v="9"/>
    <n v="19143"/>
    <x v="3"/>
    <x v="504"/>
    <x v="0"/>
    <x v="5"/>
    <x v="499"/>
    <n v="87.92"/>
    <n v="5"/>
    <n v="0.2"/>
    <n v="15.385999999999999"/>
  </r>
  <r>
    <n v="9412"/>
    <s v="CA-2013-108959"/>
    <x v="0"/>
    <x v="612"/>
    <d v="2013-03-15T00:00:00"/>
    <s v="Second Class"/>
    <s v="MH-17785"/>
    <s v="Maya Herman"/>
    <x v="1"/>
    <x v="0"/>
    <s v="Glendale"/>
    <x v="16"/>
    <n v="85301"/>
    <x v="1"/>
    <x v="533"/>
    <x v="1"/>
    <x v="4"/>
    <x v="528"/>
    <n v="104.69600000000001"/>
    <n v="1"/>
    <n v="0.2"/>
    <n v="6.5434999999999981"/>
  </r>
  <r>
    <n v="9413"/>
    <s v="CA-2012-164777"/>
    <x v="1"/>
    <x v="746"/>
    <d v="2012-01-29T00:00:00"/>
    <s v="First Class"/>
    <s v="SC-20305"/>
    <s v="Sean Christensen"/>
    <x v="0"/>
    <x v="0"/>
    <s v="Los Angeles"/>
    <x v="1"/>
    <n v="90036"/>
    <x v="1"/>
    <x v="483"/>
    <x v="0"/>
    <x v="1"/>
    <x v="478"/>
    <n v="2803.92"/>
    <n v="5"/>
    <n v="0.2"/>
    <n v="0"/>
  </r>
  <r>
    <n v="9414"/>
    <s v="CA-2013-132017"/>
    <x v="0"/>
    <x v="182"/>
    <d v="2013-09-28T00:00:00"/>
    <s v="First Class"/>
    <s v="MH-17620"/>
    <s v="Matt Hagelstein"/>
    <x v="1"/>
    <x v="0"/>
    <s v="Houston"/>
    <x v="5"/>
    <n v="77041"/>
    <x v="2"/>
    <x v="822"/>
    <x v="1"/>
    <x v="8"/>
    <x v="810"/>
    <n v="6.8159999999999981"/>
    <n v="2"/>
    <n v="0.8"/>
    <n v="-11.587200000000003"/>
  </r>
  <r>
    <n v="9415"/>
    <s v="CA-2012-127824"/>
    <x v="1"/>
    <x v="1090"/>
    <d v="2012-10-22T00:00:00"/>
    <s v="Standard Class"/>
    <s v="JC-15775"/>
    <s v="John Castell"/>
    <x v="0"/>
    <x v="0"/>
    <s v="Seattle"/>
    <x v="4"/>
    <n v="98115"/>
    <x v="1"/>
    <x v="1807"/>
    <x v="2"/>
    <x v="7"/>
    <x v="1788"/>
    <n v="249.58400000000003"/>
    <n v="2"/>
    <n v="0.2"/>
    <n v="15.598999999999997"/>
  </r>
  <r>
    <n v="9416"/>
    <s v="CA-2012-127824"/>
    <x v="1"/>
    <x v="1090"/>
    <d v="2012-10-22T00:00:00"/>
    <s v="Standard Class"/>
    <s v="JC-15775"/>
    <s v="John Castell"/>
    <x v="0"/>
    <x v="0"/>
    <s v="Seattle"/>
    <x v="4"/>
    <n v="98115"/>
    <x v="1"/>
    <x v="1331"/>
    <x v="1"/>
    <x v="10"/>
    <x v="1307"/>
    <n v="17.940000000000001"/>
    <n v="3"/>
    <n v="0"/>
    <n v="8.7906000000000013"/>
  </r>
  <r>
    <n v="9417"/>
    <s v="CA-2012-127824"/>
    <x v="1"/>
    <x v="1090"/>
    <d v="2012-10-22T00:00:00"/>
    <s v="Standard Class"/>
    <s v="JC-15775"/>
    <s v="John Castell"/>
    <x v="0"/>
    <x v="0"/>
    <s v="Seattle"/>
    <x v="4"/>
    <n v="98115"/>
    <x v="1"/>
    <x v="224"/>
    <x v="0"/>
    <x v="5"/>
    <x v="222"/>
    <n v="10.11"/>
    <n v="3"/>
    <n v="0"/>
    <n v="3.2351999999999994"/>
  </r>
  <r>
    <n v="9418"/>
    <s v="CA-2011-148285"/>
    <x v="2"/>
    <x v="1220"/>
    <d v="2011-11-01T00:00:00"/>
    <s v="Standard Class"/>
    <s v="RD-19810"/>
    <s v="Ross DeVincentis"/>
    <x v="2"/>
    <x v="0"/>
    <s v="Fayetteville"/>
    <x v="3"/>
    <n v="28314"/>
    <x v="0"/>
    <x v="778"/>
    <x v="1"/>
    <x v="10"/>
    <x v="769"/>
    <n v="10.368000000000002"/>
    <n v="2"/>
    <n v="0.2"/>
    <n v="3.6288"/>
  </r>
  <r>
    <n v="9419"/>
    <s v="CA-2011-148285"/>
    <x v="2"/>
    <x v="1220"/>
    <d v="2011-11-01T00:00:00"/>
    <s v="Standard Class"/>
    <s v="RD-19810"/>
    <s v="Ross DeVincentis"/>
    <x v="2"/>
    <x v="0"/>
    <s v="Fayetteville"/>
    <x v="3"/>
    <n v="28314"/>
    <x v="0"/>
    <x v="811"/>
    <x v="1"/>
    <x v="10"/>
    <x v="33"/>
    <n v="11.952000000000002"/>
    <n v="3"/>
    <n v="0.2"/>
    <n v="4.0338000000000003"/>
  </r>
  <r>
    <n v="9420"/>
    <s v="CA-2014-152926"/>
    <x v="3"/>
    <x v="280"/>
    <d v="2014-10-05T00:00:00"/>
    <s v="Second Class"/>
    <s v="SC-20695"/>
    <s v="Steve Chapman"/>
    <x v="1"/>
    <x v="0"/>
    <s v="Houston"/>
    <x v="5"/>
    <n v="77041"/>
    <x v="2"/>
    <x v="513"/>
    <x v="1"/>
    <x v="9"/>
    <x v="508"/>
    <n v="15.223999999999997"/>
    <n v="2"/>
    <n v="0.8"/>
    <n v="-38.821200000000012"/>
  </r>
  <r>
    <n v="9421"/>
    <s v="CA-2014-152926"/>
    <x v="3"/>
    <x v="280"/>
    <d v="2014-10-05T00:00:00"/>
    <s v="Second Class"/>
    <s v="SC-20695"/>
    <s v="Steve Chapman"/>
    <x v="1"/>
    <x v="0"/>
    <s v="Houston"/>
    <x v="5"/>
    <n v="77041"/>
    <x v="2"/>
    <x v="1549"/>
    <x v="1"/>
    <x v="9"/>
    <x v="1528"/>
    <n v="21.983999999999995"/>
    <n v="6"/>
    <n v="0.8"/>
    <n v="-56.059200000000011"/>
  </r>
  <r>
    <n v="9422"/>
    <s v="CA-2011-145254"/>
    <x v="2"/>
    <x v="149"/>
    <d v="2011-07-27T00:00:00"/>
    <s v="Standard Class"/>
    <s v="NC-18535"/>
    <s v="Nick Crebassa"/>
    <x v="1"/>
    <x v="0"/>
    <s v="San Francisco"/>
    <x v="1"/>
    <n v="94122"/>
    <x v="1"/>
    <x v="1066"/>
    <x v="2"/>
    <x v="7"/>
    <x v="1046"/>
    <n v="604.75199999999995"/>
    <n v="6"/>
    <n v="0.2"/>
    <n v="60.475200000000058"/>
  </r>
  <r>
    <n v="9423"/>
    <s v="CA-2011-145254"/>
    <x v="2"/>
    <x v="149"/>
    <d v="2011-07-27T00:00:00"/>
    <s v="Standard Class"/>
    <s v="NC-18535"/>
    <s v="Nick Crebassa"/>
    <x v="1"/>
    <x v="0"/>
    <s v="San Francisco"/>
    <x v="1"/>
    <n v="94122"/>
    <x v="1"/>
    <x v="597"/>
    <x v="1"/>
    <x v="14"/>
    <x v="592"/>
    <n v="40.700000000000003"/>
    <n v="5"/>
    <n v="0"/>
    <n v="11.802999999999999"/>
  </r>
  <r>
    <n v="9424"/>
    <s v="CA-2011-145254"/>
    <x v="2"/>
    <x v="149"/>
    <d v="2011-07-27T00:00:00"/>
    <s v="Standard Class"/>
    <s v="NC-18535"/>
    <s v="Nick Crebassa"/>
    <x v="1"/>
    <x v="0"/>
    <s v="San Francisco"/>
    <x v="1"/>
    <n v="94122"/>
    <x v="1"/>
    <x v="722"/>
    <x v="2"/>
    <x v="7"/>
    <x v="1395"/>
    <n v="302.37599999999998"/>
    <n v="3"/>
    <n v="0.2"/>
    <n v="37.796999999999997"/>
  </r>
  <r>
    <n v="9425"/>
    <s v="CA-2011-145254"/>
    <x v="2"/>
    <x v="149"/>
    <d v="2011-07-27T00:00:00"/>
    <s v="Standard Class"/>
    <s v="NC-18535"/>
    <s v="Nick Crebassa"/>
    <x v="1"/>
    <x v="0"/>
    <s v="San Francisco"/>
    <x v="1"/>
    <n v="94122"/>
    <x v="1"/>
    <x v="46"/>
    <x v="2"/>
    <x v="11"/>
    <x v="46"/>
    <n v="45"/>
    <n v="3"/>
    <n v="0"/>
    <n v="4.9500000000000011"/>
  </r>
  <r>
    <n v="9426"/>
    <s v="CA-2011-116246"/>
    <x v="2"/>
    <x v="171"/>
    <d v="2011-09-17T00:00:00"/>
    <s v="Second Class"/>
    <s v="LW-17215"/>
    <s v="Luke Weiss"/>
    <x v="0"/>
    <x v="0"/>
    <s v="New York City"/>
    <x v="15"/>
    <n v="10035"/>
    <x v="3"/>
    <x v="483"/>
    <x v="0"/>
    <x v="1"/>
    <x v="478"/>
    <n v="3785.2920000000004"/>
    <n v="6"/>
    <n v="0.1"/>
    <n v="420.58800000000019"/>
  </r>
  <r>
    <n v="9427"/>
    <s v="CA-2013-160479"/>
    <x v="0"/>
    <x v="306"/>
    <d v="2013-09-21T00:00:00"/>
    <s v="Standard Class"/>
    <s v="AH-10585"/>
    <s v="Angele Hood"/>
    <x v="0"/>
    <x v="0"/>
    <s v="Seattle"/>
    <x v="4"/>
    <n v="98105"/>
    <x v="1"/>
    <x v="1658"/>
    <x v="1"/>
    <x v="6"/>
    <x v="1637"/>
    <n v="35.4"/>
    <n v="5"/>
    <n v="0"/>
    <n v="13.452000000000002"/>
  </r>
  <r>
    <n v="9428"/>
    <s v="CA-2011-167486"/>
    <x v="2"/>
    <x v="501"/>
    <d v="2011-12-01T00:00:00"/>
    <s v="Standard Class"/>
    <s v="JO-15145"/>
    <s v="Jack O'Briant"/>
    <x v="1"/>
    <x v="0"/>
    <s v="Buffalo"/>
    <x v="15"/>
    <n v="14215"/>
    <x v="3"/>
    <x v="892"/>
    <x v="0"/>
    <x v="5"/>
    <x v="876"/>
    <n v="199.89999999999998"/>
    <n v="5"/>
    <n v="0"/>
    <n v="39.97999999999999"/>
  </r>
  <r>
    <n v="9429"/>
    <s v="CA-2011-152100"/>
    <x v="2"/>
    <x v="218"/>
    <d v="2011-05-16T00:00:00"/>
    <s v="Standard Class"/>
    <s v="VW-21775"/>
    <s v="Victoria Wilson"/>
    <x v="1"/>
    <x v="0"/>
    <s v="Huntsville"/>
    <x v="5"/>
    <n v="77340"/>
    <x v="2"/>
    <x v="377"/>
    <x v="0"/>
    <x v="1"/>
    <x v="373"/>
    <n v="1212.9599999999998"/>
    <n v="8"/>
    <n v="0.3"/>
    <n v="-69.311999999999898"/>
  </r>
  <r>
    <n v="9430"/>
    <s v="CA-2012-166219"/>
    <x v="1"/>
    <x v="834"/>
    <d v="2012-09-01T00:00:00"/>
    <s v="Standard Class"/>
    <s v="BP-11185"/>
    <s v="Ben Peterman"/>
    <x v="1"/>
    <x v="0"/>
    <s v="Dallas"/>
    <x v="5"/>
    <n v="75081"/>
    <x v="2"/>
    <x v="903"/>
    <x v="2"/>
    <x v="7"/>
    <x v="886"/>
    <n v="1099.96"/>
    <n v="5"/>
    <n v="0.2"/>
    <n v="82.496999999999957"/>
  </r>
  <r>
    <n v="9431"/>
    <s v="CA-2012-166219"/>
    <x v="1"/>
    <x v="834"/>
    <d v="2012-09-01T00:00:00"/>
    <s v="Standard Class"/>
    <s v="BP-11185"/>
    <s v="Ben Peterman"/>
    <x v="1"/>
    <x v="0"/>
    <s v="Dallas"/>
    <x v="5"/>
    <n v="75081"/>
    <x v="2"/>
    <x v="1116"/>
    <x v="0"/>
    <x v="3"/>
    <x v="1095"/>
    <n v="103.48100000000001"/>
    <n v="1"/>
    <n v="0.3"/>
    <n v="-16.261300000000006"/>
  </r>
  <r>
    <n v="9432"/>
    <s v="CA-2012-111864"/>
    <x v="1"/>
    <x v="974"/>
    <d v="2012-06-19T00:00:00"/>
    <s v="Same Day"/>
    <s v="PP-18955"/>
    <s v="Paul Prost"/>
    <x v="2"/>
    <x v="0"/>
    <s v="Philadelphia"/>
    <x v="9"/>
    <n v="19134"/>
    <x v="3"/>
    <x v="1852"/>
    <x v="1"/>
    <x v="2"/>
    <x v="1831"/>
    <n v="5.9039999999999999"/>
    <n v="2"/>
    <n v="0.2"/>
    <n v="1.9925999999999999"/>
  </r>
  <r>
    <n v="9433"/>
    <s v="CA-2012-119627"/>
    <x v="1"/>
    <x v="493"/>
    <d v="2012-08-23T00:00:00"/>
    <s v="Standard Class"/>
    <s v="SC-20725"/>
    <s v="Steven Cartwright"/>
    <x v="0"/>
    <x v="0"/>
    <s v="Peoria"/>
    <x v="16"/>
    <n v="85345"/>
    <x v="1"/>
    <x v="1202"/>
    <x v="2"/>
    <x v="11"/>
    <x v="1178"/>
    <n v="30.080000000000002"/>
    <n v="2"/>
    <n v="0.2"/>
    <n v="-5.2640000000000002"/>
  </r>
  <r>
    <n v="9434"/>
    <s v="CA-2012-119627"/>
    <x v="1"/>
    <x v="493"/>
    <d v="2012-08-23T00:00:00"/>
    <s v="Standard Class"/>
    <s v="SC-20725"/>
    <s v="Steven Cartwright"/>
    <x v="0"/>
    <x v="0"/>
    <s v="Peoria"/>
    <x v="16"/>
    <n v="85345"/>
    <x v="1"/>
    <x v="289"/>
    <x v="1"/>
    <x v="10"/>
    <x v="286"/>
    <n v="36.288000000000011"/>
    <n v="7"/>
    <n v="0.2"/>
    <n v="12.700800000000001"/>
  </r>
  <r>
    <n v="9435"/>
    <s v="CA-2012-119627"/>
    <x v="1"/>
    <x v="493"/>
    <d v="2012-08-23T00:00:00"/>
    <s v="Standard Class"/>
    <s v="SC-20725"/>
    <s v="Steven Cartwright"/>
    <x v="0"/>
    <x v="0"/>
    <s v="Peoria"/>
    <x v="16"/>
    <n v="85345"/>
    <x v="1"/>
    <x v="786"/>
    <x v="1"/>
    <x v="6"/>
    <x v="777"/>
    <n v="10.272000000000002"/>
    <n v="3"/>
    <n v="0.2"/>
    <n v="1.1555999999999984"/>
  </r>
  <r>
    <n v="9436"/>
    <s v="CA-2012-119627"/>
    <x v="1"/>
    <x v="493"/>
    <d v="2012-08-23T00:00:00"/>
    <s v="Standard Class"/>
    <s v="SC-20725"/>
    <s v="Steven Cartwright"/>
    <x v="0"/>
    <x v="0"/>
    <s v="Peoria"/>
    <x v="16"/>
    <n v="85345"/>
    <x v="1"/>
    <x v="552"/>
    <x v="2"/>
    <x v="11"/>
    <x v="546"/>
    <n v="252.8"/>
    <n v="4"/>
    <n v="0.2"/>
    <n v="-31.600000000000037"/>
  </r>
  <r>
    <n v="9437"/>
    <s v="CA-2012-160787"/>
    <x v="1"/>
    <x v="12"/>
    <d v="2012-09-25T00:00:00"/>
    <s v="Same Day"/>
    <s v="BM-11785"/>
    <s v="Bryan Mills"/>
    <x v="0"/>
    <x v="0"/>
    <s v="Philadelphia"/>
    <x v="9"/>
    <n v="19143"/>
    <x v="3"/>
    <x v="696"/>
    <x v="1"/>
    <x v="8"/>
    <x v="689"/>
    <n v="2.9460000000000006"/>
    <n v="2"/>
    <n v="0.7"/>
    <n v="-2.0621999999999998"/>
  </r>
  <r>
    <n v="9438"/>
    <s v="CA-2014-107853"/>
    <x v="3"/>
    <x v="1143"/>
    <d v="2014-06-01T00:00:00"/>
    <s v="Standard Class"/>
    <s v="CD-11920"/>
    <s v="Carlos Daly"/>
    <x v="0"/>
    <x v="0"/>
    <s v="Oceanside"/>
    <x v="1"/>
    <n v="92054"/>
    <x v="1"/>
    <x v="1440"/>
    <x v="1"/>
    <x v="10"/>
    <x v="1419"/>
    <n v="12.96"/>
    <n v="2"/>
    <n v="0"/>
    <n v="6.2208000000000006"/>
  </r>
  <r>
    <n v="9439"/>
    <s v="CA-2014-126144"/>
    <x v="3"/>
    <x v="689"/>
    <d v="2014-08-06T00:00:00"/>
    <s v="Standard Class"/>
    <s v="GM-14680"/>
    <s v="Greg Matthias"/>
    <x v="0"/>
    <x v="0"/>
    <s v="Philadelphia"/>
    <x v="9"/>
    <n v="19134"/>
    <x v="3"/>
    <x v="1270"/>
    <x v="2"/>
    <x v="7"/>
    <x v="1246"/>
    <n v="285.57599999999996"/>
    <n v="4"/>
    <n v="0.4"/>
    <n v="-57.115200000000016"/>
  </r>
  <r>
    <n v="9440"/>
    <s v="US-2011-154655"/>
    <x v="2"/>
    <x v="36"/>
    <d v="2011-10-17T00:00:00"/>
    <s v="Standard Class"/>
    <s v="BP-11050"/>
    <s v="Barry Pond"/>
    <x v="1"/>
    <x v="0"/>
    <s v="Chicago"/>
    <x v="10"/>
    <n v="60623"/>
    <x v="2"/>
    <x v="1205"/>
    <x v="1"/>
    <x v="14"/>
    <x v="1181"/>
    <n v="22.240000000000002"/>
    <n v="2"/>
    <n v="0.2"/>
    <n v="2.5019999999999971"/>
  </r>
  <r>
    <n v="9441"/>
    <s v="CA-2011-100391"/>
    <x v="2"/>
    <x v="594"/>
    <d v="2011-05-29T00:00:00"/>
    <s v="Standard Class"/>
    <s v="BW-11065"/>
    <s v="Barry Weirich"/>
    <x v="0"/>
    <x v="0"/>
    <s v="New York City"/>
    <x v="15"/>
    <n v="10035"/>
    <x v="3"/>
    <x v="1490"/>
    <x v="1"/>
    <x v="10"/>
    <x v="1468"/>
    <n v="14.62"/>
    <n v="2"/>
    <n v="0"/>
    <n v="6.7251999999999992"/>
  </r>
  <r>
    <n v="9442"/>
    <s v="CA-2011-165477"/>
    <x v="2"/>
    <x v="282"/>
    <d v="2011-12-31T00:00:00"/>
    <s v="Second Class"/>
    <s v="RE-19405"/>
    <s v="Ricardo Emerson"/>
    <x v="0"/>
    <x v="0"/>
    <s v="Kent"/>
    <x v="24"/>
    <n v="44240"/>
    <x v="3"/>
    <x v="1204"/>
    <x v="1"/>
    <x v="9"/>
    <x v="1180"/>
    <n v="48.36"/>
    <n v="5"/>
    <n v="0.2"/>
    <n v="6.0449999999999946"/>
  </r>
  <r>
    <n v="9443"/>
    <s v="CA-2014-165904"/>
    <x v="3"/>
    <x v="104"/>
    <d v="2014-04-12T00:00:00"/>
    <s v="Standard Class"/>
    <s v="HR-14770"/>
    <s v="Hallie Redmond"/>
    <x v="2"/>
    <x v="0"/>
    <s v="Jacksonville"/>
    <x v="2"/>
    <n v="32216"/>
    <x v="0"/>
    <x v="400"/>
    <x v="1"/>
    <x v="6"/>
    <x v="396"/>
    <n v="16.256"/>
    <n v="2"/>
    <n v="0.2"/>
    <n v="1.2192000000000007"/>
  </r>
  <r>
    <n v="9444"/>
    <s v="CA-2014-165904"/>
    <x v="3"/>
    <x v="104"/>
    <d v="2014-04-12T00:00:00"/>
    <s v="Standard Class"/>
    <s v="HR-14770"/>
    <s v="Hallie Redmond"/>
    <x v="2"/>
    <x v="0"/>
    <s v="Jacksonville"/>
    <x v="2"/>
    <n v="32216"/>
    <x v="0"/>
    <x v="819"/>
    <x v="2"/>
    <x v="7"/>
    <x v="807"/>
    <n v="219.18400000000003"/>
    <n v="2"/>
    <n v="0.2"/>
    <n v="19.178600000000003"/>
  </r>
  <r>
    <n v="9445"/>
    <s v="CA-2012-104052"/>
    <x v="1"/>
    <x v="1201"/>
    <d v="2012-03-02T00:00:00"/>
    <s v="First Class"/>
    <s v="TP-21565"/>
    <s v="Tracy Poddar"/>
    <x v="1"/>
    <x v="0"/>
    <s v="Coppell"/>
    <x v="5"/>
    <n v="75019"/>
    <x v="2"/>
    <x v="1620"/>
    <x v="2"/>
    <x v="7"/>
    <x v="1602"/>
    <n v="95.84"/>
    <n v="4"/>
    <n v="0.2"/>
    <n v="34.741999999999997"/>
  </r>
  <r>
    <n v="9446"/>
    <s v="CA-2012-168277"/>
    <x v="1"/>
    <x v="352"/>
    <d v="2012-06-03T00:00:00"/>
    <s v="Standard Class"/>
    <s v="KB-16315"/>
    <s v="Karl Braun"/>
    <x v="0"/>
    <x v="0"/>
    <s v="Indianapolis"/>
    <x v="14"/>
    <n v="46203"/>
    <x v="2"/>
    <x v="617"/>
    <x v="1"/>
    <x v="2"/>
    <x v="612"/>
    <n v="12.39"/>
    <n v="3"/>
    <n v="0"/>
    <n v="5.6993999999999998"/>
  </r>
  <r>
    <n v="9447"/>
    <s v="CA-2013-158617"/>
    <x v="0"/>
    <x v="897"/>
    <d v="2013-09-29T00:00:00"/>
    <s v="Standard Class"/>
    <s v="AC-10660"/>
    <s v="Anna Chung"/>
    <x v="0"/>
    <x v="0"/>
    <s v="Lawrence"/>
    <x v="14"/>
    <n v="46226"/>
    <x v="2"/>
    <x v="1357"/>
    <x v="1"/>
    <x v="10"/>
    <x v="1334"/>
    <n v="35.880000000000003"/>
    <n v="6"/>
    <n v="0"/>
    <n v="16.146000000000001"/>
  </r>
  <r>
    <n v="9448"/>
    <s v="CA-2014-136882"/>
    <x v="3"/>
    <x v="837"/>
    <d v="2014-06-04T00:00:00"/>
    <s v="Standard Class"/>
    <s v="DN-13690"/>
    <s v="Duane Noonan"/>
    <x v="0"/>
    <x v="0"/>
    <s v="Tulsa"/>
    <x v="26"/>
    <n v="74133"/>
    <x v="2"/>
    <x v="35"/>
    <x v="0"/>
    <x v="5"/>
    <x v="35"/>
    <n v="477.29999999999995"/>
    <n v="5"/>
    <n v="0"/>
    <n v="138.41699999999997"/>
  </r>
  <r>
    <n v="9449"/>
    <s v="US-2013-148957"/>
    <x v="0"/>
    <x v="42"/>
    <d v="2013-09-24T00:00:00"/>
    <s v="Standard Class"/>
    <s v="CC-12430"/>
    <s v="Chuck Clark"/>
    <x v="2"/>
    <x v="0"/>
    <s v="Redmond"/>
    <x v="4"/>
    <n v="98052"/>
    <x v="1"/>
    <x v="1038"/>
    <x v="1"/>
    <x v="2"/>
    <x v="1019"/>
    <n v="12.32"/>
    <n v="4"/>
    <n v="0"/>
    <n v="5.9135999999999997"/>
  </r>
  <r>
    <n v="9450"/>
    <s v="CA-2011-140032"/>
    <x v="2"/>
    <x v="78"/>
    <d v="2011-09-13T00:00:00"/>
    <s v="Standard Class"/>
    <s v="TS-21340"/>
    <s v="Toby Swindell"/>
    <x v="0"/>
    <x v="0"/>
    <s v="San Francisco"/>
    <x v="1"/>
    <n v="94109"/>
    <x v="1"/>
    <x v="973"/>
    <x v="1"/>
    <x v="8"/>
    <x v="958"/>
    <n v="8.6080000000000005"/>
    <n v="2"/>
    <n v="0.2"/>
    <n v="3.0127999999999995"/>
  </r>
  <r>
    <n v="9451"/>
    <s v="CA-2014-145506"/>
    <x v="3"/>
    <x v="95"/>
    <d v="2014-06-08T00:00:00"/>
    <s v="Standard Class"/>
    <s v="MO-17800"/>
    <s v="Meg O'Connel"/>
    <x v="2"/>
    <x v="0"/>
    <s v="Spokane"/>
    <x v="4"/>
    <n v="99207"/>
    <x v="1"/>
    <x v="464"/>
    <x v="1"/>
    <x v="4"/>
    <x v="460"/>
    <n v="136.26"/>
    <n v="9"/>
    <n v="0"/>
    <n v="5.4503999999999913"/>
  </r>
  <r>
    <n v="9452"/>
    <s v="CA-2012-129546"/>
    <x v="1"/>
    <x v="694"/>
    <d v="2012-10-05T00:00:00"/>
    <s v="Standard Class"/>
    <s v="RP-19855"/>
    <s v="Roy Phan"/>
    <x v="1"/>
    <x v="0"/>
    <s v="Los Angeles"/>
    <x v="1"/>
    <n v="90032"/>
    <x v="1"/>
    <x v="1094"/>
    <x v="1"/>
    <x v="9"/>
    <x v="1075"/>
    <n v="186.14999999999998"/>
    <n v="3"/>
    <n v="0"/>
    <n v="55.844999999999985"/>
  </r>
  <r>
    <n v="9453"/>
    <s v="CA-2012-129546"/>
    <x v="1"/>
    <x v="694"/>
    <d v="2012-10-05T00:00:00"/>
    <s v="Standard Class"/>
    <s v="RP-19855"/>
    <s v="Roy Phan"/>
    <x v="1"/>
    <x v="0"/>
    <s v="Los Angeles"/>
    <x v="1"/>
    <n v="90032"/>
    <x v="1"/>
    <x v="822"/>
    <x v="1"/>
    <x v="8"/>
    <x v="810"/>
    <n v="81.792000000000002"/>
    <n v="6"/>
    <n v="0.2"/>
    <n v="26.582399999999986"/>
  </r>
  <r>
    <n v="9454"/>
    <s v="CA-2012-129546"/>
    <x v="1"/>
    <x v="694"/>
    <d v="2012-10-05T00:00:00"/>
    <s v="Standard Class"/>
    <s v="RP-19855"/>
    <s v="Roy Phan"/>
    <x v="1"/>
    <x v="0"/>
    <s v="Los Angeles"/>
    <x v="1"/>
    <n v="90032"/>
    <x v="1"/>
    <x v="1799"/>
    <x v="1"/>
    <x v="14"/>
    <x v="1780"/>
    <n v="47.19"/>
    <n v="3"/>
    <n v="0"/>
    <n v="13.685099999999995"/>
  </r>
  <r>
    <n v="9455"/>
    <s v="CA-2012-129546"/>
    <x v="1"/>
    <x v="694"/>
    <d v="2012-10-05T00:00:00"/>
    <s v="Standard Class"/>
    <s v="RP-19855"/>
    <s v="Roy Phan"/>
    <x v="1"/>
    <x v="0"/>
    <s v="Los Angeles"/>
    <x v="1"/>
    <n v="90032"/>
    <x v="1"/>
    <x v="461"/>
    <x v="2"/>
    <x v="7"/>
    <x v="457"/>
    <n v="36.783999999999999"/>
    <n v="2"/>
    <n v="0.2"/>
    <n v="-8.2763999999999971"/>
  </r>
  <r>
    <n v="9456"/>
    <s v="CA-2013-140977"/>
    <x v="0"/>
    <x v="950"/>
    <d v="2013-06-20T00:00:00"/>
    <s v="Second Class"/>
    <s v="JL-15175"/>
    <s v="James Lanier"/>
    <x v="2"/>
    <x v="0"/>
    <s v="Chattanooga"/>
    <x v="18"/>
    <n v="37421"/>
    <x v="0"/>
    <x v="1855"/>
    <x v="2"/>
    <x v="15"/>
    <x v="1834"/>
    <n v="91.474999999999994"/>
    <n v="1"/>
    <n v="0.5"/>
    <n v="-1.8294999999999959"/>
  </r>
  <r>
    <n v="9457"/>
    <s v="CA-2014-151855"/>
    <x v="3"/>
    <x v="837"/>
    <d v="2014-06-04T00:00:00"/>
    <s v="Standard Class"/>
    <s v="BW-11110"/>
    <s v="Bart Watters"/>
    <x v="1"/>
    <x v="0"/>
    <s v="Greensboro"/>
    <x v="3"/>
    <n v="27405"/>
    <x v="0"/>
    <x v="1856"/>
    <x v="2"/>
    <x v="11"/>
    <x v="1835"/>
    <n v="27.192"/>
    <n v="3"/>
    <n v="0.2"/>
    <n v="0.33989999999999654"/>
  </r>
  <r>
    <n v="9458"/>
    <s v="CA-2014-151855"/>
    <x v="3"/>
    <x v="837"/>
    <d v="2014-06-04T00:00:00"/>
    <s v="Standard Class"/>
    <s v="BW-11110"/>
    <s v="Bart Watters"/>
    <x v="1"/>
    <x v="0"/>
    <s v="Greensboro"/>
    <x v="3"/>
    <n v="27405"/>
    <x v="0"/>
    <x v="1232"/>
    <x v="1"/>
    <x v="8"/>
    <x v="1206"/>
    <n v="12.059999999999999"/>
    <n v="5"/>
    <n v="0.7"/>
    <n v="-10.050000000000001"/>
  </r>
  <r>
    <n v="9459"/>
    <s v="CA-2011-138240"/>
    <x v="2"/>
    <x v="1148"/>
    <d v="2011-10-14T00:00:00"/>
    <s v="Standard Class"/>
    <s v="SJ-20500"/>
    <s v="Shirley Jackson"/>
    <x v="0"/>
    <x v="0"/>
    <s v="San Francisco"/>
    <x v="1"/>
    <n v="94122"/>
    <x v="1"/>
    <x v="281"/>
    <x v="1"/>
    <x v="6"/>
    <x v="278"/>
    <n v="144.60000000000002"/>
    <n v="3"/>
    <n v="0"/>
    <n v="41.933999999999983"/>
  </r>
  <r>
    <n v="9460"/>
    <s v="CA-2011-138240"/>
    <x v="2"/>
    <x v="1148"/>
    <d v="2011-10-14T00:00:00"/>
    <s v="Standard Class"/>
    <s v="SJ-20500"/>
    <s v="Shirley Jackson"/>
    <x v="0"/>
    <x v="0"/>
    <s v="San Francisco"/>
    <x v="1"/>
    <n v="94122"/>
    <x v="1"/>
    <x v="1730"/>
    <x v="2"/>
    <x v="7"/>
    <x v="1708"/>
    <n v="15.991999999999999"/>
    <n v="1"/>
    <n v="0.2"/>
    <n v="-2.9985000000000022"/>
  </r>
  <r>
    <n v="9461"/>
    <s v="CA-2011-101833"/>
    <x v="2"/>
    <x v="664"/>
    <d v="2011-11-22T00:00:00"/>
    <s v="Second Class"/>
    <s v="FG-14260"/>
    <s v="Frank Gastineau"/>
    <x v="2"/>
    <x v="0"/>
    <s v="New York City"/>
    <x v="15"/>
    <n v="10024"/>
    <x v="3"/>
    <x v="693"/>
    <x v="1"/>
    <x v="10"/>
    <x v="686"/>
    <n v="34.44"/>
    <n v="3"/>
    <n v="0"/>
    <n v="17.22"/>
  </r>
  <r>
    <n v="9462"/>
    <s v="CA-2011-100867"/>
    <x v="2"/>
    <x v="538"/>
    <d v="2011-10-24T00:00:00"/>
    <s v="Standard Class"/>
    <s v="EH-14125"/>
    <s v="Eugene Hildebrand"/>
    <x v="2"/>
    <x v="0"/>
    <s v="Lakewood"/>
    <x v="1"/>
    <n v="90712"/>
    <x v="1"/>
    <x v="1086"/>
    <x v="2"/>
    <x v="7"/>
    <x v="1067"/>
    <n v="321.55200000000002"/>
    <n v="6"/>
    <n v="0.2"/>
    <n v="20.097000000000008"/>
  </r>
  <r>
    <n v="9463"/>
    <s v="US-2014-109610"/>
    <x v="3"/>
    <x v="920"/>
    <d v="2014-12-01T00:00:00"/>
    <s v="Second Class"/>
    <s v="BS-11590"/>
    <s v="Brendan Sweed"/>
    <x v="1"/>
    <x v="0"/>
    <s v="Louisville"/>
    <x v="0"/>
    <n v="40214"/>
    <x v="0"/>
    <x v="1131"/>
    <x v="0"/>
    <x v="1"/>
    <x v="1110"/>
    <n v="701.96"/>
    <n v="2"/>
    <n v="0"/>
    <n v="168.47040000000004"/>
  </r>
  <r>
    <n v="9464"/>
    <s v="CA-2011-156545"/>
    <x v="2"/>
    <x v="1221"/>
    <d v="2011-03-03T00:00:00"/>
    <s v="First Class"/>
    <s v="JS-16030"/>
    <s v="Joy Smith"/>
    <x v="0"/>
    <x v="0"/>
    <s v="Columbus"/>
    <x v="24"/>
    <n v="43229"/>
    <x v="3"/>
    <x v="487"/>
    <x v="1"/>
    <x v="6"/>
    <x v="482"/>
    <n v="19.456000000000003"/>
    <n v="4"/>
    <n v="0.2"/>
    <n v="3.4047999999999981"/>
  </r>
  <r>
    <n v="9465"/>
    <s v="CA-2011-109127"/>
    <x v="2"/>
    <x v="1059"/>
    <d v="2011-12-25T00:00:00"/>
    <s v="Standard Class"/>
    <s v="JC-15775"/>
    <s v="John Castell"/>
    <x v="0"/>
    <x v="0"/>
    <s v="Newark"/>
    <x v="13"/>
    <n v="19711"/>
    <x v="3"/>
    <x v="1568"/>
    <x v="1"/>
    <x v="2"/>
    <x v="1550"/>
    <n v="17.28"/>
    <n v="6"/>
    <n v="0"/>
    <n v="7.9487999999999985"/>
  </r>
  <r>
    <n v="9466"/>
    <s v="CA-2013-126858"/>
    <x v="0"/>
    <x v="258"/>
    <d v="2013-11-24T00:00:00"/>
    <s v="Standard Class"/>
    <s v="JM-15265"/>
    <s v="Janet Molinari"/>
    <x v="1"/>
    <x v="0"/>
    <s v="Seattle"/>
    <x v="4"/>
    <n v="98115"/>
    <x v="1"/>
    <x v="468"/>
    <x v="0"/>
    <x v="5"/>
    <x v="464"/>
    <n v="31.96"/>
    <n v="2"/>
    <n v="0"/>
    <n v="1.597999999999999"/>
  </r>
  <r>
    <n v="9467"/>
    <s v="CA-2014-102925"/>
    <x v="3"/>
    <x v="60"/>
    <d v="2014-11-11T00:00:00"/>
    <s v="Second Class"/>
    <s v="CD-12280"/>
    <s v="Christina DeMoss"/>
    <x v="0"/>
    <x v="0"/>
    <s v="New York City"/>
    <x v="15"/>
    <n v="10024"/>
    <x v="3"/>
    <x v="141"/>
    <x v="1"/>
    <x v="8"/>
    <x v="141"/>
    <n v="164.68800000000002"/>
    <n v="6"/>
    <n v="0.2"/>
    <n v="55.582200000000007"/>
  </r>
  <r>
    <n v="9468"/>
    <s v="CA-2014-102925"/>
    <x v="3"/>
    <x v="60"/>
    <d v="2014-11-11T00:00:00"/>
    <s v="Second Class"/>
    <s v="CD-12280"/>
    <s v="Christina DeMoss"/>
    <x v="0"/>
    <x v="0"/>
    <s v="New York City"/>
    <x v="15"/>
    <n v="10024"/>
    <x v="3"/>
    <x v="1582"/>
    <x v="0"/>
    <x v="3"/>
    <x v="1564"/>
    <n v="166.5"/>
    <n v="2"/>
    <n v="0.4"/>
    <n v="-66.599999999999994"/>
  </r>
  <r>
    <n v="9469"/>
    <s v="CA-2014-102925"/>
    <x v="3"/>
    <x v="60"/>
    <d v="2014-11-11T00:00:00"/>
    <s v="Second Class"/>
    <s v="CD-12280"/>
    <s v="Christina DeMoss"/>
    <x v="0"/>
    <x v="0"/>
    <s v="New York City"/>
    <x v="15"/>
    <n v="10024"/>
    <x v="3"/>
    <x v="680"/>
    <x v="1"/>
    <x v="10"/>
    <x v="674"/>
    <n v="12.96"/>
    <n v="2"/>
    <n v="0"/>
    <n v="6.2208000000000006"/>
  </r>
  <r>
    <n v="9470"/>
    <s v="CA-2014-102925"/>
    <x v="3"/>
    <x v="60"/>
    <d v="2014-11-11T00:00:00"/>
    <s v="Second Class"/>
    <s v="CD-12280"/>
    <s v="Christina DeMoss"/>
    <x v="0"/>
    <x v="0"/>
    <s v="New York City"/>
    <x v="15"/>
    <n v="10024"/>
    <x v="3"/>
    <x v="417"/>
    <x v="1"/>
    <x v="10"/>
    <x v="412"/>
    <n v="110.96"/>
    <n v="2"/>
    <n v="0"/>
    <n v="53.260799999999996"/>
  </r>
  <r>
    <n v="9471"/>
    <s v="CA-2014-102925"/>
    <x v="3"/>
    <x v="60"/>
    <d v="2014-11-11T00:00:00"/>
    <s v="Second Class"/>
    <s v="CD-12280"/>
    <s v="Christina DeMoss"/>
    <x v="0"/>
    <x v="0"/>
    <s v="New York City"/>
    <x v="15"/>
    <n v="10024"/>
    <x v="3"/>
    <x v="140"/>
    <x v="2"/>
    <x v="7"/>
    <x v="140"/>
    <n v="99.98"/>
    <n v="2"/>
    <n v="0"/>
    <n v="3.9991999999999877"/>
  </r>
  <r>
    <n v="9472"/>
    <s v="CA-2014-102925"/>
    <x v="3"/>
    <x v="60"/>
    <d v="2014-11-11T00:00:00"/>
    <s v="Second Class"/>
    <s v="CD-12280"/>
    <s v="Christina DeMoss"/>
    <x v="0"/>
    <x v="0"/>
    <s v="New York City"/>
    <x v="15"/>
    <n v="10024"/>
    <x v="3"/>
    <x v="276"/>
    <x v="1"/>
    <x v="8"/>
    <x v="273"/>
    <n v="11.423999999999999"/>
    <n v="1"/>
    <n v="0.2"/>
    <n v="3.7127999999999997"/>
  </r>
  <r>
    <n v="9473"/>
    <s v="CA-2014-102925"/>
    <x v="3"/>
    <x v="60"/>
    <d v="2014-11-11T00:00:00"/>
    <s v="Second Class"/>
    <s v="CD-12280"/>
    <s v="Christina DeMoss"/>
    <x v="0"/>
    <x v="0"/>
    <s v="New York City"/>
    <x v="15"/>
    <n v="10024"/>
    <x v="3"/>
    <x v="1459"/>
    <x v="0"/>
    <x v="1"/>
    <x v="1436"/>
    <n v="128.12400000000002"/>
    <n v="2"/>
    <n v="0.1"/>
    <n v="24.2012"/>
  </r>
  <r>
    <n v="9474"/>
    <s v="CA-2014-102925"/>
    <x v="3"/>
    <x v="60"/>
    <d v="2014-11-11T00:00:00"/>
    <s v="Second Class"/>
    <s v="CD-12280"/>
    <s v="Christina DeMoss"/>
    <x v="0"/>
    <x v="0"/>
    <s v="New York City"/>
    <x v="15"/>
    <n v="10024"/>
    <x v="3"/>
    <x v="1757"/>
    <x v="0"/>
    <x v="5"/>
    <x v="1738"/>
    <n v="101.4"/>
    <n v="5"/>
    <n v="0"/>
    <n v="38.532000000000004"/>
  </r>
  <r>
    <n v="9475"/>
    <s v="CA-2012-100818"/>
    <x v="1"/>
    <x v="70"/>
    <d v="2012-06-05T00:00:00"/>
    <s v="Second Class"/>
    <s v="JM-15265"/>
    <s v="Janet Molinari"/>
    <x v="1"/>
    <x v="0"/>
    <s v="Chicago"/>
    <x v="10"/>
    <n v="60653"/>
    <x v="2"/>
    <x v="1139"/>
    <x v="1"/>
    <x v="2"/>
    <x v="1118"/>
    <n v="5.9039999999999999"/>
    <n v="2"/>
    <n v="0.2"/>
    <n v="1.9925999999999999"/>
  </r>
  <r>
    <n v="9476"/>
    <s v="CA-2012-100818"/>
    <x v="1"/>
    <x v="70"/>
    <d v="2012-06-05T00:00:00"/>
    <s v="Second Class"/>
    <s v="JM-15265"/>
    <s v="Janet Molinari"/>
    <x v="1"/>
    <x v="0"/>
    <s v="Chicago"/>
    <x v="10"/>
    <n v="60653"/>
    <x v="2"/>
    <x v="1030"/>
    <x v="1"/>
    <x v="10"/>
    <x v="1012"/>
    <n v="173.48800000000003"/>
    <n v="7"/>
    <n v="0.2"/>
    <n v="54.214999999999982"/>
  </r>
  <r>
    <n v="9477"/>
    <s v="CA-2012-100818"/>
    <x v="1"/>
    <x v="70"/>
    <d v="2012-06-05T00:00:00"/>
    <s v="Second Class"/>
    <s v="JM-15265"/>
    <s v="Janet Molinari"/>
    <x v="1"/>
    <x v="0"/>
    <s v="Chicago"/>
    <x v="10"/>
    <n v="60653"/>
    <x v="2"/>
    <x v="1537"/>
    <x v="0"/>
    <x v="5"/>
    <x v="1516"/>
    <n v="51.56"/>
    <n v="2"/>
    <n v="0.6"/>
    <n v="-61.872"/>
  </r>
  <r>
    <n v="9478"/>
    <s v="CA-2012-100818"/>
    <x v="1"/>
    <x v="70"/>
    <d v="2012-06-05T00:00:00"/>
    <s v="Second Class"/>
    <s v="JM-15265"/>
    <s v="Janet Molinari"/>
    <x v="1"/>
    <x v="0"/>
    <s v="Chicago"/>
    <x v="10"/>
    <n v="60653"/>
    <x v="2"/>
    <x v="990"/>
    <x v="1"/>
    <x v="8"/>
    <x v="302"/>
    <n v="3.5639999999999992"/>
    <n v="3"/>
    <n v="0.8"/>
    <n v="-6.2370000000000019"/>
  </r>
  <r>
    <n v="9479"/>
    <s v="CA-2011-126193"/>
    <x v="2"/>
    <x v="557"/>
    <d v="2011-09-14T00:00:00"/>
    <s v="Standard Class"/>
    <s v="SS-20410"/>
    <s v="Shahid Shariari"/>
    <x v="0"/>
    <x v="0"/>
    <s v="Oswego"/>
    <x v="10"/>
    <n v="60543"/>
    <x v="2"/>
    <x v="1321"/>
    <x v="1"/>
    <x v="13"/>
    <x v="1298"/>
    <n v="13.16"/>
    <n v="5"/>
    <n v="0.2"/>
    <n v="4.1124999999999998"/>
  </r>
  <r>
    <n v="9480"/>
    <s v="CA-2011-126193"/>
    <x v="2"/>
    <x v="557"/>
    <d v="2011-09-14T00:00:00"/>
    <s v="Standard Class"/>
    <s v="SS-20410"/>
    <s v="Shahid Shariari"/>
    <x v="0"/>
    <x v="0"/>
    <s v="Oswego"/>
    <x v="10"/>
    <n v="60543"/>
    <x v="2"/>
    <x v="1206"/>
    <x v="1"/>
    <x v="8"/>
    <x v="1182"/>
    <n v="3.8279999999999994"/>
    <n v="3"/>
    <n v="0.8"/>
    <n v="-6.5076000000000018"/>
  </r>
  <r>
    <n v="9481"/>
    <s v="CA-2011-126193"/>
    <x v="2"/>
    <x v="557"/>
    <d v="2011-09-14T00:00:00"/>
    <s v="Standard Class"/>
    <s v="SS-20410"/>
    <s v="Shahid Shariari"/>
    <x v="0"/>
    <x v="0"/>
    <s v="Oswego"/>
    <x v="10"/>
    <n v="60543"/>
    <x v="2"/>
    <x v="569"/>
    <x v="1"/>
    <x v="8"/>
    <x v="564"/>
    <n v="304.98999999999995"/>
    <n v="5"/>
    <n v="0.8"/>
    <n v="-533.73250000000007"/>
  </r>
  <r>
    <n v="9482"/>
    <s v="CA-2014-150504"/>
    <x v="3"/>
    <x v="44"/>
    <d v="2014-11-13T00:00:00"/>
    <s v="Standard Class"/>
    <s v="HG-14845"/>
    <s v="Harry Greene"/>
    <x v="0"/>
    <x v="0"/>
    <s v="Dallas"/>
    <x v="5"/>
    <n v="75220"/>
    <x v="2"/>
    <x v="75"/>
    <x v="1"/>
    <x v="4"/>
    <x v="75"/>
    <n v="18.16"/>
    <n v="2"/>
    <n v="0.2"/>
    <n v="1.8160000000000016"/>
  </r>
  <r>
    <n v="9483"/>
    <s v="CA-2012-158351"/>
    <x v="1"/>
    <x v="782"/>
    <d v="2012-06-24T00:00:00"/>
    <s v="Second Class"/>
    <s v="BC-11125"/>
    <s v="Becky Castell"/>
    <x v="2"/>
    <x v="0"/>
    <s v="Philadelphia"/>
    <x v="9"/>
    <n v="19134"/>
    <x v="3"/>
    <x v="651"/>
    <x v="2"/>
    <x v="11"/>
    <x v="645"/>
    <n v="319.98400000000004"/>
    <n v="2"/>
    <n v="0.2"/>
    <n v="91.995400000000018"/>
  </r>
  <r>
    <n v="9484"/>
    <s v="CA-2011-122679"/>
    <x v="2"/>
    <x v="192"/>
    <d v="2011-07-28T00:00:00"/>
    <s v="Standard Class"/>
    <s v="AB-10255"/>
    <s v="Alejandro Ballentine"/>
    <x v="2"/>
    <x v="0"/>
    <s v="Los Angeles"/>
    <x v="1"/>
    <n v="90008"/>
    <x v="1"/>
    <x v="346"/>
    <x v="1"/>
    <x v="6"/>
    <x v="342"/>
    <n v="19.68"/>
    <n v="6"/>
    <n v="0"/>
    <n v="6.4943999999999988"/>
  </r>
  <r>
    <n v="9485"/>
    <s v="CA-2013-164770"/>
    <x v="0"/>
    <x v="499"/>
    <d v="2013-12-05T00:00:00"/>
    <s v="Second Class"/>
    <s v="MY-18295"/>
    <s v="Muhammed Yedwab"/>
    <x v="1"/>
    <x v="0"/>
    <s v="Houston"/>
    <x v="5"/>
    <n v="77036"/>
    <x v="2"/>
    <x v="1686"/>
    <x v="0"/>
    <x v="0"/>
    <x v="1665"/>
    <n v="781.86399999999992"/>
    <n v="10"/>
    <n v="0.32"/>
    <n v="-137.97600000000008"/>
  </r>
  <r>
    <n v="9486"/>
    <s v="CA-2013-164770"/>
    <x v="0"/>
    <x v="499"/>
    <d v="2013-12-05T00:00:00"/>
    <s v="Second Class"/>
    <s v="MY-18295"/>
    <s v="Muhammed Yedwab"/>
    <x v="1"/>
    <x v="0"/>
    <s v="Houston"/>
    <x v="5"/>
    <n v="77036"/>
    <x v="2"/>
    <x v="1117"/>
    <x v="1"/>
    <x v="10"/>
    <x v="1096"/>
    <n v="30.816000000000003"/>
    <n v="9"/>
    <n v="0.2"/>
    <n v="9.6299999999999955"/>
  </r>
  <r>
    <n v="9487"/>
    <s v="CA-2014-130505"/>
    <x v="3"/>
    <x v="386"/>
    <d v="2014-10-13T00:00:00"/>
    <s v="Same Day"/>
    <s v="NF-18385"/>
    <s v="Natalie Fritzler"/>
    <x v="0"/>
    <x v="0"/>
    <s v="Wheeling"/>
    <x v="48"/>
    <n v="26003"/>
    <x v="3"/>
    <x v="855"/>
    <x v="0"/>
    <x v="3"/>
    <x v="840"/>
    <n v="673.34399999999994"/>
    <n v="3"/>
    <n v="0.3"/>
    <n v="-76.953599999999994"/>
  </r>
  <r>
    <n v="9488"/>
    <s v="US-2014-125213"/>
    <x v="3"/>
    <x v="157"/>
    <d v="2014-12-14T00:00:00"/>
    <s v="First Class"/>
    <s v="NB-18655"/>
    <s v="Nona Balk"/>
    <x v="1"/>
    <x v="0"/>
    <s v="Paterson"/>
    <x v="30"/>
    <n v="7501"/>
    <x v="3"/>
    <x v="845"/>
    <x v="1"/>
    <x v="13"/>
    <x v="831"/>
    <n v="6.5400000000000009"/>
    <n v="3"/>
    <n v="0"/>
    <n v="2.1581999999999999"/>
  </r>
  <r>
    <n v="9489"/>
    <s v="CA-2012-156566"/>
    <x v="1"/>
    <x v="486"/>
    <d v="2012-10-04T00:00:00"/>
    <s v="First Class"/>
    <s v="EM-13960"/>
    <s v="Eric Murdock"/>
    <x v="0"/>
    <x v="0"/>
    <s v="Portland"/>
    <x v="21"/>
    <n v="97206"/>
    <x v="1"/>
    <x v="1118"/>
    <x v="2"/>
    <x v="7"/>
    <x v="1097"/>
    <n v="572.80000000000007"/>
    <n v="2"/>
    <n v="0.2"/>
    <n v="50.120000000000033"/>
  </r>
  <r>
    <n v="9490"/>
    <s v="US-2013-102232"/>
    <x v="0"/>
    <x v="1222"/>
    <d v="2013-08-12T00:00:00"/>
    <s v="Standard Class"/>
    <s v="MF-17665"/>
    <s v="Maureen Fritzler"/>
    <x v="1"/>
    <x v="0"/>
    <s v="Huntsville"/>
    <x v="19"/>
    <n v="35810"/>
    <x v="0"/>
    <x v="1269"/>
    <x v="1"/>
    <x v="6"/>
    <x v="1245"/>
    <n v="197.04999999999998"/>
    <n v="7"/>
    <n v="0"/>
    <n v="59.114999999999981"/>
  </r>
  <r>
    <n v="9491"/>
    <s v="CA-2014-111738"/>
    <x v="3"/>
    <x v="1032"/>
    <d v="2014-01-08T00:00:00"/>
    <s v="Standard Class"/>
    <s v="CM-12385"/>
    <s v="Christopher Martinez"/>
    <x v="0"/>
    <x v="0"/>
    <s v="San Francisco"/>
    <x v="1"/>
    <n v="94110"/>
    <x v="1"/>
    <x v="382"/>
    <x v="1"/>
    <x v="8"/>
    <x v="378"/>
    <n v="2022.2720000000002"/>
    <n v="8"/>
    <n v="0.2"/>
    <n v="682.5168000000001"/>
  </r>
  <r>
    <n v="9492"/>
    <s v="CA-2014-111738"/>
    <x v="3"/>
    <x v="1032"/>
    <d v="2014-01-08T00:00:00"/>
    <s v="Standard Class"/>
    <s v="CM-12385"/>
    <s v="Christopher Martinez"/>
    <x v="0"/>
    <x v="0"/>
    <s v="San Francisco"/>
    <x v="1"/>
    <n v="94110"/>
    <x v="1"/>
    <x v="1279"/>
    <x v="1"/>
    <x v="6"/>
    <x v="1255"/>
    <n v="9.120000000000001"/>
    <n v="3"/>
    <n v="0"/>
    <n v="3.1007999999999996"/>
  </r>
  <r>
    <n v="9493"/>
    <s v="CA-2014-163188"/>
    <x v="3"/>
    <x v="659"/>
    <d v="2014-11-08T00:00:00"/>
    <s v="Same Day"/>
    <s v="EC-14050"/>
    <s v="Erin Creighton"/>
    <x v="0"/>
    <x v="0"/>
    <s v="Oklahoma City"/>
    <x v="26"/>
    <n v="73120"/>
    <x v="2"/>
    <x v="15"/>
    <x v="1"/>
    <x v="8"/>
    <x v="15"/>
    <n v="38.160000000000004"/>
    <n v="9"/>
    <n v="0"/>
    <n v="19.080000000000002"/>
  </r>
  <r>
    <n v="9494"/>
    <s v="CA-2013-105207"/>
    <x v="0"/>
    <x v="835"/>
    <d v="2013-01-08T00:00:00"/>
    <s v="Standard Class"/>
    <s v="BO-11350"/>
    <s v="Bill Overfelt"/>
    <x v="1"/>
    <x v="0"/>
    <s v="Broken Arrow"/>
    <x v="26"/>
    <n v="74012"/>
    <x v="2"/>
    <x v="342"/>
    <x v="0"/>
    <x v="3"/>
    <x v="338"/>
    <n v="1592.8500000000001"/>
    <n v="7"/>
    <n v="0"/>
    <n v="350.42700000000002"/>
  </r>
  <r>
    <n v="9495"/>
    <s v="CA-2013-105207"/>
    <x v="0"/>
    <x v="835"/>
    <d v="2013-01-08T00:00:00"/>
    <s v="Standard Class"/>
    <s v="BO-11350"/>
    <s v="Bill Overfelt"/>
    <x v="1"/>
    <x v="0"/>
    <s v="Broken Arrow"/>
    <x v="26"/>
    <n v="74012"/>
    <x v="2"/>
    <x v="990"/>
    <x v="1"/>
    <x v="8"/>
    <x v="302"/>
    <n v="11.88"/>
    <n v="2"/>
    <n v="0"/>
    <n v="5.3460000000000001"/>
  </r>
  <r>
    <n v="9496"/>
    <s v="US-2013-123610"/>
    <x v="0"/>
    <x v="536"/>
    <d v="2013-05-17T00:00:00"/>
    <s v="Standard Class"/>
    <s v="VM-21835"/>
    <s v="Vivian Mathis"/>
    <x v="0"/>
    <x v="0"/>
    <s v="Mission Viejo"/>
    <x v="1"/>
    <n v="92691"/>
    <x v="1"/>
    <x v="1824"/>
    <x v="2"/>
    <x v="11"/>
    <x v="1803"/>
    <n v="120"/>
    <n v="6"/>
    <n v="0"/>
    <n v="46.800000000000004"/>
  </r>
  <r>
    <n v="9497"/>
    <s v="US-2013-123610"/>
    <x v="0"/>
    <x v="536"/>
    <d v="2013-05-17T00:00:00"/>
    <s v="Standard Class"/>
    <s v="VM-21835"/>
    <s v="Vivian Mathis"/>
    <x v="0"/>
    <x v="0"/>
    <s v="Mission Viejo"/>
    <x v="1"/>
    <n v="92691"/>
    <x v="1"/>
    <x v="1295"/>
    <x v="1"/>
    <x v="9"/>
    <x v="33"/>
    <n v="8.67"/>
    <n v="1"/>
    <n v="0"/>
    <n v="2.3409000000000004"/>
  </r>
  <r>
    <n v="9498"/>
    <s v="CA-2014-118213"/>
    <x v="3"/>
    <x v="60"/>
    <d v="2014-11-08T00:00:00"/>
    <s v="First Class"/>
    <s v="AB-10060"/>
    <s v="Adam Bellavance"/>
    <x v="2"/>
    <x v="0"/>
    <s v="Greenwood"/>
    <x v="14"/>
    <n v="46142"/>
    <x v="2"/>
    <x v="249"/>
    <x v="1"/>
    <x v="10"/>
    <x v="247"/>
    <n v="4.41"/>
    <n v="1"/>
    <n v="0"/>
    <n v="2.0286"/>
  </r>
  <r>
    <n v="9499"/>
    <s v="CA-2014-118213"/>
    <x v="3"/>
    <x v="60"/>
    <d v="2014-11-08T00:00:00"/>
    <s v="First Class"/>
    <s v="AB-10060"/>
    <s v="Adam Bellavance"/>
    <x v="2"/>
    <x v="0"/>
    <s v="Greenwood"/>
    <x v="14"/>
    <n v="46142"/>
    <x v="2"/>
    <x v="1654"/>
    <x v="1"/>
    <x v="10"/>
    <x v="33"/>
    <n v="167.94"/>
    <n v="3"/>
    <n v="0"/>
    <n v="82.290599999999998"/>
  </r>
  <r>
    <n v="9500"/>
    <s v="CA-2014-118213"/>
    <x v="3"/>
    <x v="60"/>
    <d v="2014-11-08T00:00:00"/>
    <s v="First Class"/>
    <s v="AB-10060"/>
    <s v="Adam Bellavance"/>
    <x v="2"/>
    <x v="0"/>
    <s v="Greenwood"/>
    <x v="14"/>
    <n v="46142"/>
    <x v="2"/>
    <x v="987"/>
    <x v="1"/>
    <x v="10"/>
    <x v="971"/>
    <n v="67.8"/>
    <n v="10"/>
    <n v="0"/>
    <n v="31.187999999999999"/>
  </r>
  <r>
    <n v="9501"/>
    <s v="CA-2013-149237"/>
    <x v="0"/>
    <x v="439"/>
    <d v="2013-05-31T00:00:00"/>
    <s v="Standard Class"/>
    <s v="CM-12235"/>
    <s v="Chris McAfee"/>
    <x v="0"/>
    <x v="0"/>
    <s v="Milwaukee"/>
    <x v="6"/>
    <n v="53209"/>
    <x v="2"/>
    <x v="1104"/>
    <x v="0"/>
    <x v="5"/>
    <x v="1084"/>
    <n v="26.94"/>
    <n v="3"/>
    <n v="0"/>
    <n v="11.314800000000002"/>
  </r>
  <r>
    <n v="9502"/>
    <s v="US-2012-158589"/>
    <x v="1"/>
    <x v="312"/>
    <d v="2012-11-24T00:00:00"/>
    <s v="Standard Class"/>
    <s v="KW-16570"/>
    <s v="Kelly Williams"/>
    <x v="0"/>
    <x v="0"/>
    <s v="San Francisco"/>
    <x v="1"/>
    <n v="94109"/>
    <x v="1"/>
    <x v="1445"/>
    <x v="0"/>
    <x v="5"/>
    <x v="1423"/>
    <n v="32.04"/>
    <n v="3"/>
    <n v="0"/>
    <n v="8.01"/>
  </r>
  <r>
    <n v="9503"/>
    <s v="CA-2013-101329"/>
    <x v="0"/>
    <x v="183"/>
    <d v="2013-04-30T00:00:00"/>
    <s v="Standard Class"/>
    <s v="MM-17920"/>
    <s v="Michael Moore"/>
    <x v="0"/>
    <x v="0"/>
    <s v="Rome"/>
    <x v="15"/>
    <n v="13440"/>
    <x v="3"/>
    <x v="1742"/>
    <x v="1"/>
    <x v="6"/>
    <x v="1722"/>
    <n v="32.129999999999995"/>
    <n v="9"/>
    <n v="0"/>
    <n v="8.3537999999999997"/>
  </r>
  <r>
    <n v="9504"/>
    <s v="CA-2013-101329"/>
    <x v="0"/>
    <x v="183"/>
    <d v="2013-04-30T00:00:00"/>
    <s v="Standard Class"/>
    <s v="MM-17920"/>
    <s v="Michael Moore"/>
    <x v="0"/>
    <x v="0"/>
    <s v="Rome"/>
    <x v="15"/>
    <n v="13440"/>
    <x v="3"/>
    <x v="649"/>
    <x v="1"/>
    <x v="6"/>
    <x v="643"/>
    <n v="2.88"/>
    <n v="1"/>
    <n v="0"/>
    <n v="0.80640000000000001"/>
  </r>
  <r>
    <n v="9505"/>
    <s v="CA-2013-113607"/>
    <x v="0"/>
    <x v="500"/>
    <d v="2013-10-19T00:00:00"/>
    <s v="Standard Class"/>
    <s v="PW-19030"/>
    <s v="Pauline Webber"/>
    <x v="1"/>
    <x v="0"/>
    <s v="New York City"/>
    <x v="15"/>
    <n v="10009"/>
    <x v="3"/>
    <x v="1807"/>
    <x v="2"/>
    <x v="7"/>
    <x v="1788"/>
    <n v="1091.93"/>
    <n v="7"/>
    <n v="0"/>
    <n v="272.98250000000002"/>
  </r>
  <r>
    <n v="9506"/>
    <s v="CA-2013-113607"/>
    <x v="0"/>
    <x v="500"/>
    <d v="2013-10-19T00:00:00"/>
    <s v="Standard Class"/>
    <s v="PW-19030"/>
    <s v="Pauline Webber"/>
    <x v="1"/>
    <x v="0"/>
    <s v="New York City"/>
    <x v="15"/>
    <n v="10009"/>
    <x v="3"/>
    <x v="314"/>
    <x v="1"/>
    <x v="10"/>
    <x v="361"/>
    <n v="111.96"/>
    <n v="2"/>
    <n v="0"/>
    <n v="54.860399999999998"/>
  </r>
  <r>
    <n v="9507"/>
    <s v="CA-2011-149104"/>
    <x v="2"/>
    <x v="267"/>
    <d v="2011-04-07T00:00:00"/>
    <s v="Second Class"/>
    <s v="RD-19900"/>
    <s v="Ruben Dartt"/>
    <x v="0"/>
    <x v="0"/>
    <s v="Dearborn Heights"/>
    <x v="12"/>
    <n v="48127"/>
    <x v="2"/>
    <x v="818"/>
    <x v="1"/>
    <x v="6"/>
    <x v="806"/>
    <n v="26.7"/>
    <n v="2"/>
    <n v="0"/>
    <n v="7.4759999999999991"/>
  </r>
  <r>
    <n v="9508"/>
    <s v="CA-2011-149104"/>
    <x v="2"/>
    <x v="267"/>
    <d v="2011-04-07T00:00:00"/>
    <s v="Second Class"/>
    <s v="RD-19900"/>
    <s v="Ruben Dartt"/>
    <x v="0"/>
    <x v="0"/>
    <s v="Dearborn Heights"/>
    <x v="12"/>
    <n v="48127"/>
    <x v="2"/>
    <x v="1232"/>
    <x v="1"/>
    <x v="8"/>
    <x v="1206"/>
    <n v="40.199999999999996"/>
    <n v="5"/>
    <n v="0"/>
    <n v="18.089999999999996"/>
  </r>
  <r>
    <n v="9509"/>
    <s v="CA-2011-149104"/>
    <x v="2"/>
    <x v="267"/>
    <d v="2011-04-07T00:00:00"/>
    <s v="Second Class"/>
    <s v="RD-19900"/>
    <s v="Ruben Dartt"/>
    <x v="0"/>
    <x v="0"/>
    <s v="Dearborn Heights"/>
    <x v="12"/>
    <n v="48127"/>
    <x v="2"/>
    <x v="182"/>
    <x v="1"/>
    <x v="6"/>
    <x v="181"/>
    <n v="13.89"/>
    <n v="3"/>
    <n v="0"/>
    <n v="4.5836999999999994"/>
  </r>
  <r>
    <n v="9510"/>
    <s v="CA-2011-149104"/>
    <x v="2"/>
    <x v="267"/>
    <d v="2011-04-07T00:00:00"/>
    <s v="Second Class"/>
    <s v="RD-19900"/>
    <s v="Ruben Dartt"/>
    <x v="0"/>
    <x v="0"/>
    <s v="Dearborn Heights"/>
    <x v="12"/>
    <n v="48127"/>
    <x v="2"/>
    <x v="156"/>
    <x v="1"/>
    <x v="4"/>
    <x v="155"/>
    <n v="689.81999999999994"/>
    <n v="6"/>
    <n v="0"/>
    <n v="20.694600000000008"/>
  </r>
  <r>
    <n v="9511"/>
    <s v="CA-2013-105263"/>
    <x v="0"/>
    <x v="876"/>
    <d v="2013-08-12T00:00:00"/>
    <s v="Standard Class"/>
    <s v="LM-17065"/>
    <s v="Liz MacKendrick"/>
    <x v="0"/>
    <x v="0"/>
    <s v="New York City"/>
    <x v="15"/>
    <n v="10024"/>
    <x v="3"/>
    <x v="319"/>
    <x v="1"/>
    <x v="6"/>
    <x v="316"/>
    <n v="38.339999999999996"/>
    <n v="9"/>
    <n v="0"/>
    <n v="15.7194"/>
  </r>
  <r>
    <n v="9512"/>
    <s v="CA-2011-130575"/>
    <x v="2"/>
    <x v="637"/>
    <d v="2011-12-16T00:00:00"/>
    <s v="First Class"/>
    <s v="CS-11845"/>
    <s v="Cari Sayre"/>
    <x v="1"/>
    <x v="0"/>
    <s v="Chicago"/>
    <x v="10"/>
    <n v="60623"/>
    <x v="2"/>
    <x v="1087"/>
    <x v="1"/>
    <x v="8"/>
    <x v="1068"/>
    <n v="9.2639999999999976"/>
    <n v="3"/>
    <n v="0.8"/>
    <n v="-13.895999999999997"/>
  </r>
  <r>
    <n v="9513"/>
    <s v="CA-2014-142461"/>
    <x v="3"/>
    <x v="1109"/>
    <d v="2014-06-04T00:00:00"/>
    <s v="Second Class"/>
    <s v="KT-16480"/>
    <s v="Kean Thornton"/>
    <x v="0"/>
    <x v="0"/>
    <s v="Dallas"/>
    <x v="5"/>
    <n v="75217"/>
    <x v="2"/>
    <x v="789"/>
    <x v="0"/>
    <x v="0"/>
    <x v="779"/>
    <n v="204.66639999999998"/>
    <n v="1"/>
    <n v="0.32"/>
    <n v="-6.0196000000000254"/>
  </r>
  <r>
    <n v="9514"/>
    <s v="CA-2013-125220"/>
    <x v="0"/>
    <x v="500"/>
    <d v="2013-10-20T00:00:00"/>
    <s v="Standard Class"/>
    <s v="BE-11410"/>
    <s v="Bobby Elias"/>
    <x v="0"/>
    <x v="0"/>
    <s v="Appleton"/>
    <x v="6"/>
    <n v="54915"/>
    <x v="2"/>
    <x v="764"/>
    <x v="2"/>
    <x v="11"/>
    <x v="756"/>
    <n v="1649.75"/>
    <n v="5"/>
    <n v="0"/>
    <n v="544.41749999999979"/>
  </r>
  <r>
    <n v="9515"/>
    <s v="CA-2011-100293"/>
    <x v="2"/>
    <x v="619"/>
    <d v="2011-03-18T00:00:00"/>
    <s v="Standard Class"/>
    <s v="NF-18475"/>
    <s v="Neil Französisch"/>
    <x v="2"/>
    <x v="0"/>
    <s v="Jacksonville"/>
    <x v="2"/>
    <n v="32216"/>
    <x v="0"/>
    <x v="640"/>
    <x v="1"/>
    <x v="10"/>
    <x v="634"/>
    <n v="91.055999999999997"/>
    <n v="6"/>
    <n v="0.2"/>
    <n v="31.869599999999995"/>
  </r>
  <r>
    <n v="9516"/>
    <s v="CA-2011-154165"/>
    <x v="2"/>
    <x v="1223"/>
    <d v="2011-02-25T00:00:00"/>
    <s v="Standard Class"/>
    <s v="DL-13315"/>
    <s v="Delfina Latchford"/>
    <x v="0"/>
    <x v="0"/>
    <s v="Chicago"/>
    <x v="10"/>
    <n v="60653"/>
    <x v="2"/>
    <x v="1159"/>
    <x v="1"/>
    <x v="6"/>
    <x v="33"/>
    <n v="54.207999999999998"/>
    <n v="14"/>
    <n v="0.2"/>
    <n v="8.808799999999998"/>
  </r>
  <r>
    <n v="9517"/>
    <s v="CA-2012-123939"/>
    <x v="1"/>
    <x v="252"/>
    <d v="2012-08-26T00:00:00"/>
    <s v="Second Class"/>
    <s v="MS-17710"/>
    <s v="Maurice Satty"/>
    <x v="0"/>
    <x v="0"/>
    <s v="Bowling Green"/>
    <x v="24"/>
    <n v="43402"/>
    <x v="3"/>
    <x v="1250"/>
    <x v="2"/>
    <x v="7"/>
    <x v="1225"/>
    <n v="26.981999999999999"/>
    <n v="3"/>
    <n v="0.4"/>
    <n v="4.0472999999999999"/>
  </r>
  <r>
    <n v="9518"/>
    <s v="CA-2012-123939"/>
    <x v="1"/>
    <x v="252"/>
    <d v="2012-08-26T00:00:00"/>
    <s v="Second Class"/>
    <s v="MS-17710"/>
    <s v="Maurice Satty"/>
    <x v="0"/>
    <x v="0"/>
    <s v="Bowling Green"/>
    <x v="24"/>
    <n v="43402"/>
    <x v="3"/>
    <x v="1186"/>
    <x v="1"/>
    <x v="2"/>
    <x v="1163"/>
    <n v="6.911999999999999"/>
    <n v="3"/>
    <n v="0.2"/>
    <n v="2.5056000000000003"/>
  </r>
  <r>
    <n v="9519"/>
    <s v="CA-2012-123939"/>
    <x v="1"/>
    <x v="252"/>
    <d v="2012-08-26T00:00:00"/>
    <s v="Second Class"/>
    <s v="MS-17710"/>
    <s v="Maurice Satty"/>
    <x v="0"/>
    <x v="0"/>
    <s v="Bowling Green"/>
    <x v="24"/>
    <n v="43402"/>
    <x v="3"/>
    <x v="245"/>
    <x v="1"/>
    <x v="4"/>
    <x v="243"/>
    <n v="435.50400000000002"/>
    <n v="3"/>
    <n v="0.2"/>
    <n v="48.994199999999921"/>
  </r>
  <r>
    <n v="9520"/>
    <s v="US-2014-104451"/>
    <x v="3"/>
    <x v="540"/>
    <d v="2014-05-13T00:00:00"/>
    <s v="Second Class"/>
    <s v="MM-18055"/>
    <s v="Michelle Moray"/>
    <x v="0"/>
    <x v="0"/>
    <s v="San Francisco"/>
    <x v="1"/>
    <n v="94110"/>
    <x v="1"/>
    <x v="1266"/>
    <x v="1"/>
    <x v="9"/>
    <x v="1241"/>
    <n v="81.08"/>
    <n v="4"/>
    <n v="0"/>
    <n v="22.702400000000004"/>
  </r>
  <r>
    <n v="9521"/>
    <s v="CA-2013-101189"/>
    <x v="0"/>
    <x v="1084"/>
    <d v="2013-02-09T00:00:00"/>
    <s v="Standard Class"/>
    <s v="JB-15400"/>
    <s v="Jennifer Braxton"/>
    <x v="1"/>
    <x v="0"/>
    <s v="Los Angeles"/>
    <x v="1"/>
    <n v="90049"/>
    <x v="1"/>
    <x v="243"/>
    <x v="1"/>
    <x v="4"/>
    <x v="241"/>
    <n v="93.02"/>
    <n v="2"/>
    <n v="0"/>
    <n v="3.720799999999997"/>
  </r>
  <r>
    <n v="9522"/>
    <s v="CA-2011-169446"/>
    <x v="2"/>
    <x v="174"/>
    <d v="2011-12-25T00:00:00"/>
    <s v="Standard Class"/>
    <s v="SG-20605"/>
    <s v="Speros Goranitis"/>
    <x v="0"/>
    <x v="0"/>
    <s v="Chicago"/>
    <x v="10"/>
    <n v="60623"/>
    <x v="2"/>
    <x v="1857"/>
    <x v="2"/>
    <x v="7"/>
    <x v="1836"/>
    <n v="323.97600000000006"/>
    <n v="3"/>
    <n v="0.2"/>
    <n v="36.44729999999997"/>
  </r>
  <r>
    <n v="9523"/>
    <s v="CA-2011-169446"/>
    <x v="2"/>
    <x v="174"/>
    <d v="2011-12-25T00:00:00"/>
    <s v="Standard Class"/>
    <s v="SG-20605"/>
    <s v="Speros Goranitis"/>
    <x v="0"/>
    <x v="0"/>
    <s v="Chicago"/>
    <x v="10"/>
    <n v="60623"/>
    <x v="2"/>
    <x v="1798"/>
    <x v="1"/>
    <x v="10"/>
    <x v="1779"/>
    <n v="15.552000000000003"/>
    <n v="3"/>
    <n v="0.2"/>
    <n v="5.4432"/>
  </r>
  <r>
    <n v="9524"/>
    <s v="CA-2011-169446"/>
    <x v="2"/>
    <x v="174"/>
    <d v="2011-12-25T00:00:00"/>
    <s v="Standard Class"/>
    <s v="SG-20605"/>
    <s v="Speros Goranitis"/>
    <x v="0"/>
    <x v="0"/>
    <s v="Chicago"/>
    <x v="10"/>
    <n v="60623"/>
    <x v="2"/>
    <x v="1033"/>
    <x v="1"/>
    <x v="4"/>
    <x v="1015"/>
    <n v="32.591999999999999"/>
    <n v="3"/>
    <n v="0.2"/>
    <n v="-7.7406000000000006"/>
  </r>
  <r>
    <n v="9525"/>
    <s v="CA-2014-156958"/>
    <x v="3"/>
    <x v="256"/>
    <d v="2014-12-07T00:00:00"/>
    <s v="First Class"/>
    <s v="PB-18805"/>
    <s v="Patrick Bzostek"/>
    <x v="2"/>
    <x v="0"/>
    <s v="Seattle"/>
    <x v="4"/>
    <n v="98115"/>
    <x v="1"/>
    <x v="301"/>
    <x v="1"/>
    <x v="8"/>
    <x v="298"/>
    <n v="83.920000000000016"/>
    <n v="5"/>
    <n v="0.2"/>
    <n v="29.371999999999993"/>
  </r>
  <r>
    <n v="9526"/>
    <s v="CA-2014-156958"/>
    <x v="3"/>
    <x v="256"/>
    <d v="2014-12-07T00:00:00"/>
    <s v="First Class"/>
    <s v="PB-18805"/>
    <s v="Patrick Bzostek"/>
    <x v="2"/>
    <x v="0"/>
    <s v="Seattle"/>
    <x v="4"/>
    <n v="98115"/>
    <x v="1"/>
    <x v="892"/>
    <x v="0"/>
    <x v="5"/>
    <x v="876"/>
    <n v="199.89999999999998"/>
    <n v="5"/>
    <n v="0"/>
    <n v="39.97999999999999"/>
  </r>
  <r>
    <n v="9527"/>
    <s v="CA-2014-156958"/>
    <x v="3"/>
    <x v="256"/>
    <d v="2014-12-07T00:00:00"/>
    <s v="First Class"/>
    <s v="PB-18805"/>
    <s v="Patrick Bzostek"/>
    <x v="2"/>
    <x v="0"/>
    <s v="Seattle"/>
    <x v="4"/>
    <n v="98115"/>
    <x v="1"/>
    <x v="780"/>
    <x v="2"/>
    <x v="7"/>
    <x v="771"/>
    <n v="31.176000000000002"/>
    <n v="3"/>
    <n v="0.2"/>
    <n v="-7.0145999999999997"/>
  </r>
  <r>
    <n v="9528"/>
    <s v="CA-2014-156958"/>
    <x v="3"/>
    <x v="256"/>
    <d v="2014-12-07T00:00:00"/>
    <s v="First Class"/>
    <s v="PB-18805"/>
    <s v="Patrick Bzostek"/>
    <x v="2"/>
    <x v="0"/>
    <s v="Seattle"/>
    <x v="4"/>
    <n v="98115"/>
    <x v="1"/>
    <x v="379"/>
    <x v="1"/>
    <x v="8"/>
    <x v="375"/>
    <n v="172.75200000000001"/>
    <n v="6"/>
    <n v="0.2"/>
    <n v="60.463200000000015"/>
  </r>
  <r>
    <n v="9529"/>
    <s v="CA-2014-156958"/>
    <x v="3"/>
    <x v="256"/>
    <d v="2014-12-07T00:00:00"/>
    <s v="First Class"/>
    <s v="PB-18805"/>
    <s v="Patrick Bzostek"/>
    <x v="2"/>
    <x v="0"/>
    <s v="Seattle"/>
    <x v="4"/>
    <n v="98115"/>
    <x v="1"/>
    <x v="699"/>
    <x v="1"/>
    <x v="8"/>
    <x v="692"/>
    <n v="9.2959999999999994"/>
    <n v="2"/>
    <n v="0.2"/>
    <n v="3.0211999999999994"/>
  </r>
  <r>
    <n v="9530"/>
    <s v="CA-2014-101637"/>
    <x v="3"/>
    <x v="668"/>
    <d v="2014-03-26T00:00:00"/>
    <s v="Same Day"/>
    <s v="AC-10615"/>
    <s v="Ann Chong"/>
    <x v="1"/>
    <x v="0"/>
    <s v="Beaumont"/>
    <x v="5"/>
    <n v="77705"/>
    <x v="2"/>
    <x v="861"/>
    <x v="1"/>
    <x v="4"/>
    <x v="847"/>
    <n v="12.768000000000001"/>
    <n v="2"/>
    <n v="0.2"/>
    <n v="0.95759999999999934"/>
  </r>
  <r>
    <n v="9531"/>
    <s v="CA-2014-111759"/>
    <x v="3"/>
    <x v="141"/>
    <d v="2014-07-13T00:00:00"/>
    <s v="Standard Class"/>
    <s v="MR-17545"/>
    <s v="Mathew Reese"/>
    <x v="2"/>
    <x v="0"/>
    <s v="Seattle"/>
    <x v="4"/>
    <n v="98103"/>
    <x v="1"/>
    <x v="813"/>
    <x v="1"/>
    <x v="10"/>
    <x v="33"/>
    <n v="52.76"/>
    <n v="2"/>
    <n v="0"/>
    <n v="24.269599999999997"/>
  </r>
  <r>
    <n v="9532"/>
    <s v="CA-2014-102729"/>
    <x v="3"/>
    <x v="40"/>
    <d v="2014-11-01T00:00:00"/>
    <s v="Standard Class"/>
    <s v="BF-11215"/>
    <s v="Benjamin Farhat"/>
    <x v="2"/>
    <x v="0"/>
    <s v="Dallas"/>
    <x v="5"/>
    <n v="75217"/>
    <x v="2"/>
    <x v="1156"/>
    <x v="1"/>
    <x v="4"/>
    <x v="1135"/>
    <n v="55.616"/>
    <n v="2"/>
    <n v="0.2"/>
    <n v="5.5616000000000021"/>
  </r>
  <r>
    <n v="9533"/>
    <s v="CA-2013-116596"/>
    <x v="0"/>
    <x v="189"/>
    <d v="2013-11-01T00:00:00"/>
    <s v="Standard Class"/>
    <s v="BW-11200"/>
    <s v="Ben Wallace"/>
    <x v="0"/>
    <x v="0"/>
    <s v="New York City"/>
    <x v="15"/>
    <n v="10011"/>
    <x v="3"/>
    <x v="1272"/>
    <x v="0"/>
    <x v="1"/>
    <x v="1248"/>
    <n v="427.64400000000001"/>
    <n v="14"/>
    <n v="0.1"/>
    <n v="80.777199999999979"/>
  </r>
  <r>
    <n v="9534"/>
    <s v="CA-2013-116596"/>
    <x v="0"/>
    <x v="189"/>
    <d v="2013-11-01T00:00:00"/>
    <s v="Standard Class"/>
    <s v="BW-11200"/>
    <s v="Ben Wallace"/>
    <x v="0"/>
    <x v="0"/>
    <s v="New York City"/>
    <x v="15"/>
    <n v="10011"/>
    <x v="3"/>
    <x v="195"/>
    <x v="1"/>
    <x v="13"/>
    <x v="194"/>
    <n v="40.669999999999995"/>
    <n v="7"/>
    <n v="0"/>
    <n v="12.607699999999999"/>
  </r>
  <r>
    <n v="9535"/>
    <s v="CA-2013-116596"/>
    <x v="0"/>
    <x v="189"/>
    <d v="2013-11-01T00:00:00"/>
    <s v="Standard Class"/>
    <s v="BW-11200"/>
    <s v="Ben Wallace"/>
    <x v="0"/>
    <x v="0"/>
    <s v="New York City"/>
    <x v="15"/>
    <n v="10011"/>
    <x v="3"/>
    <x v="1764"/>
    <x v="1"/>
    <x v="4"/>
    <x v="1744"/>
    <n v="33.479999999999997"/>
    <n v="2"/>
    <n v="0"/>
    <n v="1.3391999999999982"/>
  </r>
  <r>
    <n v="9536"/>
    <s v="CA-2013-116596"/>
    <x v="0"/>
    <x v="189"/>
    <d v="2013-11-01T00:00:00"/>
    <s v="Standard Class"/>
    <s v="BW-11200"/>
    <s v="Ben Wallace"/>
    <x v="0"/>
    <x v="0"/>
    <s v="New York City"/>
    <x v="15"/>
    <n v="10011"/>
    <x v="3"/>
    <x v="525"/>
    <x v="1"/>
    <x v="8"/>
    <x v="520"/>
    <n v="9.7280000000000015"/>
    <n v="2"/>
    <n v="0.2"/>
    <n v="3.283199999999999"/>
  </r>
  <r>
    <n v="9537"/>
    <s v="CA-2014-124191"/>
    <x v="3"/>
    <x v="492"/>
    <d v="2014-06-15T00:00:00"/>
    <s v="Second Class"/>
    <s v="TS-21610"/>
    <s v="Troy Staebel"/>
    <x v="0"/>
    <x v="0"/>
    <s v="Chicago"/>
    <x v="10"/>
    <n v="60610"/>
    <x v="2"/>
    <x v="1256"/>
    <x v="0"/>
    <x v="5"/>
    <x v="1231"/>
    <n v="8.8559999999999999"/>
    <n v="3"/>
    <n v="0.6"/>
    <n v="-6.8634000000000013"/>
  </r>
  <r>
    <n v="9538"/>
    <s v="CA-2013-148747"/>
    <x v="0"/>
    <x v="477"/>
    <d v="2013-09-28T00:00:00"/>
    <s v="First Class"/>
    <s v="AS-10045"/>
    <s v="Aaron Smayling"/>
    <x v="1"/>
    <x v="0"/>
    <s v="San Francisco"/>
    <x v="1"/>
    <n v="94110"/>
    <x v="1"/>
    <x v="178"/>
    <x v="0"/>
    <x v="0"/>
    <x v="177"/>
    <n v="477.666"/>
    <n v="2"/>
    <n v="0.15"/>
    <n v="84.293999999999969"/>
  </r>
  <r>
    <n v="9539"/>
    <s v="US-2014-169488"/>
    <x v="3"/>
    <x v="210"/>
    <d v="2014-09-10T00:00:00"/>
    <s v="First Class"/>
    <s v="AA-10375"/>
    <s v="Allen Armold"/>
    <x v="0"/>
    <x v="0"/>
    <s v="Providence"/>
    <x v="34"/>
    <n v="2908"/>
    <x v="3"/>
    <x v="938"/>
    <x v="1"/>
    <x v="10"/>
    <x v="922"/>
    <n v="16.899999999999999"/>
    <n v="5"/>
    <n v="0"/>
    <n v="7.7739999999999991"/>
  </r>
  <r>
    <n v="9540"/>
    <s v="US-2014-169488"/>
    <x v="3"/>
    <x v="210"/>
    <d v="2014-09-10T00:00:00"/>
    <s v="First Class"/>
    <s v="AA-10375"/>
    <s v="Allen Armold"/>
    <x v="0"/>
    <x v="0"/>
    <s v="Providence"/>
    <x v="34"/>
    <n v="2908"/>
    <x v="3"/>
    <x v="368"/>
    <x v="1"/>
    <x v="10"/>
    <x v="364"/>
    <n v="39.96"/>
    <n v="2"/>
    <n v="0"/>
    <n v="18.781199999999998"/>
  </r>
  <r>
    <n v="9541"/>
    <s v="CA-2012-135727"/>
    <x v="1"/>
    <x v="1224"/>
    <d v="2012-05-16T00:00:00"/>
    <s v="Second Class"/>
    <s v="PS-18970"/>
    <s v="Paul Stevenson"/>
    <x v="2"/>
    <x v="0"/>
    <s v="Phoenix"/>
    <x v="16"/>
    <n v="85023"/>
    <x v="1"/>
    <x v="877"/>
    <x v="0"/>
    <x v="1"/>
    <x v="862"/>
    <n v="191.96800000000002"/>
    <n v="7"/>
    <n v="0.2"/>
    <n v="16.797200000000004"/>
  </r>
  <r>
    <n v="9542"/>
    <s v="CA-2012-135251"/>
    <x v="1"/>
    <x v="705"/>
    <d v="2012-08-10T00:00:00"/>
    <s v="Standard Class"/>
    <s v="RP-19270"/>
    <s v="Rachel Payne"/>
    <x v="1"/>
    <x v="0"/>
    <s v="Houston"/>
    <x v="5"/>
    <n v="77095"/>
    <x v="2"/>
    <x v="198"/>
    <x v="1"/>
    <x v="2"/>
    <x v="197"/>
    <n v="35.520000000000003"/>
    <n v="3"/>
    <n v="0.2"/>
    <n v="13.320000000000002"/>
  </r>
  <r>
    <n v="9543"/>
    <s v="CA-2012-135251"/>
    <x v="1"/>
    <x v="705"/>
    <d v="2012-08-10T00:00:00"/>
    <s v="Standard Class"/>
    <s v="RP-19270"/>
    <s v="Rachel Payne"/>
    <x v="1"/>
    <x v="0"/>
    <s v="Houston"/>
    <x v="5"/>
    <n v="77095"/>
    <x v="2"/>
    <x v="799"/>
    <x v="1"/>
    <x v="8"/>
    <x v="789"/>
    <n v="6.2299999999999986"/>
    <n v="5"/>
    <n v="0.8"/>
    <n v="-9.6565000000000047"/>
  </r>
  <r>
    <n v="9544"/>
    <s v="CA-2012-135251"/>
    <x v="1"/>
    <x v="705"/>
    <d v="2012-08-10T00:00:00"/>
    <s v="Standard Class"/>
    <s v="RP-19270"/>
    <s v="Rachel Payne"/>
    <x v="1"/>
    <x v="0"/>
    <s v="Houston"/>
    <x v="5"/>
    <n v="77095"/>
    <x v="2"/>
    <x v="1733"/>
    <x v="1"/>
    <x v="10"/>
    <x v="1712"/>
    <n v="56.704000000000001"/>
    <n v="2"/>
    <n v="0.2"/>
    <n v="19.137599999999992"/>
  </r>
  <r>
    <n v="9545"/>
    <s v="CA-2012-135251"/>
    <x v="1"/>
    <x v="705"/>
    <d v="2012-08-10T00:00:00"/>
    <s v="Standard Class"/>
    <s v="RP-19270"/>
    <s v="Rachel Payne"/>
    <x v="1"/>
    <x v="0"/>
    <s v="Houston"/>
    <x v="5"/>
    <n v="77095"/>
    <x v="2"/>
    <x v="1103"/>
    <x v="0"/>
    <x v="0"/>
    <x v="1083"/>
    <n v="369.19919999999996"/>
    <n v="3"/>
    <n v="0.32"/>
    <n v="-114.01739999999995"/>
  </r>
  <r>
    <n v="9546"/>
    <s v="CA-2011-166590"/>
    <x v="2"/>
    <x v="194"/>
    <d v="2011-11-02T00:00:00"/>
    <s v="Standard Class"/>
    <s v="NC-18625"/>
    <s v="Noah Childs"/>
    <x v="1"/>
    <x v="0"/>
    <s v="Columbus"/>
    <x v="14"/>
    <n v="47201"/>
    <x v="2"/>
    <x v="1430"/>
    <x v="2"/>
    <x v="11"/>
    <x v="1409"/>
    <n v="1.98"/>
    <n v="2"/>
    <n v="0"/>
    <n v="0.89100000000000001"/>
  </r>
  <r>
    <n v="9547"/>
    <s v="CA-2011-166590"/>
    <x v="2"/>
    <x v="194"/>
    <d v="2011-11-02T00:00:00"/>
    <s v="Standard Class"/>
    <s v="NC-18625"/>
    <s v="Noah Childs"/>
    <x v="1"/>
    <x v="0"/>
    <s v="Columbus"/>
    <x v="14"/>
    <n v="47201"/>
    <x v="2"/>
    <x v="67"/>
    <x v="1"/>
    <x v="10"/>
    <x v="67"/>
    <n v="75.88"/>
    <n v="2"/>
    <n v="0"/>
    <n v="35.663599999999995"/>
  </r>
  <r>
    <n v="9548"/>
    <s v="CA-2013-131744"/>
    <x v="0"/>
    <x v="1133"/>
    <d v="2013-06-21T00:00:00"/>
    <s v="Second Class"/>
    <s v="SC-20770"/>
    <s v="Stewart Carmichael"/>
    <x v="1"/>
    <x v="0"/>
    <s v="Philadelphia"/>
    <x v="9"/>
    <n v="19134"/>
    <x v="3"/>
    <x v="1532"/>
    <x v="1"/>
    <x v="10"/>
    <x v="1511"/>
    <n v="6.8480000000000008"/>
    <n v="2"/>
    <n v="0.2"/>
    <n v="2.1399999999999992"/>
  </r>
  <r>
    <n v="9549"/>
    <s v="CA-2013-131744"/>
    <x v="0"/>
    <x v="1133"/>
    <d v="2013-06-21T00:00:00"/>
    <s v="Second Class"/>
    <s v="SC-20770"/>
    <s v="Stewart Carmichael"/>
    <x v="1"/>
    <x v="0"/>
    <s v="Philadelphia"/>
    <x v="9"/>
    <n v="19134"/>
    <x v="3"/>
    <x v="8"/>
    <x v="1"/>
    <x v="8"/>
    <x v="8"/>
    <n v="4.6260000000000003"/>
    <n v="2"/>
    <n v="0.7"/>
    <n v="-3.8549999999999986"/>
  </r>
  <r>
    <n v="9550"/>
    <s v="CA-2013-131744"/>
    <x v="0"/>
    <x v="1133"/>
    <d v="2013-06-21T00:00:00"/>
    <s v="Second Class"/>
    <s v="SC-20770"/>
    <s v="Stewart Carmichael"/>
    <x v="1"/>
    <x v="0"/>
    <s v="Philadelphia"/>
    <x v="9"/>
    <n v="19134"/>
    <x v="3"/>
    <x v="1141"/>
    <x v="1"/>
    <x v="9"/>
    <x v="1120"/>
    <n v="453.6"/>
    <n v="3"/>
    <n v="0.2"/>
    <n v="90.71999999999997"/>
  </r>
  <r>
    <n v="9551"/>
    <s v="CA-2012-160864"/>
    <x v="1"/>
    <x v="910"/>
    <d v="2012-05-06T00:00:00"/>
    <s v="First Class"/>
    <s v="NF-18595"/>
    <s v="Nicole Fjeld"/>
    <x v="2"/>
    <x v="0"/>
    <s v="San Jose"/>
    <x v="1"/>
    <n v="95123"/>
    <x v="1"/>
    <x v="68"/>
    <x v="1"/>
    <x v="8"/>
    <x v="68"/>
    <n v="13.847999999999999"/>
    <n v="3"/>
    <n v="0.2"/>
    <n v="5.1929999999999996"/>
  </r>
  <r>
    <n v="9552"/>
    <s v="CA-2012-147690"/>
    <x v="1"/>
    <x v="113"/>
    <d v="2012-11-14T00:00:00"/>
    <s v="Standard Class"/>
    <s v="SC-20020"/>
    <s v="Sam Craven"/>
    <x v="0"/>
    <x v="0"/>
    <s v="Philadelphia"/>
    <x v="9"/>
    <n v="19140"/>
    <x v="3"/>
    <x v="772"/>
    <x v="1"/>
    <x v="4"/>
    <x v="764"/>
    <n v="577.58400000000006"/>
    <n v="6"/>
    <n v="0.2"/>
    <n v="43.318799999999953"/>
  </r>
  <r>
    <n v="9553"/>
    <s v="CA-2012-163923"/>
    <x v="1"/>
    <x v="1051"/>
    <d v="2012-06-03T00:00:00"/>
    <s v="Standard Class"/>
    <s v="BD-11560"/>
    <s v="Brendan Dodson"/>
    <x v="2"/>
    <x v="0"/>
    <s v="Springfield"/>
    <x v="17"/>
    <n v="22153"/>
    <x v="0"/>
    <x v="1302"/>
    <x v="2"/>
    <x v="11"/>
    <x v="1278"/>
    <n v="151.96"/>
    <n v="4"/>
    <n v="0"/>
    <n v="36.470399999999998"/>
  </r>
  <r>
    <n v="9554"/>
    <s v="CA-2013-125724"/>
    <x v="0"/>
    <x v="897"/>
    <d v="2013-09-28T00:00:00"/>
    <s v="Standard Class"/>
    <s v="SM-20950"/>
    <s v="Suzanne McNair"/>
    <x v="1"/>
    <x v="0"/>
    <s v="Broomfield"/>
    <x v="22"/>
    <n v="80020"/>
    <x v="1"/>
    <x v="390"/>
    <x v="0"/>
    <x v="5"/>
    <x v="386"/>
    <n v="68.432000000000016"/>
    <n v="7"/>
    <n v="0.2"/>
    <n v="8.5539999999999878"/>
  </r>
  <r>
    <n v="9555"/>
    <s v="CA-2012-111612"/>
    <x v="1"/>
    <x v="109"/>
    <d v="2012-12-02T00:00:00"/>
    <s v="Standard Class"/>
    <s v="EB-14110"/>
    <s v="Eugene Barchas"/>
    <x v="0"/>
    <x v="0"/>
    <s v="Columbus"/>
    <x v="24"/>
    <n v="43229"/>
    <x v="3"/>
    <x v="90"/>
    <x v="0"/>
    <x v="5"/>
    <x v="90"/>
    <n v="71.12"/>
    <n v="5"/>
    <n v="0.2"/>
    <n v="9.7789999999999964"/>
  </r>
  <r>
    <n v="9556"/>
    <s v="CA-2012-111612"/>
    <x v="1"/>
    <x v="109"/>
    <d v="2012-12-02T00:00:00"/>
    <s v="Standard Class"/>
    <s v="EB-14110"/>
    <s v="Eugene Barchas"/>
    <x v="0"/>
    <x v="0"/>
    <s v="Columbus"/>
    <x v="24"/>
    <n v="43229"/>
    <x v="3"/>
    <x v="1014"/>
    <x v="1"/>
    <x v="13"/>
    <x v="33"/>
    <n v="3.008"/>
    <n v="2"/>
    <n v="0.2"/>
    <n v="0.56399999999999983"/>
  </r>
  <r>
    <n v="9557"/>
    <s v="CA-2012-156853"/>
    <x v="1"/>
    <x v="155"/>
    <d v="2012-12-05T00:00:00"/>
    <s v="Second Class"/>
    <s v="HP-14815"/>
    <s v="Harold Pawlan"/>
    <x v="2"/>
    <x v="0"/>
    <s v="Concord"/>
    <x v="38"/>
    <n v="3301"/>
    <x v="3"/>
    <x v="779"/>
    <x v="1"/>
    <x v="10"/>
    <x v="770"/>
    <n v="184.66"/>
    <n v="7"/>
    <n v="0"/>
    <n v="84.943599999999989"/>
  </r>
  <r>
    <n v="9558"/>
    <s v="CA-2011-103086"/>
    <x v="2"/>
    <x v="1136"/>
    <d v="2011-10-19T00:00:00"/>
    <s v="Second Class"/>
    <s v="EB-14170"/>
    <s v="Evan Bailliet"/>
    <x v="0"/>
    <x v="0"/>
    <s v="Houston"/>
    <x v="5"/>
    <n v="77095"/>
    <x v="2"/>
    <x v="1494"/>
    <x v="0"/>
    <x v="5"/>
    <x v="1473"/>
    <n v="5.3120000000000003"/>
    <n v="2"/>
    <n v="0.6"/>
    <n v="-1.5935999999999995"/>
  </r>
  <r>
    <n v="9559"/>
    <s v="CA-2013-129280"/>
    <x v="0"/>
    <x v="973"/>
    <d v="2013-05-06T00:00:00"/>
    <s v="First Class"/>
    <s v="SM-20905"/>
    <s v="Susan MacKendrick"/>
    <x v="0"/>
    <x v="0"/>
    <s v="Newark"/>
    <x v="24"/>
    <n v="43055"/>
    <x v="3"/>
    <x v="217"/>
    <x v="2"/>
    <x v="11"/>
    <x v="458"/>
    <n v="132.52000000000004"/>
    <n v="5"/>
    <n v="0.2"/>
    <n v="34.786500000000004"/>
  </r>
  <r>
    <n v="9560"/>
    <s v="CA-2013-129280"/>
    <x v="0"/>
    <x v="973"/>
    <d v="2013-05-06T00:00:00"/>
    <s v="First Class"/>
    <s v="SM-20905"/>
    <s v="Susan MacKendrick"/>
    <x v="0"/>
    <x v="0"/>
    <s v="Newark"/>
    <x v="24"/>
    <n v="43055"/>
    <x v="3"/>
    <x v="1166"/>
    <x v="1"/>
    <x v="4"/>
    <x v="1144"/>
    <n v="195.64"/>
    <n v="5"/>
    <n v="0.2"/>
    <n v="-44.018999999999991"/>
  </r>
  <r>
    <n v="9561"/>
    <s v="CA-2013-129280"/>
    <x v="0"/>
    <x v="973"/>
    <d v="2013-05-06T00:00:00"/>
    <s v="First Class"/>
    <s v="SM-20905"/>
    <s v="Susan MacKendrick"/>
    <x v="0"/>
    <x v="0"/>
    <s v="Newark"/>
    <x v="24"/>
    <n v="43055"/>
    <x v="3"/>
    <x v="1416"/>
    <x v="0"/>
    <x v="5"/>
    <x v="1394"/>
    <n v="51.967999999999996"/>
    <n v="2"/>
    <n v="0.2"/>
    <n v="10.393599999999998"/>
  </r>
  <r>
    <n v="9562"/>
    <s v="CA-2013-129280"/>
    <x v="0"/>
    <x v="973"/>
    <d v="2013-05-06T00:00:00"/>
    <s v="First Class"/>
    <s v="SM-20905"/>
    <s v="Susan MacKendrick"/>
    <x v="0"/>
    <x v="0"/>
    <s v="Newark"/>
    <x v="24"/>
    <n v="43055"/>
    <x v="3"/>
    <x v="1332"/>
    <x v="2"/>
    <x v="11"/>
    <x v="1308"/>
    <n v="431.97600000000006"/>
    <n v="3"/>
    <n v="0.2"/>
    <n v="-75.59580000000004"/>
  </r>
  <r>
    <n v="9563"/>
    <s v="CA-2013-129280"/>
    <x v="0"/>
    <x v="973"/>
    <d v="2013-05-06T00:00:00"/>
    <s v="First Class"/>
    <s v="SM-20905"/>
    <s v="Susan MacKendrick"/>
    <x v="0"/>
    <x v="0"/>
    <s v="Newark"/>
    <x v="24"/>
    <n v="43055"/>
    <x v="3"/>
    <x v="1858"/>
    <x v="2"/>
    <x v="15"/>
    <x v="1837"/>
    <n v="224.93700000000004"/>
    <n v="3"/>
    <n v="0.7"/>
    <n v="-164.9538"/>
  </r>
  <r>
    <n v="9564"/>
    <s v="CA-2013-129280"/>
    <x v="0"/>
    <x v="973"/>
    <d v="2013-05-06T00:00:00"/>
    <s v="First Class"/>
    <s v="SM-20905"/>
    <s v="Susan MacKendrick"/>
    <x v="0"/>
    <x v="0"/>
    <s v="Newark"/>
    <x v="24"/>
    <n v="43055"/>
    <x v="3"/>
    <x v="1345"/>
    <x v="1"/>
    <x v="2"/>
    <x v="1321"/>
    <n v="6"/>
    <n v="2"/>
    <n v="0.2"/>
    <n v="2.0999999999999996"/>
  </r>
  <r>
    <n v="9565"/>
    <s v="CA-2012-161242"/>
    <x v="1"/>
    <x v="932"/>
    <d v="2012-06-08T00:00:00"/>
    <s v="Standard Class"/>
    <s v="CG-12040"/>
    <s v="Catherine Glotzbach"/>
    <x v="2"/>
    <x v="0"/>
    <s v="Los Angeles"/>
    <x v="1"/>
    <n v="90045"/>
    <x v="1"/>
    <x v="1017"/>
    <x v="1"/>
    <x v="10"/>
    <x v="999"/>
    <n v="11.76"/>
    <n v="2"/>
    <n v="0"/>
    <n v="5.7623999999999995"/>
  </r>
  <r>
    <n v="9566"/>
    <s v="CA-2011-130428"/>
    <x v="2"/>
    <x v="691"/>
    <d v="2011-03-31T00:00:00"/>
    <s v="Same Day"/>
    <s v="TG-21640"/>
    <s v="Trudy Glocke"/>
    <x v="0"/>
    <x v="0"/>
    <s v="Tampa"/>
    <x v="2"/>
    <n v="33614"/>
    <x v="0"/>
    <x v="228"/>
    <x v="0"/>
    <x v="1"/>
    <x v="226"/>
    <n v="1125.4879999999998"/>
    <n v="7"/>
    <n v="0.2"/>
    <n v="98.480200000000082"/>
  </r>
  <r>
    <n v="9567"/>
    <s v="CA-2011-130428"/>
    <x v="2"/>
    <x v="691"/>
    <d v="2011-03-31T00:00:00"/>
    <s v="Same Day"/>
    <s v="TG-21640"/>
    <s v="Trudy Glocke"/>
    <x v="0"/>
    <x v="0"/>
    <s v="Tampa"/>
    <x v="2"/>
    <n v="33614"/>
    <x v="0"/>
    <x v="674"/>
    <x v="1"/>
    <x v="8"/>
    <x v="668"/>
    <n v="12.645000000000001"/>
    <n v="5"/>
    <n v="0.7"/>
    <n v="-10.116"/>
  </r>
  <r>
    <n v="9568"/>
    <s v="CA-2011-130428"/>
    <x v="2"/>
    <x v="691"/>
    <d v="2011-03-31T00:00:00"/>
    <s v="Same Day"/>
    <s v="TG-21640"/>
    <s v="Trudy Glocke"/>
    <x v="0"/>
    <x v="0"/>
    <s v="Tampa"/>
    <x v="2"/>
    <n v="33614"/>
    <x v="0"/>
    <x v="183"/>
    <x v="1"/>
    <x v="6"/>
    <x v="182"/>
    <n v="4.032"/>
    <n v="2"/>
    <n v="0.2"/>
    <n v="1.0584000000000002"/>
  </r>
  <r>
    <n v="9569"/>
    <s v="CA-2014-104388"/>
    <x v="3"/>
    <x v="957"/>
    <d v="2014-07-08T00:00:00"/>
    <s v="First Class"/>
    <s v="DK-12835"/>
    <s v="Damala Kotsonis"/>
    <x v="1"/>
    <x v="0"/>
    <s v="Fremont"/>
    <x v="8"/>
    <n v="68025"/>
    <x v="2"/>
    <x v="125"/>
    <x v="2"/>
    <x v="7"/>
    <x v="126"/>
    <n v="79.959999999999994"/>
    <n v="4"/>
    <n v="0"/>
    <n v="22.388800000000003"/>
  </r>
  <r>
    <n v="9570"/>
    <s v="CA-2012-113131"/>
    <x v="1"/>
    <x v="496"/>
    <d v="2012-09-24T00:00:00"/>
    <s v="Same Day"/>
    <s v="MB-17305"/>
    <s v="Maria Bertelson"/>
    <x v="0"/>
    <x v="0"/>
    <s v="Columbus"/>
    <x v="24"/>
    <n v="43229"/>
    <x v="3"/>
    <x v="1390"/>
    <x v="1"/>
    <x v="8"/>
    <x v="1367"/>
    <n v="6.732000000000002"/>
    <n v="6"/>
    <n v="0.7"/>
    <n v="-4.4879999999999978"/>
  </r>
  <r>
    <n v="9571"/>
    <s v="CA-2012-113131"/>
    <x v="1"/>
    <x v="496"/>
    <d v="2012-09-24T00:00:00"/>
    <s v="Same Day"/>
    <s v="MB-17305"/>
    <s v="Maria Bertelson"/>
    <x v="0"/>
    <x v="0"/>
    <s v="Columbus"/>
    <x v="24"/>
    <n v="43229"/>
    <x v="3"/>
    <x v="1222"/>
    <x v="1"/>
    <x v="4"/>
    <x v="1197"/>
    <n v="33.568000000000005"/>
    <n v="2"/>
    <n v="0.2"/>
    <n v="1.6783999999999981"/>
  </r>
  <r>
    <n v="9572"/>
    <s v="CA-2012-113131"/>
    <x v="1"/>
    <x v="496"/>
    <d v="2012-09-24T00:00:00"/>
    <s v="Same Day"/>
    <s v="MB-17305"/>
    <s v="Maria Bertelson"/>
    <x v="0"/>
    <x v="0"/>
    <s v="Columbus"/>
    <x v="24"/>
    <n v="43229"/>
    <x v="3"/>
    <x v="1652"/>
    <x v="1"/>
    <x v="12"/>
    <x v="1632"/>
    <n v="15.840000000000002"/>
    <n v="2"/>
    <n v="0.2"/>
    <n v="5.5439999999999987"/>
  </r>
  <r>
    <n v="9573"/>
    <s v="CA-2012-113131"/>
    <x v="1"/>
    <x v="496"/>
    <d v="2012-09-24T00:00:00"/>
    <s v="Same Day"/>
    <s v="MB-17305"/>
    <s v="Maria Bertelson"/>
    <x v="0"/>
    <x v="0"/>
    <s v="Columbus"/>
    <x v="24"/>
    <n v="43229"/>
    <x v="3"/>
    <x v="580"/>
    <x v="1"/>
    <x v="2"/>
    <x v="575"/>
    <n v="24.424000000000003"/>
    <n v="1"/>
    <n v="0.2"/>
    <n v="7.9378000000000002"/>
  </r>
  <r>
    <n v="9574"/>
    <s v="CA-2012-113131"/>
    <x v="1"/>
    <x v="496"/>
    <d v="2012-09-24T00:00:00"/>
    <s v="Same Day"/>
    <s v="MB-17305"/>
    <s v="Maria Bertelson"/>
    <x v="0"/>
    <x v="0"/>
    <s v="Columbus"/>
    <x v="24"/>
    <n v="43229"/>
    <x v="3"/>
    <x v="1046"/>
    <x v="1"/>
    <x v="6"/>
    <x v="1026"/>
    <n v="17.12"/>
    <n v="5"/>
    <n v="0.2"/>
    <n v="1.9259999999999975"/>
  </r>
  <r>
    <n v="9575"/>
    <s v="CA-2012-148495"/>
    <x v="1"/>
    <x v="863"/>
    <d v="2012-08-13T00:00:00"/>
    <s v="Same Day"/>
    <s v="SF-20065"/>
    <s v="Sandra Flanagan"/>
    <x v="0"/>
    <x v="0"/>
    <s v="Pomona"/>
    <x v="1"/>
    <n v="91767"/>
    <x v="1"/>
    <x v="1172"/>
    <x v="0"/>
    <x v="5"/>
    <x v="1149"/>
    <n v="31.56"/>
    <n v="3"/>
    <n v="0"/>
    <n v="10.4148"/>
  </r>
  <r>
    <n v="9576"/>
    <s v="CA-2012-143147"/>
    <x v="1"/>
    <x v="989"/>
    <d v="2012-05-28T00:00:00"/>
    <s v="Second Class"/>
    <s v="PS-18760"/>
    <s v="Pamela Stobb"/>
    <x v="0"/>
    <x v="0"/>
    <s v="San Antonio"/>
    <x v="5"/>
    <n v="78207"/>
    <x v="2"/>
    <x v="83"/>
    <x v="0"/>
    <x v="1"/>
    <x v="83"/>
    <n v="105.68599999999999"/>
    <n v="1"/>
    <n v="0.3"/>
    <n v="-28.686199999999999"/>
  </r>
  <r>
    <n v="9577"/>
    <s v="CA-2012-143147"/>
    <x v="1"/>
    <x v="989"/>
    <d v="2012-05-28T00:00:00"/>
    <s v="Second Class"/>
    <s v="PS-18760"/>
    <s v="Pamela Stobb"/>
    <x v="0"/>
    <x v="0"/>
    <s v="San Antonio"/>
    <x v="5"/>
    <n v="78207"/>
    <x v="2"/>
    <x v="1093"/>
    <x v="2"/>
    <x v="15"/>
    <x v="1074"/>
    <n v="399.53999999999996"/>
    <n v="2"/>
    <n v="0.4"/>
    <n v="-79.908000000000015"/>
  </r>
  <r>
    <n v="9578"/>
    <s v="CA-2012-143147"/>
    <x v="1"/>
    <x v="989"/>
    <d v="2012-05-28T00:00:00"/>
    <s v="Second Class"/>
    <s v="PS-18760"/>
    <s v="Pamela Stobb"/>
    <x v="0"/>
    <x v="0"/>
    <s v="San Antonio"/>
    <x v="5"/>
    <n v="78207"/>
    <x v="2"/>
    <x v="1144"/>
    <x v="0"/>
    <x v="1"/>
    <x v="1123"/>
    <n v="104.93"/>
    <n v="5"/>
    <n v="0.3"/>
    <n v="-4.4969999999999999"/>
  </r>
  <r>
    <n v="9579"/>
    <s v="CA-2014-152975"/>
    <x v="3"/>
    <x v="32"/>
    <d v="2014-09-17T00:00:00"/>
    <s v="First Class"/>
    <s v="RB-19705"/>
    <s v="Roger Barcio"/>
    <x v="2"/>
    <x v="0"/>
    <s v="New York City"/>
    <x v="15"/>
    <n v="10035"/>
    <x v="3"/>
    <x v="907"/>
    <x v="2"/>
    <x v="7"/>
    <x v="890"/>
    <n v="1079.8499999999999"/>
    <n v="3"/>
    <n v="0"/>
    <n v="323.95499999999993"/>
  </r>
  <r>
    <n v="9580"/>
    <s v="CA-2014-152975"/>
    <x v="3"/>
    <x v="32"/>
    <d v="2014-09-17T00:00:00"/>
    <s v="First Class"/>
    <s v="RB-19705"/>
    <s v="Roger Barcio"/>
    <x v="2"/>
    <x v="0"/>
    <s v="New York City"/>
    <x v="15"/>
    <n v="10035"/>
    <x v="3"/>
    <x v="1043"/>
    <x v="1"/>
    <x v="4"/>
    <x v="1023"/>
    <n v="70.98"/>
    <n v="1"/>
    <n v="0"/>
    <n v="3.5489999999999924"/>
  </r>
  <r>
    <n v="9581"/>
    <s v="CA-2014-152975"/>
    <x v="3"/>
    <x v="32"/>
    <d v="2014-09-17T00:00:00"/>
    <s v="First Class"/>
    <s v="RB-19705"/>
    <s v="Roger Barcio"/>
    <x v="2"/>
    <x v="0"/>
    <s v="New York City"/>
    <x v="15"/>
    <n v="10035"/>
    <x v="3"/>
    <x v="758"/>
    <x v="1"/>
    <x v="6"/>
    <x v="749"/>
    <n v="29.950000000000003"/>
    <n v="5"/>
    <n v="0"/>
    <n v="8.6854999999999993"/>
  </r>
  <r>
    <n v="9582"/>
    <s v="CA-2014-152975"/>
    <x v="3"/>
    <x v="32"/>
    <d v="2014-09-17T00:00:00"/>
    <s v="First Class"/>
    <s v="RB-19705"/>
    <s v="Roger Barcio"/>
    <x v="2"/>
    <x v="0"/>
    <s v="New York City"/>
    <x v="15"/>
    <n v="10035"/>
    <x v="3"/>
    <x v="1585"/>
    <x v="0"/>
    <x v="1"/>
    <x v="1567"/>
    <n v="589.41"/>
    <n v="5"/>
    <n v="0.1"/>
    <n v="-6.5490000000000492"/>
  </r>
  <r>
    <n v="9583"/>
    <s v="CA-2013-107475"/>
    <x v="0"/>
    <x v="843"/>
    <d v="2013-06-12T00:00:00"/>
    <s v="Standard Class"/>
    <s v="RS-19870"/>
    <s v="Roy Skaria"/>
    <x v="2"/>
    <x v="0"/>
    <s v="Philadelphia"/>
    <x v="9"/>
    <n v="19120"/>
    <x v="3"/>
    <x v="131"/>
    <x v="1"/>
    <x v="13"/>
    <x v="131"/>
    <n v="9.6479999999999997"/>
    <n v="6"/>
    <n v="0.2"/>
    <n v="3.4973999999999998"/>
  </r>
  <r>
    <n v="9584"/>
    <s v="CA-2014-116127"/>
    <x v="3"/>
    <x v="643"/>
    <d v="2014-06-28T00:00:00"/>
    <s v="Second Class"/>
    <s v="SB-20185"/>
    <s v="Sarah Brown"/>
    <x v="0"/>
    <x v="0"/>
    <s v="New York City"/>
    <x v="15"/>
    <n v="10024"/>
    <x v="3"/>
    <x v="1248"/>
    <x v="0"/>
    <x v="0"/>
    <x v="1223"/>
    <n v="400.78400000000005"/>
    <n v="1"/>
    <n v="0.2"/>
    <n v="-5.0098000000000269"/>
  </r>
  <r>
    <n v="9585"/>
    <s v="CA-2014-132584"/>
    <x v="3"/>
    <x v="775"/>
    <d v="2014-08-28T00:00:00"/>
    <s v="First Class"/>
    <s v="HJ-14875"/>
    <s v="Heather Jas"/>
    <x v="2"/>
    <x v="0"/>
    <s v="Detroit"/>
    <x v="12"/>
    <n v="48234"/>
    <x v="2"/>
    <x v="1031"/>
    <x v="1"/>
    <x v="4"/>
    <x v="1013"/>
    <n v="53.72"/>
    <n v="4"/>
    <n v="0"/>
    <n v="13.967199999999998"/>
  </r>
  <r>
    <n v="9586"/>
    <s v="CA-2013-160598"/>
    <x v="0"/>
    <x v="370"/>
    <d v="2013-08-29T00:00:00"/>
    <s v="First Class"/>
    <s v="SV-20815"/>
    <s v="Stuart Van"/>
    <x v="1"/>
    <x v="0"/>
    <s v="Miami"/>
    <x v="2"/>
    <n v="33142"/>
    <x v="0"/>
    <x v="1413"/>
    <x v="1"/>
    <x v="10"/>
    <x v="1391"/>
    <n v="31.007999999999999"/>
    <n v="1"/>
    <n v="0.2"/>
    <n v="11.240400000000001"/>
  </r>
  <r>
    <n v="9587"/>
    <s v="CA-2013-108630"/>
    <x v="0"/>
    <x v="741"/>
    <d v="2013-11-19T00:00:00"/>
    <s v="Same Day"/>
    <s v="BE-11410"/>
    <s v="Bobby Elias"/>
    <x v="0"/>
    <x v="0"/>
    <s v="Concord"/>
    <x v="1"/>
    <n v="94521"/>
    <x v="1"/>
    <x v="1329"/>
    <x v="1"/>
    <x v="8"/>
    <x v="1305"/>
    <n v="61.120000000000005"/>
    <n v="5"/>
    <n v="0.2"/>
    <n v="22.155999999999999"/>
  </r>
  <r>
    <n v="9588"/>
    <s v="US-2014-129203"/>
    <x v="3"/>
    <x v="827"/>
    <d v="2014-04-23T00:00:00"/>
    <s v="Standard Class"/>
    <s v="BM-11575"/>
    <s v="Brendan Murry"/>
    <x v="1"/>
    <x v="0"/>
    <s v="Chicago"/>
    <x v="10"/>
    <n v="60653"/>
    <x v="2"/>
    <x v="886"/>
    <x v="1"/>
    <x v="4"/>
    <x v="870"/>
    <n v="195.136"/>
    <n v="4"/>
    <n v="0.2"/>
    <n v="-43.9056"/>
  </r>
  <r>
    <n v="9589"/>
    <s v="CA-2014-110940"/>
    <x v="3"/>
    <x v="283"/>
    <d v="2014-07-29T00:00:00"/>
    <s v="Standard Class"/>
    <s v="AZ-10750"/>
    <s v="Annie Zypern"/>
    <x v="0"/>
    <x v="0"/>
    <s v="Wheeling"/>
    <x v="10"/>
    <n v="60090"/>
    <x v="2"/>
    <x v="108"/>
    <x v="1"/>
    <x v="6"/>
    <x v="108"/>
    <n v="121.536"/>
    <n v="4"/>
    <n v="0.2"/>
    <n v="15.191999999999979"/>
  </r>
  <r>
    <n v="9590"/>
    <s v="CA-2011-119172"/>
    <x v="2"/>
    <x v="218"/>
    <d v="2011-05-15T00:00:00"/>
    <s v="Standard Class"/>
    <s v="HD-14785"/>
    <s v="Harold Dahlen"/>
    <x v="2"/>
    <x v="0"/>
    <s v="Chicago"/>
    <x v="10"/>
    <n v="60610"/>
    <x v="2"/>
    <x v="1749"/>
    <x v="1"/>
    <x v="10"/>
    <x v="1730"/>
    <n v="17.472000000000001"/>
    <n v="3"/>
    <n v="0.2"/>
    <n v="5.6783999999999981"/>
  </r>
  <r>
    <n v="9591"/>
    <s v="CA-2011-119172"/>
    <x v="2"/>
    <x v="218"/>
    <d v="2011-05-15T00:00:00"/>
    <s v="Standard Class"/>
    <s v="HD-14785"/>
    <s v="Harold Dahlen"/>
    <x v="2"/>
    <x v="0"/>
    <s v="Chicago"/>
    <x v="10"/>
    <n v="60610"/>
    <x v="2"/>
    <x v="920"/>
    <x v="1"/>
    <x v="8"/>
    <x v="903"/>
    <n v="104.57999999999998"/>
    <n v="9"/>
    <n v="0.8"/>
    <n v="-172.55700000000007"/>
  </r>
  <r>
    <n v="9592"/>
    <s v="US-2013-105452"/>
    <x v="0"/>
    <x v="1062"/>
    <d v="2013-08-02T00:00:00"/>
    <s v="Standard Class"/>
    <s v="BF-11005"/>
    <s v="Barry Franz"/>
    <x v="2"/>
    <x v="0"/>
    <s v="Pasadena"/>
    <x v="5"/>
    <n v="77506"/>
    <x v="2"/>
    <x v="893"/>
    <x v="0"/>
    <x v="5"/>
    <x v="877"/>
    <n v="24.700000000000003"/>
    <n v="5"/>
    <n v="0.6"/>
    <n v="-9.8799999999999955"/>
  </r>
  <r>
    <n v="9593"/>
    <s v="US-2013-105452"/>
    <x v="0"/>
    <x v="1062"/>
    <d v="2013-08-02T00:00:00"/>
    <s v="Standard Class"/>
    <s v="BF-11005"/>
    <s v="Barry Franz"/>
    <x v="2"/>
    <x v="0"/>
    <s v="Pasadena"/>
    <x v="5"/>
    <n v="77506"/>
    <x v="2"/>
    <x v="1814"/>
    <x v="0"/>
    <x v="5"/>
    <x v="1795"/>
    <n v="302.72000000000003"/>
    <n v="5"/>
    <n v="0.6"/>
    <n v="-378.40000000000009"/>
  </r>
  <r>
    <n v="9594"/>
    <s v="CA-2014-108931"/>
    <x v="3"/>
    <x v="32"/>
    <d v="2014-09-20T00:00:00"/>
    <s v="Standard Class"/>
    <s v="HZ-14950"/>
    <s v="Henia Zydlo"/>
    <x v="0"/>
    <x v="0"/>
    <s v="New York City"/>
    <x v="15"/>
    <n v="10024"/>
    <x v="3"/>
    <x v="1489"/>
    <x v="1"/>
    <x v="10"/>
    <x v="1467"/>
    <n v="8.56"/>
    <n v="2"/>
    <n v="0"/>
    <n v="3.8519999999999994"/>
  </r>
  <r>
    <n v="9595"/>
    <s v="CA-2014-108931"/>
    <x v="3"/>
    <x v="32"/>
    <d v="2014-09-20T00:00:00"/>
    <s v="Standard Class"/>
    <s v="HZ-14950"/>
    <s v="Henia Zydlo"/>
    <x v="0"/>
    <x v="0"/>
    <s v="New York City"/>
    <x v="15"/>
    <n v="10024"/>
    <x v="3"/>
    <x v="371"/>
    <x v="1"/>
    <x v="10"/>
    <x v="367"/>
    <n v="11.56"/>
    <n v="2"/>
    <n v="0"/>
    <n v="5.6644000000000005"/>
  </r>
  <r>
    <n v="9596"/>
    <s v="CA-2014-104619"/>
    <x v="3"/>
    <x v="714"/>
    <d v="2014-01-30T00:00:00"/>
    <s v="Standard Class"/>
    <s v="KD-16495"/>
    <s v="Keith Dawkins"/>
    <x v="1"/>
    <x v="0"/>
    <s v="San Jose"/>
    <x v="1"/>
    <n v="95123"/>
    <x v="1"/>
    <x v="22"/>
    <x v="1"/>
    <x v="9"/>
    <x v="22"/>
    <n v="25.86"/>
    <n v="3"/>
    <n v="0"/>
    <n v="6.7236000000000002"/>
  </r>
  <r>
    <n v="9597"/>
    <s v="CA-2014-104619"/>
    <x v="3"/>
    <x v="714"/>
    <d v="2014-01-30T00:00:00"/>
    <s v="Standard Class"/>
    <s v="KD-16495"/>
    <s v="Keith Dawkins"/>
    <x v="1"/>
    <x v="0"/>
    <s v="San Jose"/>
    <x v="1"/>
    <n v="95123"/>
    <x v="1"/>
    <x v="1591"/>
    <x v="1"/>
    <x v="8"/>
    <x v="1574"/>
    <n v="276.78400000000005"/>
    <n v="2"/>
    <n v="0.2"/>
    <n v="89.954799999999992"/>
  </r>
  <r>
    <n v="9598"/>
    <s v="CA-2014-104619"/>
    <x v="3"/>
    <x v="714"/>
    <d v="2014-01-30T00:00:00"/>
    <s v="Standard Class"/>
    <s v="KD-16495"/>
    <s v="Keith Dawkins"/>
    <x v="1"/>
    <x v="0"/>
    <s v="San Jose"/>
    <x v="1"/>
    <n v="95123"/>
    <x v="1"/>
    <x v="1676"/>
    <x v="2"/>
    <x v="7"/>
    <x v="1655"/>
    <n v="110.352"/>
    <n v="3"/>
    <n v="0.2"/>
    <n v="8.2763999999999953"/>
  </r>
  <r>
    <n v="9599"/>
    <s v="CA-2012-149517"/>
    <x v="1"/>
    <x v="444"/>
    <d v="2012-09-23T00:00:00"/>
    <s v="Standard Class"/>
    <s v="FC-14245"/>
    <s v="Frank Carlisle"/>
    <x v="2"/>
    <x v="0"/>
    <s v="Sacramento"/>
    <x v="1"/>
    <n v="95823"/>
    <x v="1"/>
    <x v="1492"/>
    <x v="0"/>
    <x v="5"/>
    <x v="1470"/>
    <n v="60.84"/>
    <n v="3"/>
    <n v="0"/>
    <n v="19.468799999999998"/>
  </r>
  <r>
    <n v="9600"/>
    <s v="CA-2012-116841"/>
    <x v="1"/>
    <x v="1225"/>
    <d v="2012-04-18T00:00:00"/>
    <s v="Standard Class"/>
    <s v="TP-21130"/>
    <s v="Theone Pippenger"/>
    <x v="0"/>
    <x v="0"/>
    <s v="Springfield"/>
    <x v="21"/>
    <n v="97477"/>
    <x v="1"/>
    <x v="1324"/>
    <x v="1"/>
    <x v="9"/>
    <x v="1302"/>
    <n v="35.207999999999998"/>
    <n v="1"/>
    <n v="0.2"/>
    <n v="2.6405999999999992"/>
  </r>
  <r>
    <n v="9601"/>
    <s v="CA-2014-107797"/>
    <x v="3"/>
    <x v="540"/>
    <d v="2014-05-12T00:00:00"/>
    <s v="Second Class"/>
    <s v="EB-13705"/>
    <s v="Ed Braxton"/>
    <x v="1"/>
    <x v="0"/>
    <s v="Mansfield"/>
    <x v="5"/>
    <n v="76063"/>
    <x v="2"/>
    <x v="1465"/>
    <x v="1"/>
    <x v="10"/>
    <x v="1442"/>
    <n v="41.472000000000008"/>
    <n v="8"/>
    <n v="0.2"/>
    <n v="14.5152"/>
  </r>
  <r>
    <n v="9602"/>
    <s v="CA-2013-117604"/>
    <x v="0"/>
    <x v="913"/>
    <d v="2013-09-10T00:00:00"/>
    <s v="Standard Class"/>
    <s v="JP-15520"/>
    <s v="Jeremy Pistek"/>
    <x v="0"/>
    <x v="0"/>
    <s v="Jonesboro"/>
    <x v="36"/>
    <n v="72401"/>
    <x v="0"/>
    <x v="1052"/>
    <x v="1"/>
    <x v="10"/>
    <x v="1032"/>
    <n v="239.5"/>
    <n v="5"/>
    <n v="0"/>
    <n v="114.95999999999998"/>
  </r>
  <r>
    <n v="9603"/>
    <s v="CA-2011-130155"/>
    <x v="2"/>
    <x v="946"/>
    <d v="2011-05-22T00:00:00"/>
    <s v="First Class"/>
    <s v="TD-20995"/>
    <s v="Tamara Dahlen"/>
    <x v="0"/>
    <x v="0"/>
    <s v="Virginia Beach"/>
    <x v="17"/>
    <n v="23464"/>
    <x v="0"/>
    <x v="1726"/>
    <x v="1"/>
    <x v="14"/>
    <x v="1704"/>
    <n v="34.200000000000003"/>
    <n v="5"/>
    <n v="0"/>
    <n v="9.234"/>
  </r>
  <r>
    <n v="9604"/>
    <s v="CA-2013-129861"/>
    <x v="0"/>
    <x v="26"/>
    <d v="2013-06-24T00:00:00"/>
    <s v="Standard Class"/>
    <s v="DM-13345"/>
    <s v="Denise Monton"/>
    <x v="1"/>
    <x v="0"/>
    <s v="Rochester"/>
    <x v="15"/>
    <n v="14609"/>
    <x v="3"/>
    <x v="1021"/>
    <x v="0"/>
    <x v="3"/>
    <x v="1003"/>
    <n v="376.86599999999999"/>
    <n v="3"/>
    <n v="0.4"/>
    <n v="-213.55740000000006"/>
  </r>
  <r>
    <n v="9605"/>
    <s v="CA-2012-138625"/>
    <x v="1"/>
    <x v="121"/>
    <d v="2012-11-05T00:00:00"/>
    <s v="First Class"/>
    <s v="EG-13900"/>
    <s v="Emily Grady"/>
    <x v="0"/>
    <x v="0"/>
    <s v="Chesapeake"/>
    <x v="17"/>
    <n v="23320"/>
    <x v="0"/>
    <x v="1859"/>
    <x v="1"/>
    <x v="9"/>
    <x v="1838"/>
    <n v="197.72"/>
    <n v="4"/>
    <n v="0"/>
    <n v="55.36160000000001"/>
  </r>
  <r>
    <n v="9606"/>
    <s v="US-2014-122672"/>
    <x v="3"/>
    <x v="259"/>
    <d v="2014-11-10T00:00:00"/>
    <s v="Standard Class"/>
    <s v="HG-14965"/>
    <s v="Henry Goldwyn"/>
    <x v="1"/>
    <x v="0"/>
    <s v="Lancaster"/>
    <x v="24"/>
    <n v="43130"/>
    <x v="3"/>
    <x v="176"/>
    <x v="2"/>
    <x v="11"/>
    <x v="175"/>
    <n v="70.720000000000013"/>
    <n v="4"/>
    <n v="0.2"/>
    <n v="-6.1879999999999988"/>
  </r>
  <r>
    <n v="9607"/>
    <s v="US-2014-122672"/>
    <x v="3"/>
    <x v="259"/>
    <d v="2014-11-10T00:00:00"/>
    <s v="Standard Class"/>
    <s v="HG-14965"/>
    <s v="Henry Goldwyn"/>
    <x v="1"/>
    <x v="0"/>
    <s v="Lancaster"/>
    <x v="24"/>
    <n v="43130"/>
    <x v="3"/>
    <x v="871"/>
    <x v="1"/>
    <x v="4"/>
    <x v="856"/>
    <n v="194.35200000000003"/>
    <n v="3"/>
    <n v="0.2"/>
    <n v="-43.729199999999992"/>
  </r>
  <r>
    <n v="9608"/>
    <s v="CA-2014-117128"/>
    <x v="3"/>
    <x v="256"/>
    <d v="2014-12-09T00:00:00"/>
    <s v="Second Class"/>
    <s v="BF-11080"/>
    <s v="Bart Folk"/>
    <x v="0"/>
    <x v="0"/>
    <s v="New York City"/>
    <x v="15"/>
    <n v="10024"/>
    <x v="3"/>
    <x v="1552"/>
    <x v="1"/>
    <x v="10"/>
    <x v="1531"/>
    <n v="21.6"/>
    <n v="6"/>
    <n v="0"/>
    <n v="9.9359999999999999"/>
  </r>
  <r>
    <n v="9609"/>
    <s v="CA-2014-117128"/>
    <x v="3"/>
    <x v="256"/>
    <d v="2014-12-09T00:00:00"/>
    <s v="Second Class"/>
    <s v="BF-11080"/>
    <s v="Bart Folk"/>
    <x v="0"/>
    <x v="0"/>
    <s v="New York City"/>
    <x v="15"/>
    <n v="10024"/>
    <x v="3"/>
    <x v="1238"/>
    <x v="1"/>
    <x v="2"/>
    <x v="1212"/>
    <n v="11.07"/>
    <n v="3"/>
    <n v="0"/>
    <n v="5.2028999999999996"/>
  </r>
  <r>
    <n v="9610"/>
    <s v="CA-2013-130638"/>
    <x v="0"/>
    <x v="458"/>
    <d v="2013-05-20T00:00:00"/>
    <s v="Second Class"/>
    <s v="SC-20095"/>
    <s v="Sanjit Chand"/>
    <x v="0"/>
    <x v="0"/>
    <s v="Los Angeles"/>
    <x v="1"/>
    <n v="90045"/>
    <x v="1"/>
    <x v="1454"/>
    <x v="0"/>
    <x v="5"/>
    <x v="1431"/>
    <n v="282.83999999999997"/>
    <n v="4"/>
    <n v="0"/>
    <n v="19.798799999999972"/>
  </r>
  <r>
    <n v="9611"/>
    <s v="CA-2013-130638"/>
    <x v="0"/>
    <x v="458"/>
    <d v="2013-05-20T00:00:00"/>
    <s v="Second Class"/>
    <s v="SC-20095"/>
    <s v="Sanjit Chand"/>
    <x v="0"/>
    <x v="0"/>
    <s v="Los Angeles"/>
    <x v="1"/>
    <n v="90045"/>
    <x v="1"/>
    <x v="1038"/>
    <x v="1"/>
    <x v="2"/>
    <x v="1019"/>
    <n v="27.72"/>
    <n v="9"/>
    <n v="0"/>
    <n v="13.3056"/>
  </r>
  <r>
    <n v="9612"/>
    <s v="CA-2014-144365"/>
    <x v="3"/>
    <x v="1200"/>
    <d v="2014-10-31T00:00:00"/>
    <s v="Standard Class"/>
    <s v="CS-11950"/>
    <s v="Carlos Soltero"/>
    <x v="0"/>
    <x v="0"/>
    <s v="Jackson"/>
    <x v="35"/>
    <n v="39212"/>
    <x v="0"/>
    <x v="848"/>
    <x v="1"/>
    <x v="13"/>
    <x v="33"/>
    <n v="11.68"/>
    <n v="4"/>
    <n v="0"/>
    <n v="5.2559999999999993"/>
  </r>
  <r>
    <n v="9613"/>
    <s v="CA-2013-110086"/>
    <x v="0"/>
    <x v="31"/>
    <d v="2013-09-23T00:00:00"/>
    <s v="Standard Class"/>
    <s v="BD-11320"/>
    <s v="Bill Donatelli"/>
    <x v="0"/>
    <x v="0"/>
    <s v="Woodland"/>
    <x v="1"/>
    <n v="95695"/>
    <x v="1"/>
    <x v="1501"/>
    <x v="2"/>
    <x v="7"/>
    <x v="1480"/>
    <n v="239.98400000000004"/>
    <n v="2"/>
    <n v="0.2"/>
    <n v="23.998400000000004"/>
  </r>
  <r>
    <n v="9614"/>
    <s v="CA-2011-128524"/>
    <x v="2"/>
    <x v="7"/>
    <d v="2011-11-13T00:00:00"/>
    <s v="First Class"/>
    <s v="MZ-17515"/>
    <s v="Mary Zewe"/>
    <x v="1"/>
    <x v="0"/>
    <s v="Seattle"/>
    <x v="4"/>
    <n v="98115"/>
    <x v="1"/>
    <x v="9"/>
    <x v="1"/>
    <x v="9"/>
    <x v="9"/>
    <n v="22.98"/>
    <n v="1"/>
    <n v="0"/>
    <n v="6.8939999999999984"/>
  </r>
  <r>
    <n v="9615"/>
    <s v="CA-2011-128524"/>
    <x v="2"/>
    <x v="7"/>
    <d v="2011-11-13T00:00:00"/>
    <s v="First Class"/>
    <s v="MZ-17515"/>
    <s v="Mary Zewe"/>
    <x v="1"/>
    <x v="0"/>
    <s v="Seattle"/>
    <x v="4"/>
    <n v="98115"/>
    <x v="1"/>
    <x v="1207"/>
    <x v="2"/>
    <x v="11"/>
    <x v="1183"/>
    <n v="102.13"/>
    <n v="7"/>
    <n v="0"/>
    <n v="15.319499999999996"/>
  </r>
  <r>
    <n v="9616"/>
    <s v="CA-2011-128524"/>
    <x v="2"/>
    <x v="7"/>
    <d v="2011-11-13T00:00:00"/>
    <s v="First Class"/>
    <s v="MZ-17515"/>
    <s v="Mary Zewe"/>
    <x v="1"/>
    <x v="0"/>
    <s v="Seattle"/>
    <x v="4"/>
    <n v="98115"/>
    <x v="1"/>
    <x v="450"/>
    <x v="1"/>
    <x v="8"/>
    <x v="446"/>
    <n v="2033.5840000000001"/>
    <n v="2"/>
    <n v="0.2"/>
    <n v="762.59400000000005"/>
  </r>
  <r>
    <n v="9617"/>
    <s v="CA-2013-140256"/>
    <x v="0"/>
    <x v="250"/>
    <d v="2013-08-30T00:00:00"/>
    <s v="Standard Class"/>
    <s v="PW-19030"/>
    <s v="Pauline Webber"/>
    <x v="1"/>
    <x v="0"/>
    <s v="Los Angeles"/>
    <x v="1"/>
    <n v="90049"/>
    <x v="1"/>
    <x v="826"/>
    <x v="1"/>
    <x v="6"/>
    <x v="814"/>
    <n v="5.76"/>
    <n v="2"/>
    <n v="0"/>
    <n v="1.6703999999999999"/>
  </r>
  <r>
    <n v="9618"/>
    <s v="CA-2014-160633"/>
    <x v="3"/>
    <x v="673"/>
    <d v="2014-11-22T00:00:00"/>
    <s v="Standard Class"/>
    <s v="BS-11380"/>
    <s v="Bill Stewart"/>
    <x v="1"/>
    <x v="0"/>
    <s v="Bowling Green"/>
    <x v="24"/>
    <n v="43402"/>
    <x v="3"/>
    <x v="615"/>
    <x v="2"/>
    <x v="16"/>
    <x v="610"/>
    <n v="899.98199999999997"/>
    <n v="3"/>
    <n v="0.4"/>
    <n v="74.998499999999922"/>
  </r>
  <r>
    <n v="9619"/>
    <s v="CA-2014-160633"/>
    <x v="3"/>
    <x v="673"/>
    <d v="2014-11-22T00:00:00"/>
    <s v="Standard Class"/>
    <s v="BS-11380"/>
    <s v="Bill Stewart"/>
    <x v="1"/>
    <x v="0"/>
    <s v="Bowling Green"/>
    <x v="24"/>
    <n v="43402"/>
    <x v="3"/>
    <x v="915"/>
    <x v="1"/>
    <x v="6"/>
    <x v="898"/>
    <n v="86.352000000000004"/>
    <n v="3"/>
    <n v="0.2"/>
    <n v="5.3969999999999914"/>
  </r>
  <r>
    <n v="9620"/>
    <s v="CA-2014-160633"/>
    <x v="3"/>
    <x v="673"/>
    <d v="2014-11-22T00:00:00"/>
    <s v="Standard Class"/>
    <s v="BS-11380"/>
    <s v="Bill Stewart"/>
    <x v="1"/>
    <x v="0"/>
    <s v="Bowling Green"/>
    <x v="24"/>
    <n v="43402"/>
    <x v="3"/>
    <x v="343"/>
    <x v="2"/>
    <x v="11"/>
    <x v="339"/>
    <n v="139.96000000000004"/>
    <n v="5"/>
    <n v="0.2"/>
    <n v="-1.7495000000000118"/>
  </r>
  <r>
    <n v="9621"/>
    <s v="CA-2011-115133"/>
    <x v="2"/>
    <x v="467"/>
    <d v="2011-09-30T00:00:00"/>
    <s v="Standard Class"/>
    <s v="DA-13450"/>
    <s v="Dianna Arnett"/>
    <x v="2"/>
    <x v="0"/>
    <s v="Lancaster"/>
    <x v="24"/>
    <n v="43130"/>
    <x v="3"/>
    <x v="1809"/>
    <x v="1"/>
    <x v="9"/>
    <x v="1790"/>
    <n v="16.704000000000001"/>
    <n v="6"/>
    <n v="0.2"/>
    <n v="1.2527999999999988"/>
  </r>
  <r>
    <n v="9622"/>
    <s v="CA-2011-115133"/>
    <x v="2"/>
    <x v="467"/>
    <d v="2011-09-30T00:00:00"/>
    <s v="Standard Class"/>
    <s v="DA-13450"/>
    <s v="Dianna Arnett"/>
    <x v="2"/>
    <x v="0"/>
    <s v="Lancaster"/>
    <x v="24"/>
    <n v="43130"/>
    <x v="3"/>
    <x v="1837"/>
    <x v="2"/>
    <x v="11"/>
    <x v="1816"/>
    <n v="3.1520000000000001"/>
    <n v="2"/>
    <n v="0.2"/>
    <n v="0.47279999999999966"/>
  </r>
  <r>
    <n v="9623"/>
    <s v="CA-2011-115133"/>
    <x v="2"/>
    <x v="467"/>
    <d v="2011-09-30T00:00:00"/>
    <s v="Standard Class"/>
    <s v="DA-13450"/>
    <s v="Dianna Arnett"/>
    <x v="2"/>
    <x v="0"/>
    <s v="Lancaster"/>
    <x v="24"/>
    <n v="43130"/>
    <x v="3"/>
    <x v="1536"/>
    <x v="1"/>
    <x v="10"/>
    <x v="1515"/>
    <n v="32.896000000000001"/>
    <n v="4"/>
    <n v="0.2"/>
    <n v="11.102399999999996"/>
  </r>
  <r>
    <n v="9624"/>
    <s v="CA-2014-137449"/>
    <x v="3"/>
    <x v="222"/>
    <d v="2014-07-01T00:00:00"/>
    <s v="First Class"/>
    <s v="ME-17725"/>
    <s v="Max Engle"/>
    <x v="0"/>
    <x v="0"/>
    <s v="Dallas"/>
    <x v="5"/>
    <n v="75220"/>
    <x v="2"/>
    <x v="650"/>
    <x v="1"/>
    <x v="9"/>
    <x v="644"/>
    <n v="21.391999999999992"/>
    <n v="2"/>
    <n v="0.8"/>
    <n v="-54.549600000000012"/>
  </r>
  <r>
    <n v="9625"/>
    <s v="CA-2014-137449"/>
    <x v="3"/>
    <x v="222"/>
    <d v="2014-07-01T00:00:00"/>
    <s v="First Class"/>
    <s v="ME-17725"/>
    <s v="Max Engle"/>
    <x v="0"/>
    <x v="0"/>
    <s v="Dallas"/>
    <x v="5"/>
    <n v="75220"/>
    <x v="2"/>
    <x v="1213"/>
    <x v="0"/>
    <x v="3"/>
    <x v="1189"/>
    <n v="307.31400000000002"/>
    <n v="3"/>
    <n v="0.3"/>
    <n v="-39.511800000000036"/>
  </r>
  <r>
    <n v="9626"/>
    <s v="CA-2014-137449"/>
    <x v="3"/>
    <x v="222"/>
    <d v="2014-07-01T00:00:00"/>
    <s v="First Class"/>
    <s v="ME-17725"/>
    <s v="Max Engle"/>
    <x v="0"/>
    <x v="0"/>
    <s v="Dallas"/>
    <x v="5"/>
    <n v="75220"/>
    <x v="2"/>
    <x v="1333"/>
    <x v="0"/>
    <x v="0"/>
    <x v="1309"/>
    <n v="409.99919999999997"/>
    <n v="3"/>
    <n v="0.32"/>
    <n v="-96.470399999999955"/>
  </r>
  <r>
    <n v="9627"/>
    <s v="CA-2014-103520"/>
    <x v="3"/>
    <x v="397"/>
    <d v="2014-09-26T00:00:00"/>
    <s v="First Class"/>
    <s v="MH-17785"/>
    <s v="Maya Herman"/>
    <x v="1"/>
    <x v="0"/>
    <s v="Lubbock"/>
    <x v="5"/>
    <n v="79424"/>
    <x v="2"/>
    <x v="1828"/>
    <x v="1"/>
    <x v="10"/>
    <x v="1807"/>
    <n v="9.2480000000000011"/>
    <n v="2"/>
    <n v="0.2"/>
    <n v="3.3524000000000003"/>
  </r>
  <r>
    <n v="9628"/>
    <s v="CA-2011-139283"/>
    <x v="2"/>
    <x v="533"/>
    <d v="2011-11-27T00:00:00"/>
    <s v="Standard Class"/>
    <s v="BT-11440"/>
    <s v="Bobby Trafton"/>
    <x v="0"/>
    <x v="0"/>
    <s v="Detroit"/>
    <x v="12"/>
    <n v="48227"/>
    <x v="2"/>
    <x v="766"/>
    <x v="1"/>
    <x v="8"/>
    <x v="758"/>
    <n v="14.669999999999998"/>
    <n v="3"/>
    <n v="0"/>
    <n v="6.7481999999999989"/>
  </r>
  <r>
    <n v="9629"/>
    <s v="CA-2011-118192"/>
    <x v="2"/>
    <x v="286"/>
    <d v="2011-01-19T00:00:00"/>
    <s v="Standard Class"/>
    <s v="MM-17920"/>
    <s v="Michael Moore"/>
    <x v="0"/>
    <x v="0"/>
    <s v="Newark"/>
    <x v="24"/>
    <n v="43055"/>
    <x v="3"/>
    <x v="711"/>
    <x v="1"/>
    <x v="10"/>
    <x v="703"/>
    <n v="37.408000000000001"/>
    <n v="7"/>
    <n v="0.2"/>
    <n v="13.0928"/>
  </r>
  <r>
    <n v="9630"/>
    <s v="CA-2011-118192"/>
    <x v="2"/>
    <x v="286"/>
    <d v="2011-01-19T00:00:00"/>
    <s v="Standard Class"/>
    <s v="MM-17920"/>
    <s v="Michael Moore"/>
    <x v="0"/>
    <x v="0"/>
    <s v="Newark"/>
    <x v="24"/>
    <n v="43055"/>
    <x v="3"/>
    <x v="1547"/>
    <x v="1"/>
    <x v="8"/>
    <x v="1526"/>
    <n v="3.4380000000000006"/>
    <n v="2"/>
    <n v="0.7"/>
    <n v="-2.5212000000000003"/>
  </r>
  <r>
    <n v="9631"/>
    <s v="CA-2013-168844"/>
    <x v="0"/>
    <x v="1207"/>
    <d v="2013-06-07T00:00:00"/>
    <s v="Standard Class"/>
    <s v="NM-18520"/>
    <s v="Neoma Murray"/>
    <x v="0"/>
    <x v="0"/>
    <s v="New York City"/>
    <x v="15"/>
    <n v="10011"/>
    <x v="3"/>
    <x v="98"/>
    <x v="1"/>
    <x v="8"/>
    <x v="98"/>
    <n v="7.1519999999999992"/>
    <n v="3"/>
    <n v="0.2"/>
    <n v="2.3243999999999994"/>
  </r>
  <r>
    <n v="9632"/>
    <s v="CA-2013-168844"/>
    <x v="0"/>
    <x v="1207"/>
    <d v="2013-06-07T00:00:00"/>
    <s v="Standard Class"/>
    <s v="NM-18520"/>
    <s v="Neoma Murray"/>
    <x v="0"/>
    <x v="0"/>
    <s v="New York City"/>
    <x v="15"/>
    <n v="10011"/>
    <x v="3"/>
    <x v="1620"/>
    <x v="2"/>
    <x v="7"/>
    <x v="1602"/>
    <n v="179.7"/>
    <n v="6"/>
    <n v="0"/>
    <n v="88.052999999999997"/>
  </r>
  <r>
    <n v="9633"/>
    <s v="CA-2014-154809"/>
    <x v="3"/>
    <x v="778"/>
    <d v="2014-02-18T00:00:00"/>
    <s v="Standard Class"/>
    <s v="MH-17455"/>
    <s v="Mark Hamilton"/>
    <x v="0"/>
    <x v="0"/>
    <s v="Minneapolis"/>
    <x v="11"/>
    <n v="55407"/>
    <x v="2"/>
    <x v="1201"/>
    <x v="1"/>
    <x v="9"/>
    <x v="1177"/>
    <n v="90.64"/>
    <n v="8"/>
    <n v="0"/>
    <n v="38.975200000000008"/>
  </r>
  <r>
    <n v="9634"/>
    <s v="CA-2011-151330"/>
    <x v="2"/>
    <x v="1005"/>
    <d v="2011-10-17T00:00:00"/>
    <s v="First Class"/>
    <s v="TC-21295"/>
    <s v="Toby Carlisle"/>
    <x v="0"/>
    <x v="0"/>
    <s v="Everett"/>
    <x v="31"/>
    <n v="2149"/>
    <x v="3"/>
    <x v="1013"/>
    <x v="2"/>
    <x v="11"/>
    <x v="996"/>
    <n v="177"/>
    <n v="3"/>
    <n v="0"/>
    <n v="30.089999999999982"/>
  </r>
  <r>
    <n v="9635"/>
    <s v="CA-2011-151330"/>
    <x v="2"/>
    <x v="1005"/>
    <d v="2011-10-17T00:00:00"/>
    <s v="First Class"/>
    <s v="TC-21295"/>
    <s v="Toby Carlisle"/>
    <x v="0"/>
    <x v="0"/>
    <s v="Everett"/>
    <x v="31"/>
    <n v="2149"/>
    <x v="3"/>
    <x v="75"/>
    <x v="1"/>
    <x v="4"/>
    <x v="75"/>
    <n v="79.45"/>
    <n v="7"/>
    <n v="0"/>
    <n v="22.246000000000006"/>
  </r>
  <r>
    <n v="9636"/>
    <s v="CA-2011-151330"/>
    <x v="2"/>
    <x v="1005"/>
    <d v="2011-10-17T00:00:00"/>
    <s v="First Class"/>
    <s v="TC-21295"/>
    <s v="Toby Carlisle"/>
    <x v="0"/>
    <x v="0"/>
    <s v="Everett"/>
    <x v="31"/>
    <n v="2149"/>
    <x v="3"/>
    <x v="1688"/>
    <x v="0"/>
    <x v="1"/>
    <x v="1667"/>
    <n v="1628.82"/>
    <n v="9"/>
    <n v="0"/>
    <n v="260.61120000000017"/>
  </r>
  <r>
    <n v="9637"/>
    <s v="CA-2011-124702"/>
    <x v="2"/>
    <x v="728"/>
    <d v="2011-11-25T00:00:00"/>
    <s v="Standard Class"/>
    <s v="MH-17785"/>
    <s v="Maya Herman"/>
    <x v="1"/>
    <x v="0"/>
    <s v="Seattle"/>
    <x v="4"/>
    <n v="98105"/>
    <x v="1"/>
    <x v="568"/>
    <x v="0"/>
    <x v="5"/>
    <x v="563"/>
    <n v="137.54"/>
    <n v="2"/>
    <n v="0"/>
    <n v="55.016000000000005"/>
  </r>
  <r>
    <n v="9638"/>
    <s v="CA-2011-124702"/>
    <x v="2"/>
    <x v="728"/>
    <d v="2011-11-25T00:00:00"/>
    <s v="Standard Class"/>
    <s v="MH-17785"/>
    <s v="Maya Herman"/>
    <x v="1"/>
    <x v="0"/>
    <s v="Seattle"/>
    <x v="4"/>
    <n v="98105"/>
    <x v="1"/>
    <x v="962"/>
    <x v="0"/>
    <x v="3"/>
    <x v="946"/>
    <n v="730.2"/>
    <n v="4"/>
    <n v="0"/>
    <n v="94.926000000000045"/>
  </r>
  <r>
    <n v="9639"/>
    <s v="US-2014-125808"/>
    <x v="3"/>
    <x v="105"/>
    <d v="2014-11-16T00:00:00"/>
    <s v="Second Class"/>
    <s v="EP-13915"/>
    <s v="Emily Phan"/>
    <x v="0"/>
    <x v="0"/>
    <s v="Los Angeles"/>
    <x v="1"/>
    <n v="90032"/>
    <x v="1"/>
    <x v="1828"/>
    <x v="1"/>
    <x v="10"/>
    <x v="1807"/>
    <n v="11.56"/>
    <n v="2"/>
    <n v="0"/>
    <n v="5.6644000000000005"/>
  </r>
  <r>
    <n v="9640"/>
    <s v="CA-2012-116638"/>
    <x v="1"/>
    <x v="1226"/>
    <d v="2012-01-31T00:00:00"/>
    <s v="Second Class"/>
    <s v="JH-15985"/>
    <s v="Joseph Holt"/>
    <x v="0"/>
    <x v="0"/>
    <s v="Concord"/>
    <x v="3"/>
    <n v="28027"/>
    <x v="0"/>
    <x v="594"/>
    <x v="0"/>
    <x v="3"/>
    <x v="589"/>
    <n v="4297.6440000000002"/>
    <n v="13"/>
    <n v="0.4"/>
    <n v="-1862.3124000000003"/>
  </r>
  <r>
    <n v="9641"/>
    <s v="CA-2011-104563"/>
    <x v="2"/>
    <x v="1009"/>
    <d v="2011-03-12T00:00:00"/>
    <s v="Standard Class"/>
    <s v="CM-12715"/>
    <s v="Craig Molinari"/>
    <x v="1"/>
    <x v="0"/>
    <s v="Seattle"/>
    <x v="4"/>
    <n v="98103"/>
    <x v="1"/>
    <x v="105"/>
    <x v="1"/>
    <x v="6"/>
    <x v="105"/>
    <n v="20.65"/>
    <n v="5"/>
    <n v="0"/>
    <n v="9.4989999999999988"/>
  </r>
  <r>
    <n v="9642"/>
    <s v="CA-2011-104563"/>
    <x v="2"/>
    <x v="1009"/>
    <d v="2011-03-12T00:00:00"/>
    <s v="Standard Class"/>
    <s v="CM-12715"/>
    <s v="Craig Molinari"/>
    <x v="1"/>
    <x v="0"/>
    <s v="Seattle"/>
    <x v="4"/>
    <n v="98103"/>
    <x v="1"/>
    <x v="356"/>
    <x v="1"/>
    <x v="4"/>
    <x v="352"/>
    <n v="204.89999999999998"/>
    <n v="5"/>
    <n v="0"/>
    <n v="0"/>
  </r>
  <r>
    <n v="9643"/>
    <s v="CA-2011-104563"/>
    <x v="2"/>
    <x v="1009"/>
    <d v="2011-03-12T00:00:00"/>
    <s v="Standard Class"/>
    <s v="CM-12715"/>
    <s v="Craig Molinari"/>
    <x v="1"/>
    <x v="0"/>
    <s v="Seattle"/>
    <x v="4"/>
    <n v="98103"/>
    <x v="1"/>
    <x v="1853"/>
    <x v="0"/>
    <x v="1"/>
    <x v="1832"/>
    <n v="436.70400000000006"/>
    <n v="6"/>
    <n v="0.2"/>
    <n v="21.835199999999986"/>
  </r>
  <r>
    <n v="9644"/>
    <s v="CA-2011-104563"/>
    <x v="2"/>
    <x v="1009"/>
    <d v="2011-03-12T00:00:00"/>
    <s v="Standard Class"/>
    <s v="CM-12715"/>
    <s v="Craig Molinari"/>
    <x v="1"/>
    <x v="0"/>
    <s v="Seattle"/>
    <x v="4"/>
    <n v="98103"/>
    <x v="1"/>
    <x v="1496"/>
    <x v="0"/>
    <x v="1"/>
    <x v="1475"/>
    <n v="481.56800000000004"/>
    <n v="2"/>
    <n v="0.2"/>
    <n v="54.17639999999993"/>
  </r>
  <r>
    <n v="9645"/>
    <s v="US-2014-107979"/>
    <x v="3"/>
    <x v="110"/>
    <d v="2014-06-14T00:00:00"/>
    <s v="Standard Class"/>
    <s v="FO-14305"/>
    <s v="Frank Olsen"/>
    <x v="0"/>
    <x v="0"/>
    <s v="Glendale"/>
    <x v="16"/>
    <n v="85301"/>
    <x v="1"/>
    <x v="1097"/>
    <x v="2"/>
    <x v="11"/>
    <x v="1078"/>
    <n v="89.544000000000011"/>
    <n v="7"/>
    <n v="0.2"/>
    <n v="12.312299999999993"/>
  </r>
  <r>
    <n v="9646"/>
    <s v="US-2014-107979"/>
    <x v="3"/>
    <x v="110"/>
    <d v="2014-06-14T00:00:00"/>
    <s v="Standard Class"/>
    <s v="FO-14305"/>
    <s v="Frank Olsen"/>
    <x v="0"/>
    <x v="0"/>
    <s v="Glendale"/>
    <x v="16"/>
    <n v="85301"/>
    <x v="1"/>
    <x v="210"/>
    <x v="1"/>
    <x v="4"/>
    <x v="209"/>
    <n v="35.167999999999999"/>
    <n v="2"/>
    <n v="0.2"/>
    <n v="-8.3524000000000012"/>
  </r>
  <r>
    <n v="9647"/>
    <s v="US-2014-107979"/>
    <x v="3"/>
    <x v="110"/>
    <d v="2014-06-14T00:00:00"/>
    <s v="Standard Class"/>
    <s v="FO-14305"/>
    <s v="Frank Olsen"/>
    <x v="0"/>
    <x v="0"/>
    <s v="Glendale"/>
    <x v="16"/>
    <n v="85301"/>
    <x v="1"/>
    <x v="261"/>
    <x v="1"/>
    <x v="8"/>
    <x v="258"/>
    <n v="72.588000000000008"/>
    <n v="2"/>
    <n v="0.7"/>
    <n v="-48.391999999999982"/>
  </r>
  <r>
    <n v="9648"/>
    <s v="CA-2011-150518"/>
    <x v="2"/>
    <x v="84"/>
    <d v="2011-11-24T00:00:00"/>
    <s v="Standard Class"/>
    <s v="MW-18220"/>
    <s v="Mitch Webber"/>
    <x v="0"/>
    <x v="0"/>
    <s v="Coon Rapids"/>
    <x v="11"/>
    <n v="55433"/>
    <x v="2"/>
    <x v="1125"/>
    <x v="1"/>
    <x v="4"/>
    <x v="1104"/>
    <n v="221.16"/>
    <n v="4"/>
    <n v="0"/>
    <n v="57.501599999999996"/>
  </r>
  <r>
    <n v="9649"/>
    <s v="CA-2011-150518"/>
    <x v="2"/>
    <x v="84"/>
    <d v="2011-11-24T00:00:00"/>
    <s v="Standard Class"/>
    <s v="MW-18220"/>
    <s v="Mitch Webber"/>
    <x v="0"/>
    <x v="0"/>
    <s v="Coon Rapids"/>
    <x v="11"/>
    <n v="55433"/>
    <x v="2"/>
    <x v="539"/>
    <x v="2"/>
    <x v="7"/>
    <x v="534"/>
    <n v="281.96999999999997"/>
    <n v="3"/>
    <n v="0"/>
    <n v="78.951599999999999"/>
  </r>
  <r>
    <n v="9650"/>
    <s v="CA-2013-107104"/>
    <x v="0"/>
    <x v="491"/>
    <d v="2013-12-01T00:00:00"/>
    <s v="Standard Class"/>
    <s v="MS-17365"/>
    <s v="Maribeth Schnelling"/>
    <x v="0"/>
    <x v="0"/>
    <s v="Los Angeles"/>
    <x v="1"/>
    <n v="90045"/>
    <x v="1"/>
    <x v="1248"/>
    <x v="0"/>
    <x v="0"/>
    <x v="1223"/>
    <n v="3406.6640000000002"/>
    <n v="8"/>
    <n v="0.15"/>
    <n v="160.31359999999984"/>
  </r>
  <r>
    <n v="9651"/>
    <s v="CA-2013-107104"/>
    <x v="0"/>
    <x v="491"/>
    <d v="2013-12-01T00:00:00"/>
    <s v="Standard Class"/>
    <s v="MS-17365"/>
    <s v="Maribeth Schnelling"/>
    <x v="0"/>
    <x v="0"/>
    <s v="Los Angeles"/>
    <x v="1"/>
    <n v="90045"/>
    <x v="1"/>
    <x v="1560"/>
    <x v="1"/>
    <x v="6"/>
    <x v="1541"/>
    <n v="37.17"/>
    <n v="9"/>
    <n v="0"/>
    <n v="10.4076"/>
  </r>
  <r>
    <n v="9652"/>
    <s v="CA-2013-107104"/>
    <x v="0"/>
    <x v="491"/>
    <d v="2013-12-01T00:00:00"/>
    <s v="Standard Class"/>
    <s v="MS-17365"/>
    <s v="Maribeth Schnelling"/>
    <x v="0"/>
    <x v="0"/>
    <s v="Los Angeles"/>
    <x v="1"/>
    <n v="90045"/>
    <x v="1"/>
    <x v="791"/>
    <x v="1"/>
    <x v="9"/>
    <x v="781"/>
    <n v="64.959999999999994"/>
    <n v="2"/>
    <n v="0"/>
    <n v="19.487999999999992"/>
  </r>
  <r>
    <n v="9653"/>
    <s v="CA-2013-107104"/>
    <x v="0"/>
    <x v="491"/>
    <d v="2013-12-01T00:00:00"/>
    <s v="Standard Class"/>
    <s v="MS-17365"/>
    <s v="Maribeth Schnelling"/>
    <x v="0"/>
    <x v="0"/>
    <s v="Los Angeles"/>
    <x v="1"/>
    <n v="90045"/>
    <x v="1"/>
    <x v="1071"/>
    <x v="0"/>
    <x v="5"/>
    <x v="1051"/>
    <n v="595.38"/>
    <n v="6"/>
    <n v="0"/>
    <n v="297.69"/>
  </r>
  <r>
    <n v="9654"/>
    <s v="CA-2014-161893"/>
    <x v="3"/>
    <x v="205"/>
    <d v="2014-01-28T00:00:00"/>
    <s v="Standard Class"/>
    <s v="HP-14815"/>
    <s v="Harold Pawlan"/>
    <x v="2"/>
    <x v="0"/>
    <s v="Tucson"/>
    <x v="16"/>
    <n v="85705"/>
    <x v="1"/>
    <x v="1580"/>
    <x v="2"/>
    <x v="11"/>
    <x v="1562"/>
    <n v="95.984000000000009"/>
    <n v="2"/>
    <n v="0.2"/>
    <n v="11.997999999999998"/>
  </r>
  <r>
    <n v="9655"/>
    <s v="CA-2014-161893"/>
    <x v="3"/>
    <x v="205"/>
    <d v="2014-01-28T00:00:00"/>
    <s v="Standard Class"/>
    <s v="HP-14815"/>
    <s v="Harold Pawlan"/>
    <x v="2"/>
    <x v="0"/>
    <s v="Tucson"/>
    <x v="16"/>
    <n v="85705"/>
    <x v="1"/>
    <x v="1263"/>
    <x v="1"/>
    <x v="8"/>
    <x v="1238"/>
    <n v="4.9380000000000006"/>
    <n v="2"/>
    <n v="0.7"/>
    <n v="-3.6212"/>
  </r>
  <r>
    <n v="9656"/>
    <s v="CA-2011-156160"/>
    <x v="2"/>
    <x v="358"/>
    <d v="2011-09-29T00:00:00"/>
    <s v="Standard Class"/>
    <s v="AS-10090"/>
    <s v="Adam Shillingsburg"/>
    <x v="0"/>
    <x v="0"/>
    <s v="New York City"/>
    <x v="15"/>
    <n v="10035"/>
    <x v="3"/>
    <x v="1416"/>
    <x v="0"/>
    <x v="5"/>
    <x v="1394"/>
    <n v="97.44"/>
    <n v="3"/>
    <n v="0"/>
    <n v="35.078399999999995"/>
  </r>
  <r>
    <n v="9657"/>
    <s v="CA-2011-156160"/>
    <x v="2"/>
    <x v="358"/>
    <d v="2011-09-29T00:00:00"/>
    <s v="Standard Class"/>
    <s v="AS-10090"/>
    <s v="Adam Shillingsburg"/>
    <x v="0"/>
    <x v="0"/>
    <s v="New York City"/>
    <x v="15"/>
    <n v="10035"/>
    <x v="3"/>
    <x v="591"/>
    <x v="1"/>
    <x v="8"/>
    <x v="586"/>
    <n v="3.9840000000000004"/>
    <n v="1"/>
    <n v="0.2"/>
    <n v="1.3944000000000001"/>
  </r>
  <r>
    <n v="9658"/>
    <s v="CA-2011-156160"/>
    <x v="2"/>
    <x v="358"/>
    <d v="2011-09-29T00:00:00"/>
    <s v="Standard Class"/>
    <s v="AS-10090"/>
    <s v="Adam Shillingsburg"/>
    <x v="0"/>
    <x v="0"/>
    <s v="New York City"/>
    <x v="15"/>
    <n v="10035"/>
    <x v="3"/>
    <x v="1731"/>
    <x v="1"/>
    <x v="6"/>
    <x v="1709"/>
    <n v="13.04"/>
    <n v="4"/>
    <n v="0"/>
    <n v="5.7376000000000005"/>
  </r>
  <r>
    <n v="9659"/>
    <s v="CA-2011-156160"/>
    <x v="2"/>
    <x v="358"/>
    <d v="2011-09-29T00:00:00"/>
    <s v="Standard Class"/>
    <s v="AS-10090"/>
    <s v="Adam Shillingsburg"/>
    <x v="0"/>
    <x v="0"/>
    <s v="New York City"/>
    <x v="15"/>
    <n v="10035"/>
    <x v="3"/>
    <x v="1578"/>
    <x v="0"/>
    <x v="1"/>
    <x v="1560"/>
    <n v="579.52800000000002"/>
    <n v="4"/>
    <n v="0.1"/>
    <n v="83.709599999999966"/>
  </r>
  <r>
    <n v="9660"/>
    <s v="CA-2011-100860"/>
    <x v="2"/>
    <x v="959"/>
    <d v="2011-03-30T00:00:00"/>
    <s v="Second Class"/>
    <s v="CS-12505"/>
    <s v="Cindy Stewart"/>
    <x v="0"/>
    <x v="0"/>
    <s v="Pomona"/>
    <x v="1"/>
    <n v="91767"/>
    <x v="1"/>
    <x v="1550"/>
    <x v="1"/>
    <x v="2"/>
    <x v="1529"/>
    <n v="18.75"/>
    <n v="5"/>
    <n v="0"/>
    <n v="9"/>
  </r>
  <r>
    <n v="9661"/>
    <s v="CA-2013-160717"/>
    <x v="0"/>
    <x v="112"/>
    <d v="2013-06-12T00:00:00"/>
    <s v="Standard Class"/>
    <s v="ME-17320"/>
    <s v="Maria Etezadi"/>
    <x v="2"/>
    <x v="0"/>
    <s v="Santa Barbara"/>
    <x v="1"/>
    <n v="93101"/>
    <x v="1"/>
    <x v="1461"/>
    <x v="2"/>
    <x v="7"/>
    <x v="1438"/>
    <n v="3023.9280000000003"/>
    <n v="9"/>
    <n v="0.2"/>
    <n v="226.79460000000006"/>
  </r>
  <r>
    <n v="9662"/>
    <s v="CA-2013-160717"/>
    <x v="0"/>
    <x v="112"/>
    <d v="2013-06-12T00:00:00"/>
    <s v="Standard Class"/>
    <s v="ME-17320"/>
    <s v="Maria Etezadi"/>
    <x v="2"/>
    <x v="0"/>
    <s v="Santa Barbara"/>
    <x v="1"/>
    <n v="93101"/>
    <x v="1"/>
    <x v="1556"/>
    <x v="2"/>
    <x v="11"/>
    <x v="1536"/>
    <n v="26.96"/>
    <n v="2"/>
    <n v="0"/>
    <n v="3.7744"/>
  </r>
  <r>
    <n v="9663"/>
    <s v="CA-2013-160717"/>
    <x v="0"/>
    <x v="112"/>
    <d v="2013-06-12T00:00:00"/>
    <s v="Standard Class"/>
    <s v="ME-17320"/>
    <s v="Maria Etezadi"/>
    <x v="2"/>
    <x v="0"/>
    <s v="Santa Barbara"/>
    <x v="1"/>
    <n v="93101"/>
    <x v="1"/>
    <x v="256"/>
    <x v="2"/>
    <x v="7"/>
    <x v="254"/>
    <n v="477.6"/>
    <n v="3"/>
    <n v="0.2"/>
    <n v="161.19000000000003"/>
  </r>
  <r>
    <n v="9664"/>
    <s v="CA-2014-132619"/>
    <x v="3"/>
    <x v="515"/>
    <d v="2014-09-06T00:00:00"/>
    <s v="Standard Class"/>
    <s v="MS-17770"/>
    <s v="Maxwell Schwartz"/>
    <x v="0"/>
    <x v="0"/>
    <s v="San Francisco"/>
    <x v="1"/>
    <n v="94109"/>
    <x v="1"/>
    <x v="557"/>
    <x v="1"/>
    <x v="4"/>
    <x v="551"/>
    <n v="193.95000000000002"/>
    <n v="3"/>
    <n v="0"/>
    <n v="9.6974999999999838"/>
  </r>
  <r>
    <n v="9665"/>
    <s v="US-2012-120957"/>
    <x v="1"/>
    <x v="214"/>
    <d v="2012-12-07T00:00:00"/>
    <s v="Same Day"/>
    <s v="KH-16690"/>
    <s v="Kristen Hastings"/>
    <x v="1"/>
    <x v="0"/>
    <s v="Riverside"/>
    <x v="1"/>
    <n v="92503"/>
    <x v="1"/>
    <x v="644"/>
    <x v="1"/>
    <x v="10"/>
    <x v="638"/>
    <n v="12.96"/>
    <n v="2"/>
    <n v="0"/>
    <n v="6.2208000000000006"/>
  </r>
  <r>
    <n v="9666"/>
    <s v="CA-2014-157448"/>
    <x v="3"/>
    <x v="673"/>
    <d v="2014-11-21T00:00:00"/>
    <s v="Standard Class"/>
    <s v="LC-16885"/>
    <s v="Lena Creighton"/>
    <x v="0"/>
    <x v="0"/>
    <s v="Los Angeles"/>
    <x v="1"/>
    <n v="90049"/>
    <x v="1"/>
    <x v="892"/>
    <x v="0"/>
    <x v="5"/>
    <x v="876"/>
    <n v="119.94"/>
    <n v="3"/>
    <n v="0"/>
    <n v="23.987999999999996"/>
  </r>
  <r>
    <n v="9667"/>
    <s v="CA-2014-157448"/>
    <x v="3"/>
    <x v="673"/>
    <d v="2014-11-21T00:00:00"/>
    <s v="Standard Class"/>
    <s v="LC-16885"/>
    <s v="Lena Creighton"/>
    <x v="0"/>
    <x v="0"/>
    <s v="Los Angeles"/>
    <x v="1"/>
    <n v="90049"/>
    <x v="1"/>
    <x v="1379"/>
    <x v="0"/>
    <x v="5"/>
    <x v="1355"/>
    <n v="12.419999999999998"/>
    <n v="3"/>
    <n v="0"/>
    <n v="4.4711999999999996"/>
  </r>
  <r>
    <n v="9668"/>
    <s v="CA-2013-126270"/>
    <x v="0"/>
    <x v="131"/>
    <d v="2013-04-28T00:00:00"/>
    <s v="Standard Class"/>
    <s v="AF-10870"/>
    <s v="Art Ferguson"/>
    <x v="0"/>
    <x v="0"/>
    <s v="San Clemente"/>
    <x v="1"/>
    <n v="92672"/>
    <x v="1"/>
    <x v="507"/>
    <x v="1"/>
    <x v="8"/>
    <x v="502"/>
    <n v="18.088000000000001"/>
    <n v="7"/>
    <n v="0.2"/>
    <n v="6.5569000000000006"/>
  </r>
  <r>
    <n v="9669"/>
    <s v="CA-2013-126270"/>
    <x v="0"/>
    <x v="131"/>
    <d v="2013-04-28T00:00:00"/>
    <s v="Standard Class"/>
    <s v="AF-10870"/>
    <s v="Art Ferguson"/>
    <x v="0"/>
    <x v="0"/>
    <s v="San Clemente"/>
    <x v="1"/>
    <n v="92672"/>
    <x v="1"/>
    <x v="244"/>
    <x v="1"/>
    <x v="12"/>
    <x v="242"/>
    <n v="71.97"/>
    <n v="3"/>
    <n v="0"/>
    <n v="35.984999999999999"/>
  </r>
  <r>
    <n v="9670"/>
    <s v="CA-2014-145275"/>
    <x v="3"/>
    <x v="459"/>
    <d v="2014-04-07T00:00:00"/>
    <s v="Standard Class"/>
    <s v="AH-10465"/>
    <s v="Amy Hunt"/>
    <x v="0"/>
    <x v="0"/>
    <s v="Decatur"/>
    <x v="19"/>
    <n v="35601"/>
    <x v="0"/>
    <x v="639"/>
    <x v="1"/>
    <x v="2"/>
    <x v="633"/>
    <n v="14.940000000000001"/>
    <n v="3"/>
    <n v="0"/>
    <n v="6.8723999999999998"/>
  </r>
  <r>
    <n v="9671"/>
    <s v="CA-2012-133396"/>
    <x v="1"/>
    <x v="863"/>
    <d v="2012-08-15T00:00:00"/>
    <s v="First Class"/>
    <s v="GK-14620"/>
    <s v="Grace Kelly"/>
    <x v="1"/>
    <x v="0"/>
    <s v="Greensboro"/>
    <x v="3"/>
    <n v="27405"/>
    <x v="0"/>
    <x v="1175"/>
    <x v="1"/>
    <x v="6"/>
    <x v="1152"/>
    <n v="64.680000000000007"/>
    <n v="7"/>
    <n v="0.2"/>
    <n v="8.0849999999999973"/>
  </r>
  <r>
    <n v="9672"/>
    <s v="US-2014-140312"/>
    <x v="3"/>
    <x v="38"/>
    <d v="2014-11-20T00:00:00"/>
    <s v="Standard Class"/>
    <s v="KL-16645"/>
    <s v="Ken Lonsdale"/>
    <x v="0"/>
    <x v="0"/>
    <s v="Dublin"/>
    <x v="1"/>
    <n v="94568"/>
    <x v="1"/>
    <x v="895"/>
    <x v="2"/>
    <x v="7"/>
    <x v="879"/>
    <n v="22"/>
    <n v="5"/>
    <n v="0.2"/>
    <n v="1.375"/>
  </r>
  <r>
    <n v="9673"/>
    <s v="CA-2013-114867"/>
    <x v="0"/>
    <x v="443"/>
    <d v="2013-12-29T00:00:00"/>
    <s v="Standard Class"/>
    <s v="FM-14290"/>
    <s v="Frank Merwin"/>
    <x v="2"/>
    <x v="0"/>
    <s v="Philadelphia"/>
    <x v="9"/>
    <n v="19143"/>
    <x v="3"/>
    <x v="1231"/>
    <x v="1"/>
    <x v="10"/>
    <x v="1205"/>
    <n v="7.9680000000000009"/>
    <n v="2"/>
    <n v="0.2"/>
    <n v="2.6892000000000005"/>
  </r>
  <r>
    <n v="9674"/>
    <s v="CA-2013-114867"/>
    <x v="0"/>
    <x v="443"/>
    <d v="2013-12-29T00:00:00"/>
    <s v="Standard Class"/>
    <s v="FM-14290"/>
    <s v="Frank Merwin"/>
    <x v="2"/>
    <x v="0"/>
    <s v="Philadelphia"/>
    <x v="9"/>
    <n v="19143"/>
    <x v="3"/>
    <x v="1860"/>
    <x v="2"/>
    <x v="7"/>
    <x v="1839"/>
    <n v="1499.9699999999998"/>
    <n v="5"/>
    <n v="0.4"/>
    <n v="-374.99250000000006"/>
  </r>
  <r>
    <n v="9675"/>
    <s v="US-2011-164644"/>
    <x v="2"/>
    <x v="192"/>
    <d v="2011-07-24T00:00:00"/>
    <s v="Second Class"/>
    <s v="JL-15850"/>
    <s v="John Lucas"/>
    <x v="0"/>
    <x v="0"/>
    <s v="Houston"/>
    <x v="5"/>
    <n v="77095"/>
    <x v="2"/>
    <x v="1291"/>
    <x v="1"/>
    <x v="4"/>
    <x v="1268"/>
    <n v="26.632000000000001"/>
    <n v="1"/>
    <n v="0.2"/>
    <n v="1.331599999999999"/>
  </r>
  <r>
    <n v="9676"/>
    <s v="CA-2013-137393"/>
    <x v="0"/>
    <x v="715"/>
    <d v="2013-05-11T00:00:00"/>
    <s v="Standard Class"/>
    <s v="GM-14500"/>
    <s v="Gene McClure"/>
    <x v="0"/>
    <x v="0"/>
    <s v="Bakersfield"/>
    <x v="1"/>
    <n v="93309"/>
    <x v="1"/>
    <x v="1163"/>
    <x v="0"/>
    <x v="5"/>
    <x v="1141"/>
    <n v="41.6"/>
    <n v="4"/>
    <n v="0"/>
    <n v="14.143999999999998"/>
  </r>
  <r>
    <n v="9677"/>
    <s v="US-2011-120145"/>
    <x v="2"/>
    <x v="683"/>
    <d v="2011-12-03T00:00:00"/>
    <s v="Standard Class"/>
    <s v="MC-17635"/>
    <s v="Matthew Clasen"/>
    <x v="1"/>
    <x v="0"/>
    <s v="Richmond"/>
    <x v="14"/>
    <n v="47374"/>
    <x v="2"/>
    <x v="761"/>
    <x v="1"/>
    <x v="12"/>
    <x v="753"/>
    <n v="64.02"/>
    <n v="6"/>
    <n v="0"/>
    <n v="29.449199999999998"/>
  </r>
  <r>
    <n v="9678"/>
    <s v="CA-2013-144785"/>
    <x v="0"/>
    <x v="724"/>
    <d v="2013-04-24T00:00:00"/>
    <s v="Standard Class"/>
    <s v="CS-12490"/>
    <s v="Cindy Schnelling"/>
    <x v="1"/>
    <x v="0"/>
    <s v="New York City"/>
    <x v="15"/>
    <n v="10009"/>
    <x v="3"/>
    <x v="372"/>
    <x v="1"/>
    <x v="6"/>
    <x v="368"/>
    <n v="6.99"/>
    <n v="3"/>
    <n v="0"/>
    <n v="2.027099999999999"/>
  </r>
  <r>
    <n v="9679"/>
    <s v="CA-2013-144785"/>
    <x v="0"/>
    <x v="724"/>
    <d v="2013-04-24T00:00:00"/>
    <s v="Standard Class"/>
    <s v="CS-12490"/>
    <s v="Cindy Schnelling"/>
    <x v="1"/>
    <x v="0"/>
    <s v="New York City"/>
    <x v="15"/>
    <n v="10009"/>
    <x v="3"/>
    <x v="1839"/>
    <x v="1"/>
    <x v="14"/>
    <x v="1818"/>
    <n v="6.84"/>
    <n v="1"/>
    <n v="0"/>
    <n v="1.8468"/>
  </r>
  <r>
    <n v="9680"/>
    <s v="CA-2012-130113"/>
    <x v="1"/>
    <x v="17"/>
    <d v="2012-12-31T00:00:00"/>
    <s v="Standard Class"/>
    <s v="AH-10030"/>
    <s v="Aaron Hawkins"/>
    <x v="1"/>
    <x v="0"/>
    <s v="San Francisco"/>
    <x v="1"/>
    <n v="94122"/>
    <x v="1"/>
    <x v="765"/>
    <x v="1"/>
    <x v="4"/>
    <x v="757"/>
    <n v="323.10000000000002"/>
    <n v="2"/>
    <n v="0"/>
    <n v="61.38900000000001"/>
  </r>
  <r>
    <n v="9681"/>
    <s v="CA-2012-130113"/>
    <x v="1"/>
    <x v="17"/>
    <d v="2012-12-31T00:00:00"/>
    <s v="Standard Class"/>
    <s v="AH-10030"/>
    <s v="Aaron Hawkins"/>
    <x v="1"/>
    <x v="0"/>
    <s v="San Francisco"/>
    <x v="1"/>
    <n v="94122"/>
    <x v="1"/>
    <x v="918"/>
    <x v="2"/>
    <x v="7"/>
    <x v="901"/>
    <n v="668.16"/>
    <n v="9"/>
    <n v="0.2"/>
    <n v="75.167999999999921"/>
  </r>
  <r>
    <n v="9682"/>
    <s v="CA-2014-122770"/>
    <x v="3"/>
    <x v="1096"/>
    <d v="2014-12-19T00:00:00"/>
    <s v="Standard Class"/>
    <s v="EP-13915"/>
    <s v="Emily Phan"/>
    <x v="0"/>
    <x v="0"/>
    <s v="San Francisco"/>
    <x v="1"/>
    <n v="94122"/>
    <x v="1"/>
    <x v="1363"/>
    <x v="1"/>
    <x v="2"/>
    <x v="1340"/>
    <n v="8.64"/>
    <n v="3"/>
    <n v="0"/>
    <n v="4.2336"/>
  </r>
  <r>
    <n v="9683"/>
    <s v="CA-2014-122770"/>
    <x v="3"/>
    <x v="1096"/>
    <d v="2014-12-19T00:00:00"/>
    <s v="Standard Class"/>
    <s v="EP-13915"/>
    <s v="Emily Phan"/>
    <x v="0"/>
    <x v="0"/>
    <s v="San Francisco"/>
    <x v="1"/>
    <n v="94122"/>
    <x v="1"/>
    <x v="860"/>
    <x v="1"/>
    <x v="10"/>
    <x v="846"/>
    <n v="38.880000000000003"/>
    <n v="6"/>
    <n v="0"/>
    <n v="18.662400000000002"/>
  </r>
  <r>
    <n v="9684"/>
    <s v="CA-2014-122770"/>
    <x v="3"/>
    <x v="1096"/>
    <d v="2014-12-19T00:00:00"/>
    <s v="Standard Class"/>
    <s v="EP-13915"/>
    <s v="Emily Phan"/>
    <x v="0"/>
    <x v="0"/>
    <s v="San Francisco"/>
    <x v="1"/>
    <n v="94122"/>
    <x v="1"/>
    <x v="1001"/>
    <x v="0"/>
    <x v="5"/>
    <x v="1244"/>
    <n v="201.04"/>
    <n v="8"/>
    <n v="0"/>
    <n v="54.280799999999999"/>
  </r>
  <r>
    <n v="9685"/>
    <s v="CA-2014-122770"/>
    <x v="3"/>
    <x v="1096"/>
    <d v="2014-12-19T00:00:00"/>
    <s v="Standard Class"/>
    <s v="EP-13915"/>
    <s v="Emily Phan"/>
    <x v="0"/>
    <x v="0"/>
    <s v="San Francisco"/>
    <x v="1"/>
    <n v="94122"/>
    <x v="1"/>
    <x v="1641"/>
    <x v="1"/>
    <x v="10"/>
    <x v="1622"/>
    <n v="12.96"/>
    <n v="2"/>
    <n v="0"/>
    <n v="6.3504000000000005"/>
  </r>
  <r>
    <n v="9686"/>
    <s v="CA-2014-118668"/>
    <x v="3"/>
    <x v="460"/>
    <d v="2014-01-05T00:00:00"/>
    <s v="Second Class"/>
    <s v="FW-14395"/>
    <s v="Fred Wasserman"/>
    <x v="1"/>
    <x v="0"/>
    <s v="Los Angeles"/>
    <x v="1"/>
    <n v="90032"/>
    <x v="1"/>
    <x v="1350"/>
    <x v="2"/>
    <x v="11"/>
    <x v="1327"/>
    <n v="16.59"/>
    <n v="1"/>
    <n v="0"/>
    <n v="5.8064999999999998"/>
  </r>
  <r>
    <n v="9687"/>
    <s v="CA-2014-116498"/>
    <x v="3"/>
    <x v="1109"/>
    <d v="2014-06-04T00:00:00"/>
    <s v="Standard Class"/>
    <s v="KA-16525"/>
    <s v="Kelly Andreada"/>
    <x v="0"/>
    <x v="0"/>
    <s v="San Diego"/>
    <x v="1"/>
    <n v="92037"/>
    <x v="1"/>
    <x v="628"/>
    <x v="1"/>
    <x v="6"/>
    <x v="622"/>
    <n v="35.099999999999994"/>
    <n v="6"/>
    <n v="0"/>
    <n v="10.178999999999997"/>
  </r>
  <r>
    <n v="9688"/>
    <s v="US-2014-130603"/>
    <x v="3"/>
    <x v="1033"/>
    <d v="2014-10-07T00:00:00"/>
    <s v="Standard Class"/>
    <s v="SC-20050"/>
    <s v="Sample Company A"/>
    <x v="2"/>
    <x v="0"/>
    <s v="Arlington"/>
    <x v="5"/>
    <n v="76017"/>
    <x v="2"/>
    <x v="625"/>
    <x v="1"/>
    <x v="8"/>
    <x v="619"/>
    <n v="11.645999999999997"/>
    <n v="9"/>
    <n v="0.8"/>
    <n v="-17.469000000000005"/>
  </r>
  <r>
    <n v="9689"/>
    <s v="US-2014-135986"/>
    <x v="3"/>
    <x v="308"/>
    <d v="2014-06-28T00:00:00"/>
    <s v="Standard Class"/>
    <s v="PG-18895"/>
    <s v="Paul Gonzalez"/>
    <x v="0"/>
    <x v="0"/>
    <s v="Richmond"/>
    <x v="17"/>
    <n v="23223"/>
    <x v="0"/>
    <x v="1483"/>
    <x v="1"/>
    <x v="10"/>
    <x v="1461"/>
    <n v="32.400000000000006"/>
    <n v="5"/>
    <n v="0"/>
    <n v="15.552000000000001"/>
  </r>
  <r>
    <n v="9690"/>
    <s v="US-2014-135986"/>
    <x v="3"/>
    <x v="308"/>
    <d v="2014-06-28T00:00:00"/>
    <s v="Standard Class"/>
    <s v="PG-18895"/>
    <s v="Paul Gonzalez"/>
    <x v="0"/>
    <x v="0"/>
    <s v="Richmond"/>
    <x v="17"/>
    <n v="23223"/>
    <x v="0"/>
    <x v="1419"/>
    <x v="2"/>
    <x v="7"/>
    <x v="1398"/>
    <n v="503.96"/>
    <n v="4"/>
    <n v="0"/>
    <n v="125.99000000000001"/>
  </r>
  <r>
    <n v="9691"/>
    <s v="CA-2014-140536"/>
    <x v="3"/>
    <x v="1095"/>
    <d v="2014-04-06T00:00:00"/>
    <s v="First Class"/>
    <s v="TA-21385"/>
    <s v="Tom Ashbrook"/>
    <x v="2"/>
    <x v="0"/>
    <s v="New York City"/>
    <x v="15"/>
    <n v="10035"/>
    <x v="3"/>
    <x v="824"/>
    <x v="1"/>
    <x v="6"/>
    <x v="812"/>
    <n v="7.04"/>
    <n v="4"/>
    <n v="0"/>
    <n v="2.0415999999999999"/>
  </r>
  <r>
    <n v="9692"/>
    <s v="CA-2012-130183"/>
    <x v="1"/>
    <x v="50"/>
    <d v="2012-11-17T00:00:00"/>
    <s v="Standard Class"/>
    <s v="PO-18850"/>
    <s v="Patrick O'Brill"/>
    <x v="0"/>
    <x v="0"/>
    <s v="Houston"/>
    <x v="5"/>
    <n v="77041"/>
    <x v="2"/>
    <x v="789"/>
    <x v="0"/>
    <x v="0"/>
    <x v="779"/>
    <n v="613.99919999999997"/>
    <n v="3"/>
    <n v="0.32"/>
    <n v="-18.058800000000076"/>
  </r>
  <r>
    <n v="9693"/>
    <s v="CA-2012-107902"/>
    <x v="1"/>
    <x v="834"/>
    <d v="2012-09-02T00:00:00"/>
    <s v="Standard Class"/>
    <s v="SM-20950"/>
    <s v="Suzanne McNair"/>
    <x v="1"/>
    <x v="0"/>
    <s v="Fairfield"/>
    <x v="29"/>
    <n v="6824"/>
    <x v="3"/>
    <x v="1354"/>
    <x v="1"/>
    <x v="4"/>
    <x v="1331"/>
    <n v="470.35999999999996"/>
    <n v="11"/>
    <n v="0"/>
    <n v="122.2936"/>
  </r>
  <r>
    <n v="9694"/>
    <s v="CA-2014-130148"/>
    <x v="3"/>
    <x v="241"/>
    <d v="2014-09-29T00:00:00"/>
    <s v="Second Class"/>
    <s v="NK-18490"/>
    <s v="Neil Knudson"/>
    <x v="2"/>
    <x v="0"/>
    <s v="San Francisco"/>
    <x v="1"/>
    <n v="94110"/>
    <x v="1"/>
    <x v="1262"/>
    <x v="1"/>
    <x v="10"/>
    <x v="1237"/>
    <n v="31.08"/>
    <n v="6"/>
    <n v="0"/>
    <n v="15.229199999999999"/>
  </r>
  <r>
    <n v="9695"/>
    <s v="CA-2014-130148"/>
    <x v="3"/>
    <x v="241"/>
    <d v="2014-09-29T00:00:00"/>
    <s v="Second Class"/>
    <s v="NK-18490"/>
    <s v="Neil Knudson"/>
    <x v="2"/>
    <x v="0"/>
    <s v="San Francisco"/>
    <x v="1"/>
    <n v="94110"/>
    <x v="1"/>
    <x v="503"/>
    <x v="1"/>
    <x v="14"/>
    <x v="498"/>
    <n v="7.3"/>
    <n v="2"/>
    <n v="0"/>
    <n v="2.1899999999999995"/>
  </r>
  <r>
    <n v="9696"/>
    <s v="US-2013-151260"/>
    <x v="0"/>
    <x v="25"/>
    <d v="2013-12-15T00:00:00"/>
    <s v="First Class"/>
    <s v="SC-20695"/>
    <s v="Steve Chapman"/>
    <x v="1"/>
    <x v="0"/>
    <s v="Springfield"/>
    <x v="24"/>
    <n v="45503"/>
    <x v="3"/>
    <x v="9"/>
    <x v="1"/>
    <x v="9"/>
    <x v="9"/>
    <n v="73.536000000000001"/>
    <n v="4"/>
    <n v="0.2"/>
    <n v="9.1919999999999931"/>
  </r>
  <r>
    <n v="9697"/>
    <s v="CA-2011-144281"/>
    <x v="2"/>
    <x v="1227"/>
    <d v="2011-06-15T00:00:00"/>
    <s v="Second Class"/>
    <s v="HK-14890"/>
    <s v="Heather Kirkland"/>
    <x v="1"/>
    <x v="0"/>
    <s v="Detroit"/>
    <x v="12"/>
    <n v="48234"/>
    <x v="2"/>
    <x v="508"/>
    <x v="1"/>
    <x v="2"/>
    <x v="503"/>
    <n v="491.55"/>
    <n v="5"/>
    <n v="0"/>
    <n v="240.8595"/>
  </r>
  <r>
    <n v="9698"/>
    <s v="CA-2013-122511"/>
    <x v="0"/>
    <x v="21"/>
    <d v="2013-03-12T00:00:00"/>
    <s v="Same Day"/>
    <s v="BT-11485"/>
    <s v="Brad Thomas"/>
    <x v="2"/>
    <x v="0"/>
    <s v="Philadelphia"/>
    <x v="9"/>
    <n v="19140"/>
    <x v="3"/>
    <x v="1183"/>
    <x v="0"/>
    <x v="5"/>
    <x v="1160"/>
    <n v="30.336000000000002"/>
    <n v="4"/>
    <n v="0.2"/>
    <n v="9.48"/>
  </r>
  <r>
    <n v="9699"/>
    <s v="CA-2014-154116"/>
    <x v="3"/>
    <x v="934"/>
    <d v="2014-12-20T00:00:00"/>
    <s v="Standard Class"/>
    <s v="KM-16660"/>
    <s v="Khloe Miller"/>
    <x v="0"/>
    <x v="0"/>
    <s v="Inglewood"/>
    <x v="1"/>
    <n v="90301"/>
    <x v="1"/>
    <x v="229"/>
    <x v="1"/>
    <x v="10"/>
    <x v="227"/>
    <n v="22.830000000000002"/>
    <n v="3"/>
    <n v="0"/>
    <n v="10.7301"/>
  </r>
  <r>
    <n v="9700"/>
    <s v="CA-2014-154116"/>
    <x v="3"/>
    <x v="934"/>
    <d v="2014-12-20T00:00:00"/>
    <s v="Standard Class"/>
    <s v="KM-16660"/>
    <s v="Khloe Miller"/>
    <x v="0"/>
    <x v="0"/>
    <s v="Inglewood"/>
    <x v="1"/>
    <n v="90301"/>
    <x v="1"/>
    <x v="1825"/>
    <x v="1"/>
    <x v="9"/>
    <x v="1804"/>
    <n v="54.32"/>
    <n v="4"/>
    <n v="0"/>
    <n v="16.295999999999999"/>
  </r>
  <r>
    <n v="9701"/>
    <s v="CA-2014-154116"/>
    <x v="3"/>
    <x v="934"/>
    <d v="2014-12-20T00:00:00"/>
    <s v="Standard Class"/>
    <s v="KM-16660"/>
    <s v="Khloe Miller"/>
    <x v="0"/>
    <x v="0"/>
    <s v="Inglewood"/>
    <x v="1"/>
    <n v="90301"/>
    <x v="1"/>
    <x v="1361"/>
    <x v="2"/>
    <x v="7"/>
    <x v="1338"/>
    <n v="196.77600000000001"/>
    <n v="3"/>
    <n v="0.2"/>
    <n v="14.758199999999995"/>
  </r>
  <r>
    <n v="9702"/>
    <s v="CA-2013-105291"/>
    <x v="0"/>
    <x v="859"/>
    <d v="2013-11-05T00:00:00"/>
    <s v="Standard Class"/>
    <s v="SP-20920"/>
    <s v="Susan Pistek"/>
    <x v="0"/>
    <x v="0"/>
    <s v="San Luis Obispo"/>
    <x v="1"/>
    <n v="93405"/>
    <x v="1"/>
    <x v="804"/>
    <x v="1"/>
    <x v="13"/>
    <x v="794"/>
    <n v="3.62"/>
    <n v="2"/>
    <n v="0"/>
    <n v="1.1945999999999999"/>
  </r>
  <r>
    <n v="9703"/>
    <s v="CA-2014-147032"/>
    <x v="3"/>
    <x v="689"/>
    <d v="2014-08-05T00:00:00"/>
    <s v="Standard Class"/>
    <s v="LB-16795"/>
    <s v="Laurel Beltran"/>
    <x v="2"/>
    <x v="0"/>
    <s v="Wilmington"/>
    <x v="13"/>
    <n v="19805"/>
    <x v="3"/>
    <x v="96"/>
    <x v="1"/>
    <x v="10"/>
    <x v="96"/>
    <n v="11.54"/>
    <n v="1"/>
    <n v="0"/>
    <n v="5.5391999999999992"/>
  </r>
  <r>
    <n v="9704"/>
    <s v="CA-2014-147032"/>
    <x v="3"/>
    <x v="689"/>
    <d v="2014-08-05T00:00:00"/>
    <s v="Standard Class"/>
    <s v="LB-16795"/>
    <s v="Laurel Beltran"/>
    <x v="2"/>
    <x v="0"/>
    <s v="Wilmington"/>
    <x v="13"/>
    <n v="19805"/>
    <x v="3"/>
    <x v="13"/>
    <x v="1"/>
    <x v="8"/>
    <x v="13"/>
    <n v="849.95"/>
    <n v="5"/>
    <n v="0"/>
    <n v="390.97699999999998"/>
  </r>
  <r>
    <n v="9705"/>
    <s v="CA-2014-147032"/>
    <x v="3"/>
    <x v="689"/>
    <d v="2014-08-05T00:00:00"/>
    <s v="Standard Class"/>
    <s v="LB-16795"/>
    <s v="Laurel Beltran"/>
    <x v="2"/>
    <x v="0"/>
    <s v="Wilmington"/>
    <x v="13"/>
    <n v="19805"/>
    <x v="3"/>
    <x v="1812"/>
    <x v="1"/>
    <x v="8"/>
    <x v="1793"/>
    <n v="11.01"/>
    <n v="3"/>
    <n v="0"/>
    <n v="5.3948999999999998"/>
  </r>
  <r>
    <n v="9706"/>
    <s v="CA-2014-125990"/>
    <x v="3"/>
    <x v="15"/>
    <d v="2014-10-24T00:00:00"/>
    <s v="Standard Class"/>
    <s v="JS-16030"/>
    <s v="Joy Smith"/>
    <x v="0"/>
    <x v="0"/>
    <s v="San Francisco"/>
    <x v="1"/>
    <n v="94122"/>
    <x v="1"/>
    <x v="729"/>
    <x v="1"/>
    <x v="8"/>
    <x v="721"/>
    <n v="39.624000000000009"/>
    <n v="3"/>
    <n v="0.2"/>
    <n v="13.868400000000001"/>
  </r>
  <r>
    <n v="9707"/>
    <s v="CA-2013-161746"/>
    <x v="0"/>
    <x v="147"/>
    <d v="2013-10-28T00:00:00"/>
    <s v="Standard Class"/>
    <s v="CS-11950"/>
    <s v="Carlos Soltero"/>
    <x v="0"/>
    <x v="0"/>
    <s v="Los Angeles"/>
    <x v="1"/>
    <n v="90045"/>
    <x v="1"/>
    <x v="1719"/>
    <x v="0"/>
    <x v="1"/>
    <x v="1697"/>
    <n v="242.13600000000002"/>
    <n v="3"/>
    <n v="0.2"/>
    <n v="12.106799999999993"/>
  </r>
  <r>
    <n v="9708"/>
    <s v="CA-2013-161746"/>
    <x v="0"/>
    <x v="147"/>
    <d v="2013-10-28T00:00:00"/>
    <s v="Standard Class"/>
    <s v="CS-11950"/>
    <s v="Carlos Soltero"/>
    <x v="0"/>
    <x v="0"/>
    <s v="Los Angeles"/>
    <x v="1"/>
    <n v="90045"/>
    <x v="1"/>
    <x v="105"/>
    <x v="1"/>
    <x v="6"/>
    <x v="105"/>
    <n v="12.39"/>
    <n v="3"/>
    <n v="0"/>
    <n v="5.6993999999999998"/>
  </r>
  <r>
    <n v="9709"/>
    <s v="CA-2013-161746"/>
    <x v="0"/>
    <x v="147"/>
    <d v="2013-10-28T00:00:00"/>
    <s v="Standard Class"/>
    <s v="CS-11950"/>
    <s v="Carlos Soltero"/>
    <x v="0"/>
    <x v="0"/>
    <s v="Los Angeles"/>
    <x v="1"/>
    <n v="90045"/>
    <x v="1"/>
    <x v="1611"/>
    <x v="0"/>
    <x v="5"/>
    <x v="1593"/>
    <n v="19.96"/>
    <n v="2"/>
    <n v="0"/>
    <n v="5.5888000000000009"/>
  </r>
  <r>
    <n v="9710"/>
    <s v="CA-2013-161746"/>
    <x v="0"/>
    <x v="147"/>
    <d v="2013-10-28T00:00:00"/>
    <s v="Standard Class"/>
    <s v="CS-11950"/>
    <s v="Carlos Soltero"/>
    <x v="0"/>
    <x v="0"/>
    <s v="Los Angeles"/>
    <x v="1"/>
    <n v="90045"/>
    <x v="1"/>
    <x v="418"/>
    <x v="1"/>
    <x v="4"/>
    <x v="413"/>
    <n v="340.92"/>
    <n v="3"/>
    <n v="0"/>
    <n v="3.4091999999999842"/>
  </r>
  <r>
    <n v="9711"/>
    <s v="CA-2011-114251"/>
    <x v="2"/>
    <x v="1127"/>
    <d v="2011-11-10T00:00:00"/>
    <s v="Standard Class"/>
    <s v="MD-17350"/>
    <s v="Maribeth Dona"/>
    <x v="0"/>
    <x v="0"/>
    <s v="Philadelphia"/>
    <x v="9"/>
    <n v="19143"/>
    <x v="3"/>
    <x v="1304"/>
    <x v="0"/>
    <x v="5"/>
    <x v="1280"/>
    <n v="273.56799999999998"/>
    <n v="2"/>
    <n v="0.2"/>
    <n v="-34.196000000000026"/>
  </r>
  <r>
    <n v="9712"/>
    <s v="CA-2011-114251"/>
    <x v="2"/>
    <x v="1127"/>
    <d v="2011-11-10T00:00:00"/>
    <s v="Standard Class"/>
    <s v="MD-17350"/>
    <s v="Maribeth Dona"/>
    <x v="0"/>
    <x v="0"/>
    <s v="Philadelphia"/>
    <x v="9"/>
    <n v="19143"/>
    <x v="3"/>
    <x v="715"/>
    <x v="1"/>
    <x v="8"/>
    <x v="707"/>
    <n v="13.194000000000001"/>
    <n v="2"/>
    <n v="0.7"/>
    <n v="-8.7959999999999958"/>
  </r>
  <r>
    <n v="9713"/>
    <s v="CA-2011-114251"/>
    <x v="2"/>
    <x v="1127"/>
    <d v="2011-11-10T00:00:00"/>
    <s v="Standard Class"/>
    <s v="MD-17350"/>
    <s v="Maribeth Dona"/>
    <x v="0"/>
    <x v="0"/>
    <s v="Philadelphia"/>
    <x v="9"/>
    <n v="19143"/>
    <x v="3"/>
    <x v="906"/>
    <x v="1"/>
    <x v="4"/>
    <x v="889"/>
    <n v="1080.096"/>
    <n v="6"/>
    <n v="0.2"/>
    <n v="-94.508399999999995"/>
  </r>
  <r>
    <n v="9714"/>
    <s v="CA-2011-114251"/>
    <x v="2"/>
    <x v="1127"/>
    <d v="2011-11-10T00:00:00"/>
    <s v="Standard Class"/>
    <s v="MD-17350"/>
    <s v="Maribeth Dona"/>
    <x v="0"/>
    <x v="0"/>
    <s v="Philadelphia"/>
    <x v="9"/>
    <n v="19143"/>
    <x v="3"/>
    <x v="553"/>
    <x v="2"/>
    <x v="11"/>
    <x v="547"/>
    <n v="51.56"/>
    <n v="5"/>
    <n v="0.2"/>
    <n v="-6.4450000000000021"/>
  </r>
  <r>
    <n v="9715"/>
    <s v="CA-2011-114251"/>
    <x v="2"/>
    <x v="1127"/>
    <d v="2011-11-10T00:00:00"/>
    <s v="Standard Class"/>
    <s v="MD-17350"/>
    <s v="Maribeth Dona"/>
    <x v="0"/>
    <x v="0"/>
    <s v="Philadelphia"/>
    <x v="9"/>
    <n v="19143"/>
    <x v="3"/>
    <x v="1312"/>
    <x v="2"/>
    <x v="11"/>
    <x v="1289"/>
    <n v="58.415999999999997"/>
    <n v="2"/>
    <n v="0.2"/>
    <n v="16.794600000000003"/>
  </r>
  <r>
    <n v="9716"/>
    <s v="CA-2013-116379"/>
    <x v="0"/>
    <x v="77"/>
    <d v="2013-11-13T00:00:00"/>
    <s v="Standard Class"/>
    <s v="LD-17005"/>
    <s v="Lisa DeCherney"/>
    <x v="0"/>
    <x v="0"/>
    <s v="San Francisco"/>
    <x v="1"/>
    <n v="94122"/>
    <x v="1"/>
    <x v="379"/>
    <x v="1"/>
    <x v="8"/>
    <x v="375"/>
    <n v="57.584000000000003"/>
    <n v="2"/>
    <n v="0.2"/>
    <n v="20.154400000000003"/>
  </r>
  <r>
    <n v="9717"/>
    <s v="US-2013-144477"/>
    <x v="0"/>
    <x v="399"/>
    <d v="2013-08-15T00:00:00"/>
    <s v="Second Class"/>
    <s v="DB-13270"/>
    <s v="Deborah Brumfield"/>
    <x v="2"/>
    <x v="0"/>
    <s v="Philadelphia"/>
    <x v="9"/>
    <n v="19134"/>
    <x v="3"/>
    <x v="1759"/>
    <x v="1"/>
    <x v="6"/>
    <x v="1739"/>
    <n v="37.312000000000005"/>
    <n v="4"/>
    <n v="0.2"/>
    <n v="2.7984000000000027"/>
  </r>
  <r>
    <n v="9718"/>
    <s v="CA-2013-108210"/>
    <x v="0"/>
    <x v="198"/>
    <d v="2013-06-01T00:00:00"/>
    <s v="Same Day"/>
    <s v="AT-10735"/>
    <s v="Annie Thurman"/>
    <x v="0"/>
    <x v="0"/>
    <s v="Houston"/>
    <x v="5"/>
    <n v="77041"/>
    <x v="2"/>
    <x v="125"/>
    <x v="2"/>
    <x v="7"/>
    <x v="126"/>
    <n v="79.959999999999994"/>
    <n v="5"/>
    <n v="0.2"/>
    <n v="7.9960000000000058"/>
  </r>
  <r>
    <n v="9719"/>
    <s v="CA-2013-108210"/>
    <x v="0"/>
    <x v="198"/>
    <d v="2013-06-01T00:00:00"/>
    <s v="Same Day"/>
    <s v="AT-10735"/>
    <s v="Annie Thurman"/>
    <x v="0"/>
    <x v="0"/>
    <s v="Houston"/>
    <x v="5"/>
    <n v="77041"/>
    <x v="2"/>
    <x v="201"/>
    <x v="2"/>
    <x v="11"/>
    <x v="200"/>
    <n v="223.96"/>
    <n v="5"/>
    <n v="0.2"/>
    <n v="11.198000000000015"/>
  </r>
  <r>
    <n v="9720"/>
    <s v="CA-2014-166835"/>
    <x v="3"/>
    <x v="105"/>
    <d v="2014-11-15T00:00:00"/>
    <s v="Second Class"/>
    <s v="DK-13375"/>
    <s v="Dennis Kane"/>
    <x v="0"/>
    <x v="0"/>
    <s v="Lancaster"/>
    <x v="9"/>
    <n v="17602"/>
    <x v="3"/>
    <x v="942"/>
    <x v="1"/>
    <x v="4"/>
    <x v="926"/>
    <n v="221.024"/>
    <n v="2"/>
    <n v="0.2"/>
    <n v="-55.256"/>
  </r>
  <r>
    <n v="9721"/>
    <s v="CA-2013-119641"/>
    <x v="0"/>
    <x v="897"/>
    <d v="2013-09-27T00:00:00"/>
    <s v="Standard Class"/>
    <s v="CS-12250"/>
    <s v="Chris Selesnick"/>
    <x v="1"/>
    <x v="0"/>
    <s v="Green Bay"/>
    <x v="6"/>
    <n v="54302"/>
    <x v="2"/>
    <x v="1462"/>
    <x v="0"/>
    <x v="5"/>
    <x v="1439"/>
    <n v="18.96"/>
    <n v="2"/>
    <n v="0"/>
    <n v="7.5840000000000014"/>
  </r>
  <r>
    <n v="9722"/>
    <s v="CA-2013-105781"/>
    <x v="0"/>
    <x v="595"/>
    <d v="2013-02-20T00:00:00"/>
    <s v="Standard Class"/>
    <s v="JF-15565"/>
    <s v="Jill Fjeld"/>
    <x v="0"/>
    <x v="0"/>
    <s v="New York City"/>
    <x v="15"/>
    <n v="10024"/>
    <x v="3"/>
    <x v="1708"/>
    <x v="0"/>
    <x v="1"/>
    <x v="1688"/>
    <n v="326.64600000000002"/>
    <n v="3"/>
    <n v="0.1"/>
    <n v="39.923399999999994"/>
  </r>
  <r>
    <n v="9723"/>
    <s v="CA-2013-105781"/>
    <x v="0"/>
    <x v="595"/>
    <d v="2013-02-20T00:00:00"/>
    <s v="Standard Class"/>
    <s v="JF-15565"/>
    <s v="Jill Fjeld"/>
    <x v="0"/>
    <x v="0"/>
    <s v="New York City"/>
    <x v="15"/>
    <n v="10024"/>
    <x v="3"/>
    <x v="246"/>
    <x v="2"/>
    <x v="11"/>
    <x v="244"/>
    <n v="89.97"/>
    <n v="3"/>
    <n v="0"/>
    <n v="39.586800000000011"/>
  </r>
  <r>
    <n v="9724"/>
    <s v="CA-2011-101364"/>
    <x v="2"/>
    <x v="1091"/>
    <d v="2011-12-26T00:00:00"/>
    <s v="Standard Class"/>
    <s v="TW-21025"/>
    <s v="Tamara Willingham"/>
    <x v="2"/>
    <x v="0"/>
    <s v="New York City"/>
    <x v="15"/>
    <n v="10011"/>
    <x v="3"/>
    <x v="697"/>
    <x v="1"/>
    <x v="8"/>
    <x v="690"/>
    <n v="296.71200000000005"/>
    <n v="13"/>
    <n v="0.2"/>
    <n v="100.14029999999998"/>
  </r>
  <r>
    <n v="9725"/>
    <s v="CA-2012-117898"/>
    <x v="1"/>
    <x v="901"/>
    <d v="2012-12-11T00:00:00"/>
    <s v="Standard Class"/>
    <s v="TB-21250"/>
    <s v="Tim Brockman"/>
    <x v="0"/>
    <x v="0"/>
    <s v="Bloomington"/>
    <x v="10"/>
    <n v="61701"/>
    <x v="2"/>
    <x v="661"/>
    <x v="1"/>
    <x v="12"/>
    <x v="655"/>
    <n v="12.224"/>
    <n v="2"/>
    <n v="0.2"/>
    <n v="4.4311999999999996"/>
  </r>
  <r>
    <n v="9726"/>
    <s v="CA-2014-142293"/>
    <x v="3"/>
    <x v="697"/>
    <d v="2014-09-21T00:00:00"/>
    <s v="First Class"/>
    <s v="SC-20380"/>
    <s v="Shahid Collister"/>
    <x v="0"/>
    <x v="0"/>
    <s v="Boise"/>
    <x v="45"/>
    <n v="83704"/>
    <x v="1"/>
    <x v="1016"/>
    <x v="2"/>
    <x v="11"/>
    <x v="998"/>
    <n v="89.97"/>
    <n v="3"/>
    <n v="0"/>
    <n v="37.787400000000005"/>
  </r>
  <r>
    <n v="9727"/>
    <s v="CA-2014-167395"/>
    <x v="3"/>
    <x v="574"/>
    <d v="2014-12-05T00:00:00"/>
    <s v="First Class"/>
    <s v="KM-16720"/>
    <s v="Kunst Miller"/>
    <x v="0"/>
    <x v="0"/>
    <s v="Lowell"/>
    <x v="31"/>
    <n v="1852"/>
    <x v="3"/>
    <x v="1360"/>
    <x v="1"/>
    <x v="9"/>
    <x v="1337"/>
    <n v="286.85999999999996"/>
    <n v="7"/>
    <n v="0"/>
    <n v="80.320799999999991"/>
  </r>
  <r>
    <n v="9728"/>
    <s v="CA-2014-167395"/>
    <x v="3"/>
    <x v="574"/>
    <d v="2014-12-05T00:00:00"/>
    <s v="First Class"/>
    <s v="KM-16720"/>
    <s v="Kunst Miller"/>
    <x v="0"/>
    <x v="0"/>
    <s v="Lowell"/>
    <x v="31"/>
    <n v="1852"/>
    <x v="3"/>
    <x v="34"/>
    <x v="2"/>
    <x v="7"/>
    <x v="34"/>
    <n v="979.95"/>
    <n v="5"/>
    <n v="0"/>
    <n v="284.18549999999993"/>
  </r>
  <r>
    <n v="9729"/>
    <s v="CA-2014-167395"/>
    <x v="3"/>
    <x v="574"/>
    <d v="2014-12-05T00:00:00"/>
    <s v="First Class"/>
    <s v="KM-16720"/>
    <s v="Kunst Miller"/>
    <x v="0"/>
    <x v="0"/>
    <s v="Lowell"/>
    <x v="31"/>
    <n v="1852"/>
    <x v="3"/>
    <x v="482"/>
    <x v="1"/>
    <x v="14"/>
    <x v="33"/>
    <n v="4.3600000000000003"/>
    <n v="2"/>
    <n v="0"/>
    <n v="0.17439999999999944"/>
  </r>
  <r>
    <n v="9730"/>
    <s v="CA-2011-111962"/>
    <x v="2"/>
    <x v="411"/>
    <d v="2011-10-04T00:00:00"/>
    <s v="Standard Class"/>
    <s v="EB-14170"/>
    <s v="Evan Bailliet"/>
    <x v="0"/>
    <x v="0"/>
    <s v="Seattle"/>
    <x v="4"/>
    <n v="98115"/>
    <x v="1"/>
    <x v="1375"/>
    <x v="1"/>
    <x v="8"/>
    <x v="1351"/>
    <n v="10.048000000000002"/>
    <n v="2"/>
    <n v="0.2"/>
    <n v="3.1399999999999988"/>
  </r>
  <r>
    <n v="9731"/>
    <s v="CA-2011-111962"/>
    <x v="2"/>
    <x v="411"/>
    <d v="2011-10-04T00:00:00"/>
    <s v="Standard Class"/>
    <s v="EB-14170"/>
    <s v="Evan Bailliet"/>
    <x v="0"/>
    <x v="0"/>
    <s v="Seattle"/>
    <x v="4"/>
    <n v="98115"/>
    <x v="1"/>
    <x v="765"/>
    <x v="1"/>
    <x v="4"/>
    <x v="757"/>
    <n v="807.75"/>
    <n v="5"/>
    <n v="0"/>
    <n v="153.47250000000003"/>
  </r>
  <r>
    <n v="9732"/>
    <s v="CA-2014-124261"/>
    <x v="3"/>
    <x v="237"/>
    <d v="2014-11-20T00:00:00"/>
    <s v="Standard Class"/>
    <s v="JE-15715"/>
    <s v="Joe Elijah"/>
    <x v="0"/>
    <x v="0"/>
    <s v="Los Angeles"/>
    <x v="1"/>
    <n v="90049"/>
    <x v="1"/>
    <x v="1046"/>
    <x v="1"/>
    <x v="6"/>
    <x v="1026"/>
    <n v="34.24"/>
    <n v="8"/>
    <n v="0"/>
    <n v="9.9295999999999971"/>
  </r>
  <r>
    <n v="9733"/>
    <s v="CA-2011-114321"/>
    <x v="2"/>
    <x v="1071"/>
    <d v="2011-08-25T00:00:00"/>
    <s v="Standard Class"/>
    <s v="NC-18535"/>
    <s v="Nick Crebassa"/>
    <x v="1"/>
    <x v="0"/>
    <s v="Hampton"/>
    <x v="17"/>
    <n v="23666"/>
    <x v="0"/>
    <x v="1464"/>
    <x v="0"/>
    <x v="1"/>
    <x v="1441"/>
    <n v="500.23999999999995"/>
    <n v="13"/>
    <n v="0"/>
    <n v="145.06959999999992"/>
  </r>
  <r>
    <n v="9734"/>
    <s v="CA-2011-114321"/>
    <x v="2"/>
    <x v="1071"/>
    <d v="2011-08-25T00:00:00"/>
    <s v="Standard Class"/>
    <s v="NC-18535"/>
    <s v="Nick Crebassa"/>
    <x v="1"/>
    <x v="0"/>
    <s v="Hampton"/>
    <x v="17"/>
    <n v="23666"/>
    <x v="0"/>
    <x v="1603"/>
    <x v="1"/>
    <x v="10"/>
    <x v="1586"/>
    <n v="20.12"/>
    <n v="2"/>
    <n v="0"/>
    <n v="9.2552000000000003"/>
  </r>
  <r>
    <n v="9735"/>
    <s v="CA-2011-114321"/>
    <x v="2"/>
    <x v="1071"/>
    <d v="2011-08-25T00:00:00"/>
    <s v="Standard Class"/>
    <s v="NC-18535"/>
    <s v="Nick Crebassa"/>
    <x v="1"/>
    <x v="0"/>
    <s v="Hampton"/>
    <x v="17"/>
    <n v="23666"/>
    <x v="0"/>
    <x v="1176"/>
    <x v="1"/>
    <x v="8"/>
    <x v="1153"/>
    <n v="896.99"/>
    <n v="1"/>
    <n v="0"/>
    <n v="421.58529999999996"/>
  </r>
  <r>
    <n v="9736"/>
    <s v="CA-2011-128062"/>
    <x v="2"/>
    <x v="84"/>
    <d v="2011-11-22T00:00:00"/>
    <s v="Second Class"/>
    <s v="AD-10180"/>
    <s v="Alan Dominguez"/>
    <x v="2"/>
    <x v="0"/>
    <s v="Philadelphia"/>
    <x v="9"/>
    <n v="19134"/>
    <x v="3"/>
    <x v="1843"/>
    <x v="1"/>
    <x v="10"/>
    <x v="1822"/>
    <n v="5.88"/>
    <n v="1"/>
    <n v="0.2"/>
    <n v="1.9844999999999995"/>
  </r>
  <r>
    <n v="9737"/>
    <s v="US-2012-100069"/>
    <x v="1"/>
    <x v="685"/>
    <d v="2012-07-03T00:00:00"/>
    <s v="Standard Class"/>
    <s v="NF-18475"/>
    <s v="Neil Französisch"/>
    <x v="2"/>
    <x v="0"/>
    <s v="Omaha"/>
    <x v="8"/>
    <n v="68104"/>
    <x v="2"/>
    <x v="524"/>
    <x v="2"/>
    <x v="7"/>
    <x v="519"/>
    <n v="269.98"/>
    <n v="2"/>
    <n v="0"/>
    <n v="72.894599999999997"/>
  </r>
  <r>
    <n v="9738"/>
    <s v="CA-2014-129294"/>
    <x v="3"/>
    <x v="633"/>
    <d v="2014-03-22T00:00:00"/>
    <s v="Standard Class"/>
    <s v="KD-16615"/>
    <s v="Ken Dana"/>
    <x v="1"/>
    <x v="0"/>
    <s v="Los Angeles"/>
    <x v="1"/>
    <n v="90032"/>
    <x v="1"/>
    <x v="1449"/>
    <x v="1"/>
    <x v="4"/>
    <x v="1427"/>
    <n v="310.12"/>
    <n v="2"/>
    <n v="0"/>
    <n v="80.631200000000007"/>
  </r>
  <r>
    <n v="9739"/>
    <s v="CA-2014-129294"/>
    <x v="3"/>
    <x v="633"/>
    <d v="2014-03-22T00:00:00"/>
    <s v="Standard Class"/>
    <s v="KD-16615"/>
    <s v="Ken Dana"/>
    <x v="1"/>
    <x v="0"/>
    <s v="Los Angeles"/>
    <x v="1"/>
    <n v="90032"/>
    <x v="1"/>
    <x v="908"/>
    <x v="1"/>
    <x v="8"/>
    <x v="891"/>
    <n v="70.463999999999999"/>
    <n v="6"/>
    <n v="0.2"/>
    <n v="22.900799999999997"/>
  </r>
  <r>
    <n v="9740"/>
    <s v="CA-2014-129294"/>
    <x v="3"/>
    <x v="633"/>
    <d v="2014-03-22T00:00:00"/>
    <s v="Standard Class"/>
    <s v="KD-16615"/>
    <s v="Ken Dana"/>
    <x v="1"/>
    <x v="0"/>
    <s v="Los Angeles"/>
    <x v="1"/>
    <n v="90032"/>
    <x v="1"/>
    <x v="1181"/>
    <x v="1"/>
    <x v="8"/>
    <x v="1158"/>
    <n v="19.68"/>
    <n v="5"/>
    <n v="0.2"/>
    <n v="6.8879999999999981"/>
  </r>
  <r>
    <n v="9741"/>
    <s v="CA-2014-129294"/>
    <x v="3"/>
    <x v="633"/>
    <d v="2014-03-22T00:00:00"/>
    <s v="Standard Class"/>
    <s v="KD-16615"/>
    <s v="Ken Dana"/>
    <x v="1"/>
    <x v="0"/>
    <s v="Los Angeles"/>
    <x v="1"/>
    <n v="90032"/>
    <x v="1"/>
    <x v="589"/>
    <x v="1"/>
    <x v="9"/>
    <x v="584"/>
    <n v="140.67000000000002"/>
    <n v="3"/>
    <n v="0"/>
    <n v="54.861300000000007"/>
  </r>
  <r>
    <n v="9742"/>
    <s v="CA-2012-117086"/>
    <x v="1"/>
    <x v="627"/>
    <d v="2012-11-12T00:00:00"/>
    <s v="Standard Class"/>
    <s v="QJ-19255"/>
    <s v="Quincy Jones"/>
    <x v="1"/>
    <x v="0"/>
    <s v="Burlington"/>
    <x v="42"/>
    <s v="05408"/>
    <x v="3"/>
    <x v="26"/>
    <x v="0"/>
    <x v="0"/>
    <x v="26"/>
    <n v="4404.8999999999996"/>
    <n v="5"/>
    <n v="0"/>
    <n v="1013.1270000000001"/>
  </r>
  <r>
    <n v="9743"/>
    <s v="CA-2014-131303"/>
    <x v="3"/>
    <x v="354"/>
    <d v="2014-12-03T00:00:00"/>
    <s v="Standard Class"/>
    <s v="EP-13915"/>
    <s v="Emily Phan"/>
    <x v="0"/>
    <x v="0"/>
    <s v="San Diego"/>
    <x v="1"/>
    <n v="92037"/>
    <x v="1"/>
    <x v="300"/>
    <x v="1"/>
    <x v="2"/>
    <x v="297"/>
    <n v="62.65"/>
    <n v="5"/>
    <n v="0"/>
    <n v="29.445499999999996"/>
  </r>
  <r>
    <n v="9744"/>
    <s v="CA-2013-137127"/>
    <x v="0"/>
    <x v="950"/>
    <d v="2013-06-23T00:00:00"/>
    <s v="Standard Class"/>
    <s v="JJ-15445"/>
    <s v="Jennifer Jackson"/>
    <x v="0"/>
    <x v="0"/>
    <s v="Newark"/>
    <x v="13"/>
    <n v="19711"/>
    <x v="3"/>
    <x v="1042"/>
    <x v="1"/>
    <x v="2"/>
    <x v="1022"/>
    <n v="9.4499999999999993"/>
    <n v="3"/>
    <n v="0"/>
    <n v="4.5359999999999996"/>
  </r>
  <r>
    <n v="9745"/>
    <s v="CA-2014-141782"/>
    <x v="3"/>
    <x v="276"/>
    <d v="2014-01-26T00:00:00"/>
    <s v="Standard Class"/>
    <s v="BE-11410"/>
    <s v="Bobby Elias"/>
    <x v="0"/>
    <x v="0"/>
    <s v="Aurora"/>
    <x v="10"/>
    <n v="60505"/>
    <x v="2"/>
    <x v="556"/>
    <x v="1"/>
    <x v="12"/>
    <x v="550"/>
    <n v="268.57600000000002"/>
    <n v="4"/>
    <n v="0.2"/>
    <n v="90.64439999999999"/>
  </r>
  <r>
    <n v="9746"/>
    <s v="CA-2014-137505"/>
    <x v="3"/>
    <x v="221"/>
    <d v="2014-11-25T00:00:00"/>
    <s v="Same Day"/>
    <s v="BP-11290"/>
    <s v="Beth Paige"/>
    <x v="0"/>
    <x v="0"/>
    <s v="Los Angeles"/>
    <x v="1"/>
    <n v="90008"/>
    <x v="1"/>
    <x v="342"/>
    <x v="0"/>
    <x v="3"/>
    <x v="338"/>
    <n v="364.08000000000004"/>
    <n v="2"/>
    <n v="0.2"/>
    <n v="9.1020000000000039"/>
  </r>
  <r>
    <n v="9747"/>
    <s v="CA-2014-137505"/>
    <x v="3"/>
    <x v="221"/>
    <d v="2014-11-25T00:00:00"/>
    <s v="Same Day"/>
    <s v="BP-11290"/>
    <s v="Beth Paige"/>
    <x v="0"/>
    <x v="0"/>
    <s v="Los Angeles"/>
    <x v="1"/>
    <n v="90008"/>
    <x v="1"/>
    <x v="972"/>
    <x v="0"/>
    <x v="3"/>
    <x v="957"/>
    <n v="71.088000000000008"/>
    <n v="2"/>
    <n v="0.2"/>
    <n v="-1.7772000000000041"/>
  </r>
  <r>
    <n v="9748"/>
    <s v="US-2011-140914"/>
    <x v="2"/>
    <x v="7"/>
    <d v="2011-11-15T00:00:00"/>
    <s v="Standard Class"/>
    <s v="BH-11710"/>
    <s v="Brosina Hoffman"/>
    <x v="0"/>
    <x v="0"/>
    <s v="Chicago"/>
    <x v="10"/>
    <n v="60653"/>
    <x v="2"/>
    <x v="1649"/>
    <x v="0"/>
    <x v="5"/>
    <x v="1629"/>
    <n v="10.984000000000002"/>
    <n v="2"/>
    <n v="0.6"/>
    <n v="-7.9634"/>
  </r>
  <r>
    <n v="9749"/>
    <s v="US-2011-140914"/>
    <x v="2"/>
    <x v="7"/>
    <d v="2011-11-15T00:00:00"/>
    <s v="Standard Class"/>
    <s v="BH-11710"/>
    <s v="Brosina Hoffman"/>
    <x v="0"/>
    <x v="0"/>
    <s v="Chicago"/>
    <x v="10"/>
    <n v="60653"/>
    <x v="2"/>
    <x v="463"/>
    <x v="0"/>
    <x v="1"/>
    <x v="459"/>
    <n v="797.94399999999996"/>
    <n v="4"/>
    <n v="0.3"/>
    <n v="-56.995999999999981"/>
  </r>
  <r>
    <n v="9750"/>
    <s v="CA-2013-158358"/>
    <x v="0"/>
    <x v="758"/>
    <d v="2013-03-09T00:00:00"/>
    <s v="Standard Class"/>
    <s v="EM-13810"/>
    <s v="Eleni McCrary"/>
    <x v="1"/>
    <x v="0"/>
    <s v="Dover"/>
    <x v="38"/>
    <n v="3820"/>
    <x v="3"/>
    <x v="428"/>
    <x v="2"/>
    <x v="11"/>
    <x v="423"/>
    <n v="159.97999999999999"/>
    <n v="2"/>
    <n v="0"/>
    <n v="57.592799999999997"/>
  </r>
  <r>
    <n v="9751"/>
    <s v="CA-2013-113390"/>
    <x v="0"/>
    <x v="1228"/>
    <d v="2013-10-16T00:00:00"/>
    <s v="Standard Class"/>
    <s v="EP-13915"/>
    <s v="Emily Phan"/>
    <x v="0"/>
    <x v="0"/>
    <s v="Chicago"/>
    <x v="10"/>
    <n v="60610"/>
    <x v="2"/>
    <x v="1412"/>
    <x v="1"/>
    <x v="6"/>
    <x v="1390"/>
    <n v="5.3440000000000003"/>
    <n v="2"/>
    <n v="0.2"/>
    <n v="0.66799999999999948"/>
  </r>
  <r>
    <n v="9752"/>
    <s v="CA-2013-113390"/>
    <x v="0"/>
    <x v="1228"/>
    <d v="2013-10-16T00:00:00"/>
    <s v="Standard Class"/>
    <s v="EP-13915"/>
    <s v="Emily Phan"/>
    <x v="0"/>
    <x v="0"/>
    <s v="Chicago"/>
    <x v="10"/>
    <n v="60610"/>
    <x v="2"/>
    <x v="1175"/>
    <x v="1"/>
    <x v="6"/>
    <x v="1152"/>
    <n v="27.72"/>
    <n v="3"/>
    <n v="0.2"/>
    <n v="3.4649999999999999"/>
  </r>
  <r>
    <n v="9753"/>
    <s v="US-2013-158680"/>
    <x v="0"/>
    <x v="949"/>
    <d v="2013-07-03T00:00:00"/>
    <s v="First Class"/>
    <s v="NZ-18565"/>
    <s v="Nick Zandusky"/>
    <x v="2"/>
    <x v="0"/>
    <s v="Seattle"/>
    <x v="4"/>
    <n v="98115"/>
    <x v="1"/>
    <x v="744"/>
    <x v="1"/>
    <x v="8"/>
    <x v="735"/>
    <n v="2.4960000000000004"/>
    <n v="1"/>
    <n v="0.2"/>
    <n v="0.90479999999999983"/>
  </r>
  <r>
    <n v="9754"/>
    <s v="CA-2014-113705"/>
    <x v="3"/>
    <x v="996"/>
    <d v="2014-03-30T00:00:00"/>
    <s v="Second Class"/>
    <s v="LC-16870"/>
    <s v="Lena Cacioppo"/>
    <x v="0"/>
    <x v="0"/>
    <s v="Richmond"/>
    <x v="17"/>
    <n v="23223"/>
    <x v="0"/>
    <x v="1570"/>
    <x v="1"/>
    <x v="2"/>
    <x v="1552"/>
    <n v="8.26"/>
    <n v="2"/>
    <n v="0"/>
    <n v="3.7995999999999999"/>
  </r>
  <r>
    <n v="9755"/>
    <s v="CA-2014-113705"/>
    <x v="3"/>
    <x v="996"/>
    <d v="2014-03-30T00:00:00"/>
    <s v="Second Class"/>
    <s v="LC-16870"/>
    <s v="Lena Cacioppo"/>
    <x v="0"/>
    <x v="0"/>
    <s v="Richmond"/>
    <x v="17"/>
    <n v="23223"/>
    <x v="0"/>
    <x v="213"/>
    <x v="1"/>
    <x v="8"/>
    <x v="212"/>
    <n v="17.760000000000002"/>
    <n v="2"/>
    <n v="0"/>
    <n v="8.8800000000000008"/>
  </r>
  <r>
    <n v="9756"/>
    <s v="CA-2014-113705"/>
    <x v="3"/>
    <x v="996"/>
    <d v="2014-03-30T00:00:00"/>
    <s v="Second Class"/>
    <s v="LC-16870"/>
    <s v="Lena Cacioppo"/>
    <x v="0"/>
    <x v="0"/>
    <s v="Richmond"/>
    <x v="17"/>
    <n v="23223"/>
    <x v="0"/>
    <x v="1439"/>
    <x v="1"/>
    <x v="4"/>
    <x v="1418"/>
    <n v="332.94"/>
    <n v="3"/>
    <n v="0"/>
    <n v="9.9882000000000204"/>
  </r>
  <r>
    <n v="9757"/>
    <s v="CA-2014-113705"/>
    <x v="3"/>
    <x v="996"/>
    <d v="2014-03-30T00:00:00"/>
    <s v="Second Class"/>
    <s v="LC-16870"/>
    <s v="Lena Cacioppo"/>
    <x v="0"/>
    <x v="0"/>
    <s v="Richmond"/>
    <x v="17"/>
    <n v="23223"/>
    <x v="0"/>
    <x v="277"/>
    <x v="0"/>
    <x v="3"/>
    <x v="274"/>
    <n v="292.10000000000002"/>
    <n v="2"/>
    <n v="0"/>
    <n v="58.419999999999987"/>
  </r>
  <r>
    <n v="9758"/>
    <s v="CA-2014-113705"/>
    <x v="3"/>
    <x v="996"/>
    <d v="2014-03-30T00:00:00"/>
    <s v="Second Class"/>
    <s v="LC-16870"/>
    <s v="Lena Cacioppo"/>
    <x v="0"/>
    <x v="0"/>
    <s v="Richmond"/>
    <x v="17"/>
    <n v="23223"/>
    <x v="0"/>
    <x v="1783"/>
    <x v="2"/>
    <x v="7"/>
    <x v="1764"/>
    <n v="206.1"/>
    <n v="5"/>
    <n v="0"/>
    <n v="55.647000000000006"/>
  </r>
  <r>
    <n v="9759"/>
    <s v="CA-2014-113705"/>
    <x v="3"/>
    <x v="996"/>
    <d v="2014-03-30T00:00:00"/>
    <s v="Second Class"/>
    <s v="LC-16870"/>
    <s v="Lena Cacioppo"/>
    <x v="0"/>
    <x v="0"/>
    <s v="Richmond"/>
    <x v="17"/>
    <n v="23223"/>
    <x v="0"/>
    <x v="249"/>
    <x v="1"/>
    <x v="10"/>
    <x v="247"/>
    <n v="17.64"/>
    <n v="4"/>
    <n v="0"/>
    <n v="8.1143999999999998"/>
  </r>
  <r>
    <n v="9760"/>
    <s v="CA-2013-146913"/>
    <x v="0"/>
    <x v="731"/>
    <d v="2013-11-06T00:00:00"/>
    <s v="Standard Class"/>
    <s v="SF-20965"/>
    <s v="Sylvia Foulston"/>
    <x v="1"/>
    <x v="0"/>
    <s v="San Francisco"/>
    <x v="1"/>
    <n v="94109"/>
    <x v="1"/>
    <x v="1131"/>
    <x v="0"/>
    <x v="1"/>
    <x v="1110"/>
    <n v="1403.9200000000003"/>
    <n v="5"/>
    <n v="0.2"/>
    <n v="70.196000000000026"/>
  </r>
  <r>
    <n v="9761"/>
    <s v="CA-2014-159135"/>
    <x v="3"/>
    <x v="259"/>
    <d v="2014-11-09T00:00:00"/>
    <s v="Standard Class"/>
    <s v="KM-16375"/>
    <s v="Katherine Murray"/>
    <x v="2"/>
    <x v="0"/>
    <s v="Springdale"/>
    <x v="36"/>
    <n v="72762"/>
    <x v="0"/>
    <x v="1539"/>
    <x v="1"/>
    <x v="6"/>
    <x v="1518"/>
    <n v="4.3"/>
    <n v="2"/>
    <n v="0"/>
    <n v="1.4189999999999996"/>
  </r>
  <r>
    <n v="9762"/>
    <s v="CA-2011-121762"/>
    <x v="2"/>
    <x v="1047"/>
    <d v="2011-02-19T00:00:00"/>
    <s v="Standard Class"/>
    <s v="ML-17395"/>
    <s v="Marina Lichtenstein"/>
    <x v="1"/>
    <x v="0"/>
    <s v="Seattle"/>
    <x v="4"/>
    <n v="98103"/>
    <x v="1"/>
    <x v="1105"/>
    <x v="2"/>
    <x v="11"/>
    <x v="1085"/>
    <n v="239.96999999999997"/>
    <n v="3"/>
    <n v="0"/>
    <n v="86.389199999999988"/>
  </r>
  <r>
    <n v="9763"/>
    <s v="CA-2011-121762"/>
    <x v="2"/>
    <x v="1047"/>
    <d v="2011-02-19T00:00:00"/>
    <s v="Standard Class"/>
    <s v="ML-17395"/>
    <s v="Marina Lichtenstein"/>
    <x v="1"/>
    <x v="0"/>
    <s v="Seattle"/>
    <x v="4"/>
    <n v="98103"/>
    <x v="1"/>
    <x v="1360"/>
    <x v="1"/>
    <x v="9"/>
    <x v="1337"/>
    <n v="81.96"/>
    <n v="2"/>
    <n v="0"/>
    <n v="22.948799999999999"/>
  </r>
  <r>
    <n v="9764"/>
    <s v="CA-2011-121762"/>
    <x v="2"/>
    <x v="1047"/>
    <d v="2011-02-19T00:00:00"/>
    <s v="Standard Class"/>
    <s v="ML-17395"/>
    <s v="Marina Lichtenstein"/>
    <x v="1"/>
    <x v="0"/>
    <s v="Seattle"/>
    <x v="4"/>
    <n v="98103"/>
    <x v="1"/>
    <x v="1420"/>
    <x v="1"/>
    <x v="14"/>
    <x v="1399"/>
    <n v="238.62"/>
    <n v="2"/>
    <n v="0"/>
    <n v="4.7724000000000046"/>
  </r>
  <r>
    <n v="9765"/>
    <s v="CA-2011-123855"/>
    <x v="2"/>
    <x v="1229"/>
    <d v="2011-06-23T00:00:00"/>
    <s v="Standard Class"/>
    <s v="MC-18100"/>
    <s v="Mick Crebagga"/>
    <x v="0"/>
    <x v="0"/>
    <s v="Los Angeles"/>
    <x v="1"/>
    <n v="90036"/>
    <x v="1"/>
    <x v="139"/>
    <x v="2"/>
    <x v="7"/>
    <x v="139"/>
    <n v="139.80000000000001"/>
    <n v="5"/>
    <n v="0.2"/>
    <n v="12.232500000000009"/>
  </r>
  <r>
    <n v="9766"/>
    <s v="CA-2014-101959"/>
    <x v="3"/>
    <x v="1230"/>
    <d v="2014-03-07T00:00:00"/>
    <s v="Standard Class"/>
    <s v="DB-13660"/>
    <s v="Duane Benoit"/>
    <x v="0"/>
    <x v="0"/>
    <s v="Middletown"/>
    <x v="29"/>
    <n v="6457"/>
    <x v="3"/>
    <x v="1181"/>
    <x v="1"/>
    <x v="8"/>
    <x v="1158"/>
    <n v="9.84"/>
    <n v="2"/>
    <n v="0"/>
    <n v="4.7231999999999994"/>
  </r>
  <r>
    <n v="9767"/>
    <s v="CA-2014-101959"/>
    <x v="3"/>
    <x v="1230"/>
    <d v="2014-03-07T00:00:00"/>
    <s v="Standard Class"/>
    <s v="DB-13660"/>
    <s v="Duane Benoit"/>
    <x v="0"/>
    <x v="0"/>
    <s v="Middletown"/>
    <x v="29"/>
    <n v="6457"/>
    <x v="3"/>
    <x v="565"/>
    <x v="1"/>
    <x v="10"/>
    <x v="560"/>
    <n v="7.78"/>
    <n v="1"/>
    <n v="0"/>
    <n v="3.5009999999999994"/>
  </r>
  <r>
    <n v="9768"/>
    <s v="CA-2014-102659"/>
    <x v="3"/>
    <x v="34"/>
    <d v="2014-12-16T00:00:00"/>
    <s v="Standard Class"/>
    <s v="LW-17215"/>
    <s v="Luke Weiss"/>
    <x v="0"/>
    <x v="0"/>
    <s v="Grand Rapids"/>
    <x v="12"/>
    <n v="49505"/>
    <x v="2"/>
    <x v="1045"/>
    <x v="1"/>
    <x v="8"/>
    <x v="1025"/>
    <n v="54.900000000000006"/>
    <n v="5"/>
    <n v="0"/>
    <n v="26.901000000000003"/>
  </r>
  <r>
    <n v="9769"/>
    <s v="CA-2014-142328"/>
    <x v="3"/>
    <x v="226"/>
    <d v="2014-12-15T00:00:00"/>
    <s v="Standard Class"/>
    <s v="TC-21535"/>
    <s v="Tracy Collins"/>
    <x v="2"/>
    <x v="0"/>
    <s v="San Francisco"/>
    <x v="1"/>
    <n v="94122"/>
    <x v="1"/>
    <x v="1305"/>
    <x v="1"/>
    <x v="10"/>
    <x v="1281"/>
    <n v="50.04"/>
    <n v="6"/>
    <n v="0"/>
    <n v="25.02"/>
  </r>
  <r>
    <n v="9770"/>
    <s v="CA-2013-123533"/>
    <x v="0"/>
    <x v="390"/>
    <d v="2013-12-01T00:00:00"/>
    <s v="Standard Class"/>
    <s v="SC-20050"/>
    <s v="Sample Company A"/>
    <x v="2"/>
    <x v="0"/>
    <s v="Hialeah"/>
    <x v="2"/>
    <n v="33012"/>
    <x v="0"/>
    <x v="604"/>
    <x v="0"/>
    <x v="0"/>
    <x v="599"/>
    <n v="339.92000000000007"/>
    <n v="5"/>
    <n v="0.2"/>
    <n v="8.4979999999999762"/>
  </r>
  <r>
    <n v="9771"/>
    <s v="CA-2013-123533"/>
    <x v="0"/>
    <x v="390"/>
    <d v="2013-12-01T00:00:00"/>
    <s v="Standard Class"/>
    <s v="SC-20050"/>
    <s v="Sample Company A"/>
    <x v="2"/>
    <x v="0"/>
    <s v="Hialeah"/>
    <x v="2"/>
    <n v="33012"/>
    <x v="0"/>
    <x v="1128"/>
    <x v="1"/>
    <x v="10"/>
    <x v="1107"/>
    <n v="10.528"/>
    <n v="4"/>
    <n v="0.2"/>
    <n v="3.4215999999999993"/>
  </r>
  <r>
    <n v="9772"/>
    <s v="CA-2013-123533"/>
    <x v="0"/>
    <x v="390"/>
    <d v="2013-12-01T00:00:00"/>
    <s v="Standard Class"/>
    <s v="SC-20050"/>
    <s v="Sample Company A"/>
    <x v="2"/>
    <x v="0"/>
    <s v="Hialeah"/>
    <x v="2"/>
    <n v="33012"/>
    <x v="0"/>
    <x v="1276"/>
    <x v="1"/>
    <x v="9"/>
    <x v="1252"/>
    <n v="42.384"/>
    <n v="2"/>
    <n v="0.2"/>
    <n v="4.2384000000000022"/>
  </r>
  <r>
    <n v="9773"/>
    <s v="CA-2013-104983"/>
    <x v="0"/>
    <x v="894"/>
    <d v="2013-07-04T00:00:00"/>
    <s v="Same Day"/>
    <s v="FM-14215"/>
    <s v="Filia McAdams"/>
    <x v="1"/>
    <x v="0"/>
    <s v="Philadelphia"/>
    <x v="9"/>
    <n v="19143"/>
    <x v="3"/>
    <x v="1090"/>
    <x v="1"/>
    <x v="10"/>
    <x v="1071"/>
    <n v="123.92000000000002"/>
    <n v="5"/>
    <n v="0.2"/>
    <n v="38.724999999999994"/>
  </r>
  <r>
    <n v="9774"/>
    <s v="CA-2013-160234"/>
    <x v="0"/>
    <x v="190"/>
    <d v="2013-07-04T00:00:00"/>
    <s v="Standard Class"/>
    <s v="PF-19225"/>
    <s v="Phillip Flathmann"/>
    <x v="0"/>
    <x v="0"/>
    <s v="Atlanta"/>
    <x v="32"/>
    <n v="30318"/>
    <x v="0"/>
    <x v="1623"/>
    <x v="2"/>
    <x v="7"/>
    <x v="1604"/>
    <n v="135.94999999999999"/>
    <n v="1"/>
    <n v="0"/>
    <n v="39.425499999999985"/>
  </r>
  <r>
    <n v="9775"/>
    <s v="CA-2011-169019"/>
    <x v="2"/>
    <x v="711"/>
    <d v="2011-07-30T00:00:00"/>
    <s v="Standard Class"/>
    <s v="LF-17185"/>
    <s v="Luke Foster"/>
    <x v="0"/>
    <x v="0"/>
    <s v="San Antonio"/>
    <x v="5"/>
    <n v="78207"/>
    <x v="2"/>
    <x v="316"/>
    <x v="1"/>
    <x v="8"/>
    <x v="313"/>
    <n v="2177.5839999999994"/>
    <n v="8"/>
    <n v="0.8"/>
    <n v="-3701.8928000000014"/>
  </r>
  <r>
    <n v="9776"/>
    <s v="CA-2011-169019"/>
    <x v="2"/>
    <x v="711"/>
    <d v="2011-07-30T00:00:00"/>
    <s v="Standard Class"/>
    <s v="LF-17185"/>
    <s v="Luke Foster"/>
    <x v="0"/>
    <x v="0"/>
    <s v="San Antonio"/>
    <x v="5"/>
    <n v="78207"/>
    <x v="2"/>
    <x v="1474"/>
    <x v="0"/>
    <x v="5"/>
    <x v="1452"/>
    <n v="17.496000000000002"/>
    <n v="3"/>
    <n v="0.6"/>
    <n v="-10.060199999999998"/>
  </r>
  <r>
    <n v="9777"/>
    <s v="CA-2011-169019"/>
    <x v="2"/>
    <x v="711"/>
    <d v="2011-07-30T00:00:00"/>
    <s v="Standard Class"/>
    <s v="LF-17185"/>
    <s v="Luke Foster"/>
    <x v="0"/>
    <x v="0"/>
    <s v="San Antonio"/>
    <x v="5"/>
    <n v="78207"/>
    <x v="2"/>
    <x v="301"/>
    <x v="1"/>
    <x v="8"/>
    <x v="298"/>
    <n v="16.783999999999995"/>
    <n v="4"/>
    <n v="0.8"/>
    <n v="-26.854400000000012"/>
  </r>
  <r>
    <n v="9778"/>
    <s v="CA-2011-169019"/>
    <x v="2"/>
    <x v="711"/>
    <d v="2011-07-30T00:00:00"/>
    <s v="Standard Class"/>
    <s v="LF-17185"/>
    <s v="Luke Foster"/>
    <x v="0"/>
    <x v="0"/>
    <s v="San Antonio"/>
    <x v="5"/>
    <n v="78207"/>
    <x v="2"/>
    <x v="333"/>
    <x v="2"/>
    <x v="11"/>
    <x v="329"/>
    <n v="431.13600000000002"/>
    <n v="9"/>
    <n v="0.2"/>
    <n v="-26.946000000000012"/>
  </r>
  <r>
    <n v="9779"/>
    <s v="CA-2011-169019"/>
    <x v="2"/>
    <x v="711"/>
    <d v="2011-07-30T00:00:00"/>
    <s v="Standard Class"/>
    <s v="LF-17185"/>
    <s v="Luke Foster"/>
    <x v="0"/>
    <x v="0"/>
    <s v="San Antonio"/>
    <x v="5"/>
    <n v="78207"/>
    <x v="2"/>
    <x v="213"/>
    <x v="1"/>
    <x v="8"/>
    <x v="212"/>
    <n v="8.879999999999999"/>
    <n v="5"/>
    <n v="0.8"/>
    <n v="-13.32"/>
  </r>
  <r>
    <n v="9780"/>
    <s v="CA-2011-169019"/>
    <x v="2"/>
    <x v="711"/>
    <d v="2011-07-30T00:00:00"/>
    <s v="Standard Class"/>
    <s v="LF-17185"/>
    <s v="Luke Foster"/>
    <x v="0"/>
    <x v="0"/>
    <s v="San Antonio"/>
    <x v="5"/>
    <n v="78207"/>
    <x v="2"/>
    <x v="1204"/>
    <x v="1"/>
    <x v="9"/>
    <x v="1180"/>
    <n v="4.8359999999999985"/>
    <n v="2"/>
    <n v="0.8"/>
    <n v="-12.090000000000003"/>
  </r>
  <r>
    <n v="9781"/>
    <s v="CA-2013-153178"/>
    <x v="0"/>
    <x v="749"/>
    <d v="2013-09-19T00:00:00"/>
    <s v="Standard Class"/>
    <s v="CL-12565"/>
    <s v="Clay Ludtke"/>
    <x v="0"/>
    <x v="0"/>
    <s v="Long Beach"/>
    <x v="15"/>
    <n v="11561"/>
    <x v="3"/>
    <x v="1285"/>
    <x v="2"/>
    <x v="7"/>
    <x v="1262"/>
    <n v="437.84999999999997"/>
    <n v="3"/>
    <n v="0"/>
    <n v="131.35499999999996"/>
  </r>
  <r>
    <n v="9782"/>
    <s v="CA-2013-153178"/>
    <x v="0"/>
    <x v="749"/>
    <d v="2013-09-19T00:00:00"/>
    <s v="Standard Class"/>
    <s v="CL-12565"/>
    <s v="Clay Ludtke"/>
    <x v="0"/>
    <x v="0"/>
    <s v="Long Beach"/>
    <x v="15"/>
    <n v="11561"/>
    <x v="3"/>
    <x v="1178"/>
    <x v="1"/>
    <x v="8"/>
    <x v="1155"/>
    <n v="673.5680000000001"/>
    <n v="2"/>
    <n v="0.2"/>
    <n v="252.58799999999999"/>
  </r>
  <r>
    <n v="9783"/>
    <s v="CA-2012-149748"/>
    <x v="1"/>
    <x v="70"/>
    <d v="2012-06-02T00:00:00"/>
    <s v="Second Class"/>
    <s v="EM-13825"/>
    <s v="Elizabeth Moffitt"/>
    <x v="1"/>
    <x v="0"/>
    <s v="Paterson"/>
    <x v="30"/>
    <n v="7501"/>
    <x v="3"/>
    <x v="519"/>
    <x v="1"/>
    <x v="10"/>
    <x v="514"/>
    <n v="274.8"/>
    <n v="5"/>
    <n v="0"/>
    <n v="134.65199999999999"/>
  </r>
  <r>
    <n v="9784"/>
    <s v="CA-2012-149748"/>
    <x v="1"/>
    <x v="70"/>
    <d v="2012-06-02T00:00:00"/>
    <s v="Second Class"/>
    <s v="EM-13825"/>
    <s v="Elizabeth Moffitt"/>
    <x v="1"/>
    <x v="0"/>
    <s v="Paterson"/>
    <x v="30"/>
    <n v="7501"/>
    <x v="3"/>
    <x v="821"/>
    <x v="1"/>
    <x v="4"/>
    <x v="809"/>
    <n v="62.18"/>
    <n v="1"/>
    <n v="0"/>
    <n v="16.788600000000002"/>
  </r>
  <r>
    <n v="9785"/>
    <s v="CA-2012-149748"/>
    <x v="1"/>
    <x v="70"/>
    <d v="2012-06-02T00:00:00"/>
    <s v="Second Class"/>
    <s v="EM-13825"/>
    <s v="Elizabeth Moffitt"/>
    <x v="1"/>
    <x v="0"/>
    <s v="Paterson"/>
    <x v="30"/>
    <n v="7501"/>
    <x v="3"/>
    <x v="1379"/>
    <x v="0"/>
    <x v="5"/>
    <x v="1355"/>
    <n v="8.2799999999999994"/>
    <n v="2"/>
    <n v="0"/>
    <n v="2.9807999999999995"/>
  </r>
  <r>
    <n v="9786"/>
    <s v="CA-2012-155635"/>
    <x v="1"/>
    <x v="1231"/>
    <d v="2012-05-13T00:00:00"/>
    <s v="Standard Class"/>
    <s v="ME-17725"/>
    <s v="Max Engle"/>
    <x v="0"/>
    <x v="0"/>
    <s v="Louisville"/>
    <x v="0"/>
    <n v="40214"/>
    <x v="0"/>
    <x v="1526"/>
    <x v="1"/>
    <x v="8"/>
    <x v="1504"/>
    <n v="48.81"/>
    <n v="3"/>
    <n v="0"/>
    <n v="23.916899999999998"/>
  </r>
  <r>
    <n v="9787"/>
    <s v="US-2011-114377"/>
    <x v="2"/>
    <x v="1127"/>
    <d v="2011-11-05T00:00:00"/>
    <s v="Same Day"/>
    <s v="BG-11035"/>
    <s v="Barry Gonzalez"/>
    <x v="0"/>
    <x v="0"/>
    <s v="Hampton"/>
    <x v="17"/>
    <n v="23666"/>
    <x v="0"/>
    <x v="1144"/>
    <x v="0"/>
    <x v="1"/>
    <x v="1123"/>
    <n v="149.9"/>
    <n v="5"/>
    <n v="0"/>
    <n v="40.472999999999999"/>
  </r>
  <r>
    <n v="9788"/>
    <s v="CA-2014-144491"/>
    <x v="3"/>
    <x v="996"/>
    <d v="2014-04-02T00:00:00"/>
    <s v="Standard Class"/>
    <s v="CJ-12010"/>
    <s v="Caroline Jumper"/>
    <x v="0"/>
    <x v="0"/>
    <s v="Houston"/>
    <x v="5"/>
    <n v="77070"/>
    <x v="2"/>
    <x v="789"/>
    <x v="0"/>
    <x v="0"/>
    <x v="779"/>
    <n v="1023.3319999999999"/>
    <n v="5"/>
    <n v="0.32"/>
    <n v="-30.098000000000127"/>
  </r>
  <r>
    <n v="9789"/>
    <s v="CA-2014-144491"/>
    <x v="3"/>
    <x v="996"/>
    <d v="2014-04-02T00:00:00"/>
    <s v="Standard Class"/>
    <s v="CJ-12010"/>
    <s v="Caroline Jumper"/>
    <x v="0"/>
    <x v="0"/>
    <s v="Houston"/>
    <x v="5"/>
    <n v="77070"/>
    <x v="2"/>
    <x v="120"/>
    <x v="0"/>
    <x v="1"/>
    <x v="120"/>
    <n v="600.55799999999999"/>
    <n v="3"/>
    <n v="0.3"/>
    <n v="-8.5794000000000779"/>
  </r>
  <r>
    <n v="9790"/>
    <s v="CA-2014-144491"/>
    <x v="3"/>
    <x v="996"/>
    <d v="2014-04-02T00:00:00"/>
    <s v="Standard Class"/>
    <s v="CJ-12010"/>
    <s v="Caroline Jumper"/>
    <x v="0"/>
    <x v="0"/>
    <s v="Houston"/>
    <x v="5"/>
    <n v="77070"/>
    <x v="2"/>
    <x v="648"/>
    <x v="2"/>
    <x v="11"/>
    <x v="642"/>
    <n v="39.992000000000004"/>
    <n v="1"/>
    <n v="0.2"/>
    <n v="6.9985999999999997"/>
  </r>
  <r>
    <n v="9791"/>
    <s v="CA-2014-144491"/>
    <x v="3"/>
    <x v="996"/>
    <d v="2014-04-02T00:00:00"/>
    <s v="Standard Class"/>
    <s v="CJ-12010"/>
    <s v="Caroline Jumper"/>
    <x v="0"/>
    <x v="0"/>
    <s v="Houston"/>
    <x v="5"/>
    <n v="77070"/>
    <x v="2"/>
    <x v="1318"/>
    <x v="0"/>
    <x v="1"/>
    <x v="1295"/>
    <n v="211.24599999999998"/>
    <n v="2"/>
    <n v="0.3"/>
    <n v="-66.391599999999983"/>
  </r>
  <r>
    <n v="9792"/>
    <s v="CA-2011-127166"/>
    <x v="2"/>
    <x v="371"/>
    <d v="2011-05-23T00:00:00"/>
    <s v="Second Class"/>
    <s v="KH-16360"/>
    <s v="Katherine Hughes"/>
    <x v="0"/>
    <x v="0"/>
    <s v="Houston"/>
    <x v="5"/>
    <n v="77070"/>
    <x v="2"/>
    <x v="1040"/>
    <x v="1"/>
    <x v="12"/>
    <x v="33"/>
    <n v="56.063999999999993"/>
    <n v="6"/>
    <n v="0.2"/>
    <n v="21.024000000000001"/>
  </r>
  <r>
    <n v="9793"/>
    <s v="CA-2011-127166"/>
    <x v="2"/>
    <x v="371"/>
    <d v="2011-05-23T00:00:00"/>
    <s v="Second Class"/>
    <s v="KH-16360"/>
    <s v="Katherine Hughes"/>
    <x v="0"/>
    <x v="0"/>
    <s v="Houston"/>
    <x v="5"/>
    <n v="77070"/>
    <x v="2"/>
    <x v="389"/>
    <x v="0"/>
    <x v="1"/>
    <x v="385"/>
    <n v="107.77200000000001"/>
    <n v="2"/>
    <n v="0.3"/>
    <n v="-29.252400000000009"/>
  </r>
  <r>
    <n v="9794"/>
    <s v="CA-2011-127166"/>
    <x v="2"/>
    <x v="371"/>
    <d v="2011-05-23T00:00:00"/>
    <s v="Second Class"/>
    <s v="KH-16360"/>
    <s v="Katherine Hughes"/>
    <x v="0"/>
    <x v="0"/>
    <s v="Houston"/>
    <x v="5"/>
    <n v="77070"/>
    <x v="2"/>
    <x v="670"/>
    <x v="1"/>
    <x v="10"/>
    <x v="664"/>
    <n v="4.8320000000000007"/>
    <n v="1"/>
    <n v="0.2"/>
    <n v="1.6307999999999998"/>
  </r>
  <r>
    <n v="9795"/>
    <s v="CA-2011-127166"/>
    <x v="2"/>
    <x v="371"/>
    <d v="2011-05-23T00:00:00"/>
    <s v="Second Class"/>
    <s v="KH-16360"/>
    <s v="Katherine Hughes"/>
    <x v="0"/>
    <x v="0"/>
    <s v="Houston"/>
    <x v="5"/>
    <n v="77070"/>
    <x v="2"/>
    <x v="999"/>
    <x v="1"/>
    <x v="8"/>
    <x v="982"/>
    <n v="18.239999999999995"/>
    <n v="3"/>
    <n v="0.8"/>
    <n v="-31.00800000000001"/>
  </r>
  <r>
    <n v="9796"/>
    <s v="CA-2013-125920"/>
    <x v="0"/>
    <x v="206"/>
    <d v="2013-05-29T00:00:00"/>
    <s v="Standard Class"/>
    <s v="SH-19975"/>
    <s v="Sally Hughsby"/>
    <x v="1"/>
    <x v="0"/>
    <s v="Chicago"/>
    <x v="10"/>
    <n v="60610"/>
    <x v="2"/>
    <x v="858"/>
    <x v="1"/>
    <x v="8"/>
    <x v="844"/>
    <n v="3.7979999999999992"/>
    <n v="3"/>
    <n v="0.8"/>
    <n v="-5.8869000000000007"/>
  </r>
  <r>
    <n v="9797"/>
    <s v="CA-2012-128608"/>
    <x v="1"/>
    <x v="1026"/>
    <d v="2012-01-17T00:00:00"/>
    <s v="Standard Class"/>
    <s v="CS-12490"/>
    <s v="Cindy Schnelling"/>
    <x v="1"/>
    <x v="0"/>
    <s v="Toledo"/>
    <x v="24"/>
    <n v="43615"/>
    <x v="3"/>
    <x v="313"/>
    <x v="1"/>
    <x v="6"/>
    <x v="310"/>
    <n v="10.368000000000002"/>
    <n v="2"/>
    <n v="0.2"/>
    <n v="1.5551999999999992"/>
  </r>
  <r>
    <n v="9798"/>
    <s v="CA-2012-128608"/>
    <x v="1"/>
    <x v="1026"/>
    <d v="2012-01-17T00:00:00"/>
    <s v="Standard Class"/>
    <s v="CS-12490"/>
    <s v="Cindy Schnelling"/>
    <x v="1"/>
    <x v="0"/>
    <s v="Toledo"/>
    <x v="24"/>
    <n v="43615"/>
    <x v="3"/>
    <x v="34"/>
    <x v="2"/>
    <x v="7"/>
    <x v="34"/>
    <n v="235.18799999999999"/>
    <n v="2"/>
    <n v="0.4"/>
    <n v="-43.117800000000045"/>
  </r>
  <r>
    <n v="9799"/>
    <s v="CA-2012-128608"/>
    <x v="1"/>
    <x v="1026"/>
    <d v="2012-01-17T00:00:00"/>
    <s v="Standard Class"/>
    <s v="CS-12490"/>
    <s v="Cindy Schnelling"/>
    <x v="1"/>
    <x v="0"/>
    <s v="Toledo"/>
    <x v="24"/>
    <n v="43615"/>
    <x v="3"/>
    <x v="1353"/>
    <x v="2"/>
    <x v="7"/>
    <x v="1330"/>
    <n v="26.376000000000001"/>
    <n v="4"/>
    <n v="0.4"/>
    <n v="2.6375999999999991"/>
  </r>
  <r>
    <n v="9800"/>
    <s v="CA-2012-128608"/>
    <x v="1"/>
    <x v="1026"/>
    <d v="2012-01-17T00:00:00"/>
    <s v="Standard Class"/>
    <s v="CS-12490"/>
    <s v="Cindy Schnelling"/>
    <x v="1"/>
    <x v="0"/>
    <s v="Toledo"/>
    <x v="24"/>
    <n v="43615"/>
    <x v="3"/>
    <x v="1694"/>
    <x v="2"/>
    <x v="11"/>
    <x v="1673"/>
    <n v="10.384"/>
    <n v="2"/>
    <n v="0.2"/>
    <n v="2.2065999999999999"/>
  </r>
  <r>
    <n v="9801"/>
    <s v="CA-2012-128608"/>
    <x v="1"/>
    <x v="1026"/>
    <d v="2012-01-17T00:00:00"/>
    <s v="Standard Class"/>
    <s v="CS-12490"/>
    <s v="Cindy Schnelling"/>
    <x v="1"/>
    <x v="0"/>
    <s v="Toledo"/>
    <x v="24"/>
    <n v="43615"/>
    <x v="3"/>
    <x v="476"/>
    <x v="2"/>
    <x v="7"/>
    <x v="472"/>
    <n v="107.11799999999999"/>
    <n v="3"/>
    <n v="0.4"/>
    <n v="-21.423599999999993"/>
  </r>
  <r>
    <n v="9802"/>
    <s v="CA-2014-137918"/>
    <x v="3"/>
    <x v="365"/>
    <d v="2014-10-07T00:00:00"/>
    <s v="Standard Class"/>
    <s v="JK-15730"/>
    <s v="Joe Kamberova"/>
    <x v="0"/>
    <x v="0"/>
    <s v="Lodi"/>
    <x v="1"/>
    <n v="95240"/>
    <x v="1"/>
    <x v="1205"/>
    <x v="1"/>
    <x v="14"/>
    <x v="1181"/>
    <n v="97.3"/>
    <n v="7"/>
    <n v="0"/>
    <n v="28.216999999999992"/>
  </r>
  <r>
    <n v="9803"/>
    <s v="CA-2012-122973"/>
    <x v="1"/>
    <x v="1074"/>
    <d v="2012-07-20T00:00:00"/>
    <s v="Second Class"/>
    <s v="PJ-19015"/>
    <s v="Pauline Johnson"/>
    <x v="0"/>
    <x v="0"/>
    <s v="New York City"/>
    <x v="15"/>
    <n v="10024"/>
    <x v="3"/>
    <x v="73"/>
    <x v="1"/>
    <x v="8"/>
    <x v="73"/>
    <n v="3.3280000000000003"/>
    <n v="2"/>
    <n v="0.2"/>
    <n v="1.2064000000000001"/>
  </r>
  <r>
    <n v="9804"/>
    <s v="CA-2012-122973"/>
    <x v="1"/>
    <x v="1074"/>
    <d v="2012-07-20T00:00:00"/>
    <s v="Second Class"/>
    <s v="PJ-19015"/>
    <s v="Pauline Johnson"/>
    <x v="0"/>
    <x v="0"/>
    <s v="New York City"/>
    <x v="15"/>
    <n v="10024"/>
    <x v="3"/>
    <x v="1236"/>
    <x v="2"/>
    <x v="7"/>
    <x v="1210"/>
    <n v="135.99"/>
    <n v="1"/>
    <n v="0"/>
    <n v="36.717300000000009"/>
  </r>
  <r>
    <n v="9805"/>
    <s v="CA-2012-122973"/>
    <x v="1"/>
    <x v="1074"/>
    <d v="2012-07-20T00:00:00"/>
    <s v="Second Class"/>
    <s v="PJ-19015"/>
    <s v="Pauline Johnson"/>
    <x v="0"/>
    <x v="0"/>
    <s v="New York City"/>
    <x v="15"/>
    <n v="10024"/>
    <x v="3"/>
    <x v="1256"/>
    <x v="0"/>
    <x v="5"/>
    <x v="1231"/>
    <n v="7.38"/>
    <n v="1"/>
    <n v="0"/>
    <n v="2.1401999999999992"/>
  </r>
  <r>
    <n v="9806"/>
    <s v="CA-2013-136322"/>
    <x v="0"/>
    <x v="147"/>
    <d v="2013-10-27T00:00:00"/>
    <s v="Standard Class"/>
    <s v="AP-10720"/>
    <s v="Anne Pryor"/>
    <x v="2"/>
    <x v="0"/>
    <s v="Fort Lauderdale"/>
    <x v="2"/>
    <n v="33311"/>
    <x v="0"/>
    <x v="1146"/>
    <x v="0"/>
    <x v="5"/>
    <x v="1125"/>
    <n v="45.568000000000005"/>
    <n v="2"/>
    <n v="0.2"/>
    <n v="9.6832000000000011"/>
  </r>
  <r>
    <n v="9807"/>
    <s v="CA-2013-136322"/>
    <x v="0"/>
    <x v="147"/>
    <d v="2013-10-27T00:00:00"/>
    <s v="Standard Class"/>
    <s v="AP-10720"/>
    <s v="Anne Pryor"/>
    <x v="2"/>
    <x v="0"/>
    <s v="Fort Lauderdale"/>
    <x v="2"/>
    <n v="33311"/>
    <x v="0"/>
    <x v="1224"/>
    <x v="1"/>
    <x v="8"/>
    <x v="1199"/>
    <n v="28.752000000000006"/>
    <n v="8"/>
    <n v="0.7"/>
    <n v="-21.084799999999994"/>
  </r>
  <r>
    <n v="9808"/>
    <s v="CA-2014-107209"/>
    <x v="3"/>
    <x v="944"/>
    <d v="2014-08-02T00:00:00"/>
    <s v="Second Class"/>
    <s v="JW-15955"/>
    <s v="Joni Wasserman"/>
    <x v="0"/>
    <x v="0"/>
    <s v="Raleigh"/>
    <x v="3"/>
    <n v="27604"/>
    <x v="0"/>
    <x v="64"/>
    <x v="0"/>
    <x v="1"/>
    <x v="64"/>
    <n v="194.84800000000001"/>
    <n v="4"/>
    <n v="0.2"/>
    <n v="12.177999999999983"/>
  </r>
  <r>
    <n v="9809"/>
    <s v="CA-2014-145093"/>
    <x v="3"/>
    <x v="246"/>
    <d v="2014-07-27T00:00:00"/>
    <s v="Standard Class"/>
    <s v="PT-19090"/>
    <s v="Pete Takahito"/>
    <x v="0"/>
    <x v="0"/>
    <s v="Chicago"/>
    <x v="10"/>
    <n v="60623"/>
    <x v="2"/>
    <x v="1085"/>
    <x v="1"/>
    <x v="8"/>
    <x v="1066"/>
    <n v="2.1119999999999997"/>
    <n v="2"/>
    <n v="0.8"/>
    <n v="-3.3792"/>
  </r>
  <r>
    <n v="9810"/>
    <s v="US-2011-139640"/>
    <x v="2"/>
    <x v="845"/>
    <d v="2011-11-11T00:00:00"/>
    <s v="Second Class"/>
    <s v="TB-21595"/>
    <s v="Troy Blackwell"/>
    <x v="0"/>
    <x v="0"/>
    <s v="Portland"/>
    <x v="21"/>
    <n v="97206"/>
    <x v="1"/>
    <x v="88"/>
    <x v="1"/>
    <x v="10"/>
    <x v="88"/>
    <n v="25.920000000000005"/>
    <n v="5"/>
    <n v="0.2"/>
    <n v="9.0719999999999992"/>
  </r>
  <r>
    <n v="9811"/>
    <s v="US-2011-139640"/>
    <x v="2"/>
    <x v="845"/>
    <d v="2011-11-11T00:00:00"/>
    <s v="Second Class"/>
    <s v="TB-21595"/>
    <s v="Troy Blackwell"/>
    <x v="0"/>
    <x v="0"/>
    <s v="Portland"/>
    <x v="21"/>
    <n v="97206"/>
    <x v="1"/>
    <x v="978"/>
    <x v="1"/>
    <x v="6"/>
    <x v="962"/>
    <n v="120.76800000000001"/>
    <n v="4"/>
    <n v="0.2"/>
    <n v="9.0575999999999972"/>
  </r>
  <r>
    <n v="9812"/>
    <s v="CA-2013-117583"/>
    <x v="0"/>
    <x v="581"/>
    <d v="2013-12-01T00:00:00"/>
    <s v="First Class"/>
    <s v="CB-12025"/>
    <s v="Cassandra Brandow"/>
    <x v="0"/>
    <x v="0"/>
    <s v="East Orange"/>
    <x v="30"/>
    <n v="7017"/>
    <x v="3"/>
    <x v="1414"/>
    <x v="1"/>
    <x v="10"/>
    <x v="1392"/>
    <n v="25.92"/>
    <n v="4"/>
    <n v="0"/>
    <n v="12.441600000000001"/>
  </r>
  <r>
    <n v="9813"/>
    <s v="CA-2013-117583"/>
    <x v="0"/>
    <x v="581"/>
    <d v="2013-12-01T00:00:00"/>
    <s v="First Class"/>
    <s v="CB-12025"/>
    <s v="Cassandra Brandow"/>
    <x v="0"/>
    <x v="0"/>
    <s v="East Orange"/>
    <x v="30"/>
    <n v="7017"/>
    <x v="3"/>
    <x v="332"/>
    <x v="1"/>
    <x v="6"/>
    <x v="328"/>
    <n v="34.650000000000006"/>
    <n v="3"/>
    <n v="0"/>
    <n v="9.702"/>
  </r>
  <r>
    <n v="9814"/>
    <s v="CA-2013-117583"/>
    <x v="0"/>
    <x v="581"/>
    <d v="2013-12-01T00:00:00"/>
    <s v="First Class"/>
    <s v="CB-12025"/>
    <s v="Cassandra Brandow"/>
    <x v="0"/>
    <x v="0"/>
    <s v="East Orange"/>
    <x v="30"/>
    <n v="7017"/>
    <x v="3"/>
    <x v="839"/>
    <x v="1"/>
    <x v="10"/>
    <x v="825"/>
    <n v="204.95000000000002"/>
    <n v="5"/>
    <n v="0"/>
    <n v="100.4255"/>
  </r>
  <r>
    <n v="9815"/>
    <s v="CA-2013-117583"/>
    <x v="0"/>
    <x v="581"/>
    <d v="2013-12-01T00:00:00"/>
    <s v="First Class"/>
    <s v="CB-12025"/>
    <s v="Cassandra Brandow"/>
    <x v="0"/>
    <x v="0"/>
    <s v="East Orange"/>
    <x v="30"/>
    <n v="7017"/>
    <x v="3"/>
    <x v="1399"/>
    <x v="1"/>
    <x v="8"/>
    <x v="1377"/>
    <n v="79.95"/>
    <n v="5"/>
    <n v="0"/>
    <n v="38.376000000000005"/>
  </r>
  <r>
    <n v="9816"/>
    <s v="CA-2012-162201"/>
    <x v="1"/>
    <x v="1214"/>
    <d v="2012-06-12T00:00:00"/>
    <s v="Standard Class"/>
    <s v="AG-10495"/>
    <s v="Andrew Gjertsen"/>
    <x v="1"/>
    <x v="0"/>
    <s v="Saint Petersburg"/>
    <x v="2"/>
    <n v="33710"/>
    <x v="0"/>
    <x v="1323"/>
    <x v="1"/>
    <x v="10"/>
    <x v="1300"/>
    <n v="173.48800000000003"/>
    <n v="7"/>
    <n v="0.2"/>
    <n v="54.214999999999982"/>
  </r>
  <r>
    <n v="9817"/>
    <s v="CA-2012-162201"/>
    <x v="1"/>
    <x v="1214"/>
    <d v="2012-06-12T00:00:00"/>
    <s v="Standard Class"/>
    <s v="AG-10495"/>
    <s v="Andrew Gjertsen"/>
    <x v="1"/>
    <x v="0"/>
    <s v="Saint Petersburg"/>
    <x v="2"/>
    <n v="33710"/>
    <x v="0"/>
    <x v="765"/>
    <x v="1"/>
    <x v="4"/>
    <x v="757"/>
    <n v="516.96"/>
    <n v="4"/>
    <n v="0.2"/>
    <n v="-6.4619999999999891"/>
  </r>
  <r>
    <n v="9818"/>
    <s v="CA-2012-162201"/>
    <x v="1"/>
    <x v="1214"/>
    <d v="2012-06-12T00:00:00"/>
    <s v="Standard Class"/>
    <s v="AG-10495"/>
    <s v="Andrew Gjertsen"/>
    <x v="1"/>
    <x v="0"/>
    <s v="Saint Petersburg"/>
    <x v="2"/>
    <n v="33710"/>
    <x v="0"/>
    <x v="1435"/>
    <x v="0"/>
    <x v="5"/>
    <x v="1414"/>
    <n v="173.208"/>
    <n v="7"/>
    <n v="0.2"/>
    <n v="45.467100000000009"/>
  </r>
  <r>
    <n v="9819"/>
    <s v="CA-2012-162201"/>
    <x v="1"/>
    <x v="1214"/>
    <d v="2012-06-12T00:00:00"/>
    <s v="Standard Class"/>
    <s v="AG-10495"/>
    <s v="Andrew Gjertsen"/>
    <x v="1"/>
    <x v="0"/>
    <s v="Saint Petersburg"/>
    <x v="2"/>
    <n v="33710"/>
    <x v="0"/>
    <x v="449"/>
    <x v="1"/>
    <x v="6"/>
    <x v="444"/>
    <n v="4.4479999999999995"/>
    <n v="2"/>
    <n v="0.2"/>
    <n v="0.3335999999999999"/>
  </r>
  <r>
    <n v="9820"/>
    <s v="CA-2012-162201"/>
    <x v="1"/>
    <x v="1214"/>
    <d v="2012-06-12T00:00:00"/>
    <s v="Standard Class"/>
    <s v="AG-10495"/>
    <s v="Andrew Gjertsen"/>
    <x v="1"/>
    <x v="0"/>
    <s v="Saint Petersburg"/>
    <x v="2"/>
    <n v="33710"/>
    <x v="0"/>
    <x v="1550"/>
    <x v="1"/>
    <x v="2"/>
    <x v="1529"/>
    <n v="9"/>
    <n v="3"/>
    <n v="0.2"/>
    <n v="3.1499999999999995"/>
  </r>
  <r>
    <n v="9821"/>
    <s v="CA-2012-162201"/>
    <x v="1"/>
    <x v="1214"/>
    <d v="2012-06-12T00:00:00"/>
    <s v="Standard Class"/>
    <s v="AG-10495"/>
    <s v="Andrew Gjertsen"/>
    <x v="1"/>
    <x v="0"/>
    <s v="Saint Petersburg"/>
    <x v="2"/>
    <n v="33710"/>
    <x v="0"/>
    <x v="1737"/>
    <x v="1"/>
    <x v="10"/>
    <x v="1717"/>
    <n v="42.24"/>
    <n v="10"/>
    <n v="0.2"/>
    <n v="13.199999999999998"/>
  </r>
  <r>
    <n v="9822"/>
    <s v="CA-2012-162201"/>
    <x v="1"/>
    <x v="1214"/>
    <d v="2012-06-12T00:00:00"/>
    <s v="Standard Class"/>
    <s v="AG-10495"/>
    <s v="Andrew Gjertsen"/>
    <x v="1"/>
    <x v="0"/>
    <s v="Saint Petersburg"/>
    <x v="2"/>
    <n v="33710"/>
    <x v="0"/>
    <x v="471"/>
    <x v="1"/>
    <x v="8"/>
    <x v="467"/>
    <n v="18.264000000000003"/>
    <n v="2"/>
    <n v="0.7"/>
    <n v="-13.393599999999999"/>
  </r>
  <r>
    <n v="9823"/>
    <s v="US-2011-164406"/>
    <x v="2"/>
    <x v="860"/>
    <d v="2011-08-19T00:00:00"/>
    <s v="Standard Class"/>
    <s v="BD-11605"/>
    <s v="Brian Dahlen"/>
    <x v="0"/>
    <x v="0"/>
    <s v="San Francisco"/>
    <x v="1"/>
    <n v="94122"/>
    <x v="1"/>
    <x v="543"/>
    <x v="1"/>
    <x v="9"/>
    <x v="538"/>
    <n v="152.91"/>
    <n v="3"/>
    <n v="0"/>
    <n v="42.814799999999998"/>
  </r>
  <r>
    <n v="9824"/>
    <s v="US-2011-164406"/>
    <x v="2"/>
    <x v="860"/>
    <d v="2011-08-19T00:00:00"/>
    <s v="Standard Class"/>
    <s v="BD-11605"/>
    <s v="Brian Dahlen"/>
    <x v="0"/>
    <x v="0"/>
    <s v="San Francisco"/>
    <x v="1"/>
    <n v="94122"/>
    <x v="1"/>
    <x v="1090"/>
    <x v="1"/>
    <x v="10"/>
    <x v="1071"/>
    <n v="92.94"/>
    <n v="3"/>
    <n v="0"/>
    <n v="41.822999999999993"/>
  </r>
  <r>
    <n v="9825"/>
    <s v="US-2011-164406"/>
    <x v="2"/>
    <x v="860"/>
    <d v="2011-08-19T00:00:00"/>
    <s v="Standard Class"/>
    <s v="BD-11605"/>
    <s v="Brian Dahlen"/>
    <x v="0"/>
    <x v="0"/>
    <s v="San Francisco"/>
    <x v="1"/>
    <n v="94122"/>
    <x v="1"/>
    <x v="78"/>
    <x v="1"/>
    <x v="8"/>
    <x v="78"/>
    <n v="17.856000000000002"/>
    <n v="4"/>
    <n v="0.2"/>
    <n v="6.2495999999999992"/>
  </r>
  <r>
    <n v="9826"/>
    <s v="US-2011-164406"/>
    <x v="2"/>
    <x v="860"/>
    <d v="2011-08-19T00:00:00"/>
    <s v="Standard Class"/>
    <s v="BD-11605"/>
    <s v="Brian Dahlen"/>
    <x v="0"/>
    <x v="0"/>
    <s v="San Francisco"/>
    <x v="1"/>
    <n v="94122"/>
    <x v="1"/>
    <x v="612"/>
    <x v="1"/>
    <x v="8"/>
    <x v="607"/>
    <n v="46.440000000000005"/>
    <n v="3"/>
    <n v="0.2"/>
    <n v="15.092999999999998"/>
  </r>
  <r>
    <n v="9827"/>
    <s v="US-2011-164406"/>
    <x v="2"/>
    <x v="860"/>
    <d v="2011-08-19T00:00:00"/>
    <s v="Standard Class"/>
    <s v="BD-11605"/>
    <s v="Brian Dahlen"/>
    <x v="0"/>
    <x v="0"/>
    <s v="San Francisco"/>
    <x v="1"/>
    <n v="94122"/>
    <x v="1"/>
    <x v="1225"/>
    <x v="0"/>
    <x v="1"/>
    <x v="1200"/>
    <n v="195.136"/>
    <n v="4"/>
    <n v="0.2"/>
    <n v="-12.196000000000005"/>
  </r>
  <r>
    <n v="9828"/>
    <s v="CA-2014-169999"/>
    <x v="3"/>
    <x v="249"/>
    <d v="2014-06-27T00:00:00"/>
    <s v="Standard Class"/>
    <s v="JS-15685"/>
    <s v="Jim Sink"/>
    <x v="1"/>
    <x v="0"/>
    <s v="New York City"/>
    <x v="15"/>
    <n v="10035"/>
    <x v="3"/>
    <x v="557"/>
    <x v="1"/>
    <x v="4"/>
    <x v="551"/>
    <n v="129.30000000000001"/>
    <n v="2"/>
    <n v="0"/>
    <n v="6.4649999999999892"/>
  </r>
  <r>
    <n v="9829"/>
    <s v="CA-2014-169999"/>
    <x v="3"/>
    <x v="249"/>
    <d v="2014-06-27T00:00:00"/>
    <s v="Standard Class"/>
    <s v="JS-15685"/>
    <s v="Jim Sink"/>
    <x v="1"/>
    <x v="0"/>
    <s v="New York City"/>
    <x v="15"/>
    <n v="10035"/>
    <x v="3"/>
    <x v="544"/>
    <x v="1"/>
    <x v="8"/>
    <x v="539"/>
    <n v="11.568000000000001"/>
    <n v="3"/>
    <n v="0.2"/>
    <n v="3.7595999999999998"/>
  </r>
  <r>
    <n v="9830"/>
    <s v="US-2014-152842"/>
    <x v="3"/>
    <x v="11"/>
    <d v="2014-07-24T00:00:00"/>
    <s v="Standard Class"/>
    <s v="NF-18385"/>
    <s v="Natalie Fritzler"/>
    <x v="0"/>
    <x v="0"/>
    <s v="Charlotte"/>
    <x v="3"/>
    <n v="28205"/>
    <x v="0"/>
    <x v="38"/>
    <x v="0"/>
    <x v="1"/>
    <x v="38"/>
    <n v="242.35200000000003"/>
    <n v="3"/>
    <n v="0.2"/>
    <n v="15.147000000000006"/>
  </r>
  <r>
    <n v="9831"/>
    <s v="CA-2011-113257"/>
    <x v="2"/>
    <x v="757"/>
    <d v="2011-12-18T00:00:00"/>
    <s v="Second Class"/>
    <s v="SC-20305"/>
    <s v="Sean Christensen"/>
    <x v="0"/>
    <x v="0"/>
    <s v="Beaumont"/>
    <x v="5"/>
    <n v="77705"/>
    <x v="2"/>
    <x v="1336"/>
    <x v="2"/>
    <x v="11"/>
    <x v="1312"/>
    <n v="319.96800000000002"/>
    <n v="4"/>
    <n v="0.2"/>
    <n v="95.990400000000008"/>
  </r>
  <r>
    <n v="9832"/>
    <s v="CA-2011-113257"/>
    <x v="2"/>
    <x v="757"/>
    <d v="2011-12-18T00:00:00"/>
    <s v="Second Class"/>
    <s v="SC-20305"/>
    <s v="Sean Christensen"/>
    <x v="0"/>
    <x v="0"/>
    <s v="Beaumont"/>
    <x v="5"/>
    <n v="77705"/>
    <x v="2"/>
    <x v="50"/>
    <x v="0"/>
    <x v="5"/>
    <x v="50"/>
    <n v="8.6240000000000023"/>
    <n v="7"/>
    <n v="0.6"/>
    <n v="-2.5872000000000011"/>
  </r>
  <r>
    <n v="9833"/>
    <s v="CA-2011-133963"/>
    <x v="2"/>
    <x v="598"/>
    <d v="2011-05-22T00:00:00"/>
    <s v="Second Class"/>
    <s v="GA-14515"/>
    <s v="George Ashbrook"/>
    <x v="0"/>
    <x v="0"/>
    <s v="Dallas"/>
    <x v="5"/>
    <n v="75220"/>
    <x v="2"/>
    <x v="1050"/>
    <x v="1"/>
    <x v="10"/>
    <x v="1030"/>
    <n v="3.9840000000000004"/>
    <n v="1"/>
    <n v="0.2"/>
    <n v="1.4442000000000004"/>
  </r>
  <r>
    <n v="9834"/>
    <s v="CA-2014-130302"/>
    <x v="3"/>
    <x v="32"/>
    <d v="2014-09-20T00:00:00"/>
    <s v="Standard Class"/>
    <s v="CY-12745"/>
    <s v="Craig Yedwab"/>
    <x v="1"/>
    <x v="0"/>
    <s v="Springfield"/>
    <x v="24"/>
    <n v="45503"/>
    <x v="3"/>
    <x v="265"/>
    <x v="2"/>
    <x v="11"/>
    <x v="262"/>
    <n v="895.94400000000019"/>
    <n v="7"/>
    <n v="0.2"/>
    <n v="190.38810000000001"/>
  </r>
  <r>
    <n v="9835"/>
    <s v="CA-2013-126627"/>
    <x v="0"/>
    <x v="1155"/>
    <d v="2013-10-13T00:00:00"/>
    <s v="First Class"/>
    <s v="WB-21850"/>
    <s v="William Brown"/>
    <x v="0"/>
    <x v="0"/>
    <s v="La Porte"/>
    <x v="5"/>
    <n v="77571"/>
    <x v="2"/>
    <x v="1457"/>
    <x v="0"/>
    <x v="5"/>
    <x v="1434"/>
    <n v="14"/>
    <n v="4"/>
    <n v="0.6"/>
    <n v="-6.2999999999999972"/>
  </r>
  <r>
    <n v="9836"/>
    <s v="CA-2013-126627"/>
    <x v="0"/>
    <x v="1155"/>
    <d v="2013-10-13T00:00:00"/>
    <s v="First Class"/>
    <s v="WB-21850"/>
    <s v="William Brown"/>
    <x v="0"/>
    <x v="0"/>
    <s v="La Porte"/>
    <x v="5"/>
    <n v="77571"/>
    <x v="2"/>
    <x v="800"/>
    <x v="1"/>
    <x v="8"/>
    <x v="790"/>
    <n v="16.391999999999996"/>
    <n v="2"/>
    <n v="0.8"/>
    <n v="-26.227200000000003"/>
  </r>
  <r>
    <n v="9837"/>
    <s v="US-2013-125402"/>
    <x v="0"/>
    <x v="477"/>
    <d v="2013-10-02T00:00:00"/>
    <s v="Standard Class"/>
    <s v="DL-12865"/>
    <s v="Dan Lawera"/>
    <x v="0"/>
    <x v="0"/>
    <s v="Long Beach"/>
    <x v="1"/>
    <n v="90805"/>
    <x v="1"/>
    <x v="834"/>
    <x v="1"/>
    <x v="10"/>
    <x v="821"/>
    <n v="10.9"/>
    <n v="5"/>
    <n v="0"/>
    <n v="5.1229999999999993"/>
  </r>
  <r>
    <n v="9838"/>
    <s v="US-2013-125402"/>
    <x v="0"/>
    <x v="477"/>
    <d v="2013-10-02T00:00:00"/>
    <s v="Standard Class"/>
    <s v="DL-12865"/>
    <s v="Dan Lawera"/>
    <x v="0"/>
    <x v="0"/>
    <s v="Long Beach"/>
    <x v="1"/>
    <n v="90805"/>
    <x v="1"/>
    <x v="429"/>
    <x v="1"/>
    <x v="2"/>
    <x v="424"/>
    <n v="29.6"/>
    <n v="2"/>
    <n v="0"/>
    <n v="14.8"/>
  </r>
  <r>
    <n v="9839"/>
    <s v="US-2013-125402"/>
    <x v="0"/>
    <x v="477"/>
    <d v="2013-10-02T00:00:00"/>
    <s v="Standard Class"/>
    <s v="DL-12865"/>
    <s v="Dan Lawera"/>
    <x v="0"/>
    <x v="0"/>
    <s v="Long Beach"/>
    <x v="1"/>
    <n v="90805"/>
    <x v="1"/>
    <x v="1140"/>
    <x v="1"/>
    <x v="2"/>
    <x v="1119"/>
    <n v="4.9800000000000004"/>
    <n v="1"/>
    <n v="0"/>
    <n v="2.2907999999999999"/>
  </r>
  <r>
    <n v="9840"/>
    <s v="US-2013-125402"/>
    <x v="0"/>
    <x v="477"/>
    <d v="2013-10-02T00:00:00"/>
    <s v="Standard Class"/>
    <s v="DL-12865"/>
    <s v="Dan Lawera"/>
    <x v="0"/>
    <x v="0"/>
    <s v="Long Beach"/>
    <x v="1"/>
    <n v="90805"/>
    <x v="1"/>
    <x v="1687"/>
    <x v="2"/>
    <x v="16"/>
    <x v="1666"/>
    <n v="479.97600000000006"/>
    <n v="3"/>
    <n v="0.2"/>
    <n v="161.99189999999999"/>
  </r>
  <r>
    <n v="9841"/>
    <s v="US-2013-125402"/>
    <x v="0"/>
    <x v="477"/>
    <d v="2013-10-02T00:00:00"/>
    <s v="Standard Class"/>
    <s v="DL-12865"/>
    <s v="Dan Lawera"/>
    <x v="0"/>
    <x v="0"/>
    <s v="Long Beach"/>
    <x v="1"/>
    <n v="90805"/>
    <x v="1"/>
    <x v="1709"/>
    <x v="2"/>
    <x v="7"/>
    <x v="1689"/>
    <n v="44.736000000000004"/>
    <n v="8"/>
    <n v="0.2"/>
    <n v="4.4736000000000011"/>
  </r>
  <r>
    <n v="9842"/>
    <s v="US-2013-125402"/>
    <x v="0"/>
    <x v="477"/>
    <d v="2013-10-02T00:00:00"/>
    <s v="Standard Class"/>
    <s v="DL-12865"/>
    <s v="Dan Lawera"/>
    <x v="0"/>
    <x v="0"/>
    <s v="Long Beach"/>
    <x v="1"/>
    <n v="90805"/>
    <x v="1"/>
    <x v="826"/>
    <x v="1"/>
    <x v="6"/>
    <x v="814"/>
    <n v="5.76"/>
    <n v="2"/>
    <n v="0"/>
    <n v="1.6703999999999999"/>
  </r>
  <r>
    <n v="9843"/>
    <s v="US-2013-125402"/>
    <x v="0"/>
    <x v="477"/>
    <d v="2013-10-02T00:00:00"/>
    <s v="Standard Class"/>
    <s v="DL-12865"/>
    <s v="Dan Lawera"/>
    <x v="0"/>
    <x v="0"/>
    <s v="Long Beach"/>
    <x v="1"/>
    <n v="90805"/>
    <x v="1"/>
    <x v="662"/>
    <x v="0"/>
    <x v="1"/>
    <x v="656"/>
    <n v="483.13599999999997"/>
    <n v="4"/>
    <n v="0.2"/>
    <n v="60.391999999999939"/>
  </r>
  <r>
    <n v="9844"/>
    <s v="CA-2011-163867"/>
    <x v="2"/>
    <x v="561"/>
    <d v="2011-06-06T00:00:00"/>
    <s v="First Class"/>
    <s v="RE-19450"/>
    <s v="Richard Eichhorn"/>
    <x v="0"/>
    <x v="0"/>
    <s v="Decatur"/>
    <x v="10"/>
    <n v="62521"/>
    <x v="2"/>
    <x v="1140"/>
    <x v="1"/>
    <x v="2"/>
    <x v="1119"/>
    <n v="15.936000000000002"/>
    <n v="4"/>
    <n v="0.2"/>
    <n v="5.1791999999999998"/>
  </r>
  <r>
    <n v="9845"/>
    <s v="CA-2011-163867"/>
    <x v="2"/>
    <x v="561"/>
    <d v="2011-06-06T00:00:00"/>
    <s v="First Class"/>
    <s v="RE-19450"/>
    <s v="Richard Eichhorn"/>
    <x v="0"/>
    <x v="0"/>
    <s v="Decatur"/>
    <x v="10"/>
    <n v="62521"/>
    <x v="2"/>
    <x v="504"/>
    <x v="0"/>
    <x v="5"/>
    <x v="499"/>
    <n v="61.543999999999997"/>
    <n v="7"/>
    <n v="0.6"/>
    <n v="-40.003599999999999"/>
  </r>
  <r>
    <n v="9846"/>
    <s v="CA-2011-163867"/>
    <x v="2"/>
    <x v="561"/>
    <d v="2011-06-06T00:00:00"/>
    <s v="First Class"/>
    <s v="RE-19450"/>
    <s v="Richard Eichhorn"/>
    <x v="0"/>
    <x v="0"/>
    <s v="Decatur"/>
    <x v="10"/>
    <n v="62521"/>
    <x v="2"/>
    <x v="1125"/>
    <x v="1"/>
    <x v="4"/>
    <x v="1104"/>
    <n v="132.696"/>
    <n v="3"/>
    <n v="0.2"/>
    <n v="9.9521999999999977"/>
  </r>
  <r>
    <n v="9847"/>
    <s v="CA-2014-169327"/>
    <x v="3"/>
    <x v="264"/>
    <d v="2014-09-05T00:00:00"/>
    <s v="Second Class"/>
    <s v="MH-17290"/>
    <s v="Marc Harrigan"/>
    <x v="2"/>
    <x v="0"/>
    <s v="Los Angeles"/>
    <x v="1"/>
    <n v="90008"/>
    <x v="1"/>
    <x v="22"/>
    <x v="1"/>
    <x v="9"/>
    <x v="22"/>
    <n v="43.099999999999994"/>
    <n v="5"/>
    <n v="0"/>
    <n v="11.206"/>
  </r>
  <r>
    <n v="9848"/>
    <s v="CA-2014-169327"/>
    <x v="3"/>
    <x v="264"/>
    <d v="2014-09-05T00:00:00"/>
    <s v="Second Class"/>
    <s v="MH-17290"/>
    <s v="Marc Harrigan"/>
    <x v="2"/>
    <x v="0"/>
    <s v="Los Angeles"/>
    <x v="1"/>
    <n v="90008"/>
    <x v="1"/>
    <x v="743"/>
    <x v="0"/>
    <x v="5"/>
    <x v="734"/>
    <n v="511.5"/>
    <n v="5"/>
    <n v="0"/>
    <n v="132.99"/>
  </r>
  <r>
    <n v="9849"/>
    <s v="CA-2014-169327"/>
    <x v="3"/>
    <x v="264"/>
    <d v="2014-09-05T00:00:00"/>
    <s v="Second Class"/>
    <s v="MH-17290"/>
    <s v="Marc Harrigan"/>
    <x v="2"/>
    <x v="0"/>
    <s v="Los Angeles"/>
    <x v="1"/>
    <n v="90008"/>
    <x v="1"/>
    <x v="805"/>
    <x v="1"/>
    <x v="8"/>
    <x v="795"/>
    <n v="147.91999999999999"/>
    <n v="5"/>
    <n v="0.2"/>
    <n v="46.224999999999987"/>
  </r>
  <r>
    <n v="9850"/>
    <s v="CA-2011-142979"/>
    <x v="2"/>
    <x v="791"/>
    <d v="2011-04-18T00:00:00"/>
    <s v="Standard Class"/>
    <s v="EH-13765"/>
    <s v="Edward Hooks"/>
    <x v="1"/>
    <x v="0"/>
    <s v="Lodi"/>
    <x v="1"/>
    <n v="95240"/>
    <x v="1"/>
    <x v="1571"/>
    <x v="1"/>
    <x v="6"/>
    <x v="1553"/>
    <n v="39.68"/>
    <n v="2"/>
    <n v="0"/>
    <n v="16.268800000000002"/>
  </r>
  <r>
    <n v="9851"/>
    <s v="CA-2013-158155"/>
    <x v="0"/>
    <x v="440"/>
    <d v="2013-05-07T00:00:00"/>
    <s v="Standard Class"/>
    <s v="EH-13765"/>
    <s v="Edward Hooks"/>
    <x v="1"/>
    <x v="0"/>
    <s v="New York City"/>
    <x v="15"/>
    <n v="10009"/>
    <x v="3"/>
    <x v="545"/>
    <x v="0"/>
    <x v="5"/>
    <x v="540"/>
    <n v="12.56"/>
    <n v="2"/>
    <n v="0"/>
    <n v="4.0191999999999997"/>
  </r>
  <r>
    <n v="9852"/>
    <s v="CA-2013-158155"/>
    <x v="0"/>
    <x v="440"/>
    <d v="2013-05-07T00:00:00"/>
    <s v="Standard Class"/>
    <s v="EH-13765"/>
    <s v="Edward Hooks"/>
    <x v="1"/>
    <x v="0"/>
    <s v="New York City"/>
    <x v="15"/>
    <n v="10009"/>
    <x v="3"/>
    <x v="443"/>
    <x v="1"/>
    <x v="8"/>
    <x v="438"/>
    <n v="90.480000000000018"/>
    <n v="3"/>
    <n v="0.2"/>
    <n v="33.93"/>
  </r>
  <r>
    <n v="9853"/>
    <s v="CA-2013-158155"/>
    <x v="0"/>
    <x v="440"/>
    <d v="2013-05-07T00:00:00"/>
    <s v="Standard Class"/>
    <s v="EH-13765"/>
    <s v="Edward Hooks"/>
    <x v="1"/>
    <x v="0"/>
    <s v="New York City"/>
    <x v="15"/>
    <n v="10009"/>
    <x v="3"/>
    <x v="1221"/>
    <x v="1"/>
    <x v="10"/>
    <x v="1196"/>
    <n v="13.08"/>
    <n v="2"/>
    <n v="0"/>
    <n v="6.0167999999999999"/>
  </r>
  <r>
    <n v="9854"/>
    <s v="CA-2013-158155"/>
    <x v="0"/>
    <x v="440"/>
    <d v="2013-05-07T00:00:00"/>
    <s v="Standard Class"/>
    <s v="EH-13765"/>
    <s v="Edward Hooks"/>
    <x v="1"/>
    <x v="0"/>
    <s v="New York City"/>
    <x v="15"/>
    <n v="10009"/>
    <x v="3"/>
    <x v="592"/>
    <x v="0"/>
    <x v="5"/>
    <x v="587"/>
    <n v="214.7"/>
    <n v="5"/>
    <n v="0"/>
    <n v="83.733000000000004"/>
  </r>
  <r>
    <n v="9855"/>
    <s v="CA-2014-138870"/>
    <x v="3"/>
    <x v="249"/>
    <d v="2014-06-24T00:00:00"/>
    <s v="Standard Class"/>
    <s v="GA-14515"/>
    <s v="George Ashbrook"/>
    <x v="0"/>
    <x v="0"/>
    <s v="San Francisco"/>
    <x v="1"/>
    <n v="94109"/>
    <x v="1"/>
    <x v="1598"/>
    <x v="0"/>
    <x v="5"/>
    <x v="1581"/>
    <n v="50.32"/>
    <n v="4"/>
    <n v="0"/>
    <n v="21.134400000000003"/>
  </r>
  <r>
    <n v="9856"/>
    <s v="CA-2014-138870"/>
    <x v="3"/>
    <x v="249"/>
    <d v="2014-06-24T00:00:00"/>
    <s v="Standard Class"/>
    <s v="GA-14515"/>
    <s v="George Ashbrook"/>
    <x v="0"/>
    <x v="0"/>
    <s v="San Francisco"/>
    <x v="1"/>
    <n v="94109"/>
    <x v="1"/>
    <x v="1493"/>
    <x v="1"/>
    <x v="10"/>
    <x v="1472"/>
    <n v="24.56"/>
    <n v="2"/>
    <n v="0"/>
    <n v="11.543199999999999"/>
  </r>
  <r>
    <n v="9857"/>
    <s v="CA-2011-120950"/>
    <x v="2"/>
    <x v="1232"/>
    <d v="2011-11-11T00:00:00"/>
    <s v="Standard Class"/>
    <s v="GA-14515"/>
    <s v="George Ashbrook"/>
    <x v="0"/>
    <x v="0"/>
    <s v="Columbus"/>
    <x v="32"/>
    <n v="31907"/>
    <x v="0"/>
    <x v="57"/>
    <x v="1"/>
    <x v="10"/>
    <x v="57"/>
    <n v="43.68"/>
    <n v="6"/>
    <n v="0"/>
    <n v="20.9664"/>
  </r>
  <r>
    <n v="9858"/>
    <s v="CA-2012-164301"/>
    <x v="1"/>
    <x v="514"/>
    <d v="2012-03-30T00:00:00"/>
    <s v="Standard Class"/>
    <s v="EB-13840"/>
    <s v="Ellis Ballard"/>
    <x v="1"/>
    <x v="0"/>
    <s v="Seattle"/>
    <x v="4"/>
    <n v="98103"/>
    <x v="1"/>
    <x v="411"/>
    <x v="0"/>
    <x v="3"/>
    <x v="406"/>
    <n v="3393.68"/>
    <n v="8"/>
    <n v="0"/>
    <n v="610.86239999999998"/>
  </r>
  <r>
    <n v="9859"/>
    <s v="CA-2014-113278"/>
    <x v="3"/>
    <x v="424"/>
    <d v="2014-01-21T00:00:00"/>
    <s v="Standard Class"/>
    <s v="HR-14770"/>
    <s v="Hallie Redmond"/>
    <x v="2"/>
    <x v="0"/>
    <s v="Richmond"/>
    <x v="14"/>
    <n v="47374"/>
    <x v="2"/>
    <x v="146"/>
    <x v="1"/>
    <x v="4"/>
    <x v="146"/>
    <n v="67.400000000000006"/>
    <n v="5"/>
    <n v="0"/>
    <n v="17.523999999999997"/>
  </r>
  <r>
    <n v="9860"/>
    <s v="CA-2014-113278"/>
    <x v="3"/>
    <x v="424"/>
    <d v="2014-01-21T00:00:00"/>
    <s v="Standard Class"/>
    <s v="HR-14770"/>
    <s v="Hallie Redmond"/>
    <x v="2"/>
    <x v="0"/>
    <s v="Richmond"/>
    <x v="14"/>
    <n v="47374"/>
    <x v="2"/>
    <x v="242"/>
    <x v="1"/>
    <x v="13"/>
    <x v="240"/>
    <n v="2.52"/>
    <n v="2"/>
    <n v="0"/>
    <n v="0.1008"/>
  </r>
  <r>
    <n v="9861"/>
    <s v="CA-2014-113278"/>
    <x v="3"/>
    <x v="424"/>
    <d v="2014-01-21T00:00:00"/>
    <s v="Standard Class"/>
    <s v="HR-14770"/>
    <s v="Hallie Redmond"/>
    <x v="2"/>
    <x v="0"/>
    <s v="Richmond"/>
    <x v="14"/>
    <n v="47374"/>
    <x v="2"/>
    <x v="1049"/>
    <x v="2"/>
    <x v="7"/>
    <x v="1029"/>
    <n v="67.8"/>
    <n v="4"/>
    <n v="0"/>
    <n v="1.3559999999999945"/>
  </r>
  <r>
    <n v="9862"/>
    <s v="CA-2014-113278"/>
    <x v="3"/>
    <x v="424"/>
    <d v="2014-01-21T00:00:00"/>
    <s v="Standard Class"/>
    <s v="HR-14770"/>
    <s v="Hallie Redmond"/>
    <x v="2"/>
    <x v="0"/>
    <s v="Richmond"/>
    <x v="14"/>
    <n v="47374"/>
    <x v="2"/>
    <x v="1190"/>
    <x v="1"/>
    <x v="4"/>
    <x v="33"/>
    <n v="18.760000000000002"/>
    <n v="2"/>
    <n v="0"/>
    <n v="5.2528000000000006"/>
  </r>
  <r>
    <n v="9863"/>
    <s v="CA-2014-113278"/>
    <x v="3"/>
    <x v="424"/>
    <d v="2014-01-21T00:00:00"/>
    <s v="Standard Class"/>
    <s v="HR-14770"/>
    <s v="Hallie Redmond"/>
    <x v="2"/>
    <x v="0"/>
    <s v="Richmond"/>
    <x v="14"/>
    <n v="47374"/>
    <x v="2"/>
    <x v="427"/>
    <x v="2"/>
    <x v="11"/>
    <x v="422"/>
    <n v="12.12"/>
    <n v="4"/>
    <n v="0"/>
    <n v="2.5451999999999995"/>
  </r>
  <r>
    <n v="9864"/>
    <s v="CA-2014-113278"/>
    <x v="3"/>
    <x v="424"/>
    <d v="2014-01-21T00:00:00"/>
    <s v="Standard Class"/>
    <s v="HR-14770"/>
    <s v="Hallie Redmond"/>
    <x v="2"/>
    <x v="0"/>
    <s v="Richmond"/>
    <x v="14"/>
    <n v="47374"/>
    <x v="2"/>
    <x v="752"/>
    <x v="1"/>
    <x v="10"/>
    <x v="743"/>
    <n v="11.34"/>
    <n v="1"/>
    <n v="0"/>
    <n v="5.5565999999999995"/>
  </r>
  <r>
    <n v="9865"/>
    <s v="CA-2014-113278"/>
    <x v="3"/>
    <x v="424"/>
    <d v="2014-01-21T00:00:00"/>
    <s v="Standard Class"/>
    <s v="HR-14770"/>
    <s v="Hallie Redmond"/>
    <x v="2"/>
    <x v="0"/>
    <s v="Richmond"/>
    <x v="14"/>
    <n v="47374"/>
    <x v="2"/>
    <x v="240"/>
    <x v="2"/>
    <x v="11"/>
    <x v="238"/>
    <n v="159.80000000000001"/>
    <n v="4"/>
    <n v="0"/>
    <n v="70.312000000000012"/>
  </r>
  <r>
    <n v="9866"/>
    <s v="CA-2014-113278"/>
    <x v="3"/>
    <x v="424"/>
    <d v="2014-01-21T00:00:00"/>
    <s v="Standard Class"/>
    <s v="HR-14770"/>
    <s v="Hallie Redmond"/>
    <x v="2"/>
    <x v="0"/>
    <s v="Richmond"/>
    <x v="14"/>
    <n v="47374"/>
    <x v="2"/>
    <x v="1183"/>
    <x v="0"/>
    <x v="5"/>
    <x v="1160"/>
    <n v="18.96"/>
    <n v="2"/>
    <n v="0"/>
    <n v="8.532"/>
  </r>
  <r>
    <n v="9867"/>
    <s v="US-2012-116981"/>
    <x v="1"/>
    <x v="514"/>
    <d v="2012-03-28T00:00:00"/>
    <s v="Second Class"/>
    <s v="SM-20950"/>
    <s v="Suzanne McNair"/>
    <x v="1"/>
    <x v="0"/>
    <s v="New York City"/>
    <x v="15"/>
    <n v="10009"/>
    <x v="3"/>
    <x v="1449"/>
    <x v="1"/>
    <x v="4"/>
    <x v="1427"/>
    <n v="1085.42"/>
    <n v="7"/>
    <n v="0"/>
    <n v="282.20920000000001"/>
  </r>
  <r>
    <n v="9868"/>
    <s v="US-2012-116981"/>
    <x v="1"/>
    <x v="514"/>
    <d v="2012-03-28T00:00:00"/>
    <s v="Second Class"/>
    <s v="SM-20950"/>
    <s v="Suzanne McNair"/>
    <x v="1"/>
    <x v="0"/>
    <s v="New York City"/>
    <x v="15"/>
    <n v="10009"/>
    <x v="3"/>
    <x v="1518"/>
    <x v="1"/>
    <x v="9"/>
    <x v="1496"/>
    <n v="13.11"/>
    <n v="3"/>
    <n v="0"/>
    <n v="3.4086000000000003"/>
  </r>
  <r>
    <n v="9869"/>
    <s v="CA-2011-114195"/>
    <x v="2"/>
    <x v="301"/>
    <d v="2011-11-03T00:00:00"/>
    <s v="First Class"/>
    <s v="EA-14035"/>
    <s v="Erin Ashbrook"/>
    <x v="1"/>
    <x v="0"/>
    <s v="Mason"/>
    <x v="24"/>
    <n v="45040"/>
    <x v="3"/>
    <x v="592"/>
    <x v="0"/>
    <x v="5"/>
    <x v="587"/>
    <n v="68.703999999999994"/>
    <n v="2"/>
    <n v="0.2"/>
    <n v="16.317200000000003"/>
  </r>
  <r>
    <n v="9870"/>
    <s v="CA-2011-114195"/>
    <x v="2"/>
    <x v="301"/>
    <d v="2011-11-03T00:00:00"/>
    <s v="First Class"/>
    <s v="EA-14035"/>
    <s v="Erin Ashbrook"/>
    <x v="1"/>
    <x v="0"/>
    <s v="Mason"/>
    <x v="24"/>
    <n v="45040"/>
    <x v="3"/>
    <x v="1581"/>
    <x v="1"/>
    <x v="8"/>
    <x v="1563"/>
    <n v="3.1320000000000001"/>
    <n v="2"/>
    <n v="0.7"/>
    <n v="-2.6099999999999994"/>
  </r>
  <r>
    <n v="9871"/>
    <s v="CA-2011-114195"/>
    <x v="2"/>
    <x v="301"/>
    <d v="2011-11-03T00:00:00"/>
    <s v="First Class"/>
    <s v="EA-14035"/>
    <s v="Erin Ashbrook"/>
    <x v="1"/>
    <x v="0"/>
    <s v="Mason"/>
    <x v="24"/>
    <n v="45040"/>
    <x v="3"/>
    <x v="444"/>
    <x v="1"/>
    <x v="8"/>
    <x v="439"/>
    <n v="22.428000000000004"/>
    <n v="3"/>
    <n v="0.7"/>
    <n v="-17.942399999999992"/>
  </r>
  <r>
    <n v="9872"/>
    <s v="CA-2014-146269"/>
    <x v="3"/>
    <x v="833"/>
    <d v="2014-10-07T00:00:00"/>
    <s v="Same Day"/>
    <s v="MH-17455"/>
    <s v="Mark Hamilton"/>
    <x v="0"/>
    <x v="0"/>
    <s v="Chicago"/>
    <x v="10"/>
    <n v="60623"/>
    <x v="2"/>
    <x v="245"/>
    <x v="1"/>
    <x v="4"/>
    <x v="243"/>
    <n v="290.33600000000001"/>
    <n v="2"/>
    <n v="0.2"/>
    <n v="32.662799999999947"/>
  </r>
  <r>
    <n v="9873"/>
    <s v="CA-2014-146269"/>
    <x v="3"/>
    <x v="833"/>
    <d v="2014-10-07T00:00:00"/>
    <s v="Same Day"/>
    <s v="MH-17455"/>
    <s v="Mark Hamilton"/>
    <x v="0"/>
    <x v="0"/>
    <s v="Chicago"/>
    <x v="10"/>
    <n v="60623"/>
    <x v="2"/>
    <x v="787"/>
    <x v="1"/>
    <x v="6"/>
    <x v="33"/>
    <n v="19.152000000000001"/>
    <n v="2"/>
    <n v="0.2"/>
    <n v="1.1969999999999992"/>
  </r>
  <r>
    <n v="9874"/>
    <s v="CA-2013-100587"/>
    <x v="0"/>
    <x v="107"/>
    <d v="2013-12-15T00:00:00"/>
    <s v="Standard Class"/>
    <s v="SL-20155"/>
    <s v="Sara Luxemburg"/>
    <x v="2"/>
    <x v="0"/>
    <s v="New York City"/>
    <x v="15"/>
    <n v="10024"/>
    <x v="3"/>
    <x v="1516"/>
    <x v="1"/>
    <x v="10"/>
    <x v="1494"/>
    <n v="6.48"/>
    <n v="1"/>
    <n v="0"/>
    <n v="3.1104000000000003"/>
  </r>
  <r>
    <n v="9875"/>
    <s v="CA-2013-166653"/>
    <x v="0"/>
    <x v="897"/>
    <d v="2013-09-25T00:00:00"/>
    <s v="Second Class"/>
    <s v="NP-18685"/>
    <s v="Nora Pelletier"/>
    <x v="2"/>
    <x v="0"/>
    <s v="Parma"/>
    <x v="24"/>
    <n v="44134"/>
    <x v="3"/>
    <x v="889"/>
    <x v="1"/>
    <x v="12"/>
    <x v="873"/>
    <n v="63.967999999999996"/>
    <n v="2"/>
    <n v="0.2"/>
    <n v="19.989999999999995"/>
  </r>
  <r>
    <n v="9876"/>
    <s v="CA-2012-130855"/>
    <x v="1"/>
    <x v="1233"/>
    <d v="2013-01-05T00:00:00"/>
    <s v="Standard Class"/>
    <s v="RF-19840"/>
    <s v="Roy Französisch"/>
    <x v="0"/>
    <x v="0"/>
    <s v="New York City"/>
    <x v="15"/>
    <n v="10035"/>
    <x v="3"/>
    <x v="1847"/>
    <x v="1"/>
    <x v="14"/>
    <x v="1826"/>
    <n v="6.36"/>
    <n v="2"/>
    <n v="0"/>
    <n v="6.3600000000000101E-2"/>
  </r>
  <r>
    <n v="9877"/>
    <s v="US-2014-166324"/>
    <x v="3"/>
    <x v="693"/>
    <d v="2014-04-22T00:00:00"/>
    <s v="First Class"/>
    <s v="BE-11455"/>
    <s v="Brad Eason"/>
    <x v="2"/>
    <x v="0"/>
    <s v="Cleveland"/>
    <x v="24"/>
    <n v="44105"/>
    <x v="3"/>
    <x v="1244"/>
    <x v="1"/>
    <x v="4"/>
    <x v="1218"/>
    <n v="848.5440000000001"/>
    <n v="4"/>
    <n v="0.2"/>
    <n v="-21.213600000000099"/>
  </r>
  <r>
    <n v="9878"/>
    <s v="US-2014-166324"/>
    <x v="3"/>
    <x v="693"/>
    <d v="2014-04-22T00:00:00"/>
    <s v="First Class"/>
    <s v="BE-11455"/>
    <s v="Brad Eason"/>
    <x v="2"/>
    <x v="0"/>
    <s v="Cleveland"/>
    <x v="24"/>
    <n v="44105"/>
    <x v="3"/>
    <x v="1458"/>
    <x v="1"/>
    <x v="8"/>
    <x v="1435"/>
    <n v="8.7000000000000011"/>
    <n v="5"/>
    <n v="0.7"/>
    <n v="-6.379999999999999"/>
  </r>
  <r>
    <n v="9879"/>
    <s v="US-2014-166324"/>
    <x v="3"/>
    <x v="693"/>
    <d v="2014-04-22T00:00:00"/>
    <s v="First Class"/>
    <s v="BE-11455"/>
    <s v="Brad Eason"/>
    <x v="2"/>
    <x v="0"/>
    <s v="Cleveland"/>
    <x v="24"/>
    <n v="44105"/>
    <x v="3"/>
    <x v="1787"/>
    <x v="2"/>
    <x v="7"/>
    <x v="1768"/>
    <n v="122.38199999999999"/>
    <n v="3"/>
    <n v="0.4"/>
    <n v="-24.476399999999998"/>
  </r>
  <r>
    <n v="9880"/>
    <s v="CA-2013-122581"/>
    <x v="0"/>
    <x v="1036"/>
    <d v="2013-08-26T00:00:00"/>
    <s v="Standard Class"/>
    <s v="JK-15370"/>
    <s v="Jay Kimmel"/>
    <x v="0"/>
    <x v="0"/>
    <s v="New York City"/>
    <x v="15"/>
    <n v="10035"/>
    <x v="3"/>
    <x v="955"/>
    <x v="0"/>
    <x v="1"/>
    <x v="939"/>
    <n v="573.17399999999998"/>
    <n v="7"/>
    <n v="0.1"/>
    <n v="63.685999999999979"/>
  </r>
  <r>
    <n v="9881"/>
    <s v="CA-2012-104297"/>
    <x v="1"/>
    <x v="352"/>
    <d v="2012-05-31T00:00:00"/>
    <s v="First Class"/>
    <s v="CC-12100"/>
    <s v="Chad Cunningham"/>
    <x v="2"/>
    <x v="0"/>
    <s v="Cleveland"/>
    <x v="24"/>
    <n v="44105"/>
    <x v="3"/>
    <x v="258"/>
    <x v="1"/>
    <x v="10"/>
    <x v="33"/>
    <n v="85.055999999999997"/>
    <n v="3"/>
    <n v="0.2"/>
    <n v="28.706399999999991"/>
  </r>
  <r>
    <n v="9882"/>
    <s v="CA-2011-153927"/>
    <x v="2"/>
    <x v="1132"/>
    <d v="2011-08-13T00:00:00"/>
    <s v="First Class"/>
    <s v="LL-16840"/>
    <s v="Lauren Leatherbury"/>
    <x v="0"/>
    <x v="0"/>
    <s v="Woodstock"/>
    <x v="32"/>
    <n v="30188"/>
    <x v="0"/>
    <x v="605"/>
    <x v="1"/>
    <x v="8"/>
    <x v="600"/>
    <n v="14.04"/>
    <n v="3"/>
    <n v="0"/>
    <n v="6.7392000000000003"/>
  </r>
  <r>
    <n v="9883"/>
    <s v="CA-2011-153927"/>
    <x v="2"/>
    <x v="1132"/>
    <d v="2011-08-13T00:00:00"/>
    <s v="First Class"/>
    <s v="LL-16840"/>
    <s v="Lauren Leatherbury"/>
    <x v="0"/>
    <x v="0"/>
    <s v="Woodstock"/>
    <x v="32"/>
    <n v="30188"/>
    <x v="0"/>
    <x v="917"/>
    <x v="2"/>
    <x v="11"/>
    <x v="900"/>
    <n v="272.61"/>
    <n v="13"/>
    <n v="0"/>
    <n v="98.139599999999987"/>
  </r>
  <r>
    <n v="9884"/>
    <s v="CA-2011-112291"/>
    <x v="2"/>
    <x v="1234"/>
    <d v="2011-04-08T00:00:00"/>
    <s v="Standard Class"/>
    <s v="KE-16420"/>
    <s v="Katrina Edelman"/>
    <x v="1"/>
    <x v="0"/>
    <s v="Los Angeles"/>
    <x v="1"/>
    <n v="90008"/>
    <x v="1"/>
    <x v="407"/>
    <x v="1"/>
    <x v="12"/>
    <x v="33"/>
    <n v="11.16"/>
    <n v="2"/>
    <n v="0"/>
    <n v="5.58"/>
  </r>
  <r>
    <n v="9885"/>
    <s v="CA-2011-112291"/>
    <x v="2"/>
    <x v="1234"/>
    <d v="2011-04-08T00:00:00"/>
    <s v="Standard Class"/>
    <s v="KE-16420"/>
    <s v="Katrina Edelman"/>
    <x v="1"/>
    <x v="0"/>
    <s v="Los Angeles"/>
    <x v="1"/>
    <n v="90008"/>
    <x v="1"/>
    <x v="1196"/>
    <x v="2"/>
    <x v="11"/>
    <x v="1172"/>
    <n v="62.31"/>
    <n v="3"/>
    <n v="0"/>
    <n v="22.4316"/>
  </r>
  <r>
    <n v="9886"/>
    <s v="CA-2011-112291"/>
    <x v="2"/>
    <x v="1234"/>
    <d v="2011-04-08T00:00:00"/>
    <s v="Standard Class"/>
    <s v="KE-16420"/>
    <s v="Katrina Edelman"/>
    <x v="1"/>
    <x v="0"/>
    <s v="Los Angeles"/>
    <x v="1"/>
    <n v="90008"/>
    <x v="1"/>
    <x v="1105"/>
    <x v="2"/>
    <x v="11"/>
    <x v="1085"/>
    <n v="159.97999999999999"/>
    <n v="2"/>
    <n v="0"/>
    <n v="57.592799999999997"/>
  </r>
  <r>
    <n v="9887"/>
    <s v="CA-2011-146997"/>
    <x v="2"/>
    <x v="1213"/>
    <d v="2011-01-28T00:00:00"/>
    <s v="Standard Class"/>
    <s v="SG-20605"/>
    <s v="Speros Goranitis"/>
    <x v="0"/>
    <x v="0"/>
    <s v="Lafayette"/>
    <x v="14"/>
    <n v="47905"/>
    <x v="2"/>
    <x v="494"/>
    <x v="1"/>
    <x v="13"/>
    <x v="489"/>
    <n v="5.9399999999999995"/>
    <n v="3"/>
    <n v="0"/>
    <n v="0"/>
  </r>
  <r>
    <n v="9888"/>
    <s v="CA-2014-169607"/>
    <x v="3"/>
    <x v="386"/>
    <d v="2014-10-16T00:00:00"/>
    <s v="First Class"/>
    <s v="CA-12265"/>
    <s v="Christina Anderson"/>
    <x v="0"/>
    <x v="0"/>
    <s v="New York City"/>
    <x v="15"/>
    <n v="10024"/>
    <x v="3"/>
    <x v="1231"/>
    <x v="1"/>
    <x v="10"/>
    <x v="1205"/>
    <n v="9.9600000000000009"/>
    <n v="2"/>
    <n v="0"/>
    <n v="4.6812000000000005"/>
  </r>
  <r>
    <n v="9889"/>
    <s v="CA-2012-127544"/>
    <x v="1"/>
    <x v="816"/>
    <d v="2012-08-12T00:00:00"/>
    <s v="Standard Class"/>
    <s v="RD-19585"/>
    <s v="Rob Dowd"/>
    <x v="0"/>
    <x v="0"/>
    <s v="Utica"/>
    <x v="15"/>
    <n v="13501"/>
    <x v="3"/>
    <x v="1105"/>
    <x v="2"/>
    <x v="11"/>
    <x v="1085"/>
    <n v="79.989999999999995"/>
    <n v="1"/>
    <n v="0"/>
    <n v="28.796399999999998"/>
  </r>
  <r>
    <n v="9890"/>
    <s v="CA-2014-166499"/>
    <x v="3"/>
    <x v="498"/>
    <d v="2014-03-21T00:00:00"/>
    <s v="First Class"/>
    <s v="VG-21805"/>
    <s v="Vivek Grady"/>
    <x v="1"/>
    <x v="0"/>
    <s v="Lakewood"/>
    <x v="30"/>
    <n v="8701"/>
    <x v="3"/>
    <x v="1701"/>
    <x v="1"/>
    <x v="6"/>
    <x v="1681"/>
    <n v="8.94"/>
    <n v="3"/>
    <n v="0"/>
    <n v="2.4138000000000006"/>
  </r>
  <r>
    <n v="9891"/>
    <s v="US-2013-115441"/>
    <x v="0"/>
    <x v="197"/>
    <d v="2013-07-29T00:00:00"/>
    <s v="Second Class"/>
    <s v="SH-19975"/>
    <s v="Sally Hughsby"/>
    <x v="1"/>
    <x v="0"/>
    <s v="Milwaukee"/>
    <x v="6"/>
    <n v="53209"/>
    <x v="2"/>
    <x v="1540"/>
    <x v="1"/>
    <x v="10"/>
    <x v="1519"/>
    <n v="20.62"/>
    <n v="2"/>
    <n v="0"/>
    <n v="9.6913999999999998"/>
  </r>
  <r>
    <n v="9892"/>
    <s v="US-2013-115441"/>
    <x v="0"/>
    <x v="197"/>
    <d v="2013-07-29T00:00:00"/>
    <s v="Second Class"/>
    <s v="SH-19975"/>
    <s v="Sally Hughsby"/>
    <x v="1"/>
    <x v="0"/>
    <s v="Milwaukee"/>
    <x v="6"/>
    <n v="53209"/>
    <x v="2"/>
    <x v="936"/>
    <x v="2"/>
    <x v="11"/>
    <x v="920"/>
    <n v="124.25"/>
    <n v="7"/>
    <n v="0"/>
    <n v="48.457499999999996"/>
  </r>
  <r>
    <n v="9893"/>
    <s v="US-2013-115441"/>
    <x v="0"/>
    <x v="197"/>
    <d v="2013-07-29T00:00:00"/>
    <s v="Second Class"/>
    <s v="SH-19975"/>
    <s v="Sally Hughsby"/>
    <x v="1"/>
    <x v="0"/>
    <s v="Milwaukee"/>
    <x v="6"/>
    <n v="53209"/>
    <x v="2"/>
    <x v="476"/>
    <x v="2"/>
    <x v="7"/>
    <x v="472"/>
    <n v="297.55"/>
    <n v="5"/>
    <n v="0"/>
    <n v="83.314000000000021"/>
  </r>
  <r>
    <n v="9894"/>
    <s v="US-2013-115441"/>
    <x v="0"/>
    <x v="197"/>
    <d v="2013-07-29T00:00:00"/>
    <s v="Second Class"/>
    <s v="SH-19975"/>
    <s v="Sally Hughsby"/>
    <x v="1"/>
    <x v="0"/>
    <s v="Milwaukee"/>
    <x v="6"/>
    <n v="53209"/>
    <x v="2"/>
    <x v="1719"/>
    <x v="0"/>
    <x v="1"/>
    <x v="1697"/>
    <n v="403.56"/>
    <n v="4"/>
    <n v="0"/>
    <n v="96.854399999999998"/>
  </r>
  <r>
    <n v="9895"/>
    <s v="US-2013-115441"/>
    <x v="0"/>
    <x v="197"/>
    <d v="2013-07-29T00:00:00"/>
    <s v="Second Class"/>
    <s v="SH-19975"/>
    <s v="Sally Hughsby"/>
    <x v="1"/>
    <x v="0"/>
    <s v="Milwaukee"/>
    <x v="6"/>
    <n v="53209"/>
    <x v="2"/>
    <x v="285"/>
    <x v="0"/>
    <x v="5"/>
    <x v="282"/>
    <n v="95.199999999999989"/>
    <n v="5"/>
    <n v="0"/>
    <n v="27.60799999999999"/>
  </r>
  <r>
    <n v="9896"/>
    <s v="CA-2011-115049"/>
    <x v="2"/>
    <x v="467"/>
    <d v="2011-10-01T00:00:00"/>
    <s v="Standard Class"/>
    <s v="MM-17920"/>
    <s v="Michael Moore"/>
    <x v="0"/>
    <x v="0"/>
    <s v="Chicago"/>
    <x v="10"/>
    <n v="60623"/>
    <x v="2"/>
    <x v="1563"/>
    <x v="2"/>
    <x v="11"/>
    <x v="1545"/>
    <n v="153.82400000000001"/>
    <n v="11"/>
    <n v="0.2"/>
    <n v="38.456000000000003"/>
  </r>
  <r>
    <n v="9897"/>
    <s v="CA-2011-156342"/>
    <x v="2"/>
    <x v="1103"/>
    <d v="2011-06-20T00:00:00"/>
    <s v="Second Class"/>
    <s v="JF-15415"/>
    <s v="Jennifer Ferguson"/>
    <x v="0"/>
    <x v="0"/>
    <s v="Chicago"/>
    <x v="10"/>
    <n v="60653"/>
    <x v="2"/>
    <x v="1669"/>
    <x v="1"/>
    <x v="10"/>
    <x v="1648"/>
    <n v="62.015999999999998"/>
    <n v="2"/>
    <n v="0.2"/>
    <n v="22.480800000000002"/>
  </r>
  <r>
    <n v="9898"/>
    <s v="CA-2013-112830"/>
    <x v="0"/>
    <x v="112"/>
    <d v="2013-06-11T00:00:00"/>
    <s v="Standard Class"/>
    <s v="LP-17095"/>
    <s v="Liz Preis"/>
    <x v="0"/>
    <x v="0"/>
    <s v="Fairfield"/>
    <x v="24"/>
    <n v="45014"/>
    <x v="3"/>
    <x v="622"/>
    <x v="0"/>
    <x v="5"/>
    <x v="616"/>
    <n v="466.32000000000005"/>
    <n v="3"/>
    <n v="0.2"/>
    <n v="34.97399999999999"/>
  </r>
  <r>
    <n v="9899"/>
    <s v="CA-2013-112830"/>
    <x v="0"/>
    <x v="112"/>
    <d v="2013-06-11T00:00:00"/>
    <s v="Standard Class"/>
    <s v="LP-17095"/>
    <s v="Liz Preis"/>
    <x v="0"/>
    <x v="0"/>
    <s v="Fairfield"/>
    <x v="24"/>
    <n v="45014"/>
    <x v="3"/>
    <x v="1704"/>
    <x v="0"/>
    <x v="5"/>
    <x v="1684"/>
    <n v="82.64"/>
    <n v="2"/>
    <n v="0.2"/>
    <n v="0"/>
  </r>
  <r>
    <n v="9900"/>
    <s v="US-2011-117380"/>
    <x v="2"/>
    <x v="1176"/>
    <d v="2011-04-03T00:00:00"/>
    <s v="Standard Class"/>
    <s v="MP-18175"/>
    <s v="Mike Pelletier"/>
    <x v="2"/>
    <x v="0"/>
    <s v="Springfield"/>
    <x v="24"/>
    <n v="45503"/>
    <x v="3"/>
    <x v="594"/>
    <x v="0"/>
    <x v="3"/>
    <x v="589"/>
    <n v="330.58800000000002"/>
    <n v="1"/>
    <n v="0.4"/>
    <n v="-143.25480000000002"/>
  </r>
  <r>
    <n v="9901"/>
    <s v="CA-2014-117646"/>
    <x v="3"/>
    <x v="170"/>
    <d v="2014-08-26T00:00:00"/>
    <s v="Standard Class"/>
    <s v="SC-20845"/>
    <s v="Sung Chung"/>
    <x v="0"/>
    <x v="0"/>
    <s v="Louisville"/>
    <x v="22"/>
    <n v="80027"/>
    <x v="1"/>
    <x v="595"/>
    <x v="1"/>
    <x v="4"/>
    <x v="590"/>
    <n v="237.09600000000003"/>
    <n v="3"/>
    <n v="0.2"/>
    <n v="20.745899999999985"/>
  </r>
  <r>
    <n v="9902"/>
    <s v="CA-2014-117646"/>
    <x v="3"/>
    <x v="170"/>
    <d v="2014-08-26T00:00:00"/>
    <s v="Standard Class"/>
    <s v="SC-20845"/>
    <s v="Sung Chung"/>
    <x v="0"/>
    <x v="0"/>
    <s v="Louisville"/>
    <x v="22"/>
    <n v="80027"/>
    <x v="1"/>
    <x v="1183"/>
    <x v="0"/>
    <x v="5"/>
    <x v="1160"/>
    <n v="22.752000000000002"/>
    <n v="3"/>
    <n v="0.2"/>
    <n v="7.1099999999999994"/>
  </r>
  <r>
    <n v="9903"/>
    <s v="CA-2014-117646"/>
    <x v="3"/>
    <x v="170"/>
    <d v="2014-08-26T00:00:00"/>
    <s v="Standard Class"/>
    <s v="SC-20845"/>
    <s v="Sung Chung"/>
    <x v="0"/>
    <x v="0"/>
    <s v="Louisville"/>
    <x v="22"/>
    <n v="80027"/>
    <x v="1"/>
    <x v="144"/>
    <x v="1"/>
    <x v="10"/>
    <x v="144"/>
    <n v="6.6720000000000006"/>
    <n v="1"/>
    <n v="0.2"/>
    <n v="2.0849999999999991"/>
  </r>
  <r>
    <n v="9904"/>
    <s v="CA-2011-122609"/>
    <x v="2"/>
    <x v="607"/>
    <d v="2011-11-18T00:00:00"/>
    <s v="Standard Class"/>
    <s v="DP-13000"/>
    <s v="Darren Powers"/>
    <x v="0"/>
    <x v="0"/>
    <s v="Carrollton"/>
    <x v="5"/>
    <n v="75007"/>
    <x v="2"/>
    <x v="1377"/>
    <x v="0"/>
    <x v="5"/>
    <x v="1353"/>
    <n v="25.128000000000004"/>
    <n v="3"/>
    <n v="0.6"/>
    <n v="-6.9101999999999997"/>
  </r>
  <r>
    <n v="9905"/>
    <s v="CA-2011-122609"/>
    <x v="2"/>
    <x v="607"/>
    <d v="2011-11-18T00:00:00"/>
    <s v="Standard Class"/>
    <s v="DP-13000"/>
    <s v="Darren Powers"/>
    <x v="0"/>
    <x v="0"/>
    <s v="Carrollton"/>
    <x v="5"/>
    <n v="75007"/>
    <x v="2"/>
    <x v="428"/>
    <x v="2"/>
    <x v="11"/>
    <x v="423"/>
    <n v="127.98399999999999"/>
    <n v="2"/>
    <n v="0.2"/>
    <n v="25.596799999999998"/>
  </r>
  <r>
    <n v="9906"/>
    <s v="US-2012-129007"/>
    <x v="1"/>
    <x v="1023"/>
    <d v="2012-09-15T00:00:00"/>
    <s v="First Class"/>
    <s v="KD-16615"/>
    <s v="Ken Dana"/>
    <x v="1"/>
    <x v="0"/>
    <s v="Anaheim"/>
    <x v="1"/>
    <n v="92804"/>
    <x v="1"/>
    <x v="1155"/>
    <x v="0"/>
    <x v="5"/>
    <x v="1134"/>
    <n v="131.88"/>
    <n v="7"/>
    <n v="0"/>
    <n v="55.389600000000002"/>
  </r>
  <r>
    <n v="9907"/>
    <s v="US-2012-129007"/>
    <x v="1"/>
    <x v="1023"/>
    <d v="2012-09-15T00:00:00"/>
    <s v="First Class"/>
    <s v="KD-16615"/>
    <s v="Ken Dana"/>
    <x v="1"/>
    <x v="0"/>
    <s v="Anaheim"/>
    <x v="1"/>
    <n v="92804"/>
    <x v="1"/>
    <x v="1124"/>
    <x v="1"/>
    <x v="8"/>
    <x v="1103"/>
    <n v="25.031999999999996"/>
    <n v="3"/>
    <n v="0.2"/>
    <n v="7.822499999999998"/>
  </r>
  <r>
    <n v="9908"/>
    <s v="US-2012-129007"/>
    <x v="1"/>
    <x v="1023"/>
    <d v="2012-09-15T00:00:00"/>
    <s v="First Class"/>
    <s v="KD-16615"/>
    <s v="Ken Dana"/>
    <x v="1"/>
    <x v="0"/>
    <s v="Anaheim"/>
    <x v="1"/>
    <n v="92804"/>
    <x v="1"/>
    <x v="1180"/>
    <x v="0"/>
    <x v="1"/>
    <x v="1157"/>
    <n v="717.72"/>
    <n v="3"/>
    <n v="0.2"/>
    <n v="71.77200000000002"/>
  </r>
  <r>
    <n v="9909"/>
    <s v="US-2012-129007"/>
    <x v="1"/>
    <x v="1023"/>
    <d v="2012-09-15T00:00:00"/>
    <s v="First Class"/>
    <s v="KD-16615"/>
    <s v="Ken Dana"/>
    <x v="1"/>
    <x v="0"/>
    <s v="Anaheim"/>
    <x v="1"/>
    <n v="92804"/>
    <x v="1"/>
    <x v="1484"/>
    <x v="0"/>
    <x v="5"/>
    <x v="1462"/>
    <n v="207.35"/>
    <n v="5"/>
    <n v="0"/>
    <n v="24.881999999999991"/>
  </r>
  <r>
    <n v="9910"/>
    <s v="US-2012-129007"/>
    <x v="1"/>
    <x v="1023"/>
    <d v="2012-09-15T00:00:00"/>
    <s v="First Class"/>
    <s v="KD-16615"/>
    <s v="Ken Dana"/>
    <x v="1"/>
    <x v="0"/>
    <s v="Anaheim"/>
    <x v="1"/>
    <n v="92804"/>
    <x v="1"/>
    <x v="943"/>
    <x v="0"/>
    <x v="5"/>
    <x v="927"/>
    <n v="44.67"/>
    <n v="3"/>
    <n v="0"/>
    <n v="12.060900000000002"/>
  </r>
  <r>
    <n v="9911"/>
    <s v="US-2012-129007"/>
    <x v="1"/>
    <x v="1023"/>
    <d v="2012-09-15T00:00:00"/>
    <s v="First Class"/>
    <s v="KD-16615"/>
    <s v="Ken Dana"/>
    <x v="1"/>
    <x v="0"/>
    <s v="Anaheim"/>
    <x v="1"/>
    <n v="92804"/>
    <x v="1"/>
    <x v="921"/>
    <x v="1"/>
    <x v="10"/>
    <x v="904"/>
    <n v="209.7"/>
    <n v="2"/>
    <n v="0"/>
    <n v="100.65599999999999"/>
  </r>
  <r>
    <n v="9912"/>
    <s v="US-2011-157231"/>
    <x v="2"/>
    <x v="267"/>
    <d v="2011-04-09T00:00:00"/>
    <s v="Standard Class"/>
    <s v="RP-19855"/>
    <s v="Roy Phan"/>
    <x v="1"/>
    <x v="0"/>
    <s v="Richmond"/>
    <x v="0"/>
    <n v="40475"/>
    <x v="0"/>
    <x v="91"/>
    <x v="1"/>
    <x v="8"/>
    <x v="91"/>
    <n v="115.36"/>
    <n v="7"/>
    <n v="0"/>
    <n v="56.526400000000002"/>
  </r>
  <r>
    <n v="9913"/>
    <s v="CA-2012-132388"/>
    <x v="1"/>
    <x v="998"/>
    <d v="2012-10-12T00:00:00"/>
    <s v="First Class"/>
    <s v="KN-16390"/>
    <s v="Katherine Nockton"/>
    <x v="1"/>
    <x v="0"/>
    <s v="Santa Barbara"/>
    <x v="1"/>
    <n v="93101"/>
    <x v="1"/>
    <x v="1318"/>
    <x v="0"/>
    <x v="1"/>
    <x v="1295"/>
    <n v="362.13599999999997"/>
    <n v="3"/>
    <n v="0.2"/>
    <n v="-54.320399999999978"/>
  </r>
  <r>
    <n v="9914"/>
    <s v="CA-2012-132388"/>
    <x v="1"/>
    <x v="998"/>
    <d v="2012-10-12T00:00:00"/>
    <s v="First Class"/>
    <s v="KN-16390"/>
    <s v="Katherine Nockton"/>
    <x v="1"/>
    <x v="0"/>
    <s v="Santa Barbara"/>
    <x v="1"/>
    <n v="93101"/>
    <x v="1"/>
    <x v="1655"/>
    <x v="1"/>
    <x v="2"/>
    <x v="1634"/>
    <n v="31.049999999999997"/>
    <n v="3"/>
    <n v="0"/>
    <n v="14.904"/>
  </r>
  <r>
    <n v="9915"/>
    <s v="CA-2014-160927"/>
    <x v="3"/>
    <x v="926"/>
    <d v="2014-02-01T00:00:00"/>
    <s v="Second Class"/>
    <s v="TM-21010"/>
    <s v="Tamara Manning"/>
    <x v="0"/>
    <x v="0"/>
    <s v="Marion"/>
    <x v="23"/>
    <n v="52302"/>
    <x v="2"/>
    <x v="1465"/>
    <x v="1"/>
    <x v="10"/>
    <x v="1442"/>
    <n v="12.96"/>
    <n v="2"/>
    <n v="0"/>
    <n v="6.2208000000000006"/>
  </r>
  <r>
    <n v="9916"/>
    <s v="CA-2014-160927"/>
    <x v="3"/>
    <x v="926"/>
    <d v="2014-02-01T00:00:00"/>
    <s v="Second Class"/>
    <s v="TM-21010"/>
    <s v="Tamara Manning"/>
    <x v="0"/>
    <x v="0"/>
    <s v="Marion"/>
    <x v="23"/>
    <n v="52302"/>
    <x v="2"/>
    <x v="640"/>
    <x v="1"/>
    <x v="10"/>
    <x v="634"/>
    <n v="94.85"/>
    <n v="5"/>
    <n v="0"/>
    <n v="45.527999999999992"/>
  </r>
  <r>
    <n v="9917"/>
    <s v="CA-2014-160927"/>
    <x v="3"/>
    <x v="926"/>
    <d v="2014-02-01T00:00:00"/>
    <s v="Second Class"/>
    <s v="TM-21010"/>
    <s v="Tamara Manning"/>
    <x v="0"/>
    <x v="0"/>
    <s v="Marion"/>
    <x v="23"/>
    <n v="52302"/>
    <x v="2"/>
    <x v="146"/>
    <x v="1"/>
    <x v="4"/>
    <x v="146"/>
    <n v="13.48"/>
    <n v="1"/>
    <n v="0"/>
    <n v="3.5047999999999995"/>
  </r>
  <r>
    <n v="9918"/>
    <s v="CA-2014-160927"/>
    <x v="3"/>
    <x v="926"/>
    <d v="2014-02-01T00:00:00"/>
    <s v="Second Class"/>
    <s v="TM-21010"/>
    <s v="Tamara Manning"/>
    <x v="0"/>
    <x v="0"/>
    <s v="Marion"/>
    <x v="23"/>
    <n v="52302"/>
    <x v="2"/>
    <x v="527"/>
    <x v="0"/>
    <x v="5"/>
    <x v="522"/>
    <n v="14.91"/>
    <n v="3"/>
    <n v="0"/>
    <n v="4.6220999999999997"/>
  </r>
  <r>
    <n v="9919"/>
    <s v="CA-2012-105508"/>
    <x v="1"/>
    <x v="496"/>
    <d v="2012-09-29T00:00:00"/>
    <s v="Standard Class"/>
    <s v="JF-15190"/>
    <s v="Jamie Frazer"/>
    <x v="0"/>
    <x v="0"/>
    <s v="New York City"/>
    <x v="15"/>
    <n v="10035"/>
    <x v="3"/>
    <x v="889"/>
    <x v="1"/>
    <x v="12"/>
    <x v="873"/>
    <n v="39.979999999999997"/>
    <n v="1"/>
    <n v="0"/>
    <n v="17.990999999999996"/>
  </r>
  <r>
    <n v="9920"/>
    <s v="CA-2013-149272"/>
    <x v="0"/>
    <x v="543"/>
    <d v="2013-03-20T00:00:00"/>
    <s v="Standard Class"/>
    <s v="MY-18295"/>
    <s v="Muhammed Yedwab"/>
    <x v="1"/>
    <x v="0"/>
    <s v="Bryan"/>
    <x v="5"/>
    <n v="77803"/>
    <x v="2"/>
    <x v="83"/>
    <x v="0"/>
    <x v="1"/>
    <x v="83"/>
    <n v="528.42999999999995"/>
    <n v="5"/>
    <n v="0.3"/>
    <n v="-143.43099999999998"/>
  </r>
  <r>
    <n v="9921"/>
    <s v="CA-2013-149272"/>
    <x v="0"/>
    <x v="543"/>
    <d v="2013-03-20T00:00:00"/>
    <s v="Standard Class"/>
    <s v="MY-18295"/>
    <s v="Muhammed Yedwab"/>
    <x v="1"/>
    <x v="0"/>
    <s v="Bryan"/>
    <x v="5"/>
    <n v="77803"/>
    <x v="2"/>
    <x v="1399"/>
    <x v="1"/>
    <x v="8"/>
    <x v="1377"/>
    <n v="22.385999999999996"/>
    <n v="7"/>
    <n v="0.8"/>
    <n v="-35.817600000000013"/>
  </r>
  <r>
    <n v="9922"/>
    <s v="CA-2011-111360"/>
    <x v="2"/>
    <x v="156"/>
    <d v="2011-11-30T00:00:00"/>
    <s v="Standard Class"/>
    <s v="AT-10435"/>
    <s v="Alyssa Tate"/>
    <x v="2"/>
    <x v="0"/>
    <s v="Akron"/>
    <x v="24"/>
    <n v="44312"/>
    <x v="3"/>
    <x v="849"/>
    <x v="1"/>
    <x v="8"/>
    <x v="834"/>
    <n v="5.7420000000000009"/>
    <n v="3"/>
    <n v="0.7"/>
    <n v="-4.5935999999999986"/>
  </r>
  <r>
    <n v="9923"/>
    <s v="US-2014-162124"/>
    <x v="3"/>
    <x v="636"/>
    <d v="2014-05-11T00:00:00"/>
    <s v="Standard Class"/>
    <s v="JF-15490"/>
    <s v="Jeremy Farry"/>
    <x v="0"/>
    <x v="0"/>
    <s v="Chicago"/>
    <x v="10"/>
    <n v="60653"/>
    <x v="2"/>
    <x v="876"/>
    <x v="2"/>
    <x v="11"/>
    <x v="861"/>
    <n v="191.96800000000002"/>
    <n v="4"/>
    <n v="0.2"/>
    <n v="28.79519999999998"/>
  </r>
  <r>
    <n v="9924"/>
    <s v="CA-2012-159534"/>
    <x v="1"/>
    <x v="305"/>
    <d v="2012-03-23T00:00:00"/>
    <s v="First Class"/>
    <s v="DH-13075"/>
    <s v="Dave Hallsten"/>
    <x v="1"/>
    <x v="0"/>
    <s v="New York City"/>
    <x v="15"/>
    <n v="10035"/>
    <x v="3"/>
    <x v="350"/>
    <x v="1"/>
    <x v="8"/>
    <x v="346"/>
    <n v="49.847999999999999"/>
    <n v="3"/>
    <n v="0.2"/>
    <n v="16.823699999999999"/>
  </r>
  <r>
    <n v="9925"/>
    <s v="CA-2012-159534"/>
    <x v="1"/>
    <x v="305"/>
    <d v="2012-03-23T00:00:00"/>
    <s v="First Class"/>
    <s v="DH-13075"/>
    <s v="Dave Hallsten"/>
    <x v="1"/>
    <x v="0"/>
    <s v="New York City"/>
    <x v="15"/>
    <n v="10035"/>
    <x v="3"/>
    <x v="244"/>
    <x v="1"/>
    <x v="12"/>
    <x v="242"/>
    <n v="23.99"/>
    <n v="1"/>
    <n v="0"/>
    <n v="11.994999999999999"/>
  </r>
  <r>
    <n v="9926"/>
    <s v="CA-2012-159534"/>
    <x v="1"/>
    <x v="305"/>
    <d v="2012-03-23T00:00:00"/>
    <s v="First Class"/>
    <s v="DH-13075"/>
    <s v="Dave Hallsten"/>
    <x v="1"/>
    <x v="0"/>
    <s v="New York City"/>
    <x v="15"/>
    <n v="10035"/>
    <x v="3"/>
    <x v="13"/>
    <x v="1"/>
    <x v="8"/>
    <x v="13"/>
    <n v="1087.9360000000001"/>
    <n v="8"/>
    <n v="0.2"/>
    <n v="353.5791999999999"/>
  </r>
  <r>
    <n v="9927"/>
    <s v="CA-2012-159534"/>
    <x v="1"/>
    <x v="305"/>
    <d v="2012-03-23T00:00:00"/>
    <s v="First Class"/>
    <s v="DH-13075"/>
    <s v="Dave Hallsten"/>
    <x v="1"/>
    <x v="0"/>
    <s v="New York City"/>
    <x v="15"/>
    <n v="10035"/>
    <x v="3"/>
    <x v="966"/>
    <x v="2"/>
    <x v="7"/>
    <x v="950"/>
    <n v="199.98"/>
    <n v="2"/>
    <n v="0"/>
    <n v="53.994599999999991"/>
  </r>
  <r>
    <n v="9928"/>
    <s v="CA-2012-159534"/>
    <x v="1"/>
    <x v="305"/>
    <d v="2012-03-23T00:00:00"/>
    <s v="First Class"/>
    <s v="DH-13075"/>
    <s v="Dave Hallsten"/>
    <x v="1"/>
    <x v="0"/>
    <s v="New York City"/>
    <x v="15"/>
    <n v="10035"/>
    <x v="3"/>
    <x v="1222"/>
    <x v="1"/>
    <x v="4"/>
    <x v="1197"/>
    <n v="83.92"/>
    <n v="4"/>
    <n v="0"/>
    <n v="20.140799999999999"/>
  </r>
  <r>
    <n v="9929"/>
    <s v="CA-2013-129630"/>
    <x v="0"/>
    <x v="913"/>
    <d v="2013-09-05T00:00:00"/>
    <s v="Same Day"/>
    <s v="IM-15055"/>
    <s v="Ionia McGrath"/>
    <x v="0"/>
    <x v="0"/>
    <s v="San Francisco"/>
    <x v="1"/>
    <n v="94122"/>
    <x v="1"/>
    <x v="74"/>
    <x v="0"/>
    <x v="5"/>
    <x v="74"/>
    <n v="24.27"/>
    <n v="3"/>
    <n v="0"/>
    <n v="8.7371999999999996"/>
  </r>
  <r>
    <n v="9930"/>
    <s v="CA-2013-129630"/>
    <x v="0"/>
    <x v="913"/>
    <d v="2013-09-05T00:00:00"/>
    <s v="Same Day"/>
    <s v="IM-15055"/>
    <s v="Ionia McGrath"/>
    <x v="0"/>
    <x v="0"/>
    <s v="San Francisco"/>
    <x v="1"/>
    <n v="94122"/>
    <x v="1"/>
    <x v="1293"/>
    <x v="2"/>
    <x v="16"/>
    <x v="1270"/>
    <n v="2799.9600000000005"/>
    <n v="5"/>
    <n v="0.2"/>
    <n v="944.98649999999986"/>
  </r>
  <r>
    <n v="9931"/>
    <s v="CA-2012-104948"/>
    <x v="1"/>
    <x v="50"/>
    <d v="2012-11-17T00:00:00"/>
    <s v="Standard Class"/>
    <s v="KH-16510"/>
    <s v="Keith Herrera"/>
    <x v="0"/>
    <x v="0"/>
    <s v="San Bernardino"/>
    <x v="1"/>
    <n v="92404"/>
    <x v="1"/>
    <x v="1488"/>
    <x v="1"/>
    <x v="8"/>
    <x v="1466"/>
    <n v="9.8719999999999999"/>
    <n v="2"/>
    <n v="0.2"/>
    <n v="3.4551999999999996"/>
  </r>
  <r>
    <n v="9932"/>
    <s v="CA-2012-104948"/>
    <x v="1"/>
    <x v="50"/>
    <d v="2012-11-17T00:00:00"/>
    <s v="Standard Class"/>
    <s v="KH-16510"/>
    <s v="Keith Herrera"/>
    <x v="0"/>
    <x v="0"/>
    <s v="San Bernardino"/>
    <x v="1"/>
    <n v="92404"/>
    <x v="1"/>
    <x v="1373"/>
    <x v="0"/>
    <x v="0"/>
    <x v="1349"/>
    <n v="683.33199999999999"/>
    <n v="4"/>
    <n v="0.15"/>
    <n v="-40.196000000000055"/>
  </r>
  <r>
    <n v="9933"/>
    <s v="CA-2012-104948"/>
    <x v="1"/>
    <x v="50"/>
    <d v="2012-11-17T00:00:00"/>
    <s v="Standard Class"/>
    <s v="KH-16510"/>
    <s v="Keith Herrera"/>
    <x v="0"/>
    <x v="0"/>
    <s v="San Bernardino"/>
    <x v="1"/>
    <n v="92404"/>
    <x v="1"/>
    <x v="1532"/>
    <x v="1"/>
    <x v="10"/>
    <x v="1511"/>
    <n v="29.96"/>
    <n v="7"/>
    <n v="0"/>
    <n v="13.481999999999998"/>
  </r>
  <r>
    <n v="9934"/>
    <s v="CA-2011-166555"/>
    <x v="2"/>
    <x v="384"/>
    <d v="2011-07-14T00:00:00"/>
    <s v="First Class"/>
    <s v="JK-15205"/>
    <s v="Jamie Kunitz"/>
    <x v="0"/>
    <x v="0"/>
    <s v="Niagara Falls"/>
    <x v="15"/>
    <n v="14304"/>
    <x v="3"/>
    <x v="1514"/>
    <x v="2"/>
    <x v="7"/>
    <x v="1492"/>
    <n v="164.85000000000002"/>
    <n v="3"/>
    <n v="0"/>
    <n v="47.806499999999993"/>
  </r>
  <r>
    <n v="9935"/>
    <s v="CA-2013-114405"/>
    <x v="0"/>
    <x v="281"/>
    <d v="2013-04-13T00:00:00"/>
    <s v="Standard Class"/>
    <s v="AS-10240"/>
    <s v="Alan Shonely"/>
    <x v="0"/>
    <x v="0"/>
    <s v="Philadelphia"/>
    <x v="9"/>
    <n v="19120"/>
    <x v="3"/>
    <x v="1803"/>
    <x v="1"/>
    <x v="9"/>
    <x v="1784"/>
    <n v="33.528000000000006"/>
    <n v="3"/>
    <n v="0.2"/>
    <n v="2.5146000000000015"/>
  </r>
  <r>
    <n v="9936"/>
    <s v="CA-2013-114405"/>
    <x v="0"/>
    <x v="281"/>
    <d v="2013-04-13T00:00:00"/>
    <s v="Standard Class"/>
    <s v="AS-10240"/>
    <s v="Alan Shonely"/>
    <x v="0"/>
    <x v="0"/>
    <s v="Philadelphia"/>
    <x v="9"/>
    <n v="19120"/>
    <x v="3"/>
    <x v="1861"/>
    <x v="1"/>
    <x v="4"/>
    <x v="1840"/>
    <n v="36.744"/>
    <n v="3"/>
    <n v="0.2"/>
    <n v="3.6744000000000039"/>
  </r>
  <r>
    <n v="9937"/>
    <s v="CA-2014-132955"/>
    <x v="3"/>
    <x v="92"/>
    <d v="2014-06-29T00:00:00"/>
    <s v="Standard Class"/>
    <s v="SC-20575"/>
    <s v="Sonia Cooley"/>
    <x v="0"/>
    <x v="0"/>
    <s v="Cranston"/>
    <x v="34"/>
    <n v="2920"/>
    <x v="3"/>
    <x v="141"/>
    <x v="1"/>
    <x v="8"/>
    <x v="141"/>
    <n v="102.93"/>
    <n v="3"/>
    <n v="0"/>
    <n v="48.377100000000006"/>
  </r>
  <r>
    <n v="9938"/>
    <s v="CA-2013-164889"/>
    <x v="0"/>
    <x v="1235"/>
    <d v="2013-06-07T00:00:00"/>
    <s v="Second Class"/>
    <s v="CP-12340"/>
    <s v="Christine Phan"/>
    <x v="1"/>
    <x v="0"/>
    <s v="Los Angeles"/>
    <x v="1"/>
    <n v="90049"/>
    <x v="1"/>
    <x v="972"/>
    <x v="0"/>
    <x v="3"/>
    <x v="957"/>
    <n v="71.088000000000008"/>
    <n v="2"/>
    <n v="0.2"/>
    <n v="-1.7772000000000041"/>
  </r>
  <r>
    <n v="9939"/>
    <s v="CA-2013-169824"/>
    <x v="0"/>
    <x v="939"/>
    <d v="2013-12-18T00:00:00"/>
    <s v="Standard Class"/>
    <s v="NS-18640"/>
    <s v="Noel Staavos"/>
    <x v="1"/>
    <x v="0"/>
    <s v="New York City"/>
    <x v="15"/>
    <n v="10009"/>
    <x v="3"/>
    <x v="441"/>
    <x v="0"/>
    <x v="5"/>
    <x v="1710"/>
    <n v="60.35"/>
    <n v="5"/>
    <n v="0"/>
    <n v="19.915500000000002"/>
  </r>
  <r>
    <n v="9940"/>
    <s v="CA-2013-169824"/>
    <x v="0"/>
    <x v="939"/>
    <d v="2013-12-18T00:00:00"/>
    <s v="Standard Class"/>
    <s v="NS-18640"/>
    <s v="Noel Staavos"/>
    <x v="1"/>
    <x v="0"/>
    <s v="New York City"/>
    <x v="15"/>
    <n v="10009"/>
    <x v="3"/>
    <x v="1280"/>
    <x v="1"/>
    <x v="14"/>
    <x v="1256"/>
    <n v="35.520000000000003"/>
    <n v="4"/>
    <n v="0"/>
    <n v="9.9456000000000024"/>
  </r>
  <r>
    <n v="9941"/>
    <s v="CA-2013-169824"/>
    <x v="0"/>
    <x v="939"/>
    <d v="2013-12-18T00:00:00"/>
    <s v="Standard Class"/>
    <s v="NS-18640"/>
    <s v="Noel Staavos"/>
    <x v="1"/>
    <x v="0"/>
    <s v="New York City"/>
    <x v="15"/>
    <n v="10009"/>
    <x v="3"/>
    <x v="902"/>
    <x v="1"/>
    <x v="6"/>
    <x v="885"/>
    <n v="11.200000000000001"/>
    <n v="7"/>
    <n v="0"/>
    <n v="4.8160000000000007"/>
  </r>
  <r>
    <n v="9942"/>
    <s v="CA-2014-164028"/>
    <x v="3"/>
    <x v="221"/>
    <d v="2014-12-01T00:00:00"/>
    <s v="Standard Class"/>
    <s v="JL-15835"/>
    <s v="John Lee"/>
    <x v="0"/>
    <x v="0"/>
    <s v="San Francisco"/>
    <x v="1"/>
    <n v="94122"/>
    <x v="1"/>
    <x v="404"/>
    <x v="2"/>
    <x v="11"/>
    <x v="400"/>
    <n v="223.58"/>
    <n v="14"/>
    <n v="0"/>
    <n v="87.196200000000005"/>
  </r>
  <r>
    <n v="9943"/>
    <s v="CA-2011-143371"/>
    <x v="2"/>
    <x v="129"/>
    <d v="2012-01-03T00:00:00"/>
    <s v="Standard Class"/>
    <s v="MD-17350"/>
    <s v="Maribeth Dona"/>
    <x v="0"/>
    <x v="0"/>
    <s v="Anaheim"/>
    <x v="1"/>
    <n v="92804"/>
    <x v="1"/>
    <x v="1439"/>
    <x v="1"/>
    <x v="4"/>
    <x v="1418"/>
    <n v="998.82"/>
    <n v="9"/>
    <n v="0"/>
    <n v="29.964600000000061"/>
  </r>
  <r>
    <n v="9944"/>
    <s v="CA-2011-143371"/>
    <x v="2"/>
    <x v="129"/>
    <d v="2012-01-03T00:00:00"/>
    <s v="Standard Class"/>
    <s v="MD-17350"/>
    <s v="Maribeth Dona"/>
    <x v="0"/>
    <x v="0"/>
    <s v="Anaheim"/>
    <x v="1"/>
    <n v="92804"/>
    <x v="1"/>
    <x v="682"/>
    <x v="1"/>
    <x v="14"/>
    <x v="676"/>
    <n v="51.150000000000006"/>
    <n v="5"/>
    <n v="0"/>
    <n v="13.299000000000003"/>
  </r>
  <r>
    <n v="9945"/>
    <s v="CA-2012-145415"/>
    <x v="1"/>
    <x v="1236"/>
    <d v="2012-04-17T00:00:00"/>
    <s v="Second Class"/>
    <s v="RD-19660"/>
    <s v="Robert Dilbeck"/>
    <x v="2"/>
    <x v="0"/>
    <s v="Seattle"/>
    <x v="4"/>
    <n v="98103"/>
    <x v="1"/>
    <x v="1033"/>
    <x v="1"/>
    <x v="4"/>
    <x v="1015"/>
    <n v="40.74"/>
    <n v="3"/>
    <n v="0"/>
    <n v="0.4073999999999991"/>
  </r>
  <r>
    <n v="9946"/>
    <s v="CA-2011-111157"/>
    <x v="2"/>
    <x v="1086"/>
    <d v="2011-03-06T00:00:00"/>
    <s v="Standard Class"/>
    <s v="NH-18610"/>
    <s v="Nicole Hansen"/>
    <x v="1"/>
    <x v="0"/>
    <s v="Philadelphia"/>
    <x v="9"/>
    <n v="19120"/>
    <x v="3"/>
    <x v="1450"/>
    <x v="1"/>
    <x v="10"/>
    <x v="1428"/>
    <n v="3.4240000000000004"/>
    <n v="1"/>
    <n v="0.2"/>
    <n v="1.0699999999999996"/>
  </r>
  <r>
    <n v="9947"/>
    <s v="CA-2011-111157"/>
    <x v="2"/>
    <x v="1086"/>
    <d v="2011-03-06T00:00:00"/>
    <s v="Standard Class"/>
    <s v="NH-18610"/>
    <s v="Nicole Hansen"/>
    <x v="1"/>
    <x v="0"/>
    <s v="Philadelphia"/>
    <x v="9"/>
    <n v="19120"/>
    <x v="3"/>
    <x v="725"/>
    <x v="2"/>
    <x v="11"/>
    <x v="717"/>
    <n v="151.20000000000002"/>
    <n v="3"/>
    <n v="0.2"/>
    <n v="32.130000000000003"/>
  </r>
  <r>
    <n v="9948"/>
    <s v="CA-2014-121559"/>
    <x v="3"/>
    <x v="702"/>
    <d v="2014-06-04T00:00:00"/>
    <s v="Second Class"/>
    <s v="HW-14935"/>
    <s v="Helen Wasserman"/>
    <x v="1"/>
    <x v="0"/>
    <s v="Indianapolis"/>
    <x v="14"/>
    <n v="46203"/>
    <x v="2"/>
    <x v="623"/>
    <x v="0"/>
    <x v="1"/>
    <x v="617"/>
    <n v="1925.88"/>
    <n v="6"/>
    <n v="0"/>
    <n v="539.24639999999999"/>
  </r>
  <r>
    <n v="9949"/>
    <s v="CA-2014-121559"/>
    <x v="3"/>
    <x v="702"/>
    <d v="2014-06-04T00:00:00"/>
    <s v="Second Class"/>
    <s v="HW-14935"/>
    <s v="Helen Wasserman"/>
    <x v="1"/>
    <x v="0"/>
    <s v="Indianapolis"/>
    <x v="14"/>
    <n v="46203"/>
    <x v="2"/>
    <x v="227"/>
    <x v="1"/>
    <x v="9"/>
    <x v="225"/>
    <n v="2405.1999999999998"/>
    <n v="8"/>
    <n v="0"/>
    <n v="793.71599999999989"/>
  </r>
  <r>
    <n v="9950"/>
    <s v="CA-2014-121559"/>
    <x v="3"/>
    <x v="702"/>
    <d v="2014-06-04T00:00:00"/>
    <s v="Second Class"/>
    <s v="HW-14935"/>
    <s v="Helen Wasserman"/>
    <x v="1"/>
    <x v="0"/>
    <s v="Indianapolis"/>
    <x v="14"/>
    <n v="46203"/>
    <x v="2"/>
    <x v="1130"/>
    <x v="2"/>
    <x v="11"/>
    <x v="1109"/>
    <n v="83.97"/>
    <n v="3"/>
    <n v="0"/>
    <n v="15.954299999999993"/>
  </r>
  <r>
    <n v="9951"/>
    <s v="CA-2014-121559"/>
    <x v="3"/>
    <x v="702"/>
    <d v="2014-06-04T00:00:00"/>
    <s v="Second Class"/>
    <s v="HW-14935"/>
    <s v="Helen Wasserman"/>
    <x v="1"/>
    <x v="0"/>
    <s v="Indianapolis"/>
    <x v="14"/>
    <n v="46203"/>
    <x v="2"/>
    <x v="685"/>
    <x v="2"/>
    <x v="11"/>
    <x v="678"/>
    <n v="39.89"/>
    <n v="1"/>
    <n v="0"/>
    <n v="14.7593"/>
  </r>
  <r>
    <n v="9952"/>
    <s v="CA-2014-121559"/>
    <x v="3"/>
    <x v="702"/>
    <d v="2014-06-04T00:00:00"/>
    <s v="Second Class"/>
    <s v="HW-14935"/>
    <s v="Helen Wasserman"/>
    <x v="1"/>
    <x v="0"/>
    <s v="Indianapolis"/>
    <x v="14"/>
    <n v="46203"/>
    <x v="2"/>
    <x v="844"/>
    <x v="1"/>
    <x v="8"/>
    <x v="830"/>
    <n v="17.38"/>
    <n v="2"/>
    <n v="0"/>
    <n v="8.69"/>
  </r>
  <r>
    <n v="9953"/>
    <s v="CA-2012-141593"/>
    <x v="1"/>
    <x v="639"/>
    <d v="2012-12-16T00:00:00"/>
    <s v="Second Class"/>
    <s v="DB-12970"/>
    <s v="Darren Budd"/>
    <x v="1"/>
    <x v="0"/>
    <s v="Los Angeles"/>
    <x v="1"/>
    <n v="90045"/>
    <x v="1"/>
    <x v="303"/>
    <x v="1"/>
    <x v="8"/>
    <x v="300"/>
    <n v="55.264000000000003"/>
    <n v="2"/>
    <n v="0.2"/>
    <n v="20.723999999999997"/>
  </r>
  <r>
    <n v="9954"/>
    <s v="CA-2012-141593"/>
    <x v="1"/>
    <x v="639"/>
    <d v="2012-12-16T00:00:00"/>
    <s v="Second Class"/>
    <s v="DB-12970"/>
    <s v="Darren Budd"/>
    <x v="1"/>
    <x v="0"/>
    <s v="Los Angeles"/>
    <x v="1"/>
    <n v="90045"/>
    <x v="1"/>
    <x v="1347"/>
    <x v="1"/>
    <x v="10"/>
    <x v="1323"/>
    <n v="6.48"/>
    <n v="1"/>
    <n v="0"/>
    <n v="3.1104000000000003"/>
  </r>
  <r>
    <n v="9955"/>
    <s v="CA-2012-141593"/>
    <x v="1"/>
    <x v="639"/>
    <d v="2012-12-16T00:00:00"/>
    <s v="Second Class"/>
    <s v="DB-12970"/>
    <s v="Darren Budd"/>
    <x v="1"/>
    <x v="0"/>
    <s v="Los Angeles"/>
    <x v="1"/>
    <n v="90045"/>
    <x v="1"/>
    <x v="1395"/>
    <x v="1"/>
    <x v="8"/>
    <x v="1373"/>
    <n v="34.248000000000005"/>
    <n v="3"/>
    <n v="0.2"/>
    <n v="11.558699999999998"/>
  </r>
  <r>
    <n v="9956"/>
    <s v="CA-2012-141593"/>
    <x v="1"/>
    <x v="639"/>
    <d v="2012-12-16T00:00:00"/>
    <s v="Second Class"/>
    <s v="DB-12970"/>
    <s v="Darren Budd"/>
    <x v="1"/>
    <x v="0"/>
    <s v="Los Angeles"/>
    <x v="1"/>
    <n v="90045"/>
    <x v="1"/>
    <x v="975"/>
    <x v="0"/>
    <x v="3"/>
    <x v="960"/>
    <n v="273.56799999999998"/>
    <n v="2"/>
    <n v="0.2"/>
    <n v="10.258800000000008"/>
  </r>
  <r>
    <n v="9957"/>
    <s v="US-2011-143287"/>
    <x v="2"/>
    <x v="7"/>
    <d v="2011-11-17T00:00:00"/>
    <s v="Standard Class"/>
    <s v="KN-16705"/>
    <s v="Kristina Nunn"/>
    <x v="2"/>
    <x v="0"/>
    <s v="New Rochelle"/>
    <x v="15"/>
    <n v="10801"/>
    <x v="3"/>
    <x v="1286"/>
    <x v="1"/>
    <x v="10"/>
    <x v="1263"/>
    <n v="46.349999999999994"/>
    <n v="5"/>
    <n v="0"/>
    <n v="21.784499999999998"/>
  </r>
  <r>
    <n v="9958"/>
    <s v="US-2011-143287"/>
    <x v="2"/>
    <x v="7"/>
    <d v="2011-11-17T00:00:00"/>
    <s v="Standard Class"/>
    <s v="KN-16705"/>
    <s v="Kristina Nunn"/>
    <x v="2"/>
    <x v="0"/>
    <s v="New Rochelle"/>
    <x v="15"/>
    <n v="10801"/>
    <x v="3"/>
    <x v="1558"/>
    <x v="1"/>
    <x v="10"/>
    <x v="1538"/>
    <n v="223.92"/>
    <n v="4"/>
    <n v="0"/>
    <n v="109.7208"/>
  </r>
  <r>
    <n v="9959"/>
    <s v="US-2011-143287"/>
    <x v="2"/>
    <x v="7"/>
    <d v="2011-11-17T00:00:00"/>
    <s v="Standard Class"/>
    <s v="KN-16705"/>
    <s v="Kristina Nunn"/>
    <x v="2"/>
    <x v="0"/>
    <s v="New Rochelle"/>
    <x v="15"/>
    <n v="10801"/>
    <x v="3"/>
    <x v="503"/>
    <x v="1"/>
    <x v="14"/>
    <x v="498"/>
    <n v="7.3"/>
    <n v="2"/>
    <n v="0"/>
    <n v="2.1899999999999995"/>
  </r>
  <r>
    <n v="9960"/>
    <s v="CA-2014-137421"/>
    <x v="3"/>
    <x v="833"/>
    <d v="2014-10-12T00:00:00"/>
    <s v="Standard Class"/>
    <s v="AJ-10945"/>
    <s v="Ashley Jarboe"/>
    <x v="0"/>
    <x v="0"/>
    <s v="Chandler"/>
    <x v="16"/>
    <n v="85224"/>
    <x v="1"/>
    <x v="1663"/>
    <x v="1"/>
    <x v="6"/>
    <x v="1642"/>
    <n v="9.3439999999999994"/>
    <n v="2"/>
    <n v="0.2"/>
    <n v="1.8687999999999998"/>
  </r>
  <r>
    <n v="9961"/>
    <s v="CA-2014-141446"/>
    <x v="3"/>
    <x v="118"/>
    <d v="2014-09-19T00:00:00"/>
    <s v="Second Class"/>
    <s v="CL-12700"/>
    <s v="Craig Leslie"/>
    <x v="2"/>
    <x v="0"/>
    <s v="Florence"/>
    <x v="0"/>
    <n v="41042"/>
    <x v="0"/>
    <x v="1542"/>
    <x v="2"/>
    <x v="11"/>
    <x v="1521"/>
    <n v="18"/>
    <n v="1"/>
    <n v="0"/>
    <n v="3.2399999999999984"/>
  </r>
  <r>
    <n v="9962"/>
    <s v="CA-2012-168088"/>
    <x v="1"/>
    <x v="531"/>
    <d v="2012-03-22T00:00:00"/>
    <s v="First Class"/>
    <s v="CM-12655"/>
    <s v="Corinna Mitchell"/>
    <x v="2"/>
    <x v="0"/>
    <s v="Houston"/>
    <x v="5"/>
    <n v="77041"/>
    <x v="2"/>
    <x v="1127"/>
    <x v="1"/>
    <x v="10"/>
    <x v="1106"/>
    <n v="65.584000000000003"/>
    <n v="2"/>
    <n v="0.2"/>
    <n v="23.7742"/>
  </r>
  <r>
    <n v="9963"/>
    <s v="CA-2012-168088"/>
    <x v="1"/>
    <x v="531"/>
    <d v="2012-03-22T00:00:00"/>
    <s v="First Class"/>
    <s v="CM-12655"/>
    <s v="Corinna Mitchell"/>
    <x v="2"/>
    <x v="0"/>
    <s v="Houston"/>
    <x v="5"/>
    <n v="77041"/>
    <x v="2"/>
    <x v="1601"/>
    <x v="0"/>
    <x v="0"/>
    <x v="1584"/>
    <n v="383.46559999999994"/>
    <n v="4"/>
    <n v="0.32"/>
    <n v="-67.670400000000001"/>
  </r>
  <r>
    <n v="9964"/>
    <s v="CA-2012-143700"/>
    <x v="1"/>
    <x v="353"/>
    <d v="2012-07-26T00:00:00"/>
    <s v="Same Day"/>
    <s v="AS-10240"/>
    <s v="Alan Shonely"/>
    <x v="0"/>
    <x v="0"/>
    <s v="Philadelphia"/>
    <x v="9"/>
    <n v="19140"/>
    <x v="3"/>
    <x v="934"/>
    <x v="1"/>
    <x v="10"/>
    <x v="918"/>
    <n v="10.368000000000002"/>
    <n v="2"/>
    <n v="0.2"/>
    <n v="3.6288"/>
  </r>
  <r>
    <n v="9965"/>
    <s v="CA-2013-146374"/>
    <x v="0"/>
    <x v="5"/>
    <d v="2013-12-11T00:00:00"/>
    <s v="Second Class"/>
    <s v="HE-14800"/>
    <s v="Harold Engle"/>
    <x v="1"/>
    <x v="0"/>
    <s v="Newark"/>
    <x v="13"/>
    <n v="19711"/>
    <x v="3"/>
    <x v="278"/>
    <x v="0"/>
    <x v="5"/>
    <x v="275"/>
    <n v="13.4"/>
    <n v="1"/>
    <n v="0"/>
    <n v="6.4319999999999995"/>
  </r>
  <r>
    <n v="9966"/>
    <s v="CA-2013-146374"/>
    <x v="0"/>
    <x v="5"/>
    <d v="2013-12-11T00:00:00"/>
    <s v="Second Class"/>
    <s v="HE-14800"/>
    <s v="Harold Engle"/>
    <x v="1"/>
    <x v="0"/>
    <s v="Newark"/>
    <x v="13"/>
    <n v="19711"/>
    <x v="3"/>
    <x v="811"/>
    <x v="1"/>
    <x v="10"/>
    <x v="33"/>
    <n v="4.9800000000000004"/>
    <n v="1"/>
    <n v="0"/>
    <n v="2.3406000000000002"/>
  </r>
  <r>
    <n v="9967"/>
    <s v="CA-2013-146374"/>
    <x v="0"/>
    <x v="5"/>
    <d v="2013-12-11T00:00:00"/>
    <s v="Second Class"/>
    <s v="HE-14800"/>
    <s v="Harold Engle"/>
    <x v="1"/>
    <x v="0"/>
    <s v="Newark"/>
    <x v="13"/>
    <n v="19711"/>
    <x v="3"/>
    <x v="1358"/>
    <x v="1"/>
    <x v="12"/>
    <x v="1335"/>
    <n v="109.69"/>
    <n v="7"/>
    <n v="0"/>
    <n v="51.554299999999991"/>
  </r>
  <r>
    <n v="9968"/>
    <s v="CA-2014-153871"/>
    <x v="3"/>
    <x v="157"/>
    <d v="2014-12-18T00:00:00"/>
    <s v="Standard Class"/>
    <s v="RB-19435"/>
    <s v="Richard Bierner"/>
    <x v="0"/>
    <x v="0"/>
    <s v="Plainfield"/>
    <x v="30"/>
    <n v="7060"/>
    <x v="3"/>
    <x v="1232"/>
    <x v="1"/>
    <x v="8"/>
    <x v="1206"/>
    <n v="40.199999999999996"/>
    <n v="5"/>
    <n v="0"/>
    <n v="18.089999999999996"/>
  </r>
  <r>
    <n v="9969"/>
    <s v="CA-2014-153871"/>
    <x v="3"/>
    <x v="157"/>
    <d v="2014-12-18T00:00:00"/>
    <s v="Standard Class"/>
    <s v="RB-19435"/>
    <s v="Richard Bierner"/>
    <x v="0"/>
    <x v="0"/>
    <s v="Plainfield"/>
    <x v="30"/>
    <n v="7060"/>
    <x v="3"/>
    <x v="1498"/>
    <x v="1"/>
    <x v="8"/>
    <x v="1477"/>
    <n v="735.98"/>
    <n v="2"/>
    <n v="0"/>
    <n v="331.19099999999997"/>
  </r>
  <r>
    <n v="9970"/>
    <s v="CA-2014-153871"/>
    <x v="3"/>
    <x v="157"/>
    <d v="2014-12-18T00:00:00"/>
    <s v="Standard Class"/>
    <s v="RB-19435"/>
    <s v="Richard Bierner"/>
    <x v="0"/>
    <x v="0"/>
    <s v="Plainfield"/>
    <x v="30"/>
    <n v="7060"/>
    <x v="3"/>
    <x v="189"/>
    <x v="1"/>
    <x v="9"/>
    <x v="188"/>
    <n v="22.75"/>
    <n v="7"/>
    <n v="0"/>
    <n v="6.5974999999999993"/>
  </r>
  <r>
    <n v="9971"/>
    <s v="CA-2012-103772"/>
    <x v="1"/>
    <x v="1141"/>
    <d v="2012-07-02T00:00:00"/>
    <s v="Standard Class"/>
    <s v="MP-17470"/>
    <s v="Mark Packer"/>
    <x v="2"/>
    <x v="0"/>
    <s v="Smyrna"/>
    <x v="32"/>
    <n v="30080"/>
    <x v="0"/>
    <x v="979"/>
    <x v="1"/>
    <x v="8"/>
    <x v="963"/>
    <n v="119.56"/>
    <n v="2"/>
    <n v="0"/>
    <n v="54.997599999999991"/>
  </r>
  <r>
    <n v="9972"/>
    <s v="CA-2012-103772"/>
    <x v="1"/>
    <x v="1141"/>
    <d v="2012-07-02T00:00:00"/>
    <s v="Standard Class"/>
    <s v="MP-17470"/>
    <s v="Mark Packer"/>
    <x v="2"/>
    <x v="0"/>
    <s v="Smyrna"/>
    <x v="32"/>
    <n v="30080"/>
    <x v="0"/>
    <x v="1269"/>
    <x v="1"/>
    <x v="6"/>
    <x v="1245"/>
    <n v="140.75"/>
    <n v="5"/>
    <n v="0"/>
    <n v="42.22499999999998"/>
  </r>
  <r>
    <n v="9973"/>
    <s v="CA-2013-130225"/>
    <x v="0"/>
    <x v="108"/>
    <d v="2013-09-18T00:00:00"/>
    <s v="Standard Class"/>
    <s v="RC-19960"/>
    <s v="Ryan Crowe"/>
    <x v="0"/>
    <x v="0"/>
    <s v="Houston"/>
    <x v="5"/>
    <n v="77041"/>
    <x v="2"/>
    <x v="633"/>
    <x v="1"/>
    <x v="12"/>
    <x v="627"/>
    <n v="99.567999999999998"/>
    <n v="2"/>
    <n v="0.2"/>
    <n v="33.604199999999992"/>
  </r>
  <r>
    <n v="9974"/>
    <s v="US-2013-103674"/>
    <x v="0"/>
    <x v="409"/>
    <d v="2013-12-11T00:00:00"/>
    <s v="Standard Class"/>
    <s v="AP-10720"/>
    <s v="Anne Pryor"/>
    <x v="2"/>
    <x v="0"/>
    <s v="Los Angeles"/>
    <x v="1"/>
    <n v="90032"/>
    <x v="1"/>
    <x v="1787"/>
    <x v="2"/>
    <x v="7"/>
    <x v="1768"/>
    <n v="271.95999999999998"/>
    <n v="5"/>
    <n v="0.2"/>
    <n v="27.195999999999998"/>
  </r>
  <r>
    <n v="9975"/>
    <s v="US-2013-103674"/>
    <x v="0"/>
    <x v="409"/>
    <d v="2013-12-11T00:00:00"/>
    <s v="Standard Class"/>
    <s v="AP-10720"/>
    <s v="Anne Pryor"/>
    <x v="2"/>
    <x v="0"/>
    <s v="Los Angeles"/>
    <x v="1"/>
    <n v="90032"/>
    <x v="1"/>
    <x v="1126"/>
    <x v="1"/>
    <x v="6"/>
    <x v="1105"/>
    <n v="18.689999999999998"/>
    <n v="7"/>
    <n v="0"/>
    <n v="5.2332000000000001"/>
  </r>
  <r>
    <n v="9976"/>
    <s v="US-2013-103674"/>
    <x v="0"/>
    <x v="409"/>
    <d v="2013-12-11T00:00:00"/>
    <s v="Standard Class"/>
    <s v="AP-10720"/>
    <s v="Anne Pryor"/>
    <x v="2"/>
    <x v="0"/>
    <s v="Los Angeles"/>
    <x v="1"/>
    <n v="90032"/>
    <x v="1"/>
    <x v="578"/>
    <x v="1"/>
    <x v="10"/>
    <x v="573"/>
    <n v="13.36"/>
    <n v="2"/>
    <n v="0"/>
    <n v="6.4127999999999998"/>
  </r>
  <r>
    <n v="9977"/>
    <s v="US-2013-103674"/>
    <x v="0"/>
    <x v="409"/>
    <d v="2013-12-11T00:00:00"/>
    <s v="Standard Class"/>
    <s v="AP-10720"/>
    <s v="Anne Pryor"/>
    <x v="2"/>
    <x v="0"/>
    <s v="Los Angeles"/>
    <x v="1"/>
    <n v="90032"/>
    <x v="1"/>
    <x v="495"/>
    <x v="2"/>
    <x v="7"/>
    <x v="490"/>
    <n v="249.58400000000003"/>
    <n v="2"/>
    <n v="0.2"/>
    <n v="31.197999999999986"/>
  </r>
  <r>
    <n v="9978"/>
    <s v="US-2013-103674"/>
    <x v="0"/>
    <x v="409"/>
    <d v="2013-12-11T00:00:00"/>
    <s v="Standard Class"/>
    <s v="AP-10720"/>
    <s v="Anne Pryor"/>
    <x v="2"/>
    <x v="0"/>
    <s v="Los Angeles"/>
    <x v="1"/>
    <n v="90032"/>
    <x v="1"/>
    <x v="494"/>
    <x v="1"/>
    <x v="13"/>
    <x v="489"/>
    <n v="13.86"/>
    <n v="7"/>
    <n v="0"/>
    <n v="0"/>
  </r>
  <r>
    <n v="9979"/>
    <s v="US-2013-103674"/>
    <x v="0"/>
    <x v="409"/>
    <d v="2013-12-11T00:00:00"/>
    <s v="Standard Class"/>
    <s v="AP-10720"/>
    <s v="Anne Pryor"/>
    <x v="2"/>
    <x v="0"/>
    <s v="Los Angeles"/>
    <x v="1"/>
    <n v="90032"/>
    <x v="1"/>
    <x v="807"/>
    <x v="1"/>
    <x v="8"/>
    <x v="797"/>
    <n v="13.375999999999999"/>
    <n v="4"/>
    <n v="0.2"/>
    <n v="4.6815999999999995"/>
  </r>
  <r>
    <n v="9980"/>
    <s v="US-2013-103674"/>
    <x v="0"/>
    <x v="409"/>
    <d v="2013-12-11T00:00:00"/>
    <s v="Standard Class"/>
    <s v="AP-10720"/>
    <s v="Anne Pryor"/>
    <x v="2"/>
    <x v="0"/>
    <s v="Los Angeles"/>
    <x v="1"/>
    <n v="90032"/>
    <x v="1"/>
    <x v="920"/>
    <x v="1"/>
    <x v="8"/>
    <x v="1749"/>
    <n v="437.47200000000009"/>
    <n v="14"/>
    <n v="0.2"/>
    <n v="153.11519999999999"/>
  </r>
  <r>
    <n v="9981"/>
    <s v="US-2012-151435"/>
    <x v="1"/>
    <x v="684"/>
    <d v="2012-09-09T00:00:00"/>
    <s v="Second Class"/>
    <s v="SW-20455"/>
    <s v="Shaun Weien"/>
    <x v="0"/>
    <x v="0"/>
    <s v="Lafayette"/>
    <x v="28"/>
    <n v="70506"/>
    <x v="0"/>
    <x v="977"/>
    <x v="0"/>
    <x v="3"/>
    <x v="824"/>
    <n v="85.98"/>
    <n v="1"/>
    <n v="0"/>
    <n v="22.354800000000004"/>
  </r>
  <r>
    <n v="9982"/>
    <s v="CA-2014-163566"/>
    <x v="3"/>
    <x v="646"/>
    <d v="2014-08-07T00:00:00"/>
    <s v="First Class"/>
    <s v="TB-21055"/>
    <s v="Ted Butterfield"/>
    <x v="0"/>
    <x v="0"/>
    <s v="Fairfield"/>
    <x v="24"/>
    <n v="45014"/>
    <x v="3"/>
    <x v="617"/>
    <x v="1"/>
    <x v="2"/>
    <x v="612"/>
    <n v="16.520000000000003"/>
    <n v="5"/>
    <n v="0.2"/>
    <n v="5.368999999999998"/>
  </r>
  <r>
    <n v="9983"/>
    <s v="US-2013-157728"/>
    <x v="0"/>
    <x v="897"/>
    <d v="2013-09-29T00:00:00"/>
    <s v="Standard Class"/>
    <s v="RC-19960"/>
    <s v="Ryan Crowe"/>
    <x v="0"/>
    <x v="0"/>
    <s v="Grand Rapids"/>
    <x v="12"/>
    <n v="49505"/>
    <x v="2"/>
    <x v="727"/>
    <x v="1"/>
    <x v="10"/>
    <x v="719"/>
    <n v="35.56"/>
    <n v="7"/>
    <n v="0"/>
    <n v="16.713200000000001"/>
  </r>
  <r>
    <n v="9984"/>
    <s v="US-2013-157728"/>
    <x v="0"/>
    <x v="897"/>
    <d v="2013-09-29T00:00:00"/>
    <s v="Standard Class"/>
    <s v="RC-19960"/>
    <s v="Ryan Crowe"/>
    <x v="0"/>
    <x v="0"/>
    <s v="Grand Rapids"/>
    <x v="12"/>
    <n v="49505"/>
    <x v="2"/>
    <x v="1692"/>
    <x v="2"/>
    <x v="7"/>
    <x v="1671"/>
    <n v="97.98"/>
    <n v="2"/>
    <n v="0"/>
    <n v="27.434400000000011"/>
  </r>
  <r>
    <n v="9985"/>
    <s v="CA-2012-100251"/>
    <x v="1"/>
    <x v="961"/>
    <d v="2012-05-23T00:00:00"/>
    <s v="Standard Class"/>
    <s v="DV-13465"/>
    <s v="Dianna Vittorini"/>
    <x v="0"/>
    <x v="0"/>
    <s v="Long Beach"/>
    <x v="15"/>
    <n v="11561"/>
    <x v="3"/>
    <x v="365"/>
    <x v="1"/>
    <x v="2"/>
    <x v="360"/>
    <n v="31.5"/>
    <n v="10"/>
    <n v="0"/>
    <n v="15.120000000000001"/>
  </r>
  <r>
    <n v="9986"/>
    <s v="CA-2012-100251"/>
    <x v="1"/>
    <x v="961"/>
    <d v="2012-05-23T00:00:00"/>
    <s v="Standard Class"/>
    <s v="DV-13465"/>
    <s v="Dianna Vittorini"/>
    <x v="0"/>
    <x v="0"/>
    <s v="Long Beach"/>
    <x v="15"/>
    <n v="11561"/>
    <x v="3"/>
    <x v="1205"/>
    <x v="1"/>
    <x v="14"/>
    <x v="1181"/>
    <n v="55.6"/>
    <n v="4"/>
    <n v="0"/>
    <n v="16.123999999999995"/>
  </r>
  <r>
    <n v="9987"/>
    <s v="CA-2013-125794"/>
    <x v="0"/>
    <x v="321"/>
    <d v="2013-10-04T00:00:00"/>
    <s v="Standard Class"/>
    <s v="ML-17410"/>
    <s v="Maris LaWare"/>
    <x v="0"/>
    <x v="0"/>
    <s v="Los Angeles"/>
    <x v="1"/>
    <n v="90008"/>
    <x v="1"/>
    <x v="1519"/>
    <x v="2"/>
    <x v="11"/>
    <x v="1497"/>
    <n v="36.24"/>
    <n v="1"/>
    <n v="0"/>
    <n v="15.220800000000001"/>
  </r>
  <r>
    <n v="9988"/>
    <s v="CA-2014-163629"/>
    <x v="3"/>
    <x v="701"/>
    <d v="2014-11-22T00:00:00"/>
    <s v="Standard Class"/>
    <s v="RA-19885"/>
    <s v="Ruben Ausman"/>
    <x v="1"/>
    <x v="0"/>
    <s v="Athens"/>
    <x v="32"/>
    <n v="30605"/>
    <x v="0"/>
    <x v="1593"/>
    <x v="2"/>
    <x v="11"/>
    <x v="1576"/>
    <n v="79.989999999999995"/>
    <n v="1"/>
    <n v="0"/>
    <n v="28.796399999999998"/>
  </r>
  <r>
    <n v="9989"/>
    <s v="CA-2014-163629"/>
    <x v="3"/>
    <x v="701"/>
    <d v="2014-11-22T00:00:00"/>
    <s v="Standard Class"/>
    <s v="RA-19885"/>
    <s v="Ruben Ausman"/>
    <x v="1"/>
    <x v="0"/>
    <s v="Athens"/>
    <x v="32"/>
    <n v="30605"/>
    <x v="0"/>
    <x v="1783"/>
    <x v="2"/>
    <x v="7"/>
    <x v="1764"/>
    <n v="206.1"/>
    <n v="5"/>
    <n v="0"/>
    <n v="55.647000000000006"/>
  </r>
  <r>
    <n v="9990"/>
    <s v="CA-2011-110422"/>
    <x v="2"/>
    <x v="1237"/>
    <d v="2011-01-24T00:00:00"/>
    <s v="Second Class"/>
    <s v="TB-21400"/>
    <s v="Tom Boeckenhauer"/>
    <x v="0"/>
    <x v="0"/>
    <s v="Miami"/>
    <x v="2"/>
    <n v="33180"/>
    <x v="0"/>
    <x v="1172"/>
    <x v="0"/>
    <x v="5"/>
    <x v="1149"/>
    <n v="25.248000000000001"/>
    <n v="3"/>
    <n v="0.2"/>
    <n v="4.1027999999999993"/>
  </r>
  <r>
    <n v="9991"/>
    <s v="CA-2014-121258"/>
    <x v="3"/>
    <x v="425"/>
    <d v="2014-03-04T00:00:00"/>
    <s v="Standard Class"/>
    <s v="DB-13060"/>
    <s v="Dave Brooks"/>
    <x v="0"/>
    <x v="0"/>
    <s v="Costa Mesa"/>
    <x v="1"/>
    <n v="92627"/>
    <x v="1"/>
    <x v="1762"/>
    <x v="0"/>
    <x v="5"/>
    <x v="1742"/>
    <n v="91.96"/>
    <n v="2"/>
    <n v="0"/>
    <n v="15.633199999999988"/>
  </r>
  <r>
    <n v="9992"/>
    <s v="CA-2014-121258"/>
    <x v="3"/>
    <x v="425"/>
    <d v="2014-03-04T00:00:00"/>
    <s v="Standard Class"/>
    <s v="DB-13060"/>
    <s v="Dave Brooks"/>
    <x v="0"/>
    <x v="0"/>
    <s v="Costa Mesa"/>
    <x v="1"/>
    <n v="92627"/>
    <x v="1"/>
    <x v="297"/>
    <x v="2"/>
    <x v="7"/>
    <x v="294"/>
    <n v="258.57600000000002"/>
    <n v="2"/>
    <n v="0.2"/>
    <n v="19.393200000000007"/>
  </r>
  <r>
    <n v="9993"/>
    <s v="CA-2014-121258"/>
    <x v="3"/>
    <x v="425"/>
    <d v="2014-03-04T00:00:00"/>
    <s v="Standard Class"/>
    <s v="DB-13060"/>
    <s v="Dave Brooks"/>
    <x v="0"/>
    <x v="0"/>
    <s v="Costa Mesa"/>
    <x v="1"/>
    <n v="92627"/>
    <x v="1"/>
    <x v="956"/>
    <x v="1"/>
    <x v="10"/>
    <x v="940"/>
    <n v="29.6"/>
    <n v="4"/>
    <n v="0"/>
    <n v="13.32"/>
  </r>
  <r>
    <n v="9994"/>
    <s v="CA-2014-119914"/>
    <x v="3"/>
    <x v="464"/>
    <d v="2014-05-10T00:00:00"/>
    <s v="Second Class"/>
    <s v="CC-12220"/>
    <s v="Chris Cortes"/>
    <x v="0"/>
    <x v="0"/>
    <s v="Westminster"/>
    <x v="1"/>
    <n v="92683"/>
    <x v="1"/>
    <x v="166"/>
    <x v="1"/>
    <x v="9"/>
    <x v="165"/>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12E4961-1F6F-4C4D-8AFA-33635E5BA892}"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C16" firstHeaderRow="0"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x="1"/>
        <item x="2"/>
        <item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19" numFmtId="166"/>
    <dataField name="Sum of Profit" fld="21" baseField="0" baseItem="19" numFmtId="166"/>
  </dataFields>
  <formats count="3">
    <format dxfId="637">
      <pivotArea outline="0" collapsedLevelsAreSubtotals="1" fieldPosition="0"/>
    </format>
    <format dxfId="632">
      <pivotArea outline="0" fieldPosition="0">
        <references count="1">
          <reference field="4294967294" count="1">
            <x v="0"/>
          </reference>
        </references>
      </pivotArea>
    </format>
    <format dxfId="631">
      <pivotArea outline="0" fieldPosition="0">
        <references count="1">
          <reference field="4294967294" count="1">
            <x v="1"/>
          </reference>
        </references>
      </pivotArea>
    </format>
  </formats>
  <chartFormats count="4">
    <chartFormat chart="7"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1"/>
          </reference>
        </references>
      </pivotArea>
    </chartFormat>
    <chartFormat chart="9" format="4" series="1">
      <pivotArea type="data" outline="0" fieldPosition="0">
        <references count="1">
          <reference field="4294967294" count="1" selected="0">
            <x v="1"/>
          </reference>
        </references>
      </pivotArea>
    </chartFormat>
    <chartFormat chart="9"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6D5AF5F-34ED-4D8A-98B4-7E80A84015B6}"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B5"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614DF74-C747-4CB3-8DBD-4AB35619ECA1}"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1:B5"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baseField="0" baseItem="0"/>
  </dataFields>
  <chartFormats count="8">
    <chartFormat chart="5" format="1" series="1">
      <pivotArea type="data" outline="0" fieldPosition="0">
        <references count="1">
          <reference field="4294967294" count="1" selected="0">
            <x v="0"/>
          </reference>
        </references>
      </pivotArea>
    </chartFormat>
    <chartFormat chart="5" format="5">
      <pivotArea type="data" outline="0" fieldPosition="0">
        <references count="2">
          <reference field="4294967294" count="1" selected="0">
            <x v="0"/>
          </reference>
          <reference field="15" count="1" selected="0">
            <x v="0"/>
          </reference>
        </references>
      </pivotArea>
    </chartFormat>
    <chartFormat chart="5" format="6">
      <pivotArea type="data" outline="0" fieldPosition="0">
        <references count="2">
          <reference field="4294967294" count="1" selected="0">
            <x v="0"/>
          </reference>
          <reference field="15" count="1" selected="0">
            <x v="1"/>
          </reference>
        </references>
      </pivotArea>
    </chartFormat>
    <chartFormat chart="5" format="7">
      <pivotArea type="data" outline="0" fieldPosition="0">
        <references count="2">
          <reference field="4294967294" count="1" selected="0">
            <x v="0"/>
          </reference>
          <reference field="15" count="1" selected="0">
            <x v="2"/>
          </reference>
        </references>
      </pivotArea>
    </chartFormat>
    <chartFormat chart="9" format="12" series="1">
      <pivotArea type="data" outline="0" fieldPosition="0">
        <references count="1">
          <reference field="4294967294" count="1" selected="0">
            <x v="0"/>
          </reference>
        </references>
      </pivotArea>
    </chartFormat>
    <chartFormat chart="9" format="13">
      <pivotArea type="data" outline="0" fieldPosition="0">
        <references count="2">
          <reference field="4294967294" count="1" selected="0">
            <x v="0"/>
          </reference>
          <reference field="15" count="1" selected="0">
            <x v="0"/>
          </reference>
        </references>
      </pivotArea>
    </chartFormat>
    <chartFormat chart="9" format="14">
      <pivotArea type="data" outline="0" fieldPosition="0">
        <references count="2">
          <reference field="4294967294" count="1" selected="0">
            <x v="0"/>
          </reference>
          <reference field="15" count="1" selected="0">
            <x v="1"/>
          </reference>
        </references>
      </pivotArea>
    </chartFormat>
    <chartFormat chart="9" format="15">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3A63CA8-1800-41C1-BF18-3561612D45B6}"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1:B51"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items count="2">
        <item x="0"/>
        <item t="default"/>
      </items>
    </pivotField>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5D32881-33E6-4469-844B-4DB76B32E514}"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items count="1863">
        <item x="1545"/>
        <item x="1119"/>
        <item x="1057"/>
        <item x="1195"/>
        <item x="1624"/>
        <item x="1333"/>
        <item x="430"/>
        <item x="672"/>
        <item x="1830"/>
        <item x="419"/>
        <item x="1544"/>
        <item x="604"/>
        <item x="0"/>
        <item x="789"/>
        <item x="1162"/>
        <item x="366"/>
        <item x="1275"/>
        <item x="833"/>
        <item x="1248"/>
        <item x="317"/>
        <item x="37"/>
        <item x="1531"/>
        <item x="178"/>
        <item x="415"/>
        <item x="1632"/>
        <item x="1528"/>
        <item x="1219"/>
        <item x="1121"/>
        <item x="587"/>
        <item x="1398"/>
        <item x="927"/>
        <item x="713"/>
        <item x="1368"/>
        <item x="1659"/>
        <item x="1487"/>
        <item x="1686"/>
        <item x="1638"/>
        <item x="1103"/>
        <item x="1106"/>
        <item x="574"/>
        <item x="1601"/>
        <item x="1373"/>
        <item x="1627"/>
        <item x="631"/>
        <item x="899"/>
        <item x="1657"/>
        <item x="199"/>
        <item x="266"/>
        <item x="26"/>
        <item x="377"/>
        <item x="1180"/>
        <item x="405"/>
        <item x="1631"/>
        <item x="774"/>
        <item x="1455"/>
        <item x="1"/>
        <item x="70"/>
        <item x="1272"/>
        <item x="467"/>
        <item x="662"/>
        <item x="1688"/>
        <item x="323"/>
        <item x="1003"/>
        <item x="83"/>
        <item x="1153"/>
        <item x="64"/>
        <item x="1349"/>
        <item x="445"/>
        <item x="866"/>
        <item x="654"/>
        <item x="541"/>
        <item x="1756"/>
        <item x="901"/>
        <item x="1318"/>
        <item x="1464"/>
        <item x="1708"/>
        <item x="1131"/>
        <item x="268"/>
        <item x="913"/>
        <item x="1391"/>
        <item x="483"/>
        <item x="1745"/>
        <item x="1802"/>
        <item x="1265"/>
        <item x="856"/>
        <item x="792"/>
        <item x="1851"/>
        <item x="1476"/>
        <item x="406"/>
        <item x="629"/>
        <item x="394"/>
        <item x="1340"/>
        <item x="291"/>
        <item x="474"/>
        <item x="1423"/>
        <item x="23"/>
        <item x="1853"/>
        <item x="812"/>
        <item x="955"/>
        <item x="228"/>
        <item x="51"/>
        <item x="637"/>
        <item x="1585"/>
        <item x="299"/>
        <item x="463"/>
        <item x="389"/>
        <item x="1534"/>
        <item x="1584"/>
        <item x="623"/>
        <item x="1401"/>
        <item x="1209"/>
        <item x="163"/>
        <item x="1225"/>
        <item x="931"/>
        <item x="367"/>
        <item x="56"/>
        <item x="873"/>
        <item x="1189"/>
        <item x="120"/>
        <item x="284"/>
        <item x="38"/>
        <item x="157"/>
        <item x="992"/>
        <item x="212"/>
        <item x="1496"/>
        <item x="877"/>
        <item x="1719"/>
        <item x="635"/>
        <item x="167"/>
        <item x="1144"/>
        <item x="531"/>
        <item x="211"/>
        <item x="1459"/>
        <item x="370"/>
        <item x="1578"/>
        <item x="499"/>
        <item x="527"/>
        <item x="325"/>
        <item x="442"/>
        <item x="891"/>
        <item x="205"/>
        <item x="1649"/>
        <item x="1525"/>
        <item x="396"/>
        <item x="534"/>
        <item x="596"/>
        <item x="390"/>
        <item x="74"/>
        <item x="1805"/>
        <item x="793"/>
        <item x="1460"/>
        <item x="1292"/>
        <item x="1533"/>
        <item x="63"/>
        <item x="1442"/>
        <item x="468"/>
        <item x="138"/>
        <item x="1467"/>
        <item x="220"/>
        <item x="93"/>
        <item x="1530"/>
        <item x="1685"/>
        <item x="479"/>
        <item x="545"/>
        <item x="1762"/>
        <item x="1466"/>
        <item x="1092"/>
        <item x="1448"/>
        <item x="645"/>
        <item x="1793"/>
        <item x="689"/>
        <item x="1721"/>
        <item x="1183"/>
        <item x="1801"/>
        <item x="1608"/>
        <item x="750"/>
        <item x="1435"/>
        <item x="1137"/>
        <item x="1618"/>
        <item x="451"/>
        <item x="1831"/>
        <item x="698"/>
        <item x="1304"/>
        <item x="1001"/>
        <item x="504"/>
        <item x="5"/>
        <item x="1060"/>
        <item x="1445"/>
        <item x="287"/>
        <item x="1122"/>
        <item x="767"/>
        <item x="1163"/>
        <item x="50"/>
        <item x="1565"/>
        <item x="285"/>
        <item x="1379"/>
        <item x="852"/>
        <item x="275"/>
        <item x="882"/>
        <item x="1416"/>
        <item x="1172"/>
        <item x="283"/>
        <item x="107"/>
        <item x="345"/>
        <item x="740"/>
        <item x="296"/>
        <item x="514"/>
        <item x="1154"/>
        <item x="1834"/>
        <item x="1380"/>
        <item x="1104"/>
        <item x="1348"/>
        <item x="1677"/>
        <item x="1454"/>
        <item x="116"/>
        <item x="770"/>
        <item x="1800"/>
        <item x="592"/>
        <item x="875"/>
        <item x="1319"/>
        <item x="1256"/>
        <item x="1484"/>
        <item x="1598"/>
        <item x="1462"/>
        <item x="1027"/>
        <item x="1308"/>
        <item x="224"/>
        <item x="1823"/>
        <item x="1682"/>
        <item x="1142"/>
        <item x="928"/>
        <item x="627"/>
        <item x="278"/>
        <item x="1456"/>
        <item x="1537"/>
        <item x="561"/>
        <item x="1702"/>
        <item x="1780"/>
        <item x="1146"/>
        <item x="763"/>
        <item x="269"/>
        <item x="1071"/>
        <item x="191"/>
        <item x="1524"/>
        <item x="1573"/>
        <item x="484"/>
        <item x="1792"/>
        <item x="560"/>
        <item x="1226"/>
        <item x="1740"/>
        <item x="76"/>
        <item x="1478"/>
        <item x="892"/>
        <item x="247"/>
        <item x="378"/>
        <item x="1817"/>
        <item x="583"/>
        <item x="1680"/>
        <item x="1492"/>
        <item x="1781"/>
        <item x="905"/>
        <item x="568"/>
        <item x="613"/>
        <item x="737"/>
        <item x="1251"/>
        <item x="35"/>
        <item x="893"/>
        <item x="71"/>
        <item x="904"/>
        <item x="1611"/>
        <item x="124"/>
        <item x="1613"/>
        <item x="90"/>
        <item x="1814"/>
        <item x="1392"/>
        <item x="1441"/>
        <item x="526"/>
        <item x="677"/>
        <item x="1535"/>
        <item x="1640"/>
        <item x="784"/>
        <item x="980"/>
        <item x="1035"/>
        <item x="101"/>
        <item x="216"/>
        <item x="943"/>
        <item x="493"/>
        <item x="1653"/>
        <item x="575"/>
        <item x="642"/>
        <item x="267"/>
        <item x="1182"/>
        <item x="1592"/>
        <item x="743"/>
        <item x="1757"/>
        <item x="1006"/>
        <item x="622"/>
        <item x="221"/>
        <item x="1073"/>
        <item x="795"/>
        <item x="1494"/>
        <item x="1377"/>
        <item x="1281"/>
        <item x="797"/>
        <item x="1369"/>
        <item x="1474"/>
        <item x="1381"/>
        <item x="375"/>
        <item x="1268"/>
        <item x="1704"/>
        <item x="28"/>
        <item x="441"/>
        <item x="1597"/>
        <item x="1372"/>
        <item x="859"/>
        <item x="935"/>
        <item x="1457"/>
        <item x="1155"/>
        <item x="594"/>
        <item x="3"/>
        <item x="342"/>
        <item x="562"/>
        <item x="1342"/>
        <item x="977"/>
        <item x="1746"/>
        <item x="616"/>
        <item x="1110"/>
        <item x="719"/>
        <item x="10"/>
        <item x="972"/>
        <item x="1727"/>
        <item x="214"/>
        <item x="114"/>
        <item x="1744"/>
        <item x="438"/>
        <item x="1294"/>
        <item x="411"/>
        <item x="855"/>
        <item x="1299"/>
        <item x="363"/>
        <item x="601"/>
        <item x="736"/>
        <item x="1000"/>
        <item x="277"/>
        <item x="223"/>
        <item x="975"/>
        <item x="1337"/>
        <item x="584"/>
        <item x="1213"/>
        <item x="257"/>
        <item x="971"/>
        <item x="962"/>
        <item x="1258"/>
        <item x="1660"/>
        <item x="1582"/>
        <item x="215"/>
        <item x="1382"/>
        <item x="1021"/>
        <item x="209"/>
        <item x="1479"/>
        <item x="1234"/>
        <item x="838"/>
        <item x="823"/>
        <item x="1529"/>
        <item x="738"/>
        <item x="1168"/>
        <item x="489"/>
        <item x="188"/>
        <item x="1666"/>
        <item x="121"/>
        <item x="309"/>
        <item x="1116"/>
        <item x="898"/>
        <item x="1169"/>
        <item x="335"/>
        <item x="1306"/>
        <item x="1825"/>
        <item x="791"/>
        <item x="1252"/>
        <item x="1428"/>
        <item x="532"/>
        <item x="650"/>
        <item x="1267"/>
        <item x="1739"/>
        <item x="142"/>
        <item x="95"/>
        <item x="1712"/>
        <item x="643"/>
        <item x="1518"/>
        <item x="1266"/>
        <item x="336"/>
        <item x="566"/>
        <item x="1107"/>
        <item x="164"/>
        <item x="1725"/>
        <item x="1152"/>
        <item x="137"/>
        <item x="321"/>
        <item x="589"/>
        <item x="1309"/>
        <item x="1429"/>
        <item x="473"/>
        <item x="1360"/>
        <item x="941"/>
        <item x="1644"/>
        <item x="1284"/>
        <item x="1141"/>
        <item x="586"/>
        <item x="22"/>
        <item x="535"/>
        <item x="1778"/>
        <item x="1034"/>
        <item x="1809"/>
        <item x="1549"/>
        <item x="1612"/>
        <item x="1112"/>
        <item x="77"/>
        <item x="810"/>
        <item x="237"/>
        <item x="1295"/>
        <item x="1298"/>
        <item x="14"/>
        <item x="551"/>
        <item x="1324"/>
        <item x="554"/>
        <item x="549"/>
        <item x="408"/>
        <item x="1094"/>
        <item x="159"/>
        <item x="1218"/>
        <item x="414"/>
        <item x="1364"/>
        <item x="1710"/>
        <item x="166"/>
        <item x="1376"/>
        <item x="1276"/>
        <item x="1527"/>
        <item x="9"/>
        <item x="1108"/>
        <item x="227"/>
        <item x="1656"/>
        <item x="731"/>
        <item x="1341"/>
        <item x="1859"/>
        <item x="190"/>
        <item x="667"/>
        <item x="1803"/>
        <item x="1204"/>
        <item x="543"/>
        <item x="963"/>
        <item x="189"/>
        <item x="1470"/>
        <item x="1271"/>
        <item x="847"/>
        <item x="1109"/>
        <item x="663"/>
        <item x="492"/>
        <item x="930"/>
        <item x="1297"/>
        <item x="1683"/>
        <item x="1836"/>
        <item x="1143"/>
        <item x="360"/>
        <item x="1051"/>
        <item x="723"/>
        <item x="564"/>
        <item x="1317"/>
        <item x="1626"/>
        <item x="513"/>
        <item x="1201"/>
        <item x="937"/>
        <item x="1037"/>
        <item x="983"/>
        <item x="753"/>
        <item x="311"/>
        <item x="1210"/>
        <item x="786"/>
        <item x="21"/>
        <item x="809"/>
        <item x="1320"/>
        <item x="381"/>
        <item x="108"/>
        <item x="105"/>
        <item x="947"/>
        <item x="909"/>
        <item x="902"/>
        <item x="1132"/>
        <item x="1269"/>
        <item x="397"/>
        <item x="1742"/>
        <item x="1005"/>
        <item x="1539"/>
        <item x="332"/>
        <item x="796"/>
        <item x="1515"/>
        <item x="1279"/>
        <item x="1063"/>
        <item x="965"/>
        <item x="1759"/>
        <item x="1833"/>
        <item x="134"/>
        <item x="888"/>
        <item x="208"/>
        <item x="1062"/>
        <item x="581"/>
        <item x="790"/>
        <item x="130"/>
        <item x="773"/>
        <item x="1241"/>
        <item x="1477"/>
        <item x="1054"/>
        <item x="1630"/>
        <item x="1706"/>
        <item x="454"/>
        <item x="1039"/>
        <item x="313"/>
        <item x="1024"/>
        <item x="250"/>
        <item x="1175"/>
        <item x="726"/>
        <item x="1355"/>
        <item x="824"/>
        <item x="147"/>
        <item x="372"/>
        <item x="1500"/>
        <item x="448"/>
        <item x="32"/>
        <item x="1559"/>
        <item x="1663"/>
        <item x="1596"/>
        <item x="924"/>
        <item x="59"/>
        <item x="646"/>
        <item x="1068"/>
        <item x="868"/>
        <item x="169"/>
        <item x="399"/>
        <item x="563"/>
        <item x="1041"/>
        <item x="207"/>
        <item x="1642"/>
        <item x="758"/>
        <item x="79"/>
        <item x="1167"/>
        <item x="281"/>
        <item x="1026"/>
        <item x="978"/>
        <item x="826"/>
        <item x="1216"/>
        <item x="900"/>
        <item x="679"/>
        <item x="836"/>
        <item x="319"/>
        <item x="1658"/>
        <item x="1701"/>
        <item x="671"/>
        <item x="158"/>
        <item x="65"/>
        <item x="1614"/>
        <item x="1622"/>
        <item x="282"/>
        <item x="940"/>
        <item x="6"/>
        <item x="818"/>
        <item x="666"/>
        <item x="1571"/>
        <item x="425"/>
        <item x="18"/>
        <item x="1325"/>
        <item x="400"/>
        <item x="703"/>
        <item x="1583"/>
        <item x="1412"/>
        <item x="649"/>
        <item x="1661"/>
        <item x="1061"/>
        <item x="1453"/>
        <item x="290"/>
        <item x="501"/>
        <item x="628"/>
        <item x="1273"/>
        <item x="1850"/>
        <item x="359"/>
        <item x="1609"/>
        <item x="1046"/>
        <item x="181"/>
        <item x="487"/>
        <item x="1473"/>
        <item x="241"/>
        <item x="1159"/>
        <item x="279"/>
        <item x="1261"/>
        <item x="1173"/>
        <item x="1385"/>
        <item x="324"/>
        <item x="684"/>
        <item x="853"/>
        <item x="1007"/>
        <item x="1452"/>
        <item x="453"/>
        <item x="950"/>
        <item x="449"/>
        <item x="1731"/>
        <item x="1811"/>
        <item x="894"/>
        <item x="686"/>
        <item x="1838"/>
        <item x="1753"/>
        <item x="915"/>
        <item x="183"/>
        <item x="30"/>
        <item x="1554"/>
        <item x="512"/>
        <item x="1605"/>
        <item x="1502"/>
        <item x="1560"/>
        <item x="1245"/>
        <item x="369"/>
        <item x="154"/>
        <item x="1064"/>
        <item x="1253"/>
        <item x="1199"/>
        <item x="1643"/>
        <item x="1243"/>
        <item x="626"/>
        <item x="182"/>
        <item x="1394"/>
        <item x="1820"/>
        <item x="1126"/>
        <item x="346"/>
        <item x="787"/>
        <item x="923"/>
        <item x="87"/>
        <item x="1260"/>
        <item x="401"/>
        <item x="879"/>
        <item x="634"/>
        <item x="961"/>
        <item x="347"/>
        <item x="491"/>
        <item x="1045"/>
        <item x="952"/>
        <item x="605"/>
        <item x="744"/>
        <item x="1458"/>
        <item x="1699"/>
        <item x="1645"/>
        <item x="1784"/>
        <item x="460"/>
        <item x="625"/>
        <item x="338"/>
        <item x="412"/>
        <item x="777"/>
        <item x="185"/>
        <item x="480"/>
        <item x="27"/>
        <item x="1581"/>
        <item x="692"/>
        <item x="614"/>
        <item x="1065"/>
        <item x="536"/>
        <item x="1311"/>
        <item x="997"/>
        <item x="15"/>
        <item x="385"/>
        <item x="261"/>
        <item x="973"/>
        <item x="1366"/>
        <item x="446"/>
        <item x="520"/>
        <item x="1395"/>
        <item x="1526"/>
        <item x="999"/>
        <item x="880"/>
        <item x="624"/>
        <item x="669"/>
        <item x="280"/>
        <item x="61"/>
        <item x="799"/>
        <item x="410"/>
        <item x="497"/>
        <item x="1085"/>
        <item x="1625"/>
        <item x="636"/>
        <item x="303"/>
        <item x="986"/>
        <item x="1403"/>
        <item x="1206"/>
        <item x="1488"/>
        <item x="673"/>
        <item x="1375"/>
        <item x="1176"/>
        <item x="58"/>
        <item x="710"/>
        <item x="301"/>
        <item x="31"/>
        <item x="379"/>
        <item x="1316"/>
        <item x="582"/>
        <item x="800"/>
        <item x="1339"/>
        <item x="1124"/>
        <item x="24"/>
        <item x="674"/>
        <item x="444"/>
        <item x="443"/>
        <item x="213"/>
        <item x="1242"/>
        <item x="94"/>
        <item x="1181"/>
        <item x="951"/>
        <item x="733"/>
        <item x="1002"/>
        <item x="1504"/>
        <item x="175"/>
        <item x="1120"/>
        <item x="305"/>
        <item x="304"/>
        <item x="542"/>
        <item x="1406"/>
        <item x="751"/>
        <item x="920"/>
        <item x="766"/>
        <item x="699"/>
        <item x="844"/>
        <item x="1197"/>
        <item x="530"/>
        <item x="1160"/>
        <item x="315"/>
        <item x="416"/>
        <item x="20"/>
        <item x="340"/>
        <item x="78"/>
        <item x="1087"/>
        <item x="1212"/>
        <item x="326"/>
        <item x="1095"/>
        <item x="471"/>
        <item x="881"/>
        <item x="1329"/>
        <item x="440"/>
        <item x="248"/>
        <item x="1230"/>
        <item x="98"/>
        <item x="276"/>
        <item x="141"/>
        <item x="507"/>
        <item x="102"/>
        <item x="1472"/>
        <item x="922"/>
        <item x="528"/>
        <item x="555"/>
        <item x="91"/>
        <item x="912"/>
        <item x="979"/>
        <item x="1812"/>
        <item x="735"/>
        <item x="525"/>
        <item x="1203"/>
        <item x="863"/>
        <item x="1282"/>
        <item x="1561"/>
        <item x="1188"/>
        <item x="653"/>
        <item x="1426"/>
        <item x="1390"/>
        <item x="122"/>
        <item x="44"/>
        <item x="570"/>
        <item x="308"/>
        <item x="849"/>
        <item x="591"/>
        <item x="705"/>
        <item x="858"/>
        <item x="236"/>
        <item x="1547"/>
        <item x="450"/>
        <item x="798"/>
        <item x="612"/>
        <item x="115"/>
        <item x="1469"/>
        <item x="13"/>
        <item x="806"/>
        <item x="828"/>
        <item x="715"/>
        <item x="864"/>
        <item x="785"/>
        <item x="985"/>
        <item x="696"/>
        <item x="1681"/>
        <item x="691"/>
        <item x="807"/>
        <item x="1338"/>
        <item x="1636"/>
        <item x="8"/>
        <item x="760"/>
        <item x="1344"/>
        <item x="109"/>
        <item x="350"/>
        <item x="697"/>
        <item x="822"/>
        <item x="153"/>
        <item x="757"/>
        <item x="1499"/>
        <item x="608"/>
        <item x="1736"/>
        <item x="939"/>
        <item x="307"/>
        <item x="1310"/>
        <item x="73"/>
        <item x="620"/>
        <item x="1232"/>
        <item x="1080"/>
        <item x="655"/>
        <item x="1399"/>
        <item x="908"/>
        <item x="1786"/>
        <item x="1591"/>
        <item x="805"/>
        <item x="996"/>
        <item x="990"/>
        <item x="1178"/>
        <item x="48"/>
        <item x="741"/>
        <item x="351"/>
        <item x="1263"/>
        <item x="896"/>
        <item x="472"/>
        <item x="382"/>
        <item x="270"/>
        <item x="1498"/>
        <item x="569"/>
        <item x="68"/>
        <item x="870"/>
        <item x="708"/>
        <item x="544"/>
        <item x="92"/>
        <item x="132"/>
        <item x="1224"/>
        <item x="729"/>
        <item x="1595"/>
        <item x="994"/>
        <item x="1023"/>
        <item x="255"/>
        <item x="925"/>
        <item x="316"/>
        <item x="633"/>
        <item x="755"/>
        <item x="373"/>
        <item x="1214"/>
        <item x="81"/>
        <item x="1606"/>
        <item x="706"/>
        <item x="318"/>
        <item x="598"/>
        <item x="588"/>
        <item x="466"/>
        <item x="407"/>
        <item x="439"/>
        <item x="1697"/>
        <item x="29"/>
        <item x="618"/>
        <item x="1854"/>
        <item x="837"/>
        <item x="1177"/>
        <item x="152"/>
        <item x="556"/>
        <item x="1475"/>
        <item x="118"/>
        <item x="113"/>
        <item x="1758"/>
        <item x="111"/>
        <item x="1170"/>
        <item x="842"/>
        <item x="1343"/>
        <item x="36"/>
        <item x="970"/>
        <item x="1249"/>
        <item x="889"/>
        <item x="1652"/>
        <item x="776"/>
        <item x="1040"/>
        <item x="1047"/>
        <item x="1451"/>
        <item x="231"/>
        <item x="1724"/>
        <item x="1664"/>
        <item x="830"/>
        <item x="436"/>
        <item x="761"/>
        <item x="1637"/>
        <item x="135"/>
        <item x="1303"/>
        <item x="1674"/>
        <item x="244"/>
        <item x="661"/>
        <item x="1358"/>
        <item x="1503"/>
        <item x="1510"/>
        <item x="897"/>
        <item x="969"/>
        <item x="1743"/>
        <item x="195"/>
        <item x="1835"/>
        <item x="52"/>
        <item x="310"/>
        <item x="203"/>
        <item x="1084"/>
        <item x="110"/>
        <item x="294"/>
        <item x="848"/>
        <item x="1705"/>
        <item x="1321"/>
        <item x="1053"/>
        <item x="1079"/>
        <item x="1328"/>
        <item x="1579"/>
        <item x="845"/>
        <item x="801"/>
        <item x="1099"/>
        <item x="1506"/>
        <item x="659"/>
        <item x="1088"/>
        <item x="1471"/>
        <item x="1432"/>
        <item x="127"/>
        <item x="462"/>
        <item x="1228"/>
        <item x="263"/>
        <item x="131"/>
        <item x="1014"/>
        <item x="804"/>
        <item x="550"/>
        <item x="494"/>
        <item x="242"/>
        <item x="1711"/>
        <item x="829"/>
        <item x="1239"/>
        <item x="485"/>
        <item x="1217"/>
        <item x="802"/>
        <item x="271"/>
        <item x="1028"/>
        <item x="1345"/>
        <item x="919"/>
        <item x="85"/>
        <item x="2"/>
        <item x="1238"/>
        <item x="948"/>
        <item x="1729"/>
        <item x="1508"/>
        <item x="1655"/>
        <item x="1139"/>
        <item x="816"/>
        <item x="1570"/>
        <item x="286"/>
        <item x="840"/>
        <item x="709"/>
        <item x="300"/>
        <item x="322"/>
        <item x="782"/>
        <item x="488"/>
        <item x="395"/>
        <item x="932"/>
        <item x="933"/>
        <item x="639"/>
        <item x="745"/>
        <item x="1042"/>
        <item x="1140"/>
        <item x="573"/>
        <item x="1550"/>
        <item x="1123"/>
        <item x="254"/>
        <item x="1038"/>
        <item x="641"/>
        <item x="579"/>
        <item x="1796"/>
        <item x="1098"/>
        <item x="1816"/>
        <item x="148"/>
        <item x="49"/>
        <item x="547"/>
        <item x="1621"/>
        <item x="1100"/>
        <item x="1008"/>
        <item x="165"/>
        <item x="1186"/>
        <item x="607"/>
        <item x="1675"/>
        <item x="1760"/>
        <item x="580"/>
        <item x="1586"/>
        <item x="1387"/>
        <item x="1171"/>
        <item x="1647"/>
        <item x="365"/>
        <item x="429"/>
        <item x="508"/>
        <item x="1240"/>
        <item x="746"/>
        <item x="676"/>
        <item x="1722"/>
        <item x="688"/>
        <item x="522"/>
        <item x="1568"/>
        <item x="865"/>
        <item x="617"/>
        <item x="198"/>
        <item x="1351"/>
        <item x="1363"/>
        <item x="1852"/>
        <item x="264"/>
        <item x="690"/>
        <item x="1552"/>
        <item x="712"/>
        <item x="815"/>
        <item x="1747"/>
        <item x="180"/>
        <item x="1397"/>
        <item x="1587"/>
        <item x="839"/>
        <item x="1012"/>
        <item x="834"/>
        <item x="1714"/>
        <item x="368"/>
        <item x="1090"/>
        <item x="1536"/>
        <item x="640"/>
        <item x="1849"/>
        <item x="1463"/>
        <item x="1396"/>
        <item x="1641"/>
        <item x="1174"/>
        <item x="1603"/>
        <item x="33"/>
        <item x="730"/>
        <item x="1798"/>
        <item x="1785"/>
        <item x="88"/>
        <item x="1058"/>
        <item x="1841"/>
        <item x="1450"/>
        <item x="811"/>
        <item x="732"/>
        <item x="447"/>
        <item x="1305"/>
        <item x="976"/>
        <item x="949"/>
        <item x="258"/>
        <item x="1231"/>
        <item x="67"/>
        <item x="1693"/>
        <item x="982"/>
        <item x="1440"/>
        <item x="1157"/>
        <item x="1221"/>
        <item x="1262"/>
        <item x="1553"/>
        <item x="1650"/>
        <item x="1654"/>
        <item x="1070"/>
        <item x="57"/>
        <item x="1138"/>
        <item x="820"/>
        <item x="161"/>
        <item x="251"/>
        <item x="1127"/>
        <item x="874"/>
        <item x="1393"/>
        <item x="1346"/>
        <item x="1264"/>
        <item x="578"/>
        <item x="739"/>
        <item x="1446"/>
        <item x="964"/>
        <item x="1671"/>
        <item x="1145"/>
        <item x="1741"/>
        <item x="1315"/>
        <item x="783"/>
        <item x="921"/>
        <item x="1842"/>
        <item x="681"/>
        <item x="1522"/>
        <item x="1030"/>
        <item x="162"/>
        <item x="778"/>
        <item x="1331"/>
        <item x="523"/>
        <item x="1737"/>
        <item x="1813"/>
        <item x="1414"/>
        <item x="1788"/>
        <item x="1029"/>
        <item x="748"/>
        <item x="968"/>
        <item x="1004"/>
        <item x="1237"/>
        <item x="794"/>
        <item x="1052"/>
        <item x="1635"/>
        <item x="502"/>
        <item x="1111"/>
        <item x="1604"/>
        <item x="1490"/>
        <item x="1766"/>
        <item x="422"/>
        <item x="1050"/>
        <item x="1483"/>
        <item x="670"/>
        <item x="55"/>
        <item x="1843"/>
        <item x="1774"/>
        <item x="1128"/>
        <item x="702"/>
        <item x="988"/>
        <item x="1223"/>
        <item x="457"/>
        <item x="885"/>
        <item x="991"/>
        <item x="1669"/>
        <item x="129"/>
        <item x="728"/>
        <item x="1383"/>
        <item x="843"/>
        <item x="1286"/>
        <item x="694"/>
        <item x="585"/>
        <item x="1776"/>
        <item x="128"/>
        <item x="1415"/>
        <item x="1769"/>
        <item x="1810"/>
        <item x="1017"/>
        <item x="1828"/>
        <item x="680"/>
        <item x="1184"/>
        <item x="827"/>
        <item x="548"/>
        <item x="289"/>
        <item x="358"/>
        <item x="144"/>
        <item x="1767"/>
        <item x="600"/>
        <item x="314"/>
        <item x="1193"/>
        <item x="1486"/>
        <item x="1134"/>
        <item x="1289"/>
        <item x="510"/>
        <item x="329"/>
        <item x="272"/>
        <item x="1790"/>
        <item x="519"/>
        <item x="565"/>
        <item x="1215"/>
        <item x="727"/>
        <item x="393"/>
        <item x="388"/>
        <item x="1357"/>
        <item x="1408"/>
        <item x="707"/>
        <item x="145"/>
        <item x="862"/>
        <item x="1009"/>
        <item x="1413"/>
        <item x="742"/>
        <item x="12"/>
        <item x="126"/>
        <item x="1437"/>
        <item x="1010"/>
        <item x="218"/>
        <item x="1619"/>
        <item x="353"/>
        <item x="1826"/>
        <item x="1323"/>
        <item x="1025"/>
        <item x="1610"/>
        <item x="249"/>
        <item x="938"/>
        <item x="187"/>
        <item x="1076"/>
        <item x="1679"/>
        <item x="320"/>
        <item x="1489"/>
        <item x="186"/>
        <item x="150"/>
        <item x="1713"/>
        <item x="1290"/>
        <item x="910"/>
        <item x="364"/>
        <item x="1438"/>
        <item x="711"/>
        <item x="1314"/>
        <item x="926"/>
        <item x="481"/>
        <item x="1083"/>
        <item x="1407"/>
        <item x="1665"/>
        <item x="1749"/>
        <item x="334"/>
        <item x="1732"/>
        <item x="934"/>
        <item x="813"/>
        <item x="1158"/>
        <item x="1684"/>
        <item x="860"/>
        <item x="89"/>
        <item x="1795"/>
        <item x="1689"/>
        <item x="96"/>
        <item x="1436"/>
        <item x="1733"/>
        <item x="1165"/>
        <item x="219"/>
        <item x="1541"/>
        <item x="656"/>
        <item x="1101"/>
        <item x="490"/>
        <item x="423"/>
        <item x="724"/>
        <item x="693"/>
        <item x="759"/>
        <item x="954"/>
        <item x="652"/>
        <item x="779"/>
        <item x="630"/>
        <item x="987"/>
        <item x="362"/>
        <item x="1151"/>
        <item x="1447"/>
        <item x="1274"/>
        <item x="1723"/>
        <item x="1019"/>
        <item x="371"/>
        <item x="1465"/>
        <item x="1254"/>
        <item x="62"/>
        <item x="1117"/>
        <item x="1288"/>
        <item x="1307"/>
        <item x="644"/>
        <item x="1296"/>
        <item x="204"/>
        <item x="1633"/>
        <item x="1558"/>
        <item x="99"/>
        <item x="956"/>
        <item x="417"/>
        <item x="226"/>
        <item x="593"/>
        <item x="260"/>
        <item x="511"/>
        <item x="752"/>
        <item x="1433"/>
        <item x="274"/>
        <item x="1634"/>
        <item x="1330"/>
        <item x="1283"/>
        <item x="136"/>
        <item x="1673"/>
        <item x="1114"/>
        <item x="1078"/>
        <item x="1696"/>
        <item x="1102"/>
        <item x="1493"/>
        <item x="498"/>
        <item x="252"/>
        <item x="1082"/>
        <item x="1056"/>
        <item x="496"/>
        <item x="229"/>
        <item x="1516"/>
        <item x="1532"/>
        <item x="747"/>
        <item x="1402"/>
        <item x="69"/>
        <item x="1588"/>
        <item x="339"/>
        <item x="832"/>
        <item x="1434"/>
        <item x="974"/>
        <item x="945"/>
        <item x="1115"/>
        <item x="1668"/>
        <item x="112"/>
        <item x="609"/>
        <item x="1347"/>
        <item x="1540"/>
        <item x="621"/>
        <item x="595"/>
        <item x="765"/>
        <item x="391"/>
        <item x="1244"/>
        <item x="17"/>
        <item x="1667"/>
        <item x="1716"/>
        <item x="403"/>
        <item x="1555"/>
        <item x="1031"/>
        <item x="1069"/>
        <item x="1033"/>
        <item x="1156"/>
        <item x="1424"/>
        <item x="911"/>
        <item x="546"/>
        <item x="54"/>
        <item x="75"/>
        <item x="383"/>
        <item x="1764"/>
        <item x="193"/>
        <item x="953"/>
        <item x="298"/>
        <item x="887"/>
        <item x="426"/>
        <item x="459"/>
        <item x="4"/>
        <item x="117"/>
        <item x="352"/>
        <item x="253"/>
        <item x="1125"/>
        <item x="1678"/>
        <item x="376"/>
        <item x="356"/>
        <item x="1220"/>
        <item x="156"/>
        <item x="1569"/>
        <item x="1574"/>
        <item x="749"/>
        <item x="1439"/>
        <item x="1222"/>
        <item x="230"/>
        <item x="533"/>
        <item x="1036"/>
        <item x="421"/>
        <item x="470"/>
        <item x="177"/>
        <item x="1043"/>
        <item x="184"/>
        <item x="886"/>
        <item x="398"/>
        <item x="841"/>
        <item x="518"/>
        <item x="734"/>
        <item x="1198"/>
        <item x="557"/>
        <item x="196"/>
        <item x="772"/>
        <item x="720"/>
        <item x="355"/>
        <item x="146"/>
        <item x="1861"/>
        <item x="45"/>
        <item x="486"/>
        <item x="435"/>
        <item x="1354"/>
        <item x="1662"/>
        <item x="537"/>
        <item x="1074"/>
        <item x="1751"/>
        <item x="330"/>
        <item x="1011"/>
        <item x="225"/>
        <item x="967"/>
        <item x="878"/>
        <item x="1512"/>
        <item x="871"/>
        <item x="861"/>
        <item x="80"/>
        <item x="328"/>
        <item x="576"/>
        <item x="210"/>
        <item x="700"/>
        <item x="1166"/>
        <item x="1190"/>
        <item x="942"/>
        <item x="571"/>
        <item x="1449"/>
        <item x="418"/>
        <item x="273"/>
        <item x="235"/>
        <item x="1505"/>
        <item x="123"/>
        <item x="392"/>
        <item x="1291"/>
        <item x="245"/>
        <item x="683"/>
        <item x="42"/>
        <item x="384"/>
        <item x="1032"/>
        <item x="337"/>
        <item x="86"/>
        <item x="170"/>
        <item x="1362"/>
        <item x="41"/>
        <item x="1754"/>
        <item x="1247"/>
        <item x="1819"/>
        <item x="82"/>
        <item x="1277"/>
        <item x="906"/>
        <item x="768"/>
        <item x="1672"/>
        <item x="718"/>
        <item x="1755"/>
        <item x="1229"/>
        <item x="72"/>
        <item x="243"/>
        <item x="16"/>
        <item x="762"/>
        <item x="854"/>
        <item x="821"/>
        <item x="458"/>
        <item x="456"/>
        <item x="602"/>
        <item x="232"/>
        <item x="1427"/>
        <item x="1789"/>
        <item x="1018"/>
        <item x="464"/>
        <item x="1359"/>
        <item x="1420"/>
        <item x="660"/>
        <item x="1567"/>
        <item x="262"/>
        <item x="1205"/>
        <item x="1444"/>
        <item x="1280"/>
        <item x="1059"/>
        <item x="1698"/>
        <item x="133"/>
        <item x="327"/>
        <item x="503"/>
        <item x="1257"/>
        <item x="482"/>
        <item x="168"/>
        <item x="1590"/>
        <item x="675"/>
        <item x="1562"/>
        <item x="682"/>
        <item x="1352"/>
        <item x="354"/>
        <item x="465"/>
        <item x="1576"/>
        <item x="413"/>
        <item x="1511"/>
        <item x="1847"/>
        <item x="515"/>
        <item x="558"/>
        <item x="610"/>
        <item x="1839"/>
        <item x="505"/>
        <item x="1768"/>
        <item x="597"/>
        <item x="1726"/>
        <item x="1322"/>
        <item x="1566"/>
        <item x="1799"/>
        <item x="917"/>
        <item x="632"/>
        <item x="201"/>
        <item x="357"/>
        <item x="43"/>
        <item x="1628"/>
        <item x="234"/>
        <item x="434"/>
        <item x="1302"/>
        <item x="1374"/>
        <item x="1481"/>
        <item x="1509"/>
        <item x="1523"/>
        <item x="1694"/>
        <item x="1575"/>
        <item x="914"/>
        <item x="1350"/>
        <item x="678"/>
        <item x="1105"/>
        <item x="106"/>
        <item x="1013"/>
        <item x="293"/>
        <item x="1827"/>
        <item x="701"/>
        <item x="1543"/>
        <item x="437"/>
        <item x="825"/>
        <item x="1600"/>
        <item x="553"/>
        <item x="1016"/>
        <item x="1227"/>
        <item x="552"/>
        <item x="197"/>
        <item x="538"/>
        <item x="1196"/>
        <item x="959"/>
        <item x="606"/>
        <item x="475"/>
        <item x="427"/>
        <item x="477"/>
        <item x="1593"/>
        <item x="1690"/>
        <item x="100"/>
        <item x="1617"/>
        <item x="1371"/>
        <item x="590"/>
        <item x="1386"/>
        <item x="685"/>
        <item x="97"/>
        <item x="404"/>
        <item x="651"/>
        <item x="1580"/>
        <item x="295"/>
        <item x="259"/>
        <item x="876"/>
        <item x="84"/>
        <item x="265"/>
        <item x="1097"/>
        <item x="1695"/>
        <item x="695"/>
        <item x="333"/>
        <item x="1556"/>
        <item x="46"/>
        <item x="1202"/>
        <item x="577"/>
        <item x="1542"/>
        <item x="176"/>
        <item x="1599"/>
        <item x="343"/>
        <item x="174"/>
        <item x="1837"/>
        <item x="1856"/>
        <item x="452"/>
        <item x="657"/>
        <item x="721"/>
        <item x="1365"/>
        <item x="1564"/>
        <item x="428"/>
        <item x="386"/>
        <item x="1332"/>
        <item x="1772"/>
        <item x="1207"/>
        <item x="1233"/>
        <item x="1200"/>
        <item x="540"/>
        <item x="1135"/>
        <item x="1615"/>
        <item x="1089"/>
        <item x="25"/>
        <item x="764"/>
        <item x="1044"/>
        <item x="1072"/>
        <item x="1301"/>
        <item x="936"/>
        <item x="1096"/>
        <item x="619"/>
        <item x="769"/>
        <item x="1651"/>
        <item x="1048"/>
        <item x="1235"/>
        <item x="1519"/>
        <item x="1430"/>
        <item x="658"/>
        <item x="808"/>
        <item x="103"/>
        <item x="1113"/>
        <item x="603"/>
        <item x="567"/>
        <item x="246"/>
        <item x="151"/>
        <item x="1425"/>
        <item x="217"/>
        <item x="1738"/>
        <item x="331"/>
        <item x="1482"/>
        <item x="374"/>
        <item x="1422"/>
        <item x="1287"/>
        <item x="1336"/>
        <item x="916"/>
        <item x="1421"/>
        <item x="725"/>
        <item x="1700"/>
        <item x="1806"/>
        <item x="240"/>
        <item x="960"/>
        <item x="1824"/>
        <item x="1130"/>
        <item x="409"/>
        <item x="1779"/>
        <item x="60"/>
        <item x="171"/>
        <item x="717"/>
        <item x="341"/>
        <item x="788"/>
        <item x="1775"/>
        <item x="1589"/>
        <item x="1067"/>
        <item x="1563"/>
        <item x="1312"/>
        <item x="1691"/>
        <item x="648"/>
        <item x="989"/>
        <item x="1735"/>
        <item x="1327"/>
        <item x="890"/>
        <item x="306"/>
        <item x="1572"/>
        <item x="1077"/>
        <item x="1687"/>
        <item x="615"/>
        <item x="349"/>
        <item x="455"/>
        <item x="1293"/>
        <item x="361"/>
        <item x="851"/>
        <item x="1388"/>
        <item x="998"/>
        <item x="380"/>
        <item x="1715"/>
        <item x="1335"/>
        <item x="1497"/>
        <item x="1734"/>
        <item x="1150"/>
        <item x="1313"/>
        <item x="1703"/>
        <item x="155"/>
        <item x="200"/>
        <item x="1815"/>
        <item x="1832"/>
        <item x="1616"/>
        <item x="1770"/>
        <item x="1646"/>
        <item x="1629"/>
        <item x="206"/>
        <item x="1639"/>
        <item x="344"/>
        <item x="1822"/>
        <item x="1818"/>
        <item x="1491"/>
        <item x="1782"/>
        <item x="1748"/>
        <item x="946"/>
        <item x="1389"/>
        <item x="1411"/>
        <item x="1520"/>
        <item x="1844"/>
        <item x="1808"/>
        <item x="1548"/>
        <item x="292"/>
        <item x="1794"/>
        <item x="387"/>
        <item x="1404"/>
        <item x="756"/>
        <item x="1728"/>
        <item x="1771"/>
        <item x="958"/>
        <item x="1797"/>
        <item x="1648"/>
        <item x="1761"/>
        <item x="1848"/>
        <item x="238"/>
        <item x="1384"/>
        <item x="1855"/>
        <item x="1858"/>
        <item x="1410"/>
        <item x="1829"/>
        <item x="1185"/>
        <item x="814"/>
        <item x="668"/>
        <item x="1821"/>
        <item x="572"/>
        <item x="775"/>
        <item x="846"/>
        <item x="1791"/>
        <item x="1022"/>
        <item x="1468"/>
        <item x="1840"/>
        <item x="1845"/>
        <item x="1093"/>
        <item x="611"/>
        <item x="222"/>
        <item x="1075"/>
        <item x="1777"/>
        <item x="1326"/>
        <item x="780"/>
        <item x="424"/>
        <item x="1049"/>
        <item x="1676"/>
        <item x="1670"/>
        <item x="139"/>
        <item x="850"/>
        <item x="500"/>
        <item x="1370"/>
        <item x="433"/>
        <item x="884"/>
        <item x="1066"/>
        <item x="1133"/>
        <item x="39"/>
        <item x="1485"/>
        <item x="754"/>
        <item x="1720"/>
        <item x="819"/>
        <item x="506"/>
        <item x="1417"/>
        <item x="1361"/>
        <item x="312"/>
        <item x="1577"/>
        <item x="1149"/>
        <item x="1353"/>
        <item x="1250"/>
        <item x="469"/>
        <item x="1278"/>
        <item x="835"/>
        <item x="1270"/>
        <item x="1521"/>
        <item x="1192"/>
        <item x="143"/>
        <item x="1501"/>
        <item x="1020"/>
        <item x="1692"/>
        <item x="957"/>
        <item x="432"/>
        <item x="516"/>
        <item x="239"/>
        <item x="140"/>
        <item x="1461"/>
        <item x="1752"/>
        <item x="716"/>
        <item x="1300"/>
        <item x="638"/>
        <item x="1259"/>
        <item x="179"/>
        <item x="664"/>
        <item x="1246"/>
        <item x="233"/>
        <item x="1129"/>
        <item x="1602"/>
        <item x="1507"/>
        <item x="194"/>
        <item x="984"/>
        <item x="256"/>
        <item x="647"/>
        <item x="1187"/>
        <item x="1118"/>
        <item x="817"/>
        <item x="1356"/>
        <item x="1750"/>
        <item x="192"/>
        <item x="431"/>
        <item x="1285"/>
        <item x="19"/>
        <item x="11"/>
        <item x="1804"/>
        <item x="1418"/>
        <item x="665"/>
        <item x="539"/>
        <item x="1773"/>
        <item x="803"/>
        <item x="599"/>
        <item x="1091"/>
        <item x="883"/>
        <item x="476"/>
        <item x="7"/>
        <item x="125"/>
        <item x="966"/>
        <item x="1480"/>
        <item x="1208"/>
        <item x="402"/>
        <item x="288"/>
        <item x="1538"/>
        <item x="53"/>
        <item x="1236"/>
        <item x="1194"/>
        <item x="495"/>
        <item x="529"/>
        <item x="944"/>
        <item x="1367"/>
        <item x="202"/>
        <item x="993"/>
        <item x="1730"/>
        <item x="1718"/>
        <item x="478"/>
        <item x="1147"/>
        <item x="1860"/>
        <item x="704"/>
        <item x="420"/>
        <item x="66"/>
        <item x="1594"/>
        <item x="1255"/>
        <item x="1857"/>
        <item x="1164"/>
        <item x="1400"/>
        <item x="104"/>
        <item x="1148"/>
        <item x="1409"/>
        <item x="981"/>
        <item x="687"/>
        <item x="348"/>
        <item x="1334"/>
        <item x="521"/>
        <item x="1513"/>
        <item x="1517"/>
        <item x="1765"/>
        <item x="1431"/>
        <item x="1620"/>
        <item x="172"/>
        <item x="1709"/>
        <item x="1081"/>
        <item x="929"/>
        <item x="895"/>
        <item x="1551"/>
        <item x="918"/>
        <item x="1607"/>
        <item x="461"/>
        <item x="1015"/>
        <item x="831"/>
        <item x="1405"/>
        <item x="297"/>
        <item x="869"/>
        <item x="1419"/>
        <item x="509"/>
        <item x="1211"/>
        <item x="119"/>
        <item x="781"/>
        <item x="160"/>
        <item x="517"/>
        <item x="47"/>
        <item x="1783"/>
        <item x="559"/>
        <item x="1557"/>
        <item x="1787"/>
        <item x="40"/>
        <item x="1807"/>
        <item x="1763"/>
        <item x="1546"/>
        <item x="903"/>
        <item x="771"/>
        <item x="1846"/>
        <item x="1191"/>
        <item x="995"/>
        <item x="1443"/>
        <item x="1623"/>
        <item x="872"/>
        <item x="1717"/>
        <item x="722"/>
        <item x="149"/>
        <item x="867"/>
        <item x="907"/>
        <item x="302"/>
        <item x="524"/>
        <item x="857"/>
        <item x="714"/>
        <item x="1055"/>
        <item x="1378"/>
        <item x="1707"/>
        <item x="173"/>
        <item x="1136"/>
        <item x="1495"/>
        <item x="1514"/>
        <item x="1086"/>
        <item x="1179"/>
        <item x="1161"/>
        <item x="34"/>
        <item t="default"/>
      </items>
    </pivotField>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items count="1842">
        <item x="1081"/>
        <item x="746"/>
        <item x="583"/>
        <item x="315"/>
        <item x="1453"/>
        <item x="1335"/>
        <item x="36"/>
        <item x="1632"/>
        <item x="77"/>
        <item x="1822"/>
        <item x="1008"/>
        <item x="555"/>
        <item x="1675"/>
        <item x="348"/>
        <item x="1651"/>
        <item x="875"/>
        <item x="1193"/>
        <item x="1456"/>
        <item x="1626"/>
        <item x="1763"/>
        <item x="341"/>
        <item x="403"/>
        <item x="796"/>
        <item x="1590"/>
        <item x="1345"/>
        <item x="967"/>
        <item x="1829"/>
        <item x="180"/>
        <item x="396"/>
        <item x="74"/>
        <item x="93"/>
        <item x="294"/>
        <item x="1471"/>
        <item x="234"/>
        <item x="1227"/>
        <item x="1528"/>
        <item x="921"/>
        <item x="1180"/>
        <item x="165"/>
        <item x="1561"/>
        <item x="1033"/>
        <item x="1103"/>
        <item x="405"/>
        <item x="1563"/>
        <item x="834"/>
        <item x="1504"/>
        <item x="969"/>
        <item x="1723"/>
        <item x="312"/>
        <item x="1298"/>
        <item x="1049"/>
        <item x="1000"/>
        <item x="712"/>
        <item x="725"/>
        <item x="31"/>
        <item x="689"/>
        <item x="531"/>
        <item x="61"/>
        <item x="630"/>
        <item x="958"/>
        <item x="1765"/>
        <item x="1549"/>
        <item x="22"/>
        <item x="1302"/>
        <item x="1075"/>
        <item x="748"/>
        <item x="600"/>
        <item x="908"/>
        <item x="849"/>
        <item x="1367"/>
        <item x="350"/>
        <item x="676"/>
        <item x="1818"/>
        <item x="1704"/>
        <item x="1039"/>
        <item x="654"/>
        <item x="1780"/>
        <item x="1181"/>
        <item x="1544"/>
        <item x="1299"/>
        <item x="1232"/>
        <item x="669"/>
        <item x="167"/>
        <item x="1826"/>
        <item x="592"/>
        <item x="510"/>
        <item x="552"/>
        <item x="1748"/>
        <item x="498"/>
        <item x="1547"/>
        <item x="1385"/>
        <item x="317"/>
        <item x="160"/>
        <item x="557"/>
        <item x="999"/>
        <item x="224"/>
        <item x="664"/>
        <item x="250"/>
        <item x="243"/>
        <item x="1551"/>
        <item x="201"/>
        <item x="42"/>
        <item x="1414"/>
        <item x="1411"/>
        <item x="1380"/>
        <item x="488"/>
        <item x="1101"/>
        <item x="653"/>
        <item x="52"/>
        <item x="194"/>
        <item x="1403"/>
        <item x="452"/>
        <item x="260"/>
        <item x="480"/>
        <item x="550"/>
        <item x="1534"/>
        <item x="333"/>
        <item x="489"/>
        <item x="1449"/>
        <item x="1484"/>
        <item x="424"/>
        <item x="386"/>
        <item x="776"/>
        <item x="1674"/>
        <item x="368"/>
        <item x="955"/>
        <item x="1319"/>
        <item x="821"/>
        <item x="247"/>
        <item x="893"/>
        <item x="695"/>
        <item x="1457"/>
        <item x="343"/>
        <item x="515"/>
        <item x="1330"/>
        <item x="126"/>
        <item x="140"/>
        <item x="1410"/>
        <item x="1209"/>
        <item x="694"/>
        <item x="1408"/>
        <item x="1458"/>
        <item x="1127"/>
        <item x="822"/>
        <item x="427"/>
        <item x="1029"/>
        <item x="1237"/>
        <item x="57"/>
        <item x="116"/>
        <item x="794"/>
        <item x="1692"/>
        <item x="285"/>
        <item x="807"/>
        <item x="1525"/>
        <item x="1387"/>
        <item x="299"/>
        <item x="1395"/>
        <item x="1108"/>
        <item x="53"/>
        <item x="1397"/>
        <item x="501"/>
        <item x="171"/>
        <item x="1383"/>
        <item x="1527"/>
        <item x="802"/>
        <item x="1251"/>
        <item x="37"/>
        <item x="177"/>
        <item x="779"/>
        <item x="1703"/>
        <item x="1087"/>
        <item x="1168"/>
        <item x="1768"/>
        <item x="149"/>
        <item x="1184"/>
        <item x="1552"/>
        <item x="850"/>
        <item x="575"/>
        <item x="483"/>
        <item x="1163"/>
        <item x="1740"/>
        <item x="612"/>
        <item x="917"/>
        <item x="1102"/>
        <item x="1777"/>
        <item x="902"/>
        <item x="542"/>
        <item x="1019"/>
        <item x="681"/>
        <item x="683"/>
        <item x="1797"/>
        <item x="49"/>
        <item x="670"/>
        <item x="1627"/>
        <item x="804"/>
        <item x="252"/>
        <item x="1340"/>
        <item x="574"/>
        <item x="1700"/>
        <item x="1550"/>
        <item x="517"/>
        <item x="932"/>
        <item x="1707"/>
        <item x="1321"/>
        <item x="1079"/>
        <item x="1364"/>
        <item x="633"/>
        <item x="1654"/>
        <item x="1328"/>
        <item x="1080"/>
        <item x="1118"/>
        <item x="826"/>
        <item x="1634"/>
        <item x="197"/>
        <item x="991"/>
        <item x="1214"/>
        <item x="602"/>
        <item x="283"/>
        <item x="164"/>
        <item x="1148"/>
        <item x="85"/>
        <item x="261"/>
        <item x="1119"/>
        <item x="773"/>
        <item x="1568"/>
        <item x="568"/>
        <item x="916"/>
        <item x="1022"/>
        <item x="148"/>
        <item x="1212"/>
        <item x="391"/>
        <item x="319"/>
        <item x="903"/>
        <item x="1045"/>
        <item x="68"/>
        <item x="609"/>
        <item x="109"/>
        <item x="549"/>
        <item x="732"/>
        <item x="797"/>
        <item x="122"/>
        <item x="736"/>
        <item x="1381"/>
        <item x="1390"/>
        <item x="1204"/>
        <item x="565"/>
        <item x="78"/>
        <item x="1182"/>
        <item x="98"/>
        <item x="1535"/>
        <item x="355"/>
        <item x="1150"/>
        <item x="1709"/>
        <item x="1817"/>
        <item x="1642"/>
        <item x="789"/>
        <item x="1767"/>
        <item x="1526"/>
        <item x="304"/>
        <item x="936"/>
        <item x="96"/>
        <item x="174"/>
        <item x="273"/>
        <item x="476"/>
        <item x="27"/>
        <item x="905"/>
        <item x="788"/>
        <item x="1258"/>
        <item x="727"/>
        <item x="102"/>
        <item x="1678"/>
        <item x="1486"/>
        <item x="922"/>
        <item x="1129"/>
        <item x="240"/>
        <item x="433"/>
        <item x="1275"/>
        <item x="1564"/>
        <item x="1722"/>
        <item x="1507"/>
        <item x="1705"/>
        <item x="1736"/>
        <item x="230"/>
        <item x="842"/>
        <item x="1285"/>
        <item x="914"/>
        <item x="637"/>
        <item x="142"/>
        <item x="1784"/>
        <item x="1337"/>
        <item x="800"/>
        <item x="318"/>
        <item x="1690"/>
        <item x="9"/>
        <item x="1028"/>
        <item x="644"/>
        <item x="545"/>
        <item x="1407"/>
        <item x="781"/>
        <item x="398"/>
        <item x="606"/>
        <item x="1014"/>
        <item x="530"/>
        <item x="382"/>
        <item x="1225"/>
        <item x="1183"/>
        <item x="1362"/>
        <item x="883"/>
        <item x="208"/>
        <item x="121"/>
        <item x="728"/>
        <item x="956"/>
        <item x="1318"/>
        <item x="255"/>
        <item x="1271"/>
        <item x="1189"/>
        <item x="358"/>
        <item x="366"/>
        <item x="596"/>
        <item x="1175"/>
        <item x="744"/>
        <item x="153"/>
        <item x="310"/>
        <item x="907"/>
        <item x="1065"/>
        <item x="1188"/>
        <item x="698"/>
        <item x="181"/>
        <item x="576"/>
        <item x="1518"/>
        <item x="182"/>
        <item x="1588"/>
        <item x="1273"/>
        <item x="584"/>
        <item x="1594"/>
        <item x="1793"/>
        <item x="1730"/>
        <item x="1322"/>
        <item x="1398"/>
        <item x="1105"/>
        <item x="913"/>
        <item x="873"/>
        <item x="1485"/>
        <item x="254"/>
        <item x="395"/>
        <item x="931"/>
        <item x="1429"/>
        <item x="1739"/>
        <item x="660"/>
        <item x="1371"/>
        <item x="1481"/>
        <item x="1624"/>
        <item x="1596"/>
        <item x="620"/>
        <item x="1451"/>
        <item x="278"/>
        <item x="1540"/>
        <item x="1217"/>
        <item x="1245"/>
        <item x="30"/>
        <item x="1042"/>
        <item x="287"/>
        <item x="187"/>
        <item x="274"/>
        <item x="188"/>
        <item x="484"/>
        <item x="3"/>
        <item x="1358"/>
        <item x="214"/>
        <item x="1060"/>
        <item x="836"/>
        <item x="1796"/>
        <item x="613"/>
        <item x="749"/>
        <item x="365"/>
        <item x="406"/>
        <item x="213"/>
        <item x="569"/>
        <item x="960"/>
        <item x="1524"/>
        <item x="1465"/>
        <item x="1724"/>
        <item x="1584"/>
        <item x="410"/>
        <item x="820"/>
        <item x="0"/>
        <item x="1344"/>
        <item x="1809"/>
        <item x="705"/>
        <item x="263"/>
        <item x="627"/>
        <item x="383"/>
        <item x="451"/>
        <item x="1365"/>
        <item x="874"/>
        <item x="289"/>
        <item x="1270"/>
        <item x="345"/>
        <item x="1598"/>
        <item x="1666"/>
        <item x="1058"/>
        <item x="970"/>
        <item x="618"/>
        <item x="586"/>
        <item x="411"/>
        <item x="1320"/>
        <item x="844"/>
        <item x="468"/>
        <item x="525"/>
        <item x="830"/>
        <item x="1738"/>
        <item x="856"/>
        <item x="455"/>
        <item x="870"/>
        <item x="1418"/>
        <item x="943"/>
        <item x="1061"/>
        <item x="1787"/>
        <item x="840"/>
        <item x="1233"/>
        <item x="589"/>
        <item x="556"/>
        <item x="10"/>
        <item x="611"/>
        <item x="1837"/>
        <item x="519"/>
        <item x="199"/>
        <item x="930"/>
        <item x="1620"/>
        <item x="997"/>
        <item x="1604"/>
        <item x="237"/>
        <item x="19"/>
        <item x="1167"/>
        <item x="1492"/>
        <item x="490"/>
        <item x="772"/>
        <item x="766"/>
        <item x="419"/>
        <item x="1389"/>
        <item x="632"/>
        <item x="659"/>
        <item x="1139"/>
        <item x="435"/>
        <item x="641"/>
        <item x="553"/>
        <item x="1303"/>
        <item x="594"/>
        <item x="845"/>
        <item x="280"/>
        <item x="621"/>
        <item x="48"/>
        <item x="1493"/>
        <item x="737"/>
        <item x="431"/>
        <item x="1069"/>
        <item x="374"/>
        <item x="906"/>
        <item x="1016"/>
        <item x="1399"/>
        <item x="117"/>
        <item x="1314"/>
        <item x="739"/>
        <item x="1211"/>
        <item x="1394"/>
        <item x="1031"/>
        <item x="1762"/>
        <item x="1348"/>
        <item x="352"/>
        <item x="499"/>
        <item x="135"/>
        <item x="372"/>
        <item x="838"/>
        <item x="342"/>
        <item x="1476"/>
        <item x="567"/>
        <item x="495"/>
        <item x="771"/>
        <item x="1133"/>
        <item x="509"/>
        <item x="1423"/>
        <item x="1226"/>
        <item x="741"/>
        <item x="1160"/>
        <item x="691"/>
        <item x="1452"/>
        <item x="1682"/>
        <item x="1581"/>
        <item x="1116"/>
        <item x="1664"/>
        <item x="964"/>
        <item x="521"/>
        <item x="1073"/>
        <item x="1301"/>
        <item x="1439"/>
        <item x="1633"/>
        <item x="522"/>
        <item x="984"/>
        <item x="1629"/>
        <item x="183"/>
        <item x="416"/>
        <item x="1786"/>
        <item x="101"/>
        <item x="1684"/>
        <item x="475"/>
        <item x="1269"/>
        <item x="437"/>
        <item x="729"/>
        <item x="284"/>
        <item x="1347"/>
        <item x="677"/>
        <item x="702"/>
        <item x="399"/>
        <item x="377"/>
        <item x="1770"/>
        <item x="1695"/>
        <item x="941"/>
        <item x="1496"/>
        <item x="622"/>
        <item x="673"/>
        <item x="316"/>
        <item x="1565"/>
        <item x="1812"/>
        <item x="786"/>
        <item x="1034"/>
        <item x="1297"/>
        <item x="1681"/>
        <item x="288"/>
        <item x="1223"/>
        <item x="1661"/>
        <item x="503"/>
        <item x="1427"/>
        <item x="1447"/>
        <item x="8"/>
        <item x="1099"/>
        <item x="942"/>
        <item x="412"/>
        <item x="1430"/>
        <item x="1579"/>
        <item x="73"/>
        <item x="541"/>
        <item x="1711"/>
        <item x="1580"/>
        <item x="222"/>
        <item x="540"/>
        <item x="954"/>
        <item x="190"/>
        <item x="1426"/>
        <item x="1575"/>
        <item x="1434"/>
        <item x="1710"/>
        <item x="775"/>
        <item x="787"/>
        <item x="783"/>
        <item x="41"/>
        <item x="1257"/>
        <item x="125"/>
        <item x="266"/>
        <item x="759"/>
        <item x="1462"/>
        <item x="1514"/>
        <item x="1244"/>
        <item x="76"/>
        <item x="282"/>
        <item x="1443"/>
        <item x="1420"/>
        <item x="867"/>
        <item x="5"/>
        <item x="1593"/>
        <item x="1231"/>
        <item x="1556"/>
        <item x="4"/>
        <item x="460"/>
        <item x="1355"/>
        <item x="989"/>
        <item x="1699"/>
        <item x="877"/>
        <item x="1840"/>
        <item x="388"/>
        <item x="1324"/>
        <item x="86"/>
        <item x="1195"/>
        <item x="876"/>
        <item x="1555"/>
        <item x="837"/>
        <item x="693"/>
        <item x="251"/>
        <item x="1191"/>
        <item x="639"/>
        <item x="322"/>
        <item x="275"/>
        <item x="35"/>
        <item x="1798"/>
        <item x="616"/>
        <item x="1121"/>
        <item x="1548"/>
        <item x="1416"/>
        <item x="761"/>
        <item x="471"/>
        <item x="1172"/>
        <item x="1446"/>
        <item x="1366"/>
        <item x="376"/>
        <item x="235"/>
        <item x="1838"/>
        <item x="918"/>
        <item x="189"/>
        <item x="1274"/>
        <item x="469"/>
        <item x="1294"/>
        <item x="544"/>
        <item x="1691"/>
        <item x="1247"/>
        <item x="1508"/>
        <item x="1357"/>
        <item x="1570"/>
        <item x="1372"/>
        <item x="1433"/>
        <item x="1356"/>
        <item x="636"/>
        <item x="1813"/>
        <item x="204"/>
        <item x="1810"/>
        <item x="1141"/>
        <item x="447"/>
        <item x="279"/>
        <item x="881"/>
        <item x="581"/>
        <item x="723"/>
        <item x="1089"/>
        <item x="1252"/>
        <item x="394"/>
        <item x="387"/>
        <item x="894"/>
        <item x="1268"/>
        <item x="95"/>
        <item x="667"/>
        <item x="692"/>
        <item x="1505"/>
        <item x="1657"/>
        <item x="871"/>
        <item x="710"/>
        <item x="1241"/>
        <item x="809"/>
        <item x="566"/>
        <item x="430"/>
        <item x="13"/>
        <item x="751"/>
        <item x="446"/>
        <item x="228"/>
        <item x="1498"/>
        <item x="409"/>
        <item x="923"/>
        <item x="1646"/>
        <item x="657"/>
        <item x="1641"/>
        <item x="615"/>
        <item x="421"/>
        <item x="17"/>
        <item x="757"/>
        <item x="508"/>
        <item x="1206"/>
        <item x="326"/>
        <item x="295"/>
        <item x="546"/>
        <item x="1760"/>
        <item x="605"/>
        <item x="1256"/>
        <item x="133"/>
        <item x="1329"/>
        <item x="1134"/>
        <item x="92"/>
        <item x="272"/>
        <item x="696"/>
        <item x="762"/>
        <item x="1473"/>
        <item x="910"/>
        <item x="277"/>
        <item x="1155"/>
        <item x="115"/>
        <item x="880"/>
        <item x="313"/>
        <item x="1216"/>
        <item x="1165"/>
        <item x="1153"/>
        <item x="607"/>
        <item x="685"/>
        <item x="1025"/>
        <item x="212"/>
        <item x="619"/>
        <item x="1373"/>
        <item x="577"/>
        <item x="1199"/>
        <item x="768"/>
        <item x="1405"/>
        <item x="1578"/>
        <item x="298"/>
        <item x="1377"/>
        <item x="486"/>
        <item x="141"/>
        <item x="378"/>
        <item x="663"/>
        <item x="1076"/>
        <item x="649"/>
        <item x="963"/>
        <item x="810"/>
        <item x="603"/>
        <item x="1351"/>
        <item x="816"/>
        <item x="439"/>
        <item x="1660"/>
        <item x="1173"/>
        <item x="334"/>
        <item x="1068"/>
        <item x="795"/>
        <item x="258"/>
        <item x="375"/>
        <item x="1716"/>
        <item x="492"/>
        <item x="1315"/>
        <item x="132"/>
        <item x="512"/>
        <item x="1112"/>
        <item x="34"/>
        <item x="1421"/>
        <item x="1051"/>
        <item x="869"/>
        <item x="392"/>
        <item x="1353"/>
        <item x="706"/>
        <item x="901"/>
        <item x="848"/>
        <item x="1376"/>
        <item x="1639"/>
        <item x="656"/>
        <item x="1513"/>
        <item x="862"/>
        <item x="765"/>
        <item x="1157"/>
        <item x="459"/>
        <item x="1166"/>
        <item x="120"/>
        <item x="1326"/>
        <item x="265"/>
        <item x="23"/>
        <item x="385"/>
        <item x="1612"/>
        <item x="1830"/>
        <item x="320"/>
        <item x="986"/>
        <item x="38"/>
        <item x="401"/>
        <item x="1432"/>
        <item x="801"/>
        <item x="1379"/>
        <item x="1295"/>
        <item x="1475"/>
        <item x="648"/>
        <item x="226"/>
        <item x="51"/>
        <item x="210"/>
        <item x="526"/>
        <item x="211"/>
        <item x="1123"/>
        <item x="782"/>
        <item x="975"/>
        <item x="124"/>
        <item x="440"/>
        <item x="64"/>
        <item x="162"/>
        <item x="1185"/>
        <item x="118"/>
        <item x="1378"/>
        <item x="195"/>
        <item x="45"/>
        <item x="524"/>
        <item x="1062"/>
        <item x="453"/>
        <item x="1375"/>
        <item x="1617"/>
        <item x="1743"/>
        <item x="1785"/>
        <item x="1833"/>
        <item x="858"/>
        <item x="1614"/>
        <item x="1360"/>
        <item x="1159"/>
        <item x="937"/>
        <item x="1436"/>
        <item x="851"/>
        <item x="1120"/>
        <item x="1242"/>
        <item x="628"/>
        <item x="1304"/>
        <item x="610"/>
        <item x="303"/>
        <item x="1706"/>
        <item x="981"/>
        <item x="1162"/>
        <item x="1388"/>
        <item x="1628"/>
        <item x="1823"/>
        <item x="1808"/>
        <item x="1336"/>
        <item x="70"/>
        <item x="1635"/>
        <item x="925"/>
        <item x="1352"/>
        <item x="1092"/>
        <item x="332"/>
        <item x="661"/>
        <item x="1177"/>
        <item x="14"/>
        <item x="1607"/>
        <item x="54"/>
        <item x="296"/>
        <item x="1003"/>
        <item x="1095"/>
        <item x="1146"/>
        <item x="811"/>
        <item x="281"/>
        <item x="617"/>
        <item x="402"/>
        <item x="1638"/>
        <item x="306"/>
        <item x="478"/>
        <item x="957"/>
        <item x="1208"/>
        <item x="1737"/>
        <item x="841"/>
        <item x="1"/>
        <item x="1402"/>
        <item x="1688"/>
        <item x="494"/>
        <item x="623"/>
        <item x="1523"/>
        <item x="1605"/>
        <item x="1509"/>
        <item x="1240"/>
        <item x="373"/>
        <item x="882"/>
        <item x="1783"/>
        <item x="1132"/>
        <item x="1454"/>
        <item x="338"/>
        <item x="114"/>
        <item x="1313"/>
        <item x="915"/>
        <item x="1122"/>
        <item x="1317"/>
        <item x="225"/>
        <item x="527"/>
        <item x="1131"/>
        <item x="1790"/>
        <item x="1759"/>
        <item x="1018"/>
        <item x="1804"/>
        <item x="561"/>
        <item x="1088"/>
        <item x="1662"/>
        <item x="833"/>
        <item x="1341"/>
        <item x="947"/>
        <item x="513"/>
        <item x="1600"/>
        <item x="479"/>
        <item x="682"/>
        <item x="785"/>
        <item x="1621"/>
        <item x="264"/>
        <item x="587"/>
        <item x="563"/>
        <item x="28"/>
        <item x="436"/>
        <item x="1243"/>
        <item x="888"/>
        <item x="1610"/>
        <item x="1587"/>
        <item x="993"/>
        <item x="1729"/>
        <item x="173"/>
        <item x="1254"/>
        <item x="1346"/>
        <item x="65"/>
        <item x="1734"/>
        <item x="1111"/>
        <item x="108"/>
        <item x="717"/>
        <item x="178"/>
        <item x="1382"/>
        <item x="504"/>
        <item x="1005"/>
        <item x="1574"/>
        <item x="1606"/>
        <item x="564"/>
        <item x="1477"/>
        <item x="267"/>
        <item x="668"/>
        <item x="982"/>
        <item x="1384"/>
        <item x="300"/>
        <item x="1749"/>
        <item x="91"/>
        <item x="1151"/>
        <item x="764"/>
        <item x="1316"/>
        <item x="983"/>
        <item x="131"/>
        <item x="426"/>
        <item x="1002"/>
        <item x="1522"/>
        <item x="572"/>
        <item x="458"/>
        <item x="1670"/>
        <item x="533"/>
        <item x="46"/>
        <item x="25"/>
        <item x="1178"/>
        <item x="1278"/>
        <item x="170"/>
        <item x="1546"/>
        <item x="422"/>
        <item x="784"/>
        <item x="1113"/>
        <item x="805"/>
        <item x="1287"/>
        <item x="381"/>
        <item x="1643"/>
        <item x="818"/>
        <item x="1708"/>
        <item x="1758"/>
        <item x="1732"/>
        <item x="847"/>
        <item x="940"/>
        <item x="143"/>
        <item x="534"/>
        <item x="1142"/>
        <item x="1187"/>
        <item x="1602"/>
        <item x="1333"/>
        <item x="1056"/>
        <item x="159"/>
        <item x="1655"/>
        <item x="81"/>
        <item x="1154"/>
        <item x="721"/>
        <item x="715"/>
        <item x="559"/>
        <item x="1260"/>
        <item x="1815"/>
        <item x="163"/>
        <item x="158"/>
        <item x="1448"/>
        <item x="1501"/>
        <item x="1327"/>
        <item x="861"/>
        <item x="642"/>
        <item x="370"/>
        <item x="1521"/>
        <item x="1363"/>
        <item x="1350"/>
        <item x="824"/>
        <item x="221"/>
        <item x="1024"/>
        <item x="652"/>
        <item x="1715"/>
        <item x="1609"/>
        <item x="119"/>
        <item x="1677"/>
        <item x="11"/>
        <item x="1772"/>
        <item x="579"/>
        <item x="684"/>
        <item x="753"/>
        <item x="939"/>
        <item x="151"/>
        <item x="946"/>
        <item x="711"/>
        <item x="1488"/>
        <item x="380"/>
        <item x="1694"/>
        <item x="1558"/>
        <item x="1203"/>
        <item x="1824"/>
        <item x="340"/>
        <item x="154"/>
        <item x="1290"/>
        <item x="1004"/>
        <item x="47"/>
        <item x="472"/>
        <item x="1577"/>
        <item x="1839"/>
        <item x="1585"/>
        <item x="629"/>
        <item x="671"/>
        <item x="1773"/>
        <item x="690"/>
        <item x="244"/>
        <item x="680"/>
        <item x="813"/>
        <item x="944"/>
        <item x="1264"/>
        <item x="1070"/>
        <item x="897"/>
        <item x="688"/>
        <item x="1277"/>
        <item x="1576"/>
        <item x="1487"/>
        <item x="1085"/>
        <item x="423"/>
        <item x="404"/>
        <item x="1572"/>
        <item x="100"/>
        <item x="1679"/>
        <item x="429"/>
        <item x="339"/>
        <item x="231"/>
        <item x="998"/>
        <item x="1562"/>
        <item x="262"/>
        <item x="1460"/>
        <item x="292"/>
        <item x="1114"/>
        <item x="585"/>
        <item x="601"/>
        <item x="106"/>
        <item x="598"/>
        <item x="84"/>
        <item x="678"/>
        <item x="216"/>
        <item x="1308"/>
        <item x="1753"/>
        <item x="1718"/>
        <item x="50"/>
        <item x="1011"/>
        <item x="32"/>
        <item x="1731"/>
        <item x="1720"/>
        <item x="63"/>
        <item x="734"/>
        <item x="219"/>
        <item x="570"/>
        <item x="1354"/>
        <item x="755"/>
        <item x="107"/>
        <item x="1255"/>
        <item x="593"/>
        <item x="461"/>
        <item x="500"/>
        <item x="1201"/>
        <item x="529"/>
        <item x="1502"/>
        <item x="1656"/>
        <item x="1009"/>
        <item x="554"/>
        <item x="1409"/>
        <item x="778"/>
        <item x="713"/>
        <item x="1404"/>
        <item x="1342"/>
        <item x="900"/>
        <item x="1582"/>
        <item x="1816"/>
        <item x="672"/>
        <item x="1545"/>
        <item x="709"/>
        <item x="1109"/>
        <item x="1625"/>
        <item x="1115"/>
        <item x="933"/>
        <item x="1599"/>
        <item x="1539"/>
        <item x="899"/>
        <item x="920"/>
        <item x="1078"/>
        <item x="1289"/>
        <item x="1631"/>
        <item x="196"/>
        <item x="400"/>
        <item x="1803"/>
        <item x="1077"/>
        <item x="1497"/>
        <item x="103"/>
        <item x="1229"/>
        <item x="724"/>
        <item x="1515"/>
        <item x="1248"/>
        <item x="1052"/>
        <item x="1583"/>
        <item x="798"/>
        <item x="256"/>
        <item x="626"/>
        <item x="329"/>
        <item x="238"/>
        <item x="1202"/>
        <item x="528"/>
        <item x="7"/>
        <item x="886"/>
        <item x="1222"/>
        <item x="640"/>
        <item x="511"/>
        <item x="1230"/>
        <item x="1499"/>
        <item x="457"/>
        <item x="1788"/>
        <item x="516"/>
        <item x="1170"/>
        <item x="1059"/>
        <item x="1653"/>
        <item x="1135"/>
        <item x="1013"/>
        <item x="1789"/>
        <item x="327"/>
        <item x="290"/>
        <item x="1806"/>
        <item x="66"/>
        <item x="1043"/>
        <item x="1220"/>
        <item x="1152"/>
        <item x="1541"/>
        <item x="1020"/>
        <item x="147"/>
        <item x="507"/>
        <item x="1332"/>
        <item x="308"/>
        <item x="864"/>
        <item x="1640"/>
        <item x="450"/>
        <item x="21"/>
        <item x="1021"/>
        <item x="643"/>
        <item x="988"/>
        <item x="1186"/>
        <item x="6"/>
        <item x="1623"/>
        <item x="328"/>
        <item x="1006"/>
        <item x="812"/>
        <item x="449"/>
        <item x="799"/>
        <item x="949"/>
        <item x="1235"/>
        <item x="248"/>
        <item x="558"/>
        <item x="496"/>
        <item x="321"/>
        <item x="1145"/>
        <item x="665"/>
        <item x="777"/>
        <item x="679"/>
        <item x="1611"/>
        <item x="1455"/>
        <item x="1479"/>
        <item x="990"/>
        <item x="18"/>
        <item x="397"/>
        <item x="134"/>
        <item x="444"/>
        <item x="393"/>
        <item x="814"/>
        <item x="1026"/>
        <item x="1591"/>
        <item x="1215"/>
        <item x="934"/>
        <item x="276"/>
        <item x="823"/>
        <item x="1179"/>
        <item x="105"/>
        <item x="1825"/>
        <item x="172"/>
        <item x="1422"/>
        <item x="1249"/>
        <item x="191"/>
        <item x="344"/>
        <item x="1343"/>
        <item x="697"/>
        <item x="1200"/>
        <item x="363"/>
        <item x="83"/>
        <item x="56"/>
        <item x="1284"/>
        <item x="1781"/>
        <item x="1084"/>
        <item x="608"/>
        <item x="1659"/>
        <item x="331"/>
        <item x="740"/>
        <item x="884"/>
        <item x="631"/>
        <item x="1725"/>
        <item x="1567"/>
        <item x="1667"/>
        <item x="390"/>
        <item x="536"/>
        <item x="1560"/>
        <item x="1110"/>
        <item x="1832"/>
        <item x="1697"/>
        <item x="896"/>
        <item x="853"/>
        <item x="291"/>
        <item x="307"/>
        <item x="202"/>
        <item x="110"/>
        <item x="1512"/>
        <item x="1685"/>
        <item x="1752"/>
        <item x="1827"/>
        <item x="1469"/>
        <item x="1778"/>
        <item x="1533"/>
        <item x="1811"/>
        <item x="1530"/>
        <item x="198"/>
        <item x="1171"/>
        <item x="666"/>
        <item x="362"/>
        <item x="1613"/>
        <item x="1636"/>
        <item x="599"/>
        <item x="1194"/>
        <item x="425"/>
        <item x="1349"/>
        <item x="582"/>
        <item x="1083"/>
        <item x="1309"/>
        <item x="714"/>
        <item x="763"/>
        <item x="978"/>
        <item x="976"/>
        <item x="166"/>
        <item x="1733"/>
        <item x="962"/>
        <item x="924"/>
        <item x="1236"/>
        <item x="898"/>
        <item x="1044"/>
        <item x="1764"/>
        <item x="1311"/>
        <item x="1361"/>
        <item x="950"/>
        <item x="1164"/>
        <item x="1671"/>
        <item x="1338"/>
        <item x="1474"/>
        <item x="193"/>
        <item x="465"/>
        <item x="1310"/>
        <item x="40"/>
        <item x="1618"/>
        <item x="1027"/>
        <item x="1537"/>
        <item x="767"/>
        <item x="1702"/>
        <item x="855"/>
        <item x="1048"/>
        <item x="892"/>
        <item x="1834"/>
        <item x="895"/>
        <item x="1459"/>
        <item x="1174"/>
        <item x="701"/>
        <item x="1603"/>
        <item x="491"/>
        <item x="445"/>
        <item x="176"/>
        <item x="597"/>
        <item x="966"/>
        <item x="324"/>
        <item x="793"/>
        <item x="1207"/>
        <item x="973"/>
        <item x="1359"/>
        <item x="139"/>
        <item x="1210"/>
        <item x="756"/>
        <item x="1495"/>
        <item x="39"/>
        <item x="1276"/>
        <item x="614"/>
        <item x="1053"/>
        <item x="1800"/>
        <item x="1396"/>
        <item x="752"/>
        <item x="58"/>
        <item x="1406"/>
        <item x="1192"/>
        <item x="1687"/>
        <item x="407"/>
        <item x="29"/>
        <item x="1480"/>
        <item x="708"/>
        <item x="928"/>
        <item x="1246"/>
        <item x="1221"/>
        <item x="1517"/>
        <item x="1128"/>
        <item x="754"/>
        <item x="1735"/>
        <item x="249"/>
        <item x="843"/>
        <item x="420"/>
        <item x="1041"/>
        <item x="59"/>
        <item x="259"/>
        <item x="408"/>
        <item x="467"/>
        <item x="537"/>
        <item x="1542"/>
        <item x="79"/>
        <item x="184"/>
        <item x="945"/>
        <item x="865"/>
        <item x="1158"/>
        <item x="246"/>
        <item x="520"/>
        <item x="1553"/>
        <item x="760"/>
        <item x="220"/>
        <item x="658"/>
        <item x="1035"/>
        <item x="1224"/>
        <item x="780"/>
        <item x="239"/>
        <item x="1072"/>
        <item x="1312"/>
        <item x="651"/>
        <item x="645"/>
        <item x="1726"/>
        <item x="1589"/>
        <item x="1836"/>
        <item x="1745"/>
        <item x="1067"/>
        <item x="590"/>
        <item x="417"/>
        <item x="523"/>
        <item x="571"/>
        <item x="817"/>
        <item x="242"/>
        <item x="1305"/>
        <item x="502"/>
        <item x="1253"/>
        <item x="1104"/>
        <item x="1281"/>
        <item x="929"/>
        <item x="497"/>
        <item x="1082"/>
        <item x="815"/>
        <item x="111"/>
        <item x="245"/>
        <item x="953"/>
        <item x="1775"/>
        <item x="1586"/>
        <item x="730"/>
        <item x="1645"/>
        <item x="26"/>
        <item x="209"/>
        <item x="443"/>
        <item x="1015"/>
        <item x="1744"/>
        <item x="1536"/>
        <item x="253"/>
        <item x="297"/>
        <item x="719"/>
        <item x="1010"/>
        <item x="1296"/>
        <item x="1506"/>
        <item x="1608"/>
        <item x="232"/>
        <item x="156"/>
        <item x="413"/>
        <item x="1441"/>
        <item x="241"/>
        <item x="839"/>
        <item x="926"/>
        <item x="463"/>
        <item x="1147"/>
        <item x="1566"/>
        <item x="233"/>
        <item x="82"/>
        <item x="72"/>
        <item x="1331"/>
        <item x="1368"/>
        <item x="1727"/>
        <item x="1090"/>
        <item x="223"/>
        <item x="625"/>
        <item x="1619"/>
        <item x="951"/>
        <item x="1698"/>
        <item x="1438"/>
        <item x="868"/>
        <item x="415"/>
        <item x="745"/>
        <item x="1696"/>
        <item x="1559"/>
        <item x="1126"/>
        <item x="1491"/>
        <item x="879"/>
        <item x="968"/>
        <item x="1669"/>
        <item x="448"/>
        <item x="1673"/>
        <item x="473"/>
        <item x="1401"/>
        <item x="1400"/>
        <item x="175"/>
        <item x="97"/>
        <item x="878"/>
        <item x="130"/>
        <item x="168"/>
        <item x="1228"/>
        <item x="1686"/>
        <item x="157"/>
        <item x="872"/>
        <item x="1637"/>
        <item x="885"/>
        <item x="718"/>
        <item x="207"/>
        <item x="487"/>
        <item x="854"/>
        <item x="137"/>
        <item x="1719"/>
        <item x="1288"/>
        <item x="314"/>
        <item x="1098"/>
        <item x="1100"/>
        <item x="1665"/>
        <item x="911"/>
        <item x="1086"/>
        <item x="863"/>
        <item x="1140"/>
        <item x="1325"/>
        <item x="1037"/>
        <item x="414"/>
        <item x="655"/>
        <item x="1649"/>
        <item x="2"/>
        <item x="1831"/>
        <item x="360"/>
        <item x="647"/>
        <item x="1023"/>
        <item x="1573"/>
        <item x="919"/>
        <item x="90"/>
        <item x="1125"/>
        <item x="138"/>
        <item x="591"/>
        <item x="1470"/>
        <item x="1554"/>
        <item x="356"/>
        <item x="835"/>
        <item x="965"/>
        <item x="75"/>
        <item x="470"/>
        <item x="1156"/>
        <item x="1450"/>
        <item x="1689"/>
        <item x="1055"/>
        <item x="1529"/>
        <item x="635"/>
        <item x="67"/>
        <item x="1821"/>
        <item x="1751"/>
        <item x="547"/>
        <item x="337"/>
        <item x="353"/>
        <item x="1835"/>
        <item x="200"/>
        <item x="1756"/>
        <item x="432"/>
        <item x="80"/>
        <item x="686"/>
        <item x="560"/>
        <item x="144"/>
        <item x="774"/>
        <item x="186"/>
        <item x="1652"/>
        <item x="1196"/>
        <item x="335"/>
        <item x="551"/>
        <item x="155"/>
        <item x="1799"/>
        <item x="104"/>
        <item x="1519"/>
        <item x="1234"/>
        <item x="1293"/>
        <item x="1036"/>
        <item x="428"/>
        <item x="309"/>
        <item x="336"/>
        <item x="1369"/>
        <item x="1054"/>
        <item x="1445"/>
        <item x="1714"/>
        <item x="726"/>
        <item x="206"/>
        <item x="806"/>
        <item x="33"/>
        <item x="1819"/>
        <item x="832"/>
        <item x="1074"/>
        <item x="827"/>
        <item x="466"/>
        <item x="1483"/>
        <item x="1814"/>
        <item x="1489"/>
        <item x="791"/>
        <item x="831"/>
        <item x="302"/>
        <item x="15"/>
        <item x="441"/>
        <item x="434"/>
        <item x="1468"/>
        <item x="971"/>
        <item x="1792"/>
        <item x="16"/>
        <item x="792"/>
        <item x="351"/>
        <item x="980"/>
        <item x="205"/>
        <item x="1531"/>
        <item x="69"/>
        <item x="293"/>
        <item x="578"/>
        <item x="1040"/>
        <item x="1280"/>
        <item x="1742"/>
        <item x="1431"/>
        <item x="1795"/>
        <item x="464"/>
        <item x="1503"/>
        <item x="215"/>
        <item x="169"/>
        <item x="1510"/>
        <item x="146"/>
        <item x="1017"/>
        <item x="1516"/>
        <item x="71"/>
        <item x="1437"/>
        <item x="481"/>
        <item x="1218"/>
        <item x="1490"/>
        <item x="889"/>
        <item x="1144"/>
        <item x="192"/>
        <item x="1197"/>
        <item x="532"/>
        <item x="454"/>
        <item x="1339"/>
        <item x="270"/>
        <item x="1802"/>
        <item x="1774"/>
        <item x="927"/>
        <item x="1782"/>
        <item x="1683"/>
        <item x="1713"/>
        <item x="699"/>
        <item x="1571"/>
        <item x="1650"/>
        <item x="1569"/>
        <item x="1286"/>
        <item x="588"/>
        <item x="1769"/>
        <item x="1370"/>
        <item x="1137"/>
        <item x="1107"/>
        <item x="857"/>
        <item x="1213"/>
        <item x="123"/>
        <item x="1093"/>
        <item x="94"/>
        <item x="1282"/>
        <item x="548"/>
        <item x="538"/>
        <item x="305"/>
        <item x="347"/>
        <item x="87"/>
        <item x="828"/>
        <item x="113"/>
        <item x="1676"/>
        <item x="229"/>
        <item x="1761"/>
        <item x="1595"/>
        <item x="1149"/>
        <item x="860"/>
        <item x="758"/>
        <item x="99"/>
        <item x="1466"/>
        <item x="733"/>
        <item x="1721"/>
        <item x="1047"/>
        <item x="1444"/>
        <item x="535"/>
        <item x="562"/>
        <item x="43"/>
        <item x="60"/>
        <item x="1557"/>
        <item x="268"/>
        <item x="438"/>
        <item x="1741"/>
        <item x="1463"/>
        <item x="1046"/>
        <item x="747"/>
        <item x="1279"/>
        <item x="1597"/>
        <item x="1176"/>
        <item x="996"/>
        <item x="887"/>
        <item x="912"/>
        <item x="371"/>
        <item x="1057"/>
        <item x="203"/>
        <item x="462"/>
        <item x="952"/>
        <item x="442"/>
        <item x="369"/>
        <item x="1091"/>
        <item x="1262"/>
        <item x="1097"/>
        <item x="323"/>
        <item x="1066"/>
        <item x="935"/>
        <item x="24"/>
        <item x="346"/>
        <item x="1435"/>
        <item x="301"/>
        <item x="1238"/>
        <item x="979"/>
        <item x="742"/>
        <item x="1138"/>
        <item x="1482"/>
        <item x="700"/>
        <item x="20"/>
        <item x="985"/>
        <item x="1478"/>
        <item x="152"/>
        <item x="44"/>
        <item x="790"/>
        <item x="707"/>
        <item x="866"/>
        <item x="977"/>
        <item x="539"/>
        <item x="890"/>
        <item x="1386"/>
        <item x="357"/>
        <item x="720"/>
        <item x="185"/>
        <item x="1424"/>
        <item x="1050"/>
        <item x="1263"/>
        <item x="227"/>
        <item x="1776"/>
        <item x="359"/>
        <item x="1771"/>
        <item x="852"/>
        <item x="379"/>
        <item x="474"/>
        <item x="743"/>
        <item x="129"/>
        <item x="311"/>
        <item x="1538"/>
        <item x="145"/>
        <item x="675"/>
        <item x="1393"/>
        <item x="1032"/>
        <item x="634"/>
        <item x="1219"/>
        <item x="514"/>
        <item x="961"/>
        <item x="1601"/>
        <item x="1161"/>
        <item x="1648"/>
        <item x="1500"/>
        <item x="506"/>
        <item x="1334"/>
        <item x="829"/>
        <item x="384"/>
        <item x="477"/>
        <item x="1807"/>
        <item x="1672"/>
        <item x="1647"/>
        <item x="1511"/>
        <item x="1038"/>
        <item x="1747"/>
        <item x="1307"/>
        <item x="819"/>
        <item x="1712"/>
        <item x="1472"/>
        <item x="361"/>
        <item x="938"/>
        <item x="364"/>
        <item x="687"/>
        <item x="136"/>
        <item x="418"/>
        <item x="161"/>
        <item x="1746"/>
        <item x="904"/>
        <item x="127"/>
        <item x="1668"/>
        <item x="1292"/>
        <item x="1106"/>
        <item x="992"/>
        <item x="150"/>
        <item x="112"/>
        <item x="1198"/>
        <item x="703"/>
        <item x="859"/>
        <item x="1071"/>
        <item x="1291"/>
        <item x="624"/>
        <item x="1592"/>
        <item x="1117"/>
        <item x="1757"/>
        <item x="325"/>
        <item x="704"/>
        <item x="1680"/>
        <item x="1616"/>
        <item x="948"/>
        <item x="770"/>
        <item x="1766"/>
        <item x="1663"/>
        <item x="1805"/>
        <item x="271"/>
        <item x="1464"/>
        <item x="1063"/>
        <item x="650"/>
        <item x="1417"/>
        <item x="62"/>
        <item x="1391"/>
        <item x="825"/>
        <item x="987"/>
        <item x="1755"/>
        <item x="974"/>
        <item x="1030"/>
        <item x="128"/>
        <item x="808"/>
        <item x="1300"/>
        <item x="1205"/>
        <item x="1412"/>
        <item x="1415"/>
        <item x="1820"/>
        <item x="1658"/>
        <item x="218"/>
        <item x="349"/>
        <item x="1259"/>
        <item x="604"/>
        <item x="330"/>
        <item x="1096"/>
        <item x="1717"/>
        <item x="595"/>
        <item x="1272"/>
        <item x="1543"/>
        <item x="12"/>
        <item x="646"/>
        <item x="1425"/>
        <item x="1001"/>
        <item x="1007"/>
        <item x="1428"/>
        <item x="518"/>
        <item x="909"/>
        <item x="354"/>
        <item x="1622"/>
        <item x="1791"/>
        <item x="573"/>
        <item x="1190"/>
        <item x="750"/>
        <item x="1440"/>
        <item x="1467"/>
        <item x="1136"/>
        <item x="1239"/>
        <item x="1794"/>
        <item x="1266"/>
        <item x="716"/>
        <item x="1064"/>
        <item x="367"/>
        <item x="1012"/>
        <item x="1265"/>
        <item x="995"/>
        <item x="1615"/>
        <item x="1250"/>
        <item x="1644"/>
        <item x="543"/>
        <item x="1283"/>
        <item x="88"/>
        <item x="846"/>
        <item x="1442"/>
        <item x="1130"/>
        <item x="89"/>
        <item x="769"/>
        <item x="1728"/>
        <item x="1532"/>
        <item x="1374"/>
        <item x="1419"/>
        <item x="674"/>
        <item x="972"/>
        <item x="1520"/>
        <item x="179"/>
        <item x="1124"/>
        <item x="1750"/>
        <item x="1630"/>
        <item x="1701"/>
        <item x="286"/>
        <item x="731"/>
        <item x="1143"/>
        <item x="738"/>
        <item x="722"/>
        <item x="1169"/>
        <item x="1392"/>
        <item x="257"/>
        <item x="959"/>
        <item x="638"/>
        <item x="1306"/>
        <item x="1261"/>
        <item x="580"/>
        <item x="1494"/>
        <item x="493"/>
        <item x="269"/>
        <item x="803"/>
        <item x="505"/>
        <item x="485"/>
        <item x="1267"/>
        <item x="1413"/>
        <item x="1779"/>
        <item x="1323"/>
        <item x="1461"/>
        <item x="1094"/>
        <item x="55"/>
        <item x="217"/>
        <item x="1828"/>
        <item x="389"/>
        <item x="236"/>
        <item x="1754"/>
        <item x="994"/>
        <item x="891"/>
        <item x="456"/>
        <item x="1801"/>
        <item x="662"/>
        <item x="482"/>
        <item x="1693"/>
        <item x="735"/>
        <item t="default"/>
      </items>
    </pivotField>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2">
    <chartFormat chart="11"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E652CC5-8E24-4C4C-8FDD-CFA4175CFEC2}" name="PivotTable1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D19:E32"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formats count="2">
    <format dxfId="630">
      <pivotArea grandRow="1" outline="0" collapsedLevelsAreSubtotals="1" fieldPosition="0"/>
    </format>
    <format dxfId="629">
      <pivotArea dataOnly="0" labelOnly="1" grandRow="1" outline="0" fieldPosition="0"/>
    </format>
  </format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73327F9-D54A-42DE-87CF-FCBFD58978C7}" name="PivotTable1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19:B32"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formats count="1">
    <format dxfId="628">
      <pivotArea grandRow="1" outline="0" collapsedLevelsAreSubtotals="1" fieldPosition="0"/>
    </format>
  </formats>
  <chartFormats count="2">
    <chartFormat chart="1" format="6" series="1">
      <pivotArea type="data" outline="0" fieldPosition="0">
        <references count="1">
          <reference field="4294967294" count="1" selected="0">
            <x v="0"/>
          </reference>
        </references>
      </pivotArea>
    </chartFormat>
    <chartFormat chart="10"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2E3CA3D-7B27-4513-9E1B-A26910F388C8}"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F16" firstHeaderRow="0" firstDataRow="1" firstDataCol="1"/>
  <pivotFields count="26">
    <pivotField showAll="0"/>
    <pivotField dataField="1"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numFmtId="2"/>
  </dataFields>
  <formats count="1">
    <format dxfId="635">
      <pivotArea outline="0" collapsedLevelsAreSubtotals="1" fieldPosition="0">
        <references count="1">
          <reference field="4294967294" count="1" selected="0">
            <x v="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A647B79-5893-4BE3-B816-C8E66A193634}" name="PivotTable1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M19:N32"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numFmtId="2"/>
  </dataFields>
  <formats count="3">
    <format dxfId="636">
      <pivotArea outline="0" collapsedLevelsAreSubtotals="1" fieldPosition="0">
        <references count="1">
          <reference field="4294967294" count="1" selected="0">
            <x v="0"/>
          </reference>
        </references>
      </pivotArea>
    </format>
    <format dxfId="625">
      <pivotArea grandRow="1" outline="0" collapsedLevelsAreSubtotals="1" fieldPosition="0"/>
    </format>
    <format dxfId="624">
      <pivotArea collapsedLevelsAreSubtotals="1" fieldPosition="0">
        <references count="1">
          <reference field="22" count="12">
            <x v="1"/>
            <x v="2"/>
            <x v="3"/>
            <x v="4"/>
            <x v="5"/>
            <x v="6"/>
            <x v="7"/>
            <x v="8"/>
            <x v="9"/>
            <x v="10"/>
            <x v="11"/>
            <x v="12"/>
          </reference>
        </references>
      </pivotArea>
    </format>
  </format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2E82C32-98CB-48BE-9888-52076081FDA2}" name="PivotTable1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J19:K32" firstHeaderRow="1" firstDataRow="1" firstDataCol="1"/>
  <pivotFields count="26">
    <pivotField showAll="0"/>
    <pivotField dataField="1"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formats count="1">
    <format dxfId="626">
      <pivotArea grandRow="1" outline="0" collapsedLevelsAreSubtotals="1" fieldPosition="0"/>
    </format>
  </format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E58E85A-E970-409D-AD8D-290457769698}" name="PivotTable1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G19:H32"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formats count="1">
    <format dxfId="627">
      <pivotArea grandRow="1" outline="0" collapsedLevelsAreSubtotals="1" fieldPosition="0"/>
    </format>
  </formats>
  <chartFormats count="2">
    <chartFormat chart="1"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9D363F32-720D-4585-928A-E6829794E6C3}"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F8" firstHeaderRow="0" firstDataRow="1" firstDataCol="1"/>
  <pivotFields count="26">
    <pivotField showAll="0"/>
    <pivotField dataField="1" showAll="0"/>
    <pivotField axis="axisRow"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showAll="0" defaultSubtotal="0">
      <items count="7">
        <item x="0"/>
        <item x="1"/>
        <item x="2"/>
        <item x="3"/>
        <item x="4"/>
        <item x="5"/>
        <item x="6"/>
      </items>
    </pivotField>
    <pivotField dataField="1" dragToRow="0" dragToCol="0" dragToPage="0" showAll="0" defaultSubtotal="0"/>
  </pivotFields>
  <rowFields count="1">
    <field x="2"/>
  </rowFields>
  <rowItems count="5">
    <i>
      <x/>
    </i>
    <i>
      <x v="1"/>
    </i>
    <i>
      <x v="2"/>
    </i>
    <i>
      <x v="3"/>
    </i>
    <i t="grand">
      <x/>
    </i>
  </rowItems>
  <colFields count="1">
    <field x="-2"/>
  </colFields>
  <colItems count="5">
    <i>
      <x/>
    </i>
    <i i="1">
      <x v="1"/>
    </i>
    <i i="2">
      <x v="2"/>
    </i>
    <i i="3">
      <x v="3"/>
    </i>
    <i i="4">
      <x v="4"/>
    </i>
  </colItems>
  <dataFields count="5">
    <dataField name="Sum of Profit" fld="21" baseField="0" baseItem="0"/>
    <dataField name="Sum of Sales" fld="18" baseField="0" baseItem="0"/>
    <dataField name="Sum of Quantity" fld="19" baseField="0" baseItem="0"/>
    <dataField name="Count of Order ID" fld="1" subtotal="count" baseField="0" baseItem="0"/>
    <dataField name="Sum of Profit Margin" fld="2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78E601B3-2F17-40C5-A063-B52E1EC79E01}" sourceName="Year">
  <pivotTables>
    <pivotTable tabId="8" name="PivotTable14"/>
    <pivotTable tabId="7" name="PivotTable8"/>
    <pivotTable tabId="3" name="PivotTable1"/>
    <pivotTable tabId="5" name="PivotTable4"/>
    <pivotTable tabId="8" name="PivotTable10"/>
    <pivotTable tabId="8" name="PivotTable11"/>
    <pivotTable tabId="8" name="PivotTable12"/>
    <pivotTable tabId="8" name="PivotTable13"/>
    <pivotTable tabId="8" name="PivotTable9"/>
    <pivotTable tabId="9" name="PivotTable1"/>
    <pivotTable tabId="6" name="PivotTable5"/>
    <pivotTable tabId="4" name="PivotTable1"/>
  </pivotTables>
  <data>
    <tabular pivotCacheId="182180225">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4C950E8E-A340-4031-8718-8D9D17B22120}" sourceName="Region">
  <pivotTables>
    <pivotTable tabId="8" name="PivotTable14"/>
    <pivotTable tabId="7" name="PivotTable8"/>
    <pivotTable tabId="3" name="PivotTable1"/>
    <pivotTable tabId="5" name="PivotTable4"/>
    <pivotTable tabId="8" name="PivotTable10"/>
    <pivotTable tabId="8" name="PivotTable11"/>
    <pivotTable tabId="8" name="PivotTable12"/>
    <pivotTable tabId="8" name="PivotTable13"/>
    <pivotTable tabId="8" name="PivotTable9"/>
    <pivotTable tabId="9" name="PivotTable1"/>
    <pivotTable tabId="6" name="PivotTable5"/>
    <pivotTable tabId="4" name="PivotTable1"/>
  </pivotTables>
  <data>
    <tabular pivotCacheId="182180225">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F9FDC57B-BA43-4818-A6EC-BB4487F9507F}" sourceName="Segment">
  <pivotTables>
    <pivotTable tabId="8" name="PivotTable14"/>
    <pivotTable tabId="7" name="PivotTable8"/>
    <pivotTable tabId="3" name="PivotTable1"/>
    <pivotTable tabId="5" name="PivotTable4"/>
    <pivotTable tabId="8" name="PivotTable10"/>
    <pivotTable tabId="8" name="PivotTable11"/>
    <pivotTable tabId="8" name="PivotTable12"/>
    <pivotTable tabId="8" name="PivotTable13"/>
    <pivotTable tabId="8" name="PivotTable9"/>
    <pivotTable tabId="9" name="PivotTable1"/>
    <pivotTable tabId="6" name="PivotTable5"/>
    <pivotTable tabId="4" name="PivotTable1"/>
  </pivotTables>
  <data>
    <tabular pivotCacheId="182180225">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3C0C009B-D52C-4B3D-AAE8-0890572FBF3E}" cache="Slicer_Year1" caption="Year" style="Slicer Style 4" rowHeight="234950"/>
  <slicer name="Region" xr10:uid="{1B341026-8354-468D-AABF-ADC9AAEC2494}" cache="Slicer_Region" caption="Region" style="Slicer Style 4" rowHeight="234950"/>
  <slicer name="Segment" xr10:uid="{91A8DBE1-74E5-4229-8E1D-4F184D687FCD}" cache="Slicer_Segment" caption="Segment" style="Slicer Style 4"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3.bin"/><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4.bin"/><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5.bin"/><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6.bin"/><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8" Type="http://schemas.openxmlformats.org/officeDocument/2006/relationships/drawing" Target="../drawings/drawing6.xml"/><Relationship Id="rId3" Type="http://schemas.openxmlformats.org/officeDocument/2006/relationships/pivotTable" Target="../pivotTables/pivotTable8.xml"/><Relationship Id="rId7" Type="http://schemas.openxmlformats.org/officeDocument/2006/relationships/printerSettings" Target="../printerSettings/printerSettings7.bin"/><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ivotTable" Target="../pivotTables/pivotTable11.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12.xml"/></Relationships>
</file>

<file path=xl/worksheets/_rels/sheet9.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7.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B3" sqref="B3"/>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0.33203125" bestFit="1" customWidth="1"/>
    <col min="6" max="6" width="12.77734375" bestFit="1" customWidth="1"/>
    <col min="7" max="7" width="12.44140625" bestFit="1" customWidth="1"/>
    <col min="8" max="8" width="20.44140625" bestFit="1" customWidth="1"/>
    <col min="9" max="9" width="11.33203125" bestFit="1" customWidth="1"/>
    <col min="10" max="10" width="11.88671875" bestFit="1" customWidth="1"/>
    <col min="11" max="12" width="17.33203125" bestFit="1" customWidth="1"/>
    <col min="13" max="13" width="12" bestFit="1" customWidth="1"/>
    <col min="14" max="14" width="7.33203125" bestFit="1" customWidth="1"/>
    <col min="15" max="15" width="16.33203125" bestFit="1" customWidth="1"/>
    <col min="16" max="16" width="13.109375" bestFit="1" customWidth="1"/>
    <col min="17" max="17" width="13.44140625" bestFit="1" customWidth="1"/>
    <col min="18" max="18" width="108.88671875" bestFit="1" customWidth="1"/>
    <col min="19" max="19" width="10" bestFit="1" customWidth="1"/>
    <col min="20" max="21" width="9.109375" bestFit="1" customWidth="1"/>
    <col min="22" max="22" width="10.6640625" bestFit="1"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270F71-B513-487D-9CDF-72742EB01876}">
  <dimension ref="A3:C16"/>
  <sheetViews>
    <sheetView workbookViewId="0">
      <selection activeCell="B4" sqref="B4:C16"/>
    </sheetView>
  </sheetViews>
  <sheetFormatPr defaultRowHeight="14.4" x14ac:dyDescent="0.3"/>
  <cols>
    <col min="1" max="1" width="12.44140625" bestFit="1" customWidth="1"/>
    <col min="2" max="2" width="11.21875" bestFit="1" customWidth="1"/>
    <col min="3" max="3" width="11.6640625" bestFit="1" customWidth="1"/>
    <col min="4" max="5" width="5" bestFit="1" customWidth="1"/>
    <col min="6" max="6" width="10.5546875" bestFit="1" customWidth="1"/>
    <col min="7" max="8" width="11" bestFit="1" customWidth="1"/>
    <col min="9" max="9" width="12" bestFit="1" customWidth="1"/>
    <col min="10" max="10" width="16.44140625" bestFit="1" customWidth="1"/>
    <col min="11" max="11" width="16" bestFit="1" customWidth="1"/>
  </cols>
  <sheetData>
    <row r="3" spans="1:3" x14ac:dyDescent="0.3">
      <c r="A3" s="5" t="s">
        <v>10933</v>
      </c>
      <c r="B3" s="4" t="s">
        <v>10948</v>
      </c>
      <c r="C3" s="9" t="s">
        <v>10947</v>
      </c>
    </row>
    <row r="4" spans="1:3" x14ac:dyDescent="0.3">
      <c r="A4" s="6" t="s">
        <v>10935</v>
      </c>
      <c r="B4" s="19">
        <v>95365.937600000019</v>
      </c>
      <c r="C4" s="22">
        <v>9199.2699999999986</v>
      </c>
    </row>
    <row r="5" spans="1:3" x14ac:dyDescent="0.3">
      <c r="A5" s="8" t="s">
        <v>10936</v>
      </c>
      <c r="B5" s="20">
        <v>60172.649400000024</v>
      </c>
      <c r="C5" s="23">
        <v>10288.898699999991</v>
      </c>
    </row>
    <row r="6" spans="1:3" x14ac:dyDescent="0.3">
      <c r="A6" s="8" t="s">
        <v>10937</v>
      </c>
      <c r="B6" s="20">
        <v>199252.98399999991</v>
      </c>
      <c r="C6" s="23">
        <v>26806.573700000015</v>
      </c>
    </row>
    <row r="7" spans="1:3" x14ac:dyDescent="0.3">
      <c r="A7" s="8" t="s">
        <v>10938</v>
      </c>
      <c r="B7" s="20">
        <v>141851.5674</v>
      </c>
      <c r="C7" s="23">
        <v>13437.806799999998</v>
      </c>
    </row>
    <row r="8" spans="1:3" x14ac:dyDescent="0.3">
      <c r="A8" s="8" t="s">
        <v>10939</v>
      </c>
      <c r="B8" s="20">
        <v>156122.28669999994</v>
      </c>
      <c r="C8" s="23">
        <v>22308.51279999999</v>
      </c>
    </row>
    <row r="9" spans="1:3" x14ac:dyDescent="0.3">
      <c r="A9" s="8" t="s">
        <v>10940</v>
      </c>
      <c r="B9" s="20">
        <v>147082.61130000011</v>
      </c>
      <c r="C9" s="23">
        <v>20899.334500000012</v>
      </c>
    </row>
    <row r="10" spans="1:3" x14ac:dyDescent="0.3">
      <c r="A10" s="8" t="s">
        <v>10941</v>
      </c>
      <c r="B10" s="20">
        <v>149580.83800000031</v>
      </c>
      <c r="C10" s="23">
        <v>13535.38299999998</v>
      </c>
    </row>
    <row r="11" spans="1:3" x14ac:dyDescent="0.3">
      <c r="A11" s="8" t="s">
        <v>10942</v>
      </c>
      <c r="B11" s="20">
        <v>159589.45099999988</v>
      </c>
      <c r="C11" s="23">
        <v>21896.715399999972</v>
      </c>
    </row>
    <row r="12" spans="1:3" x14ac:dyDescent="0.3">
      <c r="A12" s="8" t="s">
        <v>10943</v>
      </c>
      <c r="B12" s="20">
        <v>309770.09970000025</v>
      </c>
      <c r="C12" s="23">
        <v>37293.192500000034</v>
      </c>
    </row>
    <row r="13" spans="1:3" x14ac:dyDescent="0.3">
      <c r="A13" s="8" t="s">
        <v>10944</v>
      </c>
      <c r="B13" s="20">
        <v>197115.20170000009</v>
      </c>
      <c r="C13" s="23">
        <v>31469.663800000035</v>
      </c>
    </row>
    <row r="14" spans="1:3" x14ac:dyDescent="0.3">
      <c r="A14" s="8" t="s">
        <v>10945</v>
      </c>
      <c r="B14" s="20">
        <v>349120.07400000008</v>
      </c>
      <c r="C14" s="23">
        <v>35825.536599999927</v>
      </c>
    </row>
    <row r="15" spans="1:3" x14ac:dyDescent="0.3">
      <c r="A15" s="8" t="s">
        <v>10946</v>
      </c>
      <c r="B15" s="20">
        <v>332177.15950000001</v>
      </c>
      <c r="C15" s="23">
        <v>43436.13390000003</v>
      </c>
    </row>
    <row r="16" spans="1:3" x14ac:dyDescent="0.3">
      <c r="A16" s="7" t="s">
        <v>10934</v>
      </c>
      <c r="B16" s="21">
        <v>2297200.8603000008</v>
      </c>
      <c r="C16" s="24">
        <v>286397.02169999998</v>
      </c>
    </row>
  </sheetData>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DA4A45-F3A5-475F-B658-F6B2328024D8}">
  <dimension ref="A1:E5"/>
  <sheetViews>
    <sheetView workbookViewId="0">
      <selection sqref="A1:B5"/>
    </sheetView>
  </sheetViews>
  <sheetFormatPr defaultRowHeight="14.4" x14ac:dyDescent="0.3"/>
  <cols>
    <col min="1" max="1" width="13.109375" bestFit="1" customWidth="1"/>
    <col min="2" max="2" width="12.109375" bestFit="1" customWidth="1"/>
    <col min="4" max="4" width="13.44140625" customWidth="1"/>
  </cols>
  <sheetData>
    <row r="1" spans="1:5" x14ac:dyDescent="0.3">
      <c r="A1" s="10" t="s">
        <v>10933</v>
      </c>
      <c r="B1" t="s">
        <v>10947</v>
      </c>
      <c r="D1" t="s">
        <v>15</v>
      </c>
      <c r="E1" t="s">
        <v>10947</v>
      </c>
    </row>
    <row r="2" spans="1:5" x14ac:dyDescent="0.3">
      <c r="A2" s="11" t="s">
        <v>32</v>
      </c>
      <c r="B2" s="25">
        <v>18451.272799999992</v>
      </c>
      <c r="D2" t="str">
        <f>A2</f>
        <v>Furniture</v>
      </c>
      <c r="E2" s="12">
        <f>GETPIVOTDATA("Profit",$A$1,"Category","Furniture")</f>
        <v>18451.272799999992</v>
      </c>
    </row>
    <row r="3" spans="1:5" x14ac:dyDescent="0.3">
      <c r="A3" s="11" t="s">
        <v>46</v>
      </c>
      <c r="B3" s="25">
        <v>122490.8008000001</v>
      </c>
      <c r="D3" t="str">
        <f t="shared" ref="D3:D5" si="0">A3</f>
        <v>Office Supplies</v>
      </c>
      <c r="E3" s="12">
        <f>GETPIVOTDATA("Profit",$A$1,"Category","Office Supplies")</f>
        <v>122490.8008000001</v>
      </c>
    </row>
    <row r="4" spans="1:5" x14ac:dyDescent="0.3">
      <c r="A4" s="11" t="s">
        <v>71</v>
      </c>
      <c r="B4" s="25">
        <v>145454.9480999998</v>
      </c>
      <c r="D4" t="str">
        <f t="shared" si="0"/>
        <v>Technology</v>
      </c>
      <c r="E4" s="12">
        <f>GETPIVOTDATA("Profit",$A$1,"Category","Technology")</f>
        <v>145454.9480999998</v>
      </c>
    </row>
    <row r="5" spans="1:5" x14ac:dyDescent="0.3">
      <c r="A5" s="11" t="s">
        <v>10934</v>
      </c>
      <c r="B5" s="25">
        <v>286397.02169999992</v>
      </c>
      <c r="D5" t="str">
        <f t="shared" si="0"/>
        <v>Grand Total</v>
      </c>
      <c r="E5" s="12">
        <f>SUM(E2:E4)</f>
        <v>286397.02169999992</v>
      </c>
    </row>
  </sheetData>
  <pageMargins left="0.7" right="0.7" top="0.75" bottom="0.75" header="0.3" footer="0.3"/>
  <pageSetup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328535-407D-4FD8-874C-B69F788DB164}">
  <dimension ref="A1:B5"/>
  <sheetViews>
    <sheetView workbookViewId="0">
      <selection sqref="A1:B5"/>
    </sheetView>
  </sheetViews>
  <sheetFormatPr defaultRowHeight="14.4" x14ac:dyDescent="0.3"/>
  <cols>
    <col min="1" max="1" width="13.109375" bestFit="1" customWidth="1"/>
    <col min="2" max="2" width="12" bestFit="1" customWidth="1"/>
  </cols>
  <sheetData>
    <row r="1" spans="1:2" x14ac:dyDescent="0.3">
      <c r="A1" s="10" t="s">
        <v>10933</v>
      </c>
      <c r="B1" t="s">
        <v>10948</v>
      </c>
    </row>
    <row r="2" spans="1:2" x14ac:dyDescent="0.3">
      <c r="A2" s="11" t="s">
        <v>32</v>
      </c>
      <c r="B2" s="25">
        <v>741999.79529999977</v>
      </c>
    </row>
    <row r="3" spans="1:2" x14ac:dyDescent="0.3">
      <c r="A3" s="11" t="s">
        <v>46</v>
      </c>
      <c r="B3" s="25">
        <v>719047.03200000292</v>
      </c>
    </row>
    <row r="4" spans="1:2" x14ac:dyDescent="0.3">
      <c r="A4" s="11" t="s">
        <v>71</v>
      </c>
      <c r="B4" s="25">
        <v>836154.03299999656</v>
      </c>
    </row>
    <row r="5" spans="1:2" x14ac:dyDescent="0.3">
      <c r="A5" s="11" t="s">
        <v>10934</v>
      </c>
      <c r="B5" s="25">
        <v>2297200.8602999994</v>
      </c>
    </row>
  </sheetData>
  <pageMargins left="0.7" right="0.7" top="0.75" bottom="0.75" header="0.3" footer="0.3"/>
  <pageSetup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181EB6-4460-484A-9C66-F457B92790AB}">
  <dimension ref="A1:E51"/>
  <sheetViews>
    <sheetView workbookViewId="0">
      <selection activeCell="S9" sqref="S9"/>
    </sheetView>
  </sheetViews>
  <sheetFormatPr defaultRowHeight="14.4" x14ac:dyDescent="0.3"/>
  <cols>
    <col min="1" max="1" width="17.33203125" bestFit="1" customWidth="1"/>
    <col min="2" max="2" width="12" bestFit="1" customWidth="1"/>
    <col min="3" max="3" width="12.109375" bestFit="1" customWidth="1"/>
    <col min="5" max="5" width="12" style="12" bestFit="1" customWidth="1"/>
  </cols>
  <sheetData>
    <row r="1" spans="1:5" x14ac:dyDescent="0.3">
      <c r="A1" s="10" t="s">
        <v>10933</v>
      </c>
      <c r="B1" t="s">
        <v>10948</v>
      </c>
      <c r="D1" s="13" t="s">
        <v>11</v>
      </c>
      <c r="E1" s="14" t="s">
        <v>10948</v>
      </c>
    </row>
    <row r="2" spans="1:5" x14ac:dyDescent="0.3">
      <c r="A2" s="11" t="s">
        <v>358</v>
      </c>
      <c r="B2" s="25">
        <v>19510.639999999992</v>
      </c>
      <c r="D2" t="str">
        <f>A2</f>
        <v>Alabama</v>
      </c>
      <c r="E2" s="12">
        <f>GETPIVOTDATA("Sales",$A$1,"State",A2)</f>
        <v>19510.639999999992</v>
      </c>
    </row>
    <row r="3" spans="1:5" x14ac:dyDescent="0.3">
      <c r="A3" s="11" t="s">
        <v>310</v>
      </c>
      <c r="B3" s="25">
        <v>35282.000999999997</v>
      </c>
      <c r="D3" t="str">
        <f>A3</f>
        <v>Arizona</v>
      </c>
      <c r="E3" s="12">
        <f t="shared" ref="E3:E50" si="0">GETPIVOTDATA("Sales",$A$1,"State",A3)</f>
        <v>35282.000999999997</v>
      </c>
    </row>
    <row r="4" spans="1:5" x14ac:dyDescent="0.3">
      <c r="A4" s="11" t="s">
        <v>1707</v>
      </c>
      <c r="B4" s="25">
        <v>11678.129999999997</v>
      </c>
      <c r="D4" t="str">
        <f t="shared" ref="D4:D51" si="1">A4</f>
        <v>Arkansas</v>
      </c>
      <c r="E4" s="12">
        <f t="shared" si="0"/>
        <v>11678.129999999997</v>
      </c>
    </row>
    <row r="5" spans="1:5" x14ac:dyDescent="0.3">
      <c r="A5" s="11" t="s">
        <v>43</v>
      </c>
      <c r="B5" s="25">
        <v>457687.63150000101</v>
      </c>
      <c r="D5" t="str">
        <f t="shared" si="1"/>
        <v>California</v>
      </c>
      <c r="E5" s="12">
        <f t="shared" si="0"/>
        <v>457687.63150000101</v>
      </c>
    </row>
    <row r="6" spans="1:5" x14ac:dyDescent="0.3">
      <c r="A6" s="11" t="s">
        <v>457</v>
      </c>
      <c r="B6" s="25">
        <v>32108.117999999995</v>
      </c>
      <c r="D6" t="str">
        <f t="shared" si="1"/>
        <v>Colorado</v>
      </c>
      <c r="E6" s="12">
        <f t="shared" si="0"/>
        <v>32108.117999999995</v>
      </c>
    </row>
    <row r="7" spans="1:5" x14ac:dyDescent="0.3">
      <c r="A7" s="11" t="s">
        <v>747</v>
      </c>
      <c r="B7" s="25">
        <v>13384.356999999996</v>
      </c>
      <c r="D7" t="str">
        <f>A7</f>
        <v>Connecticut</v>
      </c>
      <c r="E7" s="12">
        <f t="shared" si="0"/>
        <v>13384.356999999996</v>
      </c>
    </row>
    <row r="8" spans="1:5" x14ac:dyDescent="0.3">
      <c r="A8" s="11" t="s">
        <v>245</v>
      </c>
      <c r="B8" s="25">
        <v>27451.068999999992</v>
      </c>
      <c r="D8" t="str">
        <f t="shared" si="1"/>
        <v>Delaware</v>
      </c>
      <c r="E8" s="12">
        <f t="shared" si="0"/>
        <v>27451.068999999992</v>
      </c>
    </row>
    <row r="9" spans="1:5" x14ac:dyDescent="0.3">
      <c r="A9" s="11" t="s">
        <v>3034</v>
      </c>
      <c r="B9" s="25">
        <v>2865.0199999999995</v>
      </c>
      <c r="D9" t="str">
        <f t="shared" si="1"/>
        <v>District of Columbia</v>
      </c>
      <c r="E9" s="12">
        <f t="shared" si="0"/>
        <v>2865.0199999999995</v>
      </c>
    </row>
    <row r="10" spans="1:5" x14ac:dyDescent="0.3">
      <c r="A10" s="11" t="s">
        <v>54</v>
      </c>
      <c r="B10" s="25">
        <v>89473.707999999999</v>
      </c>
      <c r="D10" t="str">
        <f t="shared" si="1"/>
        <v>Florida</v>
      </c>
      <c r="E10" s="12">
        <f t="shared" si="0"/>
        <v>89473.707999999999</v>
      </c>
    </row>
    <row r="11" spans="1:5" x14ac:dyDescent="0.3">
      <c r="A11" s="11" t="s">
        <v>1272</v>
      </c>
      <c r="B11" s="25">
        <v>49095.840000000004</v>
      </c>
      <c r="D11" t="str">
        <f t="shared" si="1"/>
        <v>Georgia</v>
      </c>
      <c r="E11" s="12">
        <f t="shared" si="0"/>
        <v>49095.840000000004</v>
      </c>
    </row>
    <row r="12" spans="1:5" x14ac:dyDescent="0.3">
      <c r="A12" s="11" t="s">
        <v>6260</v>
      </c>
      <c r="B12" s="25">
        <v>4382.4860000000017</v>
      </c>
      <c r="D12" t="str">
        <f t="shared" si="1"/>
        <v>Idaho</v>
      </c>
      <c r="E12" s="12">
        <f t="shared" si="0"/>
        <v>4382.4860000000017</v>
      </c>
    </row>
    <row r="13" spans="1:5" x14ac:dyDescent="0.3">
      <c r="A13" s="11" t="s">
        <v>211</v>
      </c>
      <c r="B13" s="25">
        <v>80166.10099999985</v>
      </c>
      <c r="D13" t="str">
        <f t="shared" si="1"/>
        <v>Illinois</v>
      </c>
      <c r="E13" s="12">
        <f t="shared" si="0"/>
        <v>80166.10099999985</v>
      </c>
    </row>
    <row r="14" spans="1:5" x14ac:dyDescent="0.3">
      <c r="A14" s="11" t="s">
        <v>254</v>
      </c>
      <c r="B14" s="25">
        <v>53555.360000000001</v>
      </c>
      <c r="D14" t="str">
        <f t="shared" si="1"/>
        <v>Indiana</v>
      </c>
      <c r="E14" s="12">
        <f t="shared" si="0"/>
        <v>53555.360000000001</v>
      </c>
    </row>
    <row r="15" spans="1:5" x14ac:dyDescent="0.3">
      <c r="A15" s="11" t="s">
        <v>489</v>
      </c>
      <c r="B15" s="25">
        <v>4579.7599999999993</v>
      </c>
      <c r="D15" t="str">
        <f t="shared" si="1"/>
        <v>Iowa</v>
      </c>
      <c r="E15" s="12">
        <f t="shared" si="0"/>
        <v>4579.7599999999993</v>
      </c>
    </row>
    <row r="16" spans="1:5" x14ac:dyDescent="0.3">
      <c r="A16" s="11" t="s">
        <v>4530</v>
      </c>
      <c r="B16" s="25">
        <v>2914.31</v>
      </c>
      <c r="D16" t="str">
        <f t="shared" si="1"/>
        <v>Kansas</v>
      </c>
      <c r="E16" s="12">
        <f t="shared" si="0"/>
        <v>2914.31</v>
      </c>
    </row>
    <row r="17" spans="1:5" x14ac:dyDescent="0.3">
      <c r="A17" s="11" t="s">
        <v>29</v>
      </c>
      <c r="B17" s="25">
        <v>36591.749999999971</v>
      </c>
      <c r="D17" t="str">
        <f t="shared" si="1"/>
        <v>Kentucky</v>
      </c>
      <c r="E17" s="12">
        <f t="shared" si="0"/>
        <v>36591.749999999971</v>
      </c>
    </row>
    <row r="18" spans="1:5" x14ac:dyDescent="0.3">
      <c r="A18" s="11" t="s">
        <v>736</v>
      </c>
      <c r="B18" s="25">
        <v>9217.0299999999988</v>
      </c>
      <c r="D18" t="str">
        <f t="shared" si="1"/>
        <v>Louisiana</v>
      </c>
      <c r="E18" s="12">
        <f t="shared" si="0"/>
        <v>9217.0299999999988</v>
      </c>
    </row>
    <row r="19" spans="1:5" x14ac:dyDescent="0.3">
      <c r="A19" s="11" t="s">
        <v>5235</v>
      </c>
      <c r="B19" s="25">
        <v>1270.53</v>
      </c>
      <c r="D19" t="str">
        <f t="shared" si="1"/>
        <v>Maine</v>
      </c>
      <c r="E19" s="12">
        <f t="shared" si="0"/>
        <v>1270.53</v>
      </c>
    </row>
    <row r="20" spans="1:5" x14ac:dyDescent="0.3">
      <c r="A20" s="11" t="s">
        <v>2735</v>
      </c>
      <c r="B20" s="25">
        <v>23705.523000000005</v>
      </c>
      <c r="D20" t="str">
        <f t="shared" si="1"/>
        <v>Maryland</v>
      </c>
      <c r="E20" s="12">
        <f t="shared" si="0"/>
        <v>23705.523000000005</v>
      </c>
    </row>
    <row r="21" spans="1:5" x14ac:dyDescent="0.3">
      <c r="A21" s="11" t="s">
        <v>1245</v>
      </c>
      <c r="B21" s="25">
        <v>28634.43399999999</v>
      </c>
      <c r="D21" t="str">
        <f t="shared" si="1"/>
        <v>Massachusetts</v>
      </c>
      <c r="E21" s="12">
        <f t="shared" si="0"/>
        <v>28634.43399999999</v>
      </c>
    </row>
    <row r="22" spans="1:5" x14ac:dyDescent="0.3">
      <c r="A22" s="11" t="s">
        <v>238</v>
      </c>
      <c r="B22" s="25">
        <v>76269.614000000016</v>
      </c>
      <c r="D22" t="str">
        <f t="shared" si="1"/>
        <v>Michigan</v>
      </c>
      <c r="E22" s="12">
        <f t="shared" si="0"/>
        <v>76269.614000000016</v>
      </c>
    </row>
    <row r="23" spans="1:5" x14ac:dyDescent="0.3">
      <c r="A23" s="11" t="s">
        <v>229</v>
      </c>
      <c r="B23" s="25">
        <v>29863.149999999994</v>
      </c>
      <c r="D23" t="str">
        <f t="shared" si="1"/>
        <v>Minnesota</v>
      </c>
      <c r="E23" s="12">
        <f t="shared" si="0"/>
        <v>29863.149999999994</v>
      </c>
    </row>
    <row r="24" spans="1:5" x14ac:dyDescent="0.3">
      <c r="A24" s="11" t="s">
        <v>1487</v>
      </c>
      <c r="B24" s="25">
        <v>10771.34</v>
      </c>
      <c r="D24" t="str">
        <f t="shared" si="1"/>
        <v>Mississippi</v>
      </c>
      <c r="E24" s="12">
        <f t="shared" si="0"/>
        <v>10771.34</v>
      </c>
    </row>
    <row r="25" spans="1:5" x14ac:dyDescent="0.3">
      <c r="A25" s="11" t="s">
        <v>596</v>
      </c>
      <c r="B25" s="25">
        <v>22205.149999999998</v>
      </c>
      <c r="D25" t="str">
        <f t="shared" si="1"/>
        <v>Missouri</v>
      </c>
      <c r="E25" s="12">
        <f t="shared" si="0"/>
        <v>22205.149999999998</v>
      </c>
    </row>
    <row r="26" spans="1:5" x14ac:dyDescent="0.3">
      <c r="A26" s="11" t="s">
        <v>1762</v>
      </c>
      <c r="B26" s="25">
        <v>5589.3519999999971</v>
      </c>
      <c r="D26" t="str">
        <f t="shared" si="1"/>
        <v>Montana</v>
      </c>
      <c r="E26" s="12">
        <f t="shared" si="0"/>
        <v>5589.3519999999971</v>
      </c>
    </row>
    <row r="27" spans="1:5" x14ac:dyDescent="0.3">
      <c r="A27" s="11" t="s">
        <v>138</v>
      </c>
      <c r="B27" s="25">
        <v>7464.9299999999985</v>
      </c>
      <c r="D27" t="str">
        <f t="shared" si="1"/>
        <v>Nebraska</v>
      </c>
      <c r="E27" s="12">
        <f t="shared" si="0"/>
        <v>7464.9299999999985</v>
      </c>
    </row>
    <row r="28" spans="1:5" x14ac:dyDescent="0.3">
      <c r="A28" s="11" t="s">
        <v>1392</v>
      </c>
      <c r="B28" s="25">
        <v>16729.101999999999</v>
      </c>
      <c r="D28" t="str">
        <f t="shared" si="1"/>
        <v>Nevada</v>
      </c>
      <c r="E28" s="12">
        <f t="shared" si="0"/>
        <v>16729.101999999999</v>
      </c>
    </row>
    <row r="29" spans="1:5" x14ac:dyDescent="0.3">
      <c r="A29" s="11" t="s">
        <v>2694</v>
      </c>
      <c r="B29" s="25">
        <v>7292.5239999999994</v>
      </c>
      <c r="D29" t="str">
        <f t="shared" si="1"/>
        <v>New Hampshire</v>
      </c>
      <c r="E29" s="12">
        <f t="shared" si="0"/>
        <v>7292.5239999999994</v>
      </c>
    </row>
    <row r="30" spans="1:5" x14ac:dyDescent="0.3">
      <c r="A30" s="11" t="s">
        <v>788</v>
      </c>
      <c r="B30" s="25">
        <v>35764.312000000013</v>
      </c>
      <c r="D30" t="str">
        <f t="shared" si="1"/>
        <v>New Jersey</v>
      </c>
      <c r="E30" s="12">
        <f t="shared" si="0"/>
        <v>35764.312000000013</v>
      </c>
    </row>
    <row r="31" spans="1:5" x14ac:dyDescent="0.3">
      <c r="A31" s="11" t="s">
        <v>668</v>
      </c>
      <c r="B31" s="25">
        <v>4783.5220000000008</v>
      </c>
      <c r="D31" t="str">
        <f t="shared" si="1"/>
        <v>New Mexico</v>
      </c>
      <c r="E31" s="12">
        <f t="shared" si="0"/>
        <v>4783.5220000000008</v>
      </c>
    </row>
    <row r="32" spans="1:5" x14ac:dyDescent="0.3">
      <c r="A32" s="11" t="s">
        <v>267</v>
      </c>
      <c r="B32" s="25">
        <v>310876.27099999978</v>
      </c>
      <c r="D32" t="str">
        <f t="shared" si="1"/>
        <v>New York</v>
      </c>
      <c r="E32" s="12">
        <f t="shared" si="0"/>
        <v>310876.27099999978</v>
      </c>
    </row>
    <row r="33" spans="1:5" x14ac:dyDescent="0.3">
      <c r="A33" s="11" t="s">
        <v>88</v>
      </c>
      <c r="B33" s="25">
        <v>55603.163999999968</v>
      </c>
      <c r="D33" t="str">
        <f t="shared" si="1"/>
        <v>North Carolina</v>
      </c>
      <c r="E33" s="12">
        <f t="shared" si="0"/>
        <v>55603.163999999968</v>
      </c>
    </row>
    <row r="34" spans="1:5" x14ac:dyDescent="0.3">
      <c r="A34" s="11" t="s">
        <v>7449</v>
      </c>
      <c r="B34" s="25">
        <v>919.91</v>
      </c>
      <c r="D34" t="str">
        <f t="shared" si="1"/>
        <v>North Dakota</v>
      </c>
      <c r="E34" s="12">
        <f t="shared" si="0"/>
        <v>919.91</v>
      </c>
    </row>
    <row r="35" spans="1:5" x14ac:dyDescent="0.3">
      <c r="A35" s="11" t="s">
        <v>498</v>
      </c>
      <c r="B35" s="25">
        <v>78258.135999999926</v>
      </c>
      <c r="D35" t="str">
        <f t="shared" si="1"/>
        <v>Ohio</v>
      </c>
      <c r="E35" s="12">
        <f t="shared" si="0"/>
        <v>78258.135999999926</v>
      </c>
    </row>
    <row r="36" spans="1:5" x14ac:dyDescent="0.3">
      <c r="A36" s="11" t="s">
        <v>649</v>
      </c>
      <c r="B36" s="25">
        <v>19683.390000000003</v>
      </c>
      <c r="D36" t="str">
        <f t="shared" si="1"/>
        <v>Oklahoma</v>
      </c>
      <c r="E36" s="12">
        <f t="shared" si="0"/>
        <v>19683.390000000003</v>
      </c>
    </row>
    <row r="37" spans="1:5" x14ac:dyDescent="0.3">
      <c r="A37" s="11" t="s">
        <v>420</v>
      </c>
      <c r="B37" s="25">
        <v>17431.149999999991</v>
      </c>
      <c r="D37" t="str">
        <f t="shared" si="1"/>
        <v>Oregon</v>
      </c>
      <c r="E37" s="12">
        <f t="shared" si="0"/>
        <v>17431.149999999991</v>
      </c>
    </row>
    <row r="38" spans="1:5" x14ac:dyDescent="0.3">
      <c r="A38" s="11" t="s">
        <v>147</v>
      </c>
      <c r="B38" s="25">
        <v>116511.91400000003</v>
      </c>
      <c r="D38" t="str">
        <f t="shared" si="1"/>
        <v>Pennsylvania</v>
      </c>
      <c r="E38" s="12">
        <f t="shared" si="0"/>
        <v>116511.91400000003</v>
      </c>
    </row>
    <row r="39" spans="1:5" x14ac:dyDescent="0.3">
      <c r="A39" s="11" t="s">
        <v>1399</v>
      </c>
      <c r="B39" s="25">
        <v>22627.955999999995</v>
      </c>
      <c r="D39" t="str">
        <f t="shared" si="1"/>
        <v>Rhode Island</v>
      </c>
      <c r="E39" s="12">
        <f t="shared" si="0"/>
        <v>22627.955999999995</v>
      </c>
    </row>
    <row r="40" spans="1:5" x14ac:dyDescent="0.3">
      <c r="A40" s="11" t="s">
        <v>383</v>
      </c>
      <c r="B40" s="25">
        <v>8481.7099999999991</v>
      </c>
      <c r="D40" t="str">
        <f t="shared" si="1"/>
        <v>South Carolina</v>
      </c>
      <c r="E40" s="12">
        <f t="shared" si="0"/>
        <v>8481.7099999999991</v>
      </c>
    </row>
    <row r="41" spans="1:5" x14ac:dyDescent="0.3">
      <c r="A41" s="11" t="s">
        <v>5326</v>
      </c>
      <c r="B41" s="25">
        <v>1315.5600000000002</v>
      </c>
      <c r="D41" t="str">
        <f t="shared" si="1"/>
        <v>South Dakota</v>
      </c>
      <c r="E41" s="12">
        <f t="shared" si="0"/>
        <v>1315.5600000000002</v>
      </c>
    </row>
    <row r="42" spans="1:5" x14ac:dyDescent="0.3">
      <c r="A42" s="11" t="s">
        <v>335</v>
      </c>
      <c r="B42" s="25">
        <v>30661.872999999981</v>
      </c>
      <c r="D42" t="str">
        <f t="shared" si="1"/>
        <v>Tennessee</v>
      </c>
      <c r="E42" s="12">
        <f t="shared" si="0"/>
        <v>30661.872999999981</v>
      </c>
    </row>
    <row r="43" spans="1:5" x14ac:dyDescent="0.3">
      <c r="A43" s="11" t="s">
        <v>104</v>
      </c>
      <c r="B43" s="25">
        <v>170188.04580000002</v>
      </c>
      <c r="D43" t="str">
        <f t="shared" si="1"/>
        <v>Texas</v>
      </c>
      <c r="E43" s="12">
        <f t="shared" si="0"/>
        <v>170188.04580000002</v>
      </c>
    </row>
    <row r="44" spans="1:5" x14ac:dyDescent="0.3">
      <c r="A44" s="11" t="s">
        <v>121</v>
      </c>
      <c r="B44" s="25">
        <v>11220.055999999999</v>
      </c>
      <c r="D44" t="str">
        <f t="shared" si="1"/>
        <v>Utah</v>
      </c>
      <c r="E44" s="12">
        <f t="shared" si="0"/>
        <v>11220.055999999999</v>
      </c>
    </row>
    <row r="45" spans="1:5" x14ac:dyDescent="0.3">
      <c r="A45" s="11" t="s">
        <v>5203</v>
      </c>
      <c r="B45" s="25">
        <v>8929.369999999999</v>
      </c>
      <c r="D45" t="str">
        <f t="shared" si="1"/>
        <v>Vermont</v>
      </c>
      <c r="E45" s="12">
        <f t="shared" si="0"/>
        <v>8929.369999999999</v>
      </c>
    </row>
    <row r="46" spans="1:5" x14ac:dyDescent="0.3">
      <c r="A46" s="11" t="s">
        <v>319</v>
      </c>
      <c r="B46" s="25">
        <v>70636.719999999987</v>
      </c>
      <c r="D46" t="str">
        <f t="shared" si="1"/>
        <v>Virginia</v>
      </c>
      <c r="E46" s="12">
        <f t="shared" si="0"/>
        <v>70636.719999999987</v>
      </c>
    </row>
    <row r="47" spans="1:5" x14ac:dyDescent="0.3">
      <c r="A47" s="11" t="s">
        <v>96</v>
      </c>
      <c r="B47" s="25">
        <v>138641.26999999993</v>
      </c>
      <c r="D47" t="str">
        <f t="shared" si="1"/>
        <v>Washington</v>
      </c>
      <c r="E47" s="12">
        <f t="shared" si="0"/>
        <v>138641.26999999993</v>
      </c>
    </row>
    <row r="48" spans="1:5" x14ac:dyDescent="0.3">
      <c r="A48" s="11" t="s">
        <v>9726</v>
      </c>
      <c r="B48" s="25">
        <v>1209.8240000000001</v>
      </c>
      <c r="D48" t="str">
        <f t="shared" si="1"/>
        <v>West Virginia</v>
      </c>
      <c r="E48" s="12">
        <f t="shared" si="0"/>
        <v>1209.8240000000001</v>
      </c>
    </row>
    <row r="49" spans="1:5" x14ac:dyDescent="0.3">
      <c r="A49" s="11" t="s">
        <v>114</v>
      </c>
      <c r="B49" s="25">
        <v>32114.610000000019</v>
      </c>
      <c r="D49" t="str">
        <f t="shared" si="1"/>
        <v>Wisconsin</v>
      </c>
      <c r="E49" s="12">
        <f t="shared" si="0"/>
        <v>32114.610000000019</v>
      </c>
    </row>
    <row r="50" spans="1:5" x14ac:dyDescent="0.3">
      <c r="A50" s="11" t="s">
        <v>8542</v>
      </c>
      <c r="B50" s="25">
        <v>1603.1360000000002</v>
      </c>
      <c r="D50" t="str">
        <f t="shared" si="1"/>
        <v>Wyoming</v>
      </c>
      <c r="E50" s="12">
        <f t="shared" si="0"/>
        <v>1603.1360000000002</v>
      </c>
    </row>
    <row r="51" spans="1:5" x14ac:dyDescent="0.3">
      <c r="A51" s="11" t="s">
        <v>10934</v>
      </c>
      <c r="B51" s="25">
        <v>2297200.8603000003</v>
      </c>
      <c r="D51" t="str">
        <f t="shared" si="1"/>
        <v>Grand Total</v>
      </c>
      <c r="E51" s="12">
        <f>SUM(E2:E50)</f>
        <v>2297200.8603000003</v>
      </c>
    </row>
  </sheetData>
  <pageMargins left="0.7" right="0.7" top="0.75" bottom="0.75" header="0.3" footer="0.3"/>
  <pageSetup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36A111-DAC2-474A-BC4C-A9CD4BB18896}">
  <dimension ref="A3:B9"/>
  <sheetViews>
    <sheetView workbookViewId="0">
      <selection activeCell="B24" sqref="B24"/>
    </sheetView>
  </sheetViews>
  <sheetFormatPr defaultRowHeight="14.4" x14ac:dyDescent="0.3"/>
  <cols>
    <col min="1" max="1" width="12.5546875" bestFit="1" customWidth="1"/>
    <col min="2" max="2" width="11.6640625" bestFit="1" customWidth="1"/>
  </cols>
  <sheetData>
    <row r="3" spans="1:2" x14ac:dyDescent="0.3">
      <c r="A3" s="10" t="s">
        <v>10933</v>
      </c>
      <c r="B3" t="s">
        <v>10948</v>
      </c>
    </row>
    <row r="4" spans="1:2" x14ac:dyDescent="0.3">
      <c r="A4" s="11" t="s">
        <v>75</v>
      </c>
      <c r="B4" s="25">
        <v>203412.73300000009</v>
      </c>
    </row>
    <row r="5" spans="1:2" x14ac:dyDescent="0.3">
      <c r="A5" s="11" t="s">
        <v>56</v>
      </c>
      <c r="B5" s="25">
        <v>206965.53200000009</v>
      </c>
    </row>
    <row r="6" spans="1:2" x14ac:dyDescent="0.3">
      <c r="A6" s="11" t="s">
        <v>59</v>
      </c>
      <c r="B6" s="25">
        <v>223843.60800000012</v>
      </c>
    </row>
    <row r="7" spans="1:2" x14ac:dyDescent="0.3">
      <c r="A7" s="11" t="s">
        <v>36</v>
      </c>
      <c r="B7" s="25">
        <v>328449.1030000007</v>
      </c>
    </row>
    <row r="8" spans="1:2" x14ac:dyDescent="0.3">
      <c r="A8" s="11" t="s">
        <v>72</v>
      </c>
      <c r="B8" s="25">
        <v>330007.05400000012</v>
      </c>
    </row>
    <row r="9" spans="1:2" x14ac:dyDescent="0.3">
      <c r="A9" s="11" t="s">
        <v>10934</v>
      </c>
      <c r="B9" s="25">
        <v>1292678.0300000012</v>
      </c>
    </row>
  </sheetData>
  <pageMargins left="0.7" right="0.7" top="0.75" bottom="0.75" header="0.3" footer="0.3"/>
  <pageSetup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B51C05-069D-48AD-BF54-343A9176B2DF}">
  <dimension ref="A3:N32"/>
  <sheetViews>
    <sheetView topLeftCell="A16" workbookViewId="0">
      <selection activeCell="N32" sqref="N32"/>
    </sheetView>
  </sheetViews>
  <sheetFormatPr defaultRowHeight="14.4" x14ac:dyDescent="0.3"/>
  <cols>
    <col min="1" max="1" width="12.5546875" bestFit="1" customWidth="1"/>
    <col min="2" max="2" width="12" bestFit="1" customWidth="1"/>
    <col min="3" max="3" width="12.109375" bestFit="1" customWidth="1"/>
    <col min="4" max="4" width="14.88671875" bestFit="1" customWidth="1"/>
    <col min="5" max="5" width="15.88671875" bestFit="1" customWidth="1"/>
    <col min="6" max="6" width="18.77734375" bestFit="1" customWidth="1"/>
    <col min="7" max="7" width="12.5546875" bestFit="1" customWidth="1"/>
    <col min="8" max="8" width="14.88671875" bestFit="1" customWidth="1"/>
    <col min="9" max="9" width="2.44140625" customWidth="1"/>
    <col min="10" max="10" width="12.5546875" bestFit="1" customWidth="1"/>
    <col min="11" max="11" width="15.88671875" bestFit="1" customWidth="1"/>
    <col min="12" max="12" width="2.44140625" customWidth="1"/>
    <col min="13" max="13" width="12.5546875" bestFit="1" customWidth="1"/>
    <col min="14" max="17" width="18.77734375" bestFit="1" customWidth="1"/>
  </cols>
  <sheetData>
    <row r="3" spans="1:6" x14ac:dyDescent="0.3">
      <c r="A3" s="10" t="s">
        <v>10933</v>
      </c>
      <c r="B3" t="s">
        <v>10948</v>
      </c>
      <c r="C3" t="s">
        <v>10947</v>
      </c>
      <c r="D3" t="s">
        <v>10949</v>
      </c>
      <c r="E3" t="s">
        <v>10950</v>
      </c>
      <c r="F3" t="s">
        <v>10951</v>
      </c>
    </row>
    <row r="4" spans="1:6" x14ac:dyDescent="0.3">
      <c r="A4" s="11" t="s">
        <v>10935</v>
      </c>
      <c r="B4" s="25">
        <v>95365.937600000019</v>
      </c>
      <c r="C4" s="25">
        <v>9199.2699999999986</v>
      </c>
      <c r="D4" s="25">
        <v>1500</v>
      </c>
      <c r="E4" s="25">
        <v>387</v>
      </c>
      <c r="F4" s="15">
        <v>9.6462848596792869E-2</v>
      </c>
    </row>
    <row r="5" spans="1:6" x14ac:dyDescent="0.3">
      <c r="A5" s="11" t="s">
        <v>10936</v>
      </c>
      <c r="B5" s="25">
        <v>60172.649400000024</v>
      </c>
      <c r="C5" s="25">
        <v>10288.898699999991</v>
      </c>
      <c r="D5" s="25">
        <v>1068</v>
      </c>
      <c r="E5" s="25">
        <v>301</v>
      </c>
      <c r="F5" s="15">
        <v>0.17098962406664425</v>
      </c>
    </row>
    <row r="6" spans="1:6" x14ac:dyDescent="0.3">
      <c r="A6" s="11" t="s">
        <v>10937</v>
      </c>
      <c r="B6" s="25">
        <v>199252.98399999991</v>
      </c>
      <c r="C6" s="25">
        <v>26806.573700000015</v>
      </c>
      <c r="D6" s="25">
        <v>2491</v>
      </c>
      <c r="E6" s="25">
        <v>680</v>
      </c>
      <c r="F6" s="15">
        <v>0.13453536886554246</v>
      </c>
    </row>
    <row r="7" spans="1:6" x14ac:dyDescent="0.3">
      <c r="A7" s="11" t="s">
        <v>10938</v>
      </c>
      <c r="B7" s="25">
        <v>141851.5674</v>
      </c>
      <c r="C7" s="25">
        <v>13437.806799999998</v>
      </c>
      <c r="D7" s="25">
        <v>2441</v>
      </c>
      <c r="E7" s="25">
        <v>663</v>
      </c>
      <c r="F7" s="15">
        <v>9.4731465053942004E-2</v>
      </c>
    </row>
    <row r="8" spans="1:6" x14ac:dyDescent="0.3">
      <c r="A8" s="11" t="s">
        <v>10939</v>
      </c>
      <c r="B8" s="25">
        <v>156122.28669999994</v>
      </c>
      <c r="C8" s="25">
        <v>22308.51279999999</v>
      </c>
      <c r="D8" s="25">
        <v>2850</v>
      </c>
      <c r="E8" s="25">
        <v>750</v>
      </c>
      <c r="F8" s="15">
        <v>0.14289127626517142</v>
      </c>
    </row>
    <row r="9" spans="1:6" x14ac:dyDescent="0.3">
      <c r="A9" s="11" t="s">
        <v>10940</v>
      </c>
      <c r="B9" s="25">
        <v>147082.61130000011</v>
      </c>
      <c r="C9" s="25">
        <v>20899.334500000012</v>
      </c>
      <c r="D9" s="25">
        <v>2644</v>
      </c>
      <c r="E9" s="25">
        <v>709</v>
      </c>
      <c r="F9" s="15">
        <v>0.1420924901678027</v>
      </c>
    </row>
    <row r="10" spans="1:6" x14ac:dyDescent="0.3">
      <c r="A10" s="11" t="s">
        <v>10941</v>
      </c>
      <c r="B10" s="25">
        <v>149580.83800000031</v>
      </c>
      <c r="C10" s="25">
        <v>13535.38299999998</v>
      </c>
      <c r="D10" s="25">
        <v>2705</v>
      </c>
      <c r="E10" s="25">
        <v>708</v>
      </c>
      <c r="F10" s="15">
        <v>9.0488749635163512E-2</v>
      </c>
    </row>
    <row r="11" spans="1:6" x14ac:dyDescent="0.3">
      <c r="A11" s="11" t="s">
        <v>10942</v>
      </c>
      <c r="B11" s="25">
        <v>159589.45099999988</v>
      </c>
      <c r="C11" s="25">
        <v>21896.715399999972</v>
      </c>
      <c r="D11" s="25">
        <v>2796</v>
      </c>
      <c r="E11" s="25">
        <v>710</v>
      </c>
      <c r="F11" s="15">
        <v>0.13720653378273723</v>
      </c>
    </row>
    <row r="12" spans="1:6" x14ac:dyDescent="0.3">
      <c r="A12" s="11" t="s">
        <v>10943</v>
      </c>
      <c r="B12" s="25">
        <v>309770.09970000025</v>
      </c>
      <c r="C12" s="25">
        <v>37293.192500000034</v>
      </c>
      <c r="D12" s="25">
        <v>5073</v>
      </c>
      <c r="E12" s="25">
        <v>1386</v>
      </c>
      <c r="F12" s="15">
        <v>0.12038990379031732</v>
      </c>
    </row>
    <row r="13" spans="1:6" x14ac:dyDescent="0.3">
      <c r="A13" s="11" t="s">
        <v>10944</v>
      </c>
      <c r="B13" s="25">
        <v>197115.20170000009</v>
      </c>
      <c r="C13" s="25">
        <v>31469.663800000035</v>
      </c>
      <c r="D13" s="25">
        <v>3095</v>
      </c>
      <c r="E13" s="25">
        <v>817</v>
      </c>
      <c r="F13" s="15">
        <v>0.15965112547684351</v>
      </c>
    </row>
    <row r="14" spans="1:6" x14ac:dyDescent="0.3">
      <c r="A14" s="11" t="s">
        <v>10945</v>
      </c>
      <c r="B14" s="25">
        <v>349120.07400000008</v>
      </c>
      <c r="C14" s="25">
        <v>35825.536599999927</v>
      </c>
      <c r="D14" s="25">
        <v>5741</v>
      </c>
      <c r="E14" s="25">
        <v>1462</v>
      </c>
      <c r="F14" s="15">
        <v>0.10261666191099604</v>
      </c>
    </row>
    <row r="15" spans="1:6" x14ac:dyDescent="0.3">
      <c r="A15" s="11" t="s">
        <v>10946</v>
      </c>
      <c r="B15" s="25">
        <v>332177.15950000001</v>
      </c>
      <c r="C15" s="25">
        <v>43436.13390000003</v>
      </c>
      <c r="D15" s="25">
        <v>5469</v>
      </c>
      <c r="E15" s="25">
        <v>1421</v>
      </c>
      <c r="F15" s="15">
        <v>0.13076195234308405</v>
      </c>
    </row>
    <row r="16" spans="1:6" x14ac:dyDescent="0.3">
      <c r="A16" s="11" t="s">
        <v>10934</v>
      </c>
      <c r="B16" s="25">
        <v>2297200.8602999491</v>
      </c>
      <c r="C16" s="25">
        <v>286397.0216999994</v>
      </c>
      <c r="D16" s="25">
        <v>37873</v>
      </c>
      <c r="E16" s="25">
        <v>9994</v>
      </c>
      <c r="F16" s="15">
        <v>0.12467217240315856</v>
      </c>
    </row>
    <row r="19" spans="1:14" x14ac:dyDescent="0.3">
      <c r="A19" s="10" t="s">
        <v>10933</v>
      </c>
      <c r="B19" t="s">
        <v>10948</v>
      </c>
      <c r="D19" s="10" t="s">
        <v>10933</v>
      </c>
      <c r="E19" t="s">
        <v>10947</v>
      </c>
      <c r="G19" s="10" t="s">
        <v>10933</v>
      </c>
      <c r="H19" t="s">
        <v>10949</v>
      </c>
      <c r="J19" s="10" t="s">
        <v>10933</v>
      </c>
      <c r="K19" t="s">
        <v>10950</v>
      </c>
      <c r="M19" s="10" t="s">
        <v>10933</v>
      </c>
      <c r="N19" t="s">
        <v>10951</v>
      </c>
    </row>
    <row r="20" spans="1:14" x14ac:dyDescent="0.3">
      <c r="A20" s="11" t="s">
        <v>10935</v>
      </c>
      <c r="B20" s="25">
        <v>95365.937600000019</v>
      </c>
      <c r="D20" s="11" t="s">
        <v>10935</v>
      </c>
      <c r="E20" s="25">
        <v>9199.2699999999986</v>
      </c>
      <c r="G20" s="11" t="s">
        <v>10935</v>
      </c>
      <c r="H20" s="25">
        <v>1500</v>
      </c>
      <c r="J20" s="11" t="s">
        <v>10935</v>
      </c>
      <c r="K20" s="25">
        <v>387</v>
      </c>
      <c r="M20" s="11" t="s">
        <v>10935</v>
      </c>
      <c r="N20" s="38">
        <v>9.6462848596792869E-2</v>
      </c>
    </row>
    <row r="21" spans="1:14" x14ac:dyDescent="0.3">
      <c r="A21" s="11" t="s">
        <v>10936</v>
      </c>
      <c r="B21" s="25">
        <v>60172.649400000024</v>
      </c>
      <c r="D21" s="11" t="s">
        <v>10936</v>
      </c>
      <c r="E21" s="25">
        <v>10288.898699999991</v>
      </c>
      <c r="G21" s="11" t="s">
        <v>10936</v>
      </c>
      <c r="H21" s="25">
        <v>1068</v>
      </c>
      <c r="J21" s="11" t="s">
        <v>10936</v>
      </c>
      <c r="K21" s="25">
        <v>301</v>
      </c>
      <c r="M21" s="11" t="s">
        <v>10936</v>
      </c>
      <c r="N21" s="38">
        <v>0.17098962406664425</v>
      </c>
    </row>
    <row r="22" spans="1:14" x14ac:dyDescent="0.3">
      <c r="A22" s="11" t="s">
        <v>10937</v>
      </c>
      <c r="B22" s="25">
        <v>199252.98399999991</v>
      </c>
      <c r="D22" s="11" t="s">
        <v>10937</v>
      </c>
      <c r="E22" s="25">
        <v>26806.573700000015</v>
      </c>
      <c r="G22" s="11" t="s">
        <v>10937</v>
      </c>
      <c r="H22" s="25">
        <v>2491</v>
      </c>
      <c r="J22" s="11" t="s">
        <v>10937</v>
      </c>
      <c r="K22" s="25">
        <v>680</v>
      </c>
      <c r="M22" s="11" t="s">
        <v>10937</v>
      </c>
      <c r="N22" s="38">
        <v>0.13453536886554246</v>
      </c>
    </row>
    <row r="23" spans="1:14" x14ac:dyDescent="0.3">
      <c r="A23" s="11" t="s">
        <v>10938</v>
      </c>
      <c r="B23" s="25">
        <v>141851.5674</v>
      </c>
      <c r="D23" s="11" t="s">
        <v>10938</v>
      </c>
      <c r="E23" s="25">
        <v>13437.806799999998</v>
      </c>
      <c r="G23" s="11" t="s">
        <v>10938</v>
      </c>
      <c r="H23" s="25">
        <v>2441</v>
      </c>
      <c r="J23" s="11" t="s">
        <v>10938</v>
      </c>
      <c r="K23" s="25">
        <v>663</v>
      </c>
      <c r="M23" s="11" t="s">
        <v>10938</v>
      </c>
      <c r="N23" s="38">
        <v>9.4731465053942004E-2</v>
      </c>
    </row>
    <row r="24" spans="1:14" x14ac:dyDescent="0.3">
      <c r="A24" s="11" t="s">
        <v>10939</v>
      </c>
      <c r="B24" s="25">
        <v>156122.28669999994</v>
      </c>
      <c r="D24" s="11" t="s">
        <v>10939</v>
      </c>
      <c r="E24" s="25">
        <v>22308.51279999999</v>
      </c>
      <c r="G24" s="11" t="s">
        <v>10939</v>
      </c>
      <c r="H24" s="25">
        <v>2850</v>
      </c>
      <c r="J24" s="11" t="s">
        <v>10939</v>
      </c>
      <c r="K24" s="25">
        <v>750</v>
      </c>
      <c r="M24" s="11" t="s">
        <v>10939</v>
      </c>
      <c r="N24" s="38">
        <v>0.14289127626517142</v>
      </c>
    </row>
    <row r="25" spans="1:14" x14ac:dyDescent="0.3">
      <c r="A25" s="11" t="s">
        <v>10940</v>
      </c>
      <c r="B25" s="25">
        <v>147082.61130000011</v>
      </c>
      <c r="D25" s="11" t="s">
        <v>10940</v>
      </c>
      <c r="E25" s="25">
        <v>20899.334500000012</v>
      </c>
      <c r="G25" s="11" t="s">
        <v>10940</v>
      </c>
      <c r="H25" s="25">
        <v>2644</v>
      </c>
      <c r="J25" s="11" t="s">
        <v>10940</v>
      </c>
      <c r="K25" s="25">
        <v>709</v>
      </c>
      <c r="M25" s="11" t="s">
        <v>10940</v>
      </c>
      <c r="N25" s="38">
        <v>0.1420924901678027</v>
      </c>
    </row>
    <row r="26" spans="1:14" x14ac:dyDescent="0.3">
      <c r="A26" s="11" t="s">
        <v>10941</v>
      </c>
      <c r="B26" s="25">
        <v>149580.83800000031</v>
      </c>
      <c r="D26" s="11" t="s">
        <v>10941</v>
      </c>
      <c r="E26" s="25">
        <v>13535.38299999998</v>
      </c>
      <c r="G26" s="11" t="s">
        <v>10941</v>
      </c>
      <c r="H26" s="25">
        <v>2705</v>
      </c>
      <c r="J26" s="11" t="s">
        <v>10941</v>
      </c>
      <c r="K26" s="25">
        <v>708</v>
      </c>
      <c r="M26" s="11" t="s">
        <v>10941</v>
      </c>
      <c r="N26" s="38">
        <v>9.0488749635163512E-2</v>
      </c>
    </row>
    <row r="27" spans="1:14" x14ac:dyDescent="0.3">
      <c r="A27" s="11" t="s">
        <v>10942</v>
      </c>
      <c r="B27" s="25">
        <v>159589.45099999988</v>
      </c>
      <c r="D27" s="11" t="s">
        <v>10942</v>
      </c>
      <c r="E27" s="25">
        <v>21896.715399999972</v>
      </c>
      <c r="G27" s="11" t="s">
        <v>10942</v>
      </c>
      <c r="H27" s="25">
        <v>2796</v>
      </c>
      <c r="J27" s="11" t="s">
        <v>10942</v>
      </c>
      <c r="K27" s="25">
        <v>710</v>
      </c>
      <c r="M27" s="11" t="s">
        <v>10942</v>
      </c>
      <c r="N27" s="38">
        <v>0.13720653378273723</v>
      </c>
    </row>
    <row r="28" spans="1:14" x14ac:dyDescent="0.3">
      <c r="A28" s="11" t="s">
        <v>10943</v>
      </c>
      <c r="B28" s="25">
        <v>309770.09970000025</v>
      </c>
      <c r="D28" s="11" t="s">
        <v>10943</v>
      </c>
      <c r="E28" s="25">
        <v>37293.192500000034</v>
      </c>
      <c r="G28" s="11" t="s">
        <v>10943</v>
      </c>
      <c r="H28" s="25">
        <v>5073</v>
      </c>
      <c r="J28" s="11" t="s">
        <v>10943</v>
      </c>
      <c r="K28" s="25">
        <v>1386</v>
      </c>
      <c r="M28" s="11" t="s">
        <v>10943</v>
      </c>
      <c r="N28" s="38">
        <v>0.12038990379031732</v>
      </c>
    </row>
    <row r="29" spans="1:14" x14ac:dyDescent="0.3">
      <c r="A29" s="11" t="s">
        <v>10944</v>
      </c>
      <c r="B29" s="25">
        <v>197115.20170000009</v>
      </c>
      <c r="D29" s="11" t="s">
        <v>10944</v>
      </c>
      <c r="E29" s="25">
        <v>31469.663800000035</v>
      </c>
      <c r="G29" s="11" t="s">
        <v>10944</v>
      </c>
      <c r="H29" s="25">
        <v>3095</v>
      </c>
      <c r="J29" s="11" t="s">
        <v>10944</v>
      </c>
      <c r="K29" s="25">
        <v>817</v>
      </c>
      <c r="M29" s="11" t="s">
        <v>10944</v>
      </c>
      <c r="N29" s="38">
        <v>0.15965112547684351</v>
      </c>
    </row>
    <row r="30" spans="1:14" x14ac:dyDescent="0.3">
      <c r="A30" s="11" t="s">
        <v>10945</v>
      </c>
      <c r="B30" s="25">
        <v>349120.07400000008</v>
      </c>
      <c r="D30" s="11" t="s">
        <v>10945</v>
      </c>
      <c r="E30" s="25">
        <v>35825.536599999927</v>
      </c>
      <c r="G30" s="11" t="s">
        <v>10945</v>
      </c>
      <c r="H30" s="25">
        <v>5741</v>
      </c>
      <c r="J30" s="11" t="s">
        <v>10945</v>
      </c>
      <c r="K30" s="25">
        <v>1462</v>
      </c>
      <c r="M30" s="11" t="s">
        <v>10945</v>
      </c>
      <c r="N30" s="38">
        <v>0.10261666191099604</v>
      </c>
    </row>
    <row r="31" spans="1:14" x14ac:dyDescent="0.3">
      <c r="A31" s="11" t="s">
        <v>10946</v>
      </c>
      <c r="B31" s="25">
        <v>332177.15950000001</v>
      </c>
      <c r="D31" s="11" t="s">
        <v>10946</v>
      </c>
      <c r="E31" s="25">
        <v>43436.13390000003</v>
      </c>
      <c r="G31" s="11" t="s">
        <v>10946</v>
      </c>
      <c r="H31" s="25">
        <v>5469</v>
      </c>
      <c r="J31" s="11" t="s">
        <v>10946</v>
      </c>
      <c r="K31" s="25">
        <v>1421</v>
      </c>
      <c r="M31" s="11" t="s">
        <v>10946</v>
      </c>
      <c r="N31" s="38">
        <v>0.13076195234308405</v>
      </c>
    </row>
    <row r="32" spans="1:14" x14ac:dyDescent="0.3">
      <c r="A32" s="11" t="s">
        <v>10934</v>
      </c>
      <c r="B32" s="28">
        <v>2297200.8603000008</v>
      </c>
      <c r="C32" s="28"/>
      <c r="D32" s="29" t="s">
        <v>10934</v>
      </c>
      <c r="E32" s="28">
        <v>286397.02169999998</v>
      </c>
      <c r="G32" s="11" t="s">
        <v>10934</v>
      </c>
      <c r="H32" s="30">
        <v>37873</v>
      </c>
      <c r="J32" s="11" t="s">
        <v>10934</v>
      </c>
      <c r="K32" s="30">
        <v>9994</v>
      </c>
      <c r="M32" s="11" t="s">
        <v>10934</v>
      </c>
      <c r="N32" s="38">
        <v>0.12467217240315856</v>
      </c>
    </row>
  </sheetData>
  <pageMargins left="0.7" right="0.7" top="0.75" bottom="0.75" header="0.3" footer="0.3"/>
  <pageSetup orientation="portrait" r:id="rId7"/>
  <drawing r:id="rId8"/>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55CF36-A366-4977-B588-39F371D3C75B}">
  <dimension ref="A3:F12"/>
  <sheetViews>
    <sheetView workbookViewId="0">
      <selection activeCell="A12" sqref="A12"/>
    </sheetView>
  </sheetViews>
  <sheetFormatPr defaultRowHeight="14.4" x14ac:dyDescent="0.3"/>
  <cols>
    <col min="1" max="1" width="12.5546875" bestFit="1" customWidth="1"/>
    <col min="2" max="2" width="12.109375" bestFit="1" customWidth="1"/>
    <col min="3" max="3" width="12" bestFit="1" customWidth="1"/>
    <col min="4" max="4" width="14.88671875" bestFit="1" customWidth="1"/>
    <col min="5" max="5" width="15.88671875" bestFit="1" customWidth="1"/>
    <col min="6" max="6" width="18.77734375" bestFit="1" customWidth="1"/>
  </cols>
  <sheetData>
    <row r="3" spans="1:6" x14ac:dyDescent="0.3">
      <c r="A3" s="10" t="s">
        <v>10933</v>
      </c>
      <c r="B3" t="s">
        <v>10947</v>
      </c>
      <c r="C3" t="s">
        <v>10948</v>
      </c>
      <c r="D3" t="s">
        <v>10949</v>
      </c>
      <c r="E3" t="s">
        <v>10950</v>
      </c>
      <c r="F3" t="s">
        <v>10951</v>
      </c>
    </row>
    <row r="4" spans="1:6" x14ac:dyDescent="0.3">
      <c r="A4" s="11">
        <v>2011</v>
      </c>
      <c r="B4" s="25">
        <v>49543.974100000007</v>
      </c>
      <c r="C4" s="25">
        <v>484247.49810000096</v>
      </c>
      <c r="D4" s="25">
        <v>7581</v>
      </c>
      <c r="E4" s="25">
        <v>1993</v>
      </c>
      <c r="F4" s="25">
        <v>0.10231126499236715</v>
      </c>
    </row>
    <row r="5" spans="1:6" x14ac:dyDescent="0.3">
      <c r="A5" s="11">
        <v>2012</v>
      </c>
      <c r="B5" s="25">
        <v>61618.603700000051</v>
      </c>
      <c r="C5" s="25">
        <v>470532.50899999985</v>
      </c>
      <c r="D5" s="25">
        <v>7979</v>
      </c>
      <c r="E5" s="25">
        <v>2102</v>
      </c>
      <c r="F5" s="25">
        <v>0.13095504034557592</v>
      </c>
    </row>
    <row r="6" spans="1:6" x14ac:dyDescent="0.3">
      <c r="A6" s="11">
        <v>2013</v>
      </c>
      <c r="B6" s="25">
        <v>81726.930800000177</v>
      </c>
      <c r="C6" s="25">
        <v>608473.83000000066</v>
      </c>
      <c r="D6" s="25">
        <v>9810</v>
      </c>
      <c r="E6" s="25">
        <v>2580</v>
      </c>
      <c r="F6" s="25">
        <v>0.13431461924993568</v>
      </c>
    </row>
    <row r="7" spans="1:6" x14ac:dyDescent="0.3">
      <c r="A7" s="11">
        <v>2014</v>
      </c>
      <c r="B7" s="25">
        <v>93507.513099999967</v>
      </c>
      <c r="C7" s="25">
        <v>733947.0231999997</v>
      </c>
      <c r="D7" s="25">
        <v>12503</v>
      </c>
      <c r="E7" s="25">
        <v>3319</v>
      </c>
      <c r="F7" s="25">
        <v>0.12740362743390987</v>
      </c>
    </row>
    <row r="8" spans="1:6" x14ac:dyDescent="0.3">
      <c r="A8" s="11" t="s">
        <v>10934</v>
      </c>
      <c r="B8" s="25">
        <v>286397.02169999998</v>
      </c>
      <c r="C8" s="25">
        <v>2297200.8602999519</v>
      </c>
      <c r="D8" s="25">
        <v>37873</v>
      </c>
      <c r="E8" s="25">
        <v>9994</v>
      </c>
      <c r="F8" s="25">
        <v>0.12467217240315866</v>
      </c>
    </row>
    <row r="11" spans="1:6" x14ac:dyDescent="0.3">
      <c r="A11" s="26" t="s">
        <v>10952</v>
      </c>
      <c r="B11">
        <f>GETPIVOTDATA("Sum of Profit",$A$3,"Year",2014)/GETPIVOTDATA("Sum of Profit",$A$3,"Year",2013)</f>
        <v>1.1441456590218577</v>
      </c>
      <c r="C11">
        <f>GETPIVOTDATA("Sum of Sales",$A$3,"Year",2014)/GETPIVOTDATA("Sum of Sales",$A$3,"Year",2013)</f>
        <v>1.206209679058833</v>
      </c>
      <c r="D11">
        <f>GETPIVOTDATA("Sum of Quantity",$A$3,"Year",2014)/GETPIVOTDATA("Sum of Quantity",$A$3,"Year",2013)</f>
        <v>1.2745158002038737</v>
      </c>
      <c r="E11">
        <f>GETPIVOTDATA("Count of Order ID",$A$3,"Year",2014)/GETPIVOTDATA("Count of Order ID",$A$3,"Year",2013)</f>
        <v>1.2864341085271318</v>
      </c>
      <c r="F11">
        <f>GETPIVOTDATA("Sum of Profit Margin",$A$3,"Year",2014)/GETPIVOTDATA("Sum of Profit Margin",$A$3,"Year",2013)</f>
        <v>0.94854624273500954</v>
      </c>
    </row>
    <row r="12" spans="1:6" x14ac:dyDescent="0.3">
      <c r="A12" s="26" t="s">
        <v>10952</v>
      </c>
      <c r="B12" s="27">
        <f>B11-1</f>
        <v>0.14414565902185772</v>
      </c>
      <c r="C12" s="27">
        <f t="shared" ref="C12:F12" si="0">C11-1</f>
        <v>0.20620967905883303</v>
      </c>
      <c r="D12" s="27">
        <f t="shared" si="0"/>
        <v>0.27451580020387367</v>
      </c>
      <c r="E12" s="27">
        <f t="shared" si="0"/>
        <v>0.2864341085271318</v>
      </c>
      <c r="F12" s="27">
        <f t="shared" si="0"/>
        <v>-5.1453757264990463E-2</v>
      </c>
    </row>
  </sheetData>
  <pageMargins left="0.7" right="0.7" top="0.75" bottom="0.75" header="0.3" footer="0.3"/>
  <pageSetup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W11"/>
  <sheetViews>
    <sheetView showGridLines="0" tabSelected="1" zoomScale="85" zoomScaleNormal="85" workbookViewId="0">
      <selection activeCell="X5" sqref="X5"/>
    </sheetView>
  </sheetViews>
  <sheetFormatPr defaultColWidth="14.44140625" defaultRowHeight="19.8" customHeight="1" x14ac:dyDescent="0.55000000000000004"/>
  <cols>
    <col min="1" max="20" width="8.6640625" style="16" customWidth="1"/>
    <col min="21" max="21" width="1.77734375" style="16" customWidth="1"/>
    <col min="22" max="22" width="18.6640625" style="33" bestFit="1" customWidth="1"/>
    <col min="23" max="23" width="15.33203125" style="35" customWidth="1"/>
    <col min="24" max="26" width="8.6640625" style="16" customWidth="1"/>
    <col min="27" max="16384" width="14.44140625" style="16"/>
  </cols>
  <sheetData>
    <row r="1" spans="1:23" ht="19.8" customHeight="1" x14ac:dyDescent="0.55000000000000004">
      <c r="V1" s="31">
        <f>GETPIVOTDATA("Sum of Sales",'KPI YOY'!$A$3)</f>
        <v>2297200.8602999519</v>
      </c>
      <c r="W1" s="36">
        <f>'KPI YOY'!C12</f>
        <v>0.20620967905883303</v>
      </c>
    </row>
    <row r="2" spans="1:23" ht="19.8" customHeight="1" x14ac:dyDescent="0.55000000000000004">
      <c r="V2" s="31">
        <f>GETPIVOTDATA("Sum of Profit",'KPI YOY'!$A$3)</f>
        <v>286397.02169999998</v>
      </c>
      <c r="W2" s="36">
        <f>'KPI YOY'!B12</f>
        <v>0.14414565902185772</v>
      </c>
    </row>
    <row r="3" spans="1:23" ht="19.8" customHeight="1" x14ac:dyDescent="0.55000000000000004">
      <c r="V3" s="32">
        <f>GETPIVOTDATA("Quantity",KPI!$G$19)</f>
        <v>37873</v>
      </c>
      <c r="W3" s="36">
        <f>'KPI YOY'!D12</f>
        <v>0.27451580020387367</v>
      </c>
    </row>
    <row r="4" spans="1:23" ht="19.8" customHeight="1" x14ac:dyDescent="0.55000000000000004">
      <c r="V4" s="32">
        <f>GETPIVOTDATA("Order ID",KPI!$J$19)</f>
        <v>9994</v>
      </c>
      <c r="W4" s="36">
        <f>'KPI YOY'!E12</f>
        <v>0.2864341085271318</v>
      </c>
    </row>
    <row r="5" spans="1:23" ht="19.8" customHeight="1" x14ac:dyDescent="0.55000000000000004">
      <c r="V5" s="37">
        <f>GETPIVOTDATA("Sum of Profit Margin",'KPI YOY'!$A$3)</f>
        <v>0.12467217240315866</v>
      </c>
      <c r="W5" s="34">
        <f>'KPI YOY'!F12</f>
        <v>-5.1453757264990463E-2</v>
      </c>
    </row>
    <row r="11" spans="1:23" ht="19.8" customHeight="1" x14ac:dyDescent="0.55000000000000004">
      <c r="A11" s="17" t="s">
        <v>10932</v>
      </c>
      <c r="B11" s="18"/>
      <c r="Q11" s="17"/>
    </row>
  </sheetData>
  <pageMargins left="0.23622047244094491" right="0.23622047244094491" top="0.78740157480314965" bottom="0.74803149606299213" header="0.31496062992125984" footer="0.31496062992125984"/>
  <pageSetup paperSize="3" scale="120" orientation="landscape"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1</vt:i4>
      </vt:variant>
    </vt:vector>
  </HeadingPairs>
  <TitlesOfParts>
    <vt:vector size="10" baseType="lpstr">
      <vt:lpstr>Data</vt:lpstr>
      <vt:lpstr>Combo</vt:lpstr>
      <vt:lpstr>Waterfall</vt:lpstr>
      <vt:lpstr>Donut</vt:lpstr>
      <vt:lpstr>Map</vt:lpstr>
      <vt:lpstr>Bar</vt:lpstr>
      <vt:lpstr>KPI</vt:lpstr>
      <vt:lpstr>KPI YOY</vt:lpstr>
      <vt:lpstr>layout</vt:lpstr>
      <vt:lpstr>layout!Print_Area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Maricris Resma</cp:lastModifiedBy>
  <cp:lastPrinted>2024-03-31T23:27:35Z</cp:lastPrinted>
  <dcterms:created xsi:type="dcterms:W3CDTF">2015-06-05T18:17:20Z</dcterms:created>
  <dcterms:modified xsi:type="dcterms:W3CDTF">2024-04-01T00:16:20Z</dcterms:modified>
</cp:coreProperties>
</file>