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95" yWindow="-75" windowWidth="19425" windowHeight="10560" activeTab="2"/>
  </bookViews>
  <sheets>
    <sheet name="5_data_var12" sheetId="4" r:id="rId1"/>
    <sheet name="6-Визуальное сравнение" sheetId="1" r:id="rId2"/>
    <sheet name="5-Report-12" sheetId="3" r:id="rId3"/>
    <sheet name="5-Доверит. инт." sheetId="5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5" l="1"/>
  <c r="F52" i="5"/>
  <c r="G52" i="5" s="1"/>
  <c r="H52" i="5"/>
  <c r="E53" i="5"/>
  <c r="F53" i="5" s="1"/>
  <c r="C53" i="5"/>
  <c r="C52" i="5"/>
  <c r="E51" i="5"/>
  <c r="F51" i="5" s="1"/>
  <c r="I21" i="5"/>
  <c r="I22" i="5"/>
  <c r="I23" i="5"/>
  <c r="I24" i="5"/>
  <c r="I20" i="5"/>
  <c r="H21" i="5"/>
  <c r="H22" i="5"/>
  <c r="H23" i="5"/>
  <c r="H24" i="5"/>
  <c r="H20" i="5"/>
  <c r="G21" i="5"/>
  <c r="G22" i="5"/>
  <c r="G23" i="5"/>
  <c r="G24" i="5"/>
  <c r="G20" i="5"/>
  <c r="E24" i="5"/>
  <c r="F24" i="5" s="1"/>
  <c r="E23" i="5"/>
  <c r="F23" i="5" s="1"/>
  <c r="E22" i="5"/>
  <c r="F22" i="5" s="1"/>
  <c r="E21" i="5"/>
  <c r="F21" i="5" s="1"/>
  <c r="E20" i="5"/>
  <c r="F20" i="5" s="1"/>
  <c r="J9" i="5"/>
  <c r="J10" i="5"/>
  <c r="J11" i="5"/>
  <c r="J12" i="5"/>
  <c r="J13" i="5"/>
  <c r="I10" i="5"/>
  <c r="I11" i="5"/>
  <c r="I12" i="5"/>
  <c r="I13" i="5"/>
  <c r="I9" i="5"/>
  <c r="H10" i="5"/>
  <c r="H11" i="5"/>
  <c r="H12" i="5"/>
  <c r="H13" i="5"/>
  <c r="H9" i="5"/>
  <c r="G10" i="5"/>
  <c r="G11" i="5"/>
  <c r="G12" i="5"/>
  <c r="G13" i="5"/>
  <c r="G9" i="5"/>
  <c r="F10" i="5"/>
  <c r="F11" i="5"/>
  <c r="F12" i="5"/>
  <c r="F13" i="5"/>
  <c r="E10" i="5"/>
  <c r="E11" i="5"/>
  <c r="E12" i="5"/>
  <c r="E13" i="5"/>
  <c r="E9" i="5"/>
  <c r="F9" i="5"/>
  <c r="H53" i="5" l="1"/>
  <c r="G53" i="5"/>
  <c r="I52" i="5"/>
  <c r="G51" i="5"/>
  <c r="H51" i="5"/>
  <c r="I51" i="5" s="1"/>
  <c r="I53" i="5" l="1"/>
</calcChain>
</file>

<file path=xl/sharedStrings.xml><?xml version="1.0" encoding="utf-8"?>
<sst xmlns="http://schemas.openxmlformats.org/spreadsheetml/2006/main" count="150" uniqueCount="89">
  <si>
    <t>Напишите про данные Вашего варианта,  какие переменные, каковы единицы измерения и каков объем данных.</t>
  </si>
  <si>
    <t>Распре-деление</t>
  </si>
  <si>
    <t>Формули-ровка</t>
  </si>
  <si>
    <t>Но:</t>
  </si>
  <si>
    <t>Критерий  хи-квадрат</t>
  </si>
  <si>
    <t>Значение p</t>
  </si>
  <si>
    <t>Принимается ли Но?</t>
  </si>
  <si>
    <r>
      <t xml:space="preserve">уровень значимости </t>
    </r>
    <r>
      <rPr>
        <b/>
        <sz val="12"/>
        <color theme="1"/>
        <rFont val="Times New Roman"/>
        <family val="1"/>
        <charset val="204"/>
      </rPr>
      <t>0,05</t>
    </r>
  </si>
  <si>
    <t>Нормаль-ное</t>
  </si>
  <si>
    <r>
      <t xml:space="preserve">уровень значимости </t>
    </r>
    <r>
      <rPr>
        <b/>
        <sz val="12"/>
        <color theme="1"/>
        <rFont val="Times New Roman"/>
        <family val="1"/>
        <charset val="204"/>
      </rPr>
      <t>0,01</t>
    </r>
  </si>
  <si>
    <r>
      <t xml:space="preserve">уровень значимости </t>
    </r>
    <r>
      <rPr>
        <b/>
        <sz val="12"/>
        <color theme="1"/>
        <rFont val="Times New Roman"/>
        <family val="1"/>
        <charset val="204"/>
      </rPr>
      <t>0,1</t>
    </r>
  </si>
  <si>
    <t>Как влияет выбор уровня значимости на результат принятия или отвержения гипотезы о типе распределения?</t>
  </si>
  <si>
    <t>Содержание подвижного фосфора</t>
  </si>
  <si>
    <t>содержание гумуса</t>
  </si>
  <si>
    <t>содержание подвижного фосфора</t>
  </si>
  <si>
    <t xml:space="preserve">Что можно сказать про распеделения этих свойств: симметричность медианы в межквартильном размахе, симметричность усов, наличие выбросов и их количеств. </t>
  </si>
  <si>
    <t xml:space="preserve">Влияет ли выбор числа классов  на вероятность превышения для гипотезе о нормальности распределения? </t>
  </si>
  <si>
    <t>Гистограмма по умолчанию с линией равномерного расределения</t>
  </si>
  <si>
    <t>Гистограмма с числом классов по умолчанию с линией нормального распеделения</t>
  </si>
  <si>
    <t>График на нормальной вероятностной бумаге</t>
  </si>
  <si>
    <t xml:space="preserve">Как Вы думаете, можно ли аппроксимировать данное свойство норамльным распределением? </t>
  </si>
  <si>
    <t>Тест</t>
  </si>
  <si>
    <t>Число классов</t>
  </si>
  <si>
    <t>p- значение</t>
  </si>
  <si>
    <t>Укажите, какая гипотеза принимается: Но (о нормальности ) или Н1</t>
  </si>
  <si>
    <t>Ho или Н1</t>
  </si>
  <si>
    <t>Пирсон</t>
  </si>
  <si>
    <t>по умолчанию</t>
  </si>
  <si>
    <t>Уилка-Шапиро</t>
  </si>
  <si>
    <t>Сделайте вывод о нормальности распределения переменной</t>
  </si>
  <si>
    <t>Результаты проверки данных по варианту  на нормальное (N) распределения с уровнями значимости α =0,05, 0,01 и 0,1</t>
  </si>
  <si>
    <t>(число классов по умолчанию)</t>
  </si>
  <si>
    <t>Что делать, если для большего числа классов гипотеза о нормальности отвергается, а для меньшего числа классов - принимается?</t>
  </si>
  <si>
    <t>Лиллиефорса</t>
  </si>
  <si>
    <t>Критерий Лиллиефорса</t>
  </si>
  <si>
    <t>Критерий Уилка_Шапиро</t>
  </si>
  <si>
    <t xml:space="preserve">Расчет вероятностей нахождения  случайной величины N(0,1) в симметричном диапазоне </t>
  </si>
  <si>
    <t xml:space="preserve">Тут нужно произвести расчет диапазона </t>
  </si>
  <si>
    <t>Р</t>
  </si>
  <si>
    <t>алфа</t>
  </si>
  <si>
    <t>алфа/2</t>
  </si>
  <si>
    <r>
      <t xml:space="preserve">Значение вероятности, указываемое в функции НОРМОБР(…) для вычисления </t>
    </r>
    <r>
      <rPr>
        <b/>
        <sz val="10"/>
        <rFont val="Times New Roman"/>
        <family val="1"/>
        <charset val="204"/>
      </rPr>
      <t>левой</t>
    </r>
    <r>
      <rPr>
        <sz val="10"/>
        <rFont val="Times New Roman"/>
        <family val="1"/>
        <charset val="204"/>
      </rPr>
      <t xml:space="preserve"> границы</t>
    </r>
  </si>
  <si>
    <r>
      <t xml:space="preserve">Значение вероятности, указываемое в функции НОРМОБР(…) для вычисления </t>
    </r>
    <r>
      <rPr>
        <b/>
        <sz val="10"/>
        <rFont val="Times New Roman"/>
        <family val="1"/>
        <charset val="204"/>
      </rPr>
      <t>правой</t>
    </r>
    <r>
      <rPr>
        <sz val="10"/>
        <rFont val="Times New Roman"/>
        <family val="1"/>
        <charset val="204"/>
      </rPr>
      <t xml:space="preserve"> границы</t>
    </r>
  </si>
  <si>
    <r>
      <t xml:space="preserve">Значение НОРМОБР(…, 0,1) для </t>
    </r>
    <r>
      <rPr>
        <b/>
        <sz val="10"/>
        <rFont val="Times New Roman"/>
        <family val="1"/>
        <charset val="204"/>
      </rPr>
      <t>левой</t>
    </r>
    <r>
      <rPr>
        <sz val="10"/>
        <rFont val="Times New Roman"/>
        <family val="1"/>
        <charset val="204"/>
      </rPr>
      <t xml:space="preserve"> границы</t>
    </r>
  </si>
  <si>
    <r>
      <t xml:space="preserve">Значение НОРМОБР(…, 0,1) для </t>
    </r>
    <r>
      <rPr>
        <b/>
        <sz val="10"/>
        <rFont val="Times New Roman"/>
        <family val="1"/>
        <charset val="204"/>
      </rPr>
      <t>правой</t>
    </r>
    <r>
      <rPr>
        <sz val="10"/>
        <rFont val="Times New Roman"/>
        <family val="1"/>
        <charset val="204"/>
      </rPr>
      <t xml:space="preserve"> границы</t>
    </r>
  </si>
  <si>
    <t>мю</t>
  </si>
  <si>
    <t>сигма</t>
  </si>
  <si>
    <t>Левая граница</t>
  </si>
  <si>
    <t>Правая граница</t>
  </si>
  <si>
    <t>Ширина диапазона</t>
  </si>
  <si>
    <t>Что происходит с доверительным интервалом при увеличении доверительной вероятности?</t>
  </si>
  <si>
    <t>Что происходит с доверительным интервалом при уменьшении уровня значимости?</t>
  </si>
  <si>
    <t>Изменение доверительного интервала при изменении сигмы</t>
  </si>
  <si>
    <t>Во сколько раз изменяется  и как изменяется  доверительный интервал при увеличении сигмы?</t>
  </si>
  <si>
    <t xml:space="preserve"> Вычисление доверительных границ, соответствующих доверительной вероятности  Р</t>
  </si>
  <si>
    <t>Используйте среднее и стандартное отклонение для гумуса</t>
  </si>
  <si>
    <t>среднее</t>
  </si>
  <si>
    <t>стандартное отклонение</t>
  </si>
  <si>
    <t xml:space="preserve">Содержание гумуса </t>
  </si>
  <si>
    <t>Hum12</t>
  </si>
  <si>
    <t>P2O512</t>
  </si>
  <si>
    <t>Отчет студента Трашко М. Д.</t>
  </si>
  <si>
    <t>Содержание гумуса для варианта 12</t>
  </si>
  <si>
    <t>Содержание подвижного фосфора для варианта 12</t>
  </si>
  <si>
    <t>Задания, выполненные в программе для задачи5</t>
  </si>
  <si>
    <t>вар.12</t>
  </si>
  <si>
    <t>Корбочка с усиками</t>
  </si>
  <si>
    <t>Гистограмма с 7 классами и с линией нормального распеделения</t>
  </si>
  <si>
    <t>Медиана в межквартильном размахе почти симметрична, усы симметричны, количество выбросов незначительно. Думаю, что можно аппроксимировать данное свойство нормальным распределением.</t>
  </si>
  <si>
    <t>Медиана в межквартильном размахе и усы не симметричны, большое количество выбросов. Думаю, это свойство нельзя аппроксимировать нормальным распределением.</t>
  </si>
  <si>
    <t>Итоговый отчет по задаче 5</t>
  </si>
  <si>
    <t>студента  Трашко М. Д.</t>
  </si>
  <si>
    <t>Вариант 12</t>
  </si>
  <si>
    <t>На сельскохозяйственных угодьях, расположенных на дерново-подзолистых, серых лесных или черноземных почвах было отобрано примерно по 500 образцов, в которых измерялось содержание гумуса (%) и содержание подвижного фосфора (мг/кг). Схемы опробования были случайными.</t>
  </si>
  <si>
    <t>Но</t>
  </si>
  <si>
    <t>Н1</t>
  </si>
  <si>
    <t>Увеличение числа классов уменьшает вероятность превышения для гипотезы о нормальности распределения. Если для большего числа классов гипотеза о нормальности отвергается, а для меньшего - принимается, следует руководствоваться вероятностью превышения для большего числа классов, т.е. отвергнуть гипотезу.</t>
  </si>
  <si>
    <t>Распределение переменной далеко от нормального</t>
  </si>
  <si>
    <t>Студент Трашко М. Д.</t>
  </si>
  <si>
    <t xml:space="preserve">Расчет вероятностей нахождения  случайной величины N(2,0037 ; 0,149) в симметричном диапазоне </t>
  </si>
  <si>
    <t>С вероятность 50% случ.величина N(2,0037 ; 0,149) будет лежать в диапазоне  от 1,9  до 2,1</t>
  </si>
  <si>
    <t>С вероятность 75% случ. величина N(2,0037 ; 0,149) будет лежать в диапазоне  от 1,83 до 2,18</t>
  </si>
  <si>
    <t>С вероятность 90% случ. величина N(2,0037 ; 0,149) будет лежать в диапазоне  от 1,76  до 2,25</t>
  </si>
  <si>
    <t>С вероятность 95% случ. величина N(2,0037 ; 0,149) будет лежать в диапазоне  от 1,71 до 2,3</t>
  </si>
  <si>
    <t>С вероятность 99% случ. Величина N(2,0037 ; 0,149) будет лежать в диапазоне  от 1,62  до 2,39</t>
  </si>
  <si>
    <t>При увеличении доверительной вероятности доверительный интервал увеличивается</t>
  </si>
  <si>
    <t>При уменьшении уровня значимости доверительный интервал увеличивается</t>
  </si>
  <si>
    <t>При увеличении сигмы доверительный интервал увеличивается в такое же количество раз</t>
  </si>
  <si>
    <t>Распределение переменной близко к нормальному.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</si>
</sst>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"/>
    <numFmt numFmtId="166" formatCode="0.000000"/>
    <numFmt numFmtId="167" formatCode="0.000"/>
  </numFmts>
  <fonts count="3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color indexed="1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6100"/>
      <name val="Times New Roman"/>
      <family val="1"/>
      <charset val="204"/>
    </font>
    <font>
      <sz val="14"/>
      <color indexed="8"/>
      <name val="Arial"/>
      <family val="2"/>
      <charset val="204"/>
    </font>
    <font>
      <sz val="14"/>
      <name val="Arial"/>
      <family val="2"/>
      <charset val="204"/>
    </font>
    <font>
      <sz val="14"/>
      <color indexed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10"/>
      <name val="Arial"/>
      <family val="2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i/>
      <sz val="10"/>
      <color theme="1"/>
      <name val="Arial Cyr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18" fillId="0" borderId="0"/>
    <xf numFmtId="0" fontId="25" fillId="0" borderId="0" applyNumberFormat="0" applyFill="0" applyBorder="0" applyAlignment="0" applyProtection="0"/>
    <xf numFmtId="0" fontId="27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2" fontId="0" fillId="0" borderId="0" xfId="0" applyNumberForma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0" fillId="0" borderId="0" xfId="0" applyAlignment="1">
      <alignment vertical="top"/>
    </xf>
    <xf numFmtId="0" fontId="8" fillId="0" borderId="0" xfId="0" applyFont="1" applyAlignment="1">
      <alignment horizontal="justify" vertical="center"/>
    </xf>
    <xf numFmtId="0" fontId="22" fillId="0" borderId="0" xfId="0" applyFont="1" applyAlignment="1">
      <alignment horizontal="justify" vertical="center"/>
    </xf>
    <xf numFmtId="0" fontId="0" fillId="0" borderId="0" xfId="0" applyFill="1"/>
    <xf numFmtId="2" fontId="0" fillId="0" borderId="1" xfId="0" applyNumberFormat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164" fontId="12" fillId="0" borderId="0" xfId="2" applyNumberFormat="1" applyFont="1" applyFill="1" applyBorder="1" applyAlignment="1" applyProtection="1">
      <alignment horizontal="right" vertical="center" wrapText="1"/>
    </xf>
    <xf numFmtId="2" fontId="12" fillId="0" borderId="0" xfId="2" applyNumberFormat="1" applyFont="1" applyFill="1" applyBorder="1" applyAlignment="1" applyProtection="1">
      <alignment horizontal="right" vertical="center" wrapText="1"/>
    </xf>
    <xf numFmtId="164" fontId="12" fillId="0" borderId="0" xfId="2" applyNumberFormat="1" applyFont="1" applyFill="1" applyBorder="1" applyAlignment="1" applyProtection="1">
      <alignment horizontal="center" vertical="center" wrapText="1"/>
    </xf>
    <xf numFmtId="164" fontId="11" fillId="0" borderId="0" xfId="2" applyNumberFormat="1" applyFont="1" applyFill="1" applyBorder="1" applyAlignment="1" applyProtection="1">
      <alignment horizontal="right" vertical="center" wrapText="1"/>
    </xf>
    <xf numFmtId="2" fontId="11" fillId="0" borderId="0" xfId="2" applyNumberFormat="1" applyFont="1" applyFill="1" applyBorder="1" applyAlignment="1" applyProtection="1">
      <alignment horizontal="right" vertical="center" wrapText="1"/>
    </xf>
    <xf numFmtId="0" fontId="11" fillId="0" borderId="0" xfId="2" applyFont="1" applyFill="1" applyBorder="1" applyAlignment="1" applyProtection="1">
      <alignment horizontal="center" vertical="top" wrapText="1"/>
    </xf>
    <xf numFmtId="0" fontId="11" fillId="0" borderId="0" xfId="2" applyFont="1" applyFill="1" applyBorder="1" applyAlignment="1" applyProtection="1">
      <alignment horizontal="left" vertical="center" wrapText="1"/>
    </xf>
    <xf numFmtId="0" fontId="13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164" fontId="13" fillId="0" borderId="0" xfId="0" applyNumberFormat="1" applyFont="1" applyFill="1" applyBorder="1" applyAlignment="1">
      <alignment wrapText="1"/>
    </xf>
    <xf numFmtId="1" fontId="13" fillId="0" borderId="0" xfId="0" applyNumberFormat="1" applyFont="1" applyFill="1" applyBorder="1" applyAlignment="1">
      <alignment wrapText="1"/>
    </xf>
    <xf numFmtId="2" fontId="13" fillId="0" borderId="0" xfId="0" applyNumberFormat="1" applyFont="1" applyFill="1" applyBorder="1" applyAlignment="1">
      <alignment wrapText="1"/>
    </xf>
    <xf numFmtId="0" fontId="10" fillId="0" borderId="0" xfId="2" applyFont="1" applyFill="1" applyBorder="1" applyAlignment="1">
      <alignment wrapText="1"/>
    </xf>
    <xf numFmtId="0" fontId="15" fillId="0" borderId="0" xfId="3" applyNumberFormat="1" applyFont="1" applyFill="1" applyBorder="1" applyAlignment="1"/>
    <xf numFmtId="0" fontId="15" fillId="0" borderId="0" xfId="3" applyNumberFormat="1" applyFont="1" applyFill="1" applyBorder="1" applyAlignment="1">
      <alignment vertical="top"/>
    </xf>
    <xf numFmtId="0" fontId="16" fillId="0" borderId="0" xfId="3" applyFont="1" applyFill="1" applyBorder="1" applyAlignment="1"/>
    <xf numFmtId="0" fontId="2" fillId="0" borderId="0" xfId="3" applyFill="1" applyBorder="1" applyAlignment="1"/>
    <xf numFmtId="0" fontId="15" fillId="0" borderId="0" xfId="3" applyNumberFormat="1" applyFont="1" applyFill="1" applyBorder="1" applyAlignment="1">
      <alignment horizontal="center" vertical="top" wrapText="1"/>
    </xf>
    <xf numFmtId="0" fontId="3" fillId="0" borderId="0" xfId="3" applyNumberFormat="1" applyFont="1" applyFill="1" applyBorder="1" applyAlignment="1">
      <alignment horizontal="center" vertical="top" wrapText="1"/>
    </xf>
    <xf numFmtId="0" fontId="15" fillId="0" borderId="0" xfId="3" applyNumberFormat="1" applyFont="1" applyFill="1" applyBorder="1" applyAlignment="1">
      <alignment horizontal="left" vertical="center"/>
    </xf>
    <xf numFmtId="165" fontId="17" fillId="0" borderId="0" xfId="3" applyNumberFormat="1" applyFont="1" applyFill="1" applyBorder="1" applyAlignment="1">
      <alignment horizontal="right" vertical="center"/>
    </xf>
    <xf numFmtId="165" fontId="4" fillId="0" borderId="0" xfId="3" applyNumberFormat="1" applyFont="1" applyFill="1" applyBorder="1" applyAlignment="1">
      <alignment horizontal="right" vertical="center"/>
    </xf>
    <xf numFmtId="1" fontId="4" fillId="0" borderId="0" xfId="3" applyNumberFormat="1" applyFont="1" applyFill="1" applyBorder="1" applyAlignment="1">
      <alignment horizontal="right" vertical="center"/>
    </xf>
    <xf numFmtId="2" fontId="4" fillId="0" borderId="0" xfId="3" applyNumberFormat="1" applyFont="1" applyFill="1" applyBorder="1" applyAlignment="1">
      <alignment horizontal="right" vertical="center"/>
    </xf>
    <xf numFmtId="166" fontId="4" fillId="0" borderId="0" xfId="3" applyNumberFormat="1" applyFont="1" applyFill="1" applyBorder="1" applyAlignment="1">
      <alignment horizontal="right" vertical="center"/>
    </xf>
    <xf numFmtId="164" fontId="4" fillId="0" borderId="0" xfId="3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wrapText="1"/>
    </xf>
    <xf numFmtId="0" fontId="19" fillId="0" borderId="0" xfId="4" applyNumberFormat="1" applyFont="1" applyFill="1" applyBorder="1" applyAlignment="1">
      <alignment horizontal="center" vertical="top" wrapText="1"/>
    </xf>
    <xf numFmtId="0" fontId="19" fillId="0" borderId="0" xfId="4" applyNumberFormat="1" applyFont="1" applyFill="1" applyBorder="1" applyAlignment="1">
      <alignment horizontal="left" vertical="center"/>
    </xf>
    <xf numFmtId="2" fontId="19" fillId="0" borderId="0" xfId="4" applyNumberFormat="1" applyFont="1" applyFill="1" applyBorder="1" applyAlignment="1">
      <alignment horizontal="right" vertical="center"/>
    </xf>
    <xf numFmtId="165" fontId="20" fillId="0" borderId="0" xfId="4" applyNumberFormat="1" applyFont="1" applyFill="1" applyBorder="1" applyAlignment="1">
      <alignment horizontal="right" vertical="center"/>
    </xf>
    <xf numFmtId="166" fontId="20" fillId="0" borderId="0" xfId="4" applyNumberFormat="1" applyFont="1" applyFill="1" applyBorder="1" applyAlignment="1">
      <alignment horizontal="right" vertical="center"/>
    </xf>
    <xf numFmtId="1" fontId="19" fillId="0" borderId="0" xfId="4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 wrapText="1"/>
    </xf>
    <xf numFmtId="0" fontId="14" fillId="0" borderId="0" xfId="1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9" fillId="0" borderId="0" xfId="1" applyFont="1" applyFill="1" applyBorder="1" applyAlignment="1">
      <alignment vertical="center" wrapText="1"/>
    </xf>
    <xf numFmtId="0" fontId="19" fillId="0" borderId="0" xfId="4" applyNumberFormat="1" applyFont="1" applyFill="1" applyBorder="1" applyAlignment="1"/>
    <xf numFmtId="0" fontId="19" fillId="0" borderId="0" xfId="4" applyNumberFormat="1" applyFont="1" applyFill="1" applyBorder="1" applyAlignment="1">
      <alignment vertical="top"/>
    </xf>
    <xf numFmtId="0" fontId="18" fillId="0" borderId="0" xfId="4" applyFill="1" applyBorder="1" applyAlignment="1"/>
    <xf numFmtId="0" fontId="8" fillId="0" borderId="0" xfId="0" applyFont="1" applyBorder="1" applyAlignment="1">
      <alignment vertical="center"/>
    </xf>
    <xf numFmtId="0" fontId="0" fillId="0" borderId="0" xfId="0" applyBorder="1" applyAlignment="1"/>
    <xf numFmtId="0" fontId="8" fillId="0" borderId="0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3" borderId="0" xfId="0" applyFill="1"/>
    <xf numFmtId="0" fontId="6" fillId="3" borderId="0" xfId="1" applyFont="1" applyFill="1" applyBorder="1" applyAlignment="1">
      <alignment vertical="center" wrapText="1"/>
    </xf>
    <xf numFmtId="164" fontId="12" fillId="3" borderId="0" xfId="2" applyNumberFormat="1" applyFont="1" applyFill="1" applyBorder="1" applyAlignment="1" applyProtection="1">
      <alignment horizontal="right" vertical="center" wrapText="1"/>
    </xf>
    <xf numFmtId="0" fontId="13" fillId="3" borderId="0" xfId="0" applyFont="1" applyFill="1" applyBorder="1" applyAlignment="1">
      <alignment wrapText="1"/>
    </xf>
    <xf numFmtId="0" fontId="7" fillId="3" borderId="0" xfId="0" applyFont="1" applyFill="1" applyBorder="1" applyAlignment="1">
      <alignment wrapText="1"/>
    </xf>
    <xf numFmtId="0" fontId="5" fillId="0" borderId="0" xfId="0" applyFont="1" applyFill="1"/>
    <xf numFmtId="0" fontId="8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top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24" fillId="0" borderId="0" xfId="0" applyFont="1"/>
    <xf numFmtId="0" fontId="0" fillId="0" borderId="0" xfId="0" applyFill="1" applyBorder="1" applyAlignment="1"/>
    <xf numFmtId="0" fontId="0" fillId="6" borderId="0" xfId="0" applyFill="1"/>
    <xf numFmtId="0" fontId="0" fillId="5" borderId="0" xfId="0" applyFill="1"/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8" fillId="4" borderId="1" xfId="0" applyFont="1" applyFill="1" applyBorder="1" applyAlignment="1">
      <alignment horizontal="justify" vertical="center" wrapText="1"/>
    </xf>
    <xf numFmtId="0" fontId="8" fillId="4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horizontal="right" vertical="center" wrapText="1"/>
    </xf>
    <xf numFmtId="0" fontId="8" fillId="4" borderId="1" xfId="0" applyFont="1" applyFill="1" applyBorder="1" applyAlignment="1">
      <alignment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26" fillId="0" borderId="0" xfId="5" applyNumberFormat="1" applyFont="1"/>
    <xf numFmtId="0" fontId="23" fillId="0" borderId="0" xfId="0" applyFont="1"/>
    <xf numFmtId="0" fontId="26" fillId="0" borderId="0" xfId="6" applyFont="1"/>
    <xf numFmtId="0" fontId="28" fillId="0" borderId="0" xfId="0" applyFont="1"/>
    <xf numFmtId="0" fontId="2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29" fillId="0" borderId="0" xfId="0" applyFont="1"/>
    <xf numFmtId="0" fontId="30" fillId="0" borderId="1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wrapText="1"/>
    </xf>
    <xf numFmtId="0" fontId="28" fillId="0" borderId="1" xfId="0" applyFont="1" applyBorder="1" applyAlignment="1">
      <alignment horizontal="center" vertical="center" wrapText="1"/>
    </xf>
    <xf numFmtId="2" fontId="28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2" fontId="28" fillId="0" borderId="1" xfId="0" applyNumberFormat="1" applyFont="1" applyBorder="1" applyAlignment="1">
      <alignment horizontal="center" wrapText="1"/>
    </xf>
    <xf numFmtId="167" fontId="28" fillId="0" borderId="1" xfId="0" applyNumberFormat="1" applyFont="1" applyBorder="1" applyAlignment="1">
      <alignment horizontal="center" wrapText="1"/>
    </xf>
    <xf numFmtId="0" fontId="28" fillId="0" borderId="0" xfId="0" applyFont="1" applyBorder="1" applyAlignment="1">
      <alignment horizontal="center"/>
    </xf>
    <xf numFmtId="2" fontId="28" fillId="0" borderId="0" xfId="0" applyNumberFormat="1" applyFont="1" applyBorder="1" applyAlignment="1">
      <alignment horizontal="center" vertical="center"/>
    </xf>
    <xf numFmtId="167" fontId="28" fillId="0" borderId="0" xfId="0" applyNumberFormat="1" applyFont="1" applyBorder="1" applyAlignment="1">
      <alignment horizontal="center" wrapText="1"/>
    </xf>
    <xf numFmtId="2" fontId="28" fillId="0" borderId="0" xfId="0" applyNumberFormat="1" applyFont="1" applyBorder="1" applyAlignment="1">
      <alignment horizontal="center" wrapText="1"/>
    </xf>
    <xf numFmtId="0" fontId="31" fillId="0" borderId="1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wrapText="1"/>
    </xf>
    <xf numFmtId="0" fontId="28" fillId="0" borderId="0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2" fontId="32" fillId="0" borderId="1" xfId="0" applyNumberFormat="1" applyFont="1" applyBorder="1" applyAlignment="1">
      <alignment horizontal="center" wrapText="1"/>
    </xf>
    <xf numFmtId="0" fontId="28" fillId="0" borderId="0" xfId="0" applyFont="1" applyBorder="1"/>
    <xf numFmtId="0" fontId="33" fillId="0" borderId="0" xfId="0" applyFont="1" applyBorder="1" applyAlignment="1">
      <alignment horizontal="left" vertical="center"/>
    </xf>
    <xf numFmtId="0" fontId="32" fillId="0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left" vertical="center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/>
    </xf>
    <xf numFmtId="2" fontId="32" fillId="0" borderId="0" xfId="0" applyNumberFormat="1" applyFont="1" applyBorder="1" applyAlignment="1">
      <alignment horizontal="center" vertical="center"/>
    </xf>
    <xf numFmtId="2" fontId="32" fillId="0" borderId="0" xfId="0" applyNumberFormat="1" applyFont="1" applyBorder="1" applyAlignment="1">
      <alignment horizontal="center" wrapText="1"/>
    </xf>
    <xf numFmtId="2" fontId="32" fillId="0" borderId="0" xfId="0" applyNumberFormat="1" applyFont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/>
    <xf numFmtId="0" fontId="0" fillId="6" borderId="1" xfId="0" applyFill="1" applyBorder="1"/>
    <xf numFmtId="167" fontId="28" fillId="6" borderId="1" xfId="0" applyNumberFormat="1" applyFont="1" applyFill="1" applyBorder="1" applyAlignment="1">
      <alignment horizontal="center" wrapText="1"/>
    </xf>
    <xf numFmtId="0" fontId="23" fillId="0" borderId="0" xfId="0" applyFont="1" applyFill="1"/>
    <xf numFmtId="0" fontId="23" fillId="0" borderId="0" xfId="0" applyFont="1" applyFill="1" applyBorder="1"/>
    <xf numFmtId="167" fontId="0" fillId="6" borderId="1" xfId="0" applyNumberFormat="1" applyFill="1" applyBorder="1" applyAlignment="1">
      <alignment horizontal="center" vertical="center" wrapText="1"/>
    </xf>
    <xf numFmtId="11" fontId="0" fillId="6" borderId="1" xfId="0" applyNumberFormat="1" applyFill="1" applyBorder="1" applyAlignment="1">
      <alignment horizontal="center" vertical="center"/>
    </xf>
    <xf numFmtId="167" fontId="28" fillId="0" borderId="10" xfId="0" applyNumberFormat="1" applyFont="1" applyBorder="1" applyAlignment="1">
      <alignment horizontal="center" vertical="center"/>
    </xf>
    <xf numFmtId="167" fontId="28" fillId="0" borderId="1" xfId="0" applyNumberFormat="1" applyFont="1" applyBorder="1" applyAlignment="1">
      <alignment horizontal="center"/>
    </xf>
    <xf numFmtId="0" fontId="13" fillId="6" borderId="1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justify" vertical="center" wrapText="1"/>
    </xf>
    <xf numFmtId="0" fontId="8" fillId="4" borderId="8" xfId="0" applyFont="1" applyFill="1" applyBorder="1" applyAlignment="1">
      <alignment horizontal="justify" vertical="center" wrapText="1"/>
    </xf>
    <xf numFmtId="0" fontId="8" fillId="4" borderId="7" xfId="0" applyFont="1" applyFill="1" applyBorder="1" applyAlignment="1">
      <alignment horizontal="justify" vertical="center" wrapText="1"/>
    </xf>
    <xf numFmtId="0" fontId="8" fillId="4" borderId="4" xfId="0" applyFont="1" applyFill="1" applyBorder="1" applyAlignment="1">
      <alignment horizontal="justify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justify" vertical="center" wrapText="1"/>
    </xf>
    <xf numFmtId="0" fontId="0" fillId="6" borderId="1" xfId="0" applyFill="1" applyBorder="1" applyAlignment="1">
      <alignment horizontal="center"/>
    </xf>
    <xf numFmtId="0" fontId="0" fillId="6" borderId="12" xfId="0" applyFill="1" applyBorder="1" applyAlignment="1">
      <alignment horizontal="center" wrapText="1"/>
    </xf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0" fontId="0" fillId="6" borderId="11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6" borderId="15" xfId="0" applyFill="1" applyBorder="1" applyAlignment="1">
      <alignment horizontal="center" wrapText="1"/>
    </xf>
    <xf numFmtId="0" fontId="0" fillId="6" borderId="16" xfId="0" applyFill="1" applyBorder="1" applyAlignment="1">
      <alignment horizontal="center" wrapText="1"/>
    </xf>
    <xf numFmtId="0" fontId="0" fillId="6" borderId="17" xfId="0" applyFill="1" applyBorder="1" applyAlignment="1">
      <alignment horizontal="center" wrapText="1"/>
    </xf>
    <xf numFmtId="0" fontId="0" fillId="6" borderId="18" xfId="0" applyFill="1" applyBorder="1" applyAlignment="1">
      <alignment horizontal="center" wrapText="1"/>
    </xf>
    <xf numFmtId="0" fontId="0" fillId="6" borderId="1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</cellXfs>
  <cellStyles count="7">
    <cellStyle name="Обычный" xfId="0" builtinId="0"/>
    <cellStyle name="Обычный 2" xfId="6"/>
    <cellStyle name="Обычный_2-STATISTICA_101" xfId="3"/>
    <cellStyle name="Обычный_2-STATISTICA_101_1" xfId="4"/>
    <cellStyle name="Обычный_Лист1_1" xfId="2"/>
    <cellStyle name="Пояснение" xfId="5" builtinId="53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518583</xdr:colOff>
      <xdr:row>7</xdr:row>
      <xdr:rowOff>74084</xdr:rowOff>
    </xdr:from>
    <xdr:to>
      <xdr:col>5</xdr:col>
      <xdr:colOff>656166</xdr:colOff>
      <xdr:row>25</xdr:row>
      <xdr:rowOff>159420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6166" y="1598084"/>
          <a:ext cx="2730500" cy="3323836"/>
        </a:xfrm>
        <a:prstGeom prst="rect">
          <a:avLst/>
        </a:prstGeom>
      </xdr:spPr>
    </xdr:pic>
    <xdr:clientData/>
  </xdr:twoCellAnchor>
  <xdr:twoCellAnchor editAs="oneCell">
    <xdr:from>
      <xdr:col>9</xdr:col>
      <xdr:colOff>465667</xdr:colOff>
      <xdr:row>7</xdr:row>
      <xdr:rowOff>31751</xdr:rowOff>
    </xdr:from>
    <xdr:to>
      <xdr:col>12</xdr:col>
      <xdr:colOff>809084</xdr:colOff>
      <xdr:row>26</xdr:row>
      <xdr:rowOff>84667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3834" y="1555751"/>
          <a:ext cx="2851667" cy="3471333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29</xdr:row>
      <xdr:rowOff>10584</xdr:rowOff>
    </xdr:from>
    <xdr:to>
      <xdr:col>5</xdr:col>
      <xdr:colOff>666750</xdr:colOff>
      <xdr:row>50</xdr:row>
      <xdr:rowOff>52158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584" y="5556251"/>
          <a:ext cx="3259666" cy="3967990"/>
        </a:xfrm>
        <a:prstGeom prst="rect">
          <a:avLst/>
        </a:prstGeom>
      </xdr:spPr>
    </xdr:pic>
    <xdr:clientData/>
  </xdr:twoCellAnchor>
  <xdr:twoCellAnchor editAs="oneCell">
    <xdr:from>
      <xdr:col>9</xdr:col>
      <xdr:colOff>104002</xdr:colOff>
      <xdr:row>29</xdr:row>
      <xdr:rowOff>116416</xdr:rowOff>
    </xdr:from>
    <xdr:to>
      <xdr:col>12</xdr:col>
      <xdr:colOff>821266</xdr:colOff>
      <xdr:row>50</xdr:row>
      <xdr:rowOff>116417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02169" y="5662083"/>
          <a:ext cx="3225514" cy="3926417"/>
        </a:xfrm>
        <a:prstGeom prst="rect">
          <a:avLst/>
        </a:prstGeom>
      </xdr:spPr>
    </xdr:pic>
    <xdr:clientData/>
  </xdr:twoCellAnchor>
  <xdr:twoCellAnchor editAs="oneCell">
    <xdr:from>
      <xdr:col>2</xdr:col>
      <xdr:colOff>529167</xdr:colOff>
      <xdr:row>55</xdr:row>
      <xdr:rowOff>127000</xdr:rowOff>
    </xdr:from>
    <xdr:to>
      <xdr:col>6</xdr:col>
      <xdr:colOff>259501</xdr:colOff>
      <xdr:row>75</xdr:row>
      <xdr:rowOff>158750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36750" y="10604500"/>
          <a:ext cx="3159334" cy="3841750"/>
        </a:xfrm>
        <a:prstGeom prst="rect">
          <a:avLst/>
        </a:prstGeom>
      </xdr:spPr>
    </xdr:pic>
    <xdr:clientData/>
  </xdr:twoCellAnchor>
  <xdr:twoCellAnchor editAs="oneCell">
    <xdr:from>
      <xdr:col>8</xdr:col>
      <xdr:colOff>796813</xdr:colOff>
      <xdr:row>55</xdr:row>
      <xdr:rowOff>148167</xdr:rowOff>
    </xdr:from>
    <xdr:to>
      <xdr:col>15</xdr:col>
      <xdr:colOff>497416</xdr:colOff>
      <xdr:row>77</xdr:row>
      <xdr:rowOff>63500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58896" y="10625667"/>
          <a:ext cx="4981687" cy="4106333"/>
        </a:xfrm>
        <a:prstGeom prst="rect">
          <a:avLst/>
        </a:prstGeom>
      </xdr:spPr>
    </xdr:pic>
    <xdr:clientData/>
  </xdr:twoCellAnchor>
  <xdr:twoCellAnchor editAs="oneCell">
    <xdr:from>
      <xdr:col>2</xdr:col>
      <xdr:colOff>148168</xdr:colOff>
      <xdr:row>79</xdr:row>
      <xdr:rowOff>201084</xdr:rowOff>
    </xdr:from>
    <xdr:to>
      <xdr:col>6</xdr:col>
      <xdr:colOff>158292</xdr:colOff>
      <xdr:row>96</xdr:row>
      <xdr:rowOff>31750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5751" y="15303501"/>
          <a:ext cx="3439124" cy="3968749"/>
        </a:xfrm>
        <a:prstGeom prst="rect">
          <a:avLst/>
        </a:prstGeom>
      </xdr:spPr>
    </xdr:pic>
    <xdr:clientData/>
  </xdr:twoCellAnchor>
  <xdr:twoCellAnchor editAs="oneCell">
    <xdr:from>
      <xdr:col>9</xdr:col>
      <xdr:colOff>52165</xdr:colOff>
      <xdr:row>79</xdr:row>
      <xdr:rowOff>148166</xdr:rowOff>
    </xdr:from>
    <xdr:to>
      <xdr:col>15</xdr:col>
      <xdr:colOff>550333</xdr:colOff>
      <xdr:row>96</xdr:row>
      <xdr:rowOff>84666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550332" y="15250583"/>
          <a:ext cx="4943168" cy="4074583"/>
        </a:xfrm>
        <a:prstGeom prst="rect">
          <a:avLst/>
        </a:prstGeom>
      </xdr:spPr>
    </xdr:pic>
    <xdr:clientData/>
  </xdr:twoCellAnchor>
  <xdr:twoCellAnchor editAs="oneCell">
    <xdr:from>
      <xdr:col>1</xdr:col>
      <xdr:colOff>719667</xdr:colOff>
      <xdr:row>99</xdr:row>
      <xdr:rowOff>95250</xdr:rowOff>
    </xdr:from>
    <xdr:to>
      <xdr:col>6</xdr:col>
      <xdr:colOff>165316</xdr:colOff>
      <xdr:row>116</xdr:row>
      <xdr:rowOff>190500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33500" y="20066000"/>
          <a:ext cx="3668399" cy="42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772583</xdr:colOff>
      <xdr:row>99</xdr:row>
      <xdr:rowOff>236900</xdr:rowOff>
    </xdr:from>
    <xdr:to>
      <xdr:col>15</xdr:col>
      <xdr:colOff>74083</xdr:colOff>
      <xdr:row>115</xdr:row>
      <xdr:rowOff>119592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434666" y="20207650"/>
          <a:ext cx="4582584" cy="37773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49</xdr:row>
          <xdr:rowOff>180975</xdr:rowOff>
        </xdr:from>
        <xdr:to>
          <xdr:col>2</xdr:col>
          <xdr:colOff>733425</xdr:colOff>
          <xdr:row>51</xdr:row>
          <xdr:rowOff>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51</xdr:row>
          <xdr:rowOff>104775</xdr:rowOff>
        </xdr:from>
        <xdr:to>
          <xdr:col>2</xdr:col>
          <xdr:colOff>733425</xdr:colOff>
          <xdr:row>53</xdr:row>
          <xdr:rowOff>38100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53</xdr:row>
          <xdr:rowOff>66675</xdr:rowOff>
        </xdr:from>
        <xdr:to>
          <xdr:col>2</xdr:col>
          <xdr:colOff>771525</xdr:colOff>
          <xdr:row>55</xdr:row>
          <xdr:rowOff>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49</xdr:row>
          <xdr:rowOff>180975</xdr:rowOff>
        </xdr:from>
        <xdr:to>
          <xdr:col>12</xdr:col>
          <xdr:colOff>695325</xdr:colOff>
          <xdr:row>50</xdr:row>
          <xdr:rowOff>190500</xdr:rowOff>
        </xdr:to>
        <xdr:sp macro="" textlink="">
          <xdr:nvSpPr>
            <xdr:cNvPr id="4109" name="Object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123825</xdr:colOff>
          <xdr:row>51</xdr:row>
          <xdr:rowOff>161925</xdr:rowOff>
        </xdr:from>
        <xdr:to>
          <xdr:col>13</xdr:col>
          <xdr:colOff>47625</xdr:colOff>
          <xdr:row>53</xdr:row>
          <xdr:rowOff>104775</xdr:rowOff>
        </xdr:to>
        <xdr:sp macro="" textlink="">
          <xdr:nvSpPr>
            <xdr:cNvPr id="4110" name="Object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53</xdr:row>
          <xdr:rowOff>85725</xdr:rowOff>
        </xdr:from>
        <xdr:to>
          <xdr:col>13</xdr:col>
          <xdr:colOff>0</xdr:colOff>
          <xdr:row>55</xdr:row>
          <xdr:rowOff>28575</xdr:rowOff>
        </xdr:to>
        <xdr:sp macro="" textlink="">
          <xdr:nvSpPr>
            <xdr:cNvPr id="4111" name="Object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1.w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4"/>
  <sheetViews>
    <sheetView zoomScale="110" zoomScaleNormal="110" workbookViewId="0">
      <selection activeCell="B2" sqref="B2:B501"/>
    </sheetView>
  </sheetViews>
  <sheetFormatPr defaultRowHeight="15" x14ac:dyDescent="0.25"/>
  <cols>
    <col min="1" max="1" width="7.85546875" style="3" bestFit="1" customWidth="1"/>
    <col min="2" max="2" width="8.42578125" style="3" bestFit="1" customWidth="1"/>
    <col min="3" max="3" width="9.5703125" bestFit="1" customWidth="1"/>
  </cols>
  <sheetData>
    <row r="1" spans="1:2" ht="14.45" x14ac:dyDescent="0.35">
      <c r="A1" s="71" t="s">
        <v>59</v>
      </c>
      <c r="B1" s="71" t="s">
        <v>60</v>
      </c>
    </row>
    <row r="2" spans="1:2" x14ac:dyDescent="0.25">
      <c r="A2" s="12">
        <v>1.87</v>
      </c>
      <c r="B2" s="58">
        <v>744.4</v>
      </c>
    </row>
    <row r="3" spans="1:2" x14ac:dyDescent="0.25">
      <c r="A3" s="12">
        <v>1.89</v>
      </c>
      <c r="B3" s="58">
        <v>194</v>
      </c>
    </row>
    <row r="4" spans="1:2" x14ac:dyDescent="0.25">
      <c r="A4" s="12">
        <v>2.06</v>
      </c>
      <c r="B4" s="58">
        <v>435.1</v>
      </c>
    </row>
    <row r="5" spans="1:2" x14ac:dyDescent="0.25">
      <c r="A5" s="12">
        <v>1.93</v>
      </c>
      <c r="B5" s="58">
        <v>269.7</v>
      </c>
    </row>
    <row r="6" spans="1:2" x14ac:dyDescent="0.25">
      <c r="A6" s="12">
        <v>1.69</v>
      </c>
      <c r="B6" s="58">
        <v>184.7</v>
      </c>
    </row>
    <row r="7" spans="1:2" x14ac:dyDescent="0.25">
      <c r="A7" s="12">
        <v>2.0499999999999998</v>
      </c>
      <c r="B7" s="58">
        <v>127.5</v>
      </c>
    </row>
    <row r="8" spans="1:2" x14ac:dyDescent="0.25">
      <c r="A8" s="12">
        <v>2.2200000000000002</v>
      </c>
      <c r="B8" s="58">
        <v>269.3</v>
      </c>
    </row>
    <row r="9" spans="1:2" x14ac:dyDescent="0.25">
      <c r="A9" s="12">
        <v>1.9</v>
      </c>
      <c r="B9" s="58">
        <v>282.8</v>
      </c>
    </row>
    <row r="10" spans="1:2" x14ac:dyDescent="0.25">
      <c r="A10" s="12">
        <v>1.92</v>
      </c>
      <c r="B10" s="58">
        <v>199.6</v>
      </c>
    </row>
    <row r="11" spans="1:2" x14ac:dyDescent="0.25">
      <c r="A11" s="12">
        <v>1.66</v>
      </c>
      <c r="B11" s="58">
        <v>234.3</v>
      </c>
    </row>
    <row r="12" spans="1:2" x14ac:dyDescent="0.25">
      <c r="A12" s="12">
        <v>1.95</v>
      </c>
      <c r="B12" s="58">
        <v>781.8</v>
      </c>
    </row>
    <row r="13" spans="1:2" x14ac:dyDescent="0.25">
      <c r="A13" s="12">
        <v>1.96</v>
      </c>
      <c r="B13" s="58">
        <v>371</v>
      </c>
    </row>
    <row r="14" spans="1:2" x14ac:dyDescent="0.25">
      <c r="A14" s="12">
        <v>1.87</v>
      </c>
      <c r="B14" s="58">
        <v>852.1</v>
      </c>
    </row>
    <row r="15" spans="1:2" x14ac:dyDescent="0.25">
      <c r="A15" s="12">
        <v>2.06</v>
      </c>
      <c r="B15" s="58">
        <v>95.9</v>
      </c>
    </row>
    <row r="16" spans="1:2" x14ac:dyDescent="0.25">
      <c r="A16" s="12">
        <v>2.02</v>
      </c>
      <c r="B16" s="58">
        <v>139.30000000000001</v>
      </c>
    </row>
    <row r="17" spans="1:2" x14ac:dyDescent="0.25">
      <c r="A17" s="12">
        <v>1.82</v>
      </c>
      <c r="B17" s="58">
        <v>611</v>
      </c>
    </row>
    <row r="18" spans="1:2" x14ac:dyDescent="0.25">
      <c r="A18" s="12">
        <v>1.72</v>
      </c>
      <c r="B18" s="58">
        <v>398.5</v>
      </c>
    </row>
    <row r="19" spans="1:2" x14ac:dyDescent="0.25">
      <c r="A19" s="12">
        <v>2.0699999999999998</v>
      </c>
      <c r="B19" s="58">
        <v>141.4</v>
      </c>
    </row>
    <row r="20" spans="1:2" x14ac:dyDescent="0.25">
      <c r="A20" s="12">
        <v>2.21</v>
      </c>
      <c r="B20" s="58">
        <v>651.70000000000005</v>
      </c>
    </row>
    <row r="21" spans="1:2" x14ac:dyDescent="0.25">
      <c r="A21" s="12">
        <v>2.0299999999999998</v>
      </c>
      <c r="B21" s="58">
        <v>312.60000000000002</v>
      </c>
    </row>
    <row r="22" spans="1:2" x14ac:dyDescent="0.25">
      <c r="A22" s="12">
        <v>1.99</v>
      </c>
      <c r="B22" s="58">
        <v>520.29999999999995</v>
      </c>
    </row>
    <row r="23" spans="1:2" x14ac:dyDescent="0.25">
      <c r="A23" s="12">
        <v>2.12</v>
      </c>
      <c r="B23" s="58">
        <v>163.30000000000001</v>
      </c>
    </row>
    <row r="24" spans="1:2" x14ac:dyDescent="0.25">
      <c r="A24" s="12">
        <v>2.08</v>
      </c>
      <c r="B24" s="58">
        <v>420.8</v>
      </c>
    </row>
    <row r="25" spans="1:2" x14ac:dyDescent="0.25">
      <c r="A25" s="12">
        <v>1.9</v>
      </c>
      <c r="B25" s="58">
        <v>145.9</v>
      </c>
    </row>
    <row r="26" spans="1:2" x14ac:dyDescent="0.25">
      <c r="A26" s="12">
        <v>1.91</v>
      </c>
      <c r="B26" s="58">
        <v>363.8</v>
      </c>
    </row>
    <row r="27" spans="1:2" x14ac:dyDescent="0.25">
      <c r="A27" s="12">
        <v>2.0699999999999998</v>
      </c>
      <c r="B27" s="58">
        <v>283.8</v>
      </c>
    </row>
    <row r="28" spans="1:2" x14ac:dyDescent="0.25">
      <c r="A28" s="12">
        <v>2.15</v>
      </c>
      <c r="B28" s="58">
        <v>1147.8</v>
      </c>
    </row>
    <row r="29" spans="1:2" x14ac:dyDescent="0.25">
      <c r="A29" s="12">
        <v>1.95</v>
      </c>
      <c r="B29" s="58">
        <v>483.4</v>
      </c>
    </row>
    <row r="30" spans="1:2" x14ac:dyDescent="0.25">
      <c r="A30" s="12">
        <v>1.92</v>
      </c>
      <c r="B30" s="58">
        <v>237.6</v>
      </c>
    </row>
    <row r="31" spans="1:2" x14ac:dyDescent="0.25">
      <c r="A31" s="12">
        <v>2.0299999999999998</v>
      </c>
      <c r="B31" s="58">
        <v>487.2</v>
      </c>
    </row>
    <row r="32" spans="1:2" x14ac:dyDescent="0.25">
      <c r="A32" s="12">
        <v>1.82</v>
      </c>
      <c r="B32" s="58">
        <v>332.1</v>
      </c>
    </row>
    <row r="33" spans="1:2" x14ac:dyDescent="0.25">
      <c r="A33" s="12">
        <v>2.15</v>
      </c>
      <c r="B33" s="58">
        <v>588.20000000000005</v>
      </c>
    </row>
    <row r="34" spans="1:2" x14ac:dyDescent="0.25">
      <c r="A34" s="12">
        <v>1.87</v>
      </c>
      <c r="B34" s="58">
        <v>578.4</v>
      </c>
    </row>
    <row r="35" spans="1:2" x14ac:dyDescent="0.25">
      <c r="A35" s="12">
        <v>2.34</v>
      </c>
      <c r="B35" s="58">
        <v>431.2</v>
      </c>
    </row>
    <row r="36" spans="1:2" x14ac:dyDescent="0.25">
      <c r="A36" s="12">
        <v>2.0099999999999998</v>
      </c>
      <c r="B36" s="58">
        <v>286.60000000000002</v>
      </c>
    </row>
    <row r="37" spans="1:2" x14ac:dyDescent="0.25">
      <c r="A37" s="12">
        <v>1.98</v>
      </c>
      <c r="B37" s="58">
        <v>151.30000000000001</v>
      </c>
    </row>
    <row r="38" spans="1:2" x14ac:dyDescent="0.25">
      <c r="A38" s="12">
        <v>2.2599999999999998</v>
      </c>
      <c r="B38" s="58">
        <v>408.7</v>
      </c>
    </row>
    <row r="39" spans="1:2" x14ac:dyDescent="0.25">
      <c r="A39" s="12">
        <v>1.94</v>
      </c>
      <c r="B39" s="58">
        <v>453.5</v>
      </c>
    </row>
    <row r="40" spans="1:2" x14ac:dyDescent="0.25">
      <c r="A40" s="12">
        <v>2.04</v>
      </c>
      <c r="B40" s="58">
        <v>190.6</v>
      </c>
    </row>
    <row r="41" spans="1:2" x14ac:dyDescent="0.25">
      <c r="A41" s="12">
        <v>1.86</v>
      </c>
      <c r="B41" s="58">
        <v>178.4</v>
      </c>
    </row>
    <row r="42" spans="1:2" x14ac:dyDescent="0.25">
      <c r="A42" s="12">
        <v>1.82</v>
      </c>
      <c r="B42" s="58">
        <v>430.8</v>
      </c>
    </row>
    <row r="43" spans="1:2" x14ac:dyDescent="0.25">
      <c r="A43" s="12">
        <v>2.2599999999999998</v>
      </c>
      <c r="B43" s="58">
        <v>378.6</v>
      </c>
    </row>
    <row r="44" spans="1:2" x14ac:dyDescent="0.25">
      <c r="A44" s="12">
        <v>2</v>
      </c>
      <c r="B44" s="58">
        <v>356.5</v>
      </c>
    </row>
    <row r="45" spans="1:2" x14ac:dyDescent="0.25">
      <c r="A45" s="12">
        <v>2.0499999999999998</v>
      </c>
      <c r="B45" s="58">
        <v>66.7</v>
      </c>
    </row>
    <row r="46" spans="1:2" x14ac:dyDescent="0.25">
      <c r="A46" s="12">
        <v>1.99</v>
      </c>
      <c r="B46" s="58">
        <v>553</v>
      </c>
    </row>
    <row r="47" spans="1:2" x14ac:dyDescent="0.25">
      <c r="A47" s="12">
        <v>2.0299999999999998</v>
      </c>
      <c r="B47" s="58">
        <v>306.8</v>
      </c>
    </row>
    <row r="48" spans="1:2" x14ac:dyDescent="0.25">
      <c r="A48" s="12">
        <v>2.1</v>
      </c>
      <c r="B48" s="58">
        <v>182.2</v>
      </c>
    </row>
    <row r="49" spans="1:2" x14ac:dyDescent="0.25">
      <c r="A49" s="12">
        <v>2.0299999999999998</v>
      </c>
      <c r="B49" s="58">
        <v>240.5</v>
      </c>
    </row>
    <row r="50" spans="1:2" x14ac:dyDescent="0.25">
      <c r="A50" s="12">
        <v>2.17</v>
      </c>
      <c r="B50" s="58">
        <v>209.7</v>
      </c>
    </row>
    <row r="51" spans="1:2" x14ac:dyDescent="0.25">
      <c r="A51" s="12">
        <v>1.93</v>
      </c>
      <c r="B51" s="58">
        <v>544.29999999999995</v>
      </c>
    </row>
    <row r="52" spans="1:2" x14ac:dyDescent="0.25">
      <c r="A52" s="12">
        <v>2.1</v>
      </c>
      <c r="B52" s="58">
        <v>228.3</v>
      </c>
    </row>
    <row r="53" spans="1:2" x14ac:dyDescent="0.25">
      <c r="A53" s="12">
        <v>2.0699999999999998</v>
      </c>
      <c r="B53" s="58">
        <v>151.1</v>
      </c>
    </row>
    <row r="54" spans="1:2" x14ac:dyDescent="0.25">
      <c r="A54" s="12">
        <v>1.89</v>
      </c>
      <c r="B54" s="58">
        <v>461.3</v>
      </c>
    </row>
    <row r="55" spans="1:2" x14ac:dyDescent="0.25">
      <c r="A55" s="12">
        <v>2.09</v>
      </c>
      <c r="B55" s="58">
        <v>153.9</v>
      </c>
    </row>
    <row r="56" spans="1:2" x14ac:dyDescent="0.25">
      <c r="A56" s="12">
        <v>2.09</v>
      </c>
      <c r="B56" s="58">
        <v>265</v>
      </c>
    </row>
    <row r="57" spans="1:2" x14ac:dyDescent="0.25">
      <c r="A57" s="12">
        <v>2.08</v>
      </c>
      <c r="B57" s="58">
        <v>532.79999999999995</v>
      </c>
    </row>
    <row r="58" spans="1:2" x14ac:dyDescent="0.25">
      <c r="A58" s="12">
        <v>2.1</v>
      </c>
      <c r="B58" s="58">
        <v>1303.4000000000001</v>
      </c>
    </row>
    <row r="59" spans="1:2" x14ac:dyDescent="0.25">
      <c r="A59" s="12">
        <v>1.87</v>
      </c>
      <c r="B59" s="58">
        <v>907.6</v>
      </c>
    </row>
    <row r="60" spans="1:2" x14ac:dyDescent="0.25">
      <c r="A60" s="12">
        <v>2.04</v>
      </c>
      <c r="B60" s="58">
        <v>377.9</v>
      </c>
    </row>
    <row r="61" spans="1:2" x14ac:dyDescent="0.25">
      <c r="A61" s="12">
        <v>2.11</v>
      </c>
      <c r="B61" s="58">
        <v>381.5</v>
      </c>
    </row>
    <row r="62" spans="1:2" x14ac:dyDescent="0.25">
      <c r="A62" s="12">
        <v>2.04</v>
      </c>
      <c r="B62" s="58">
        <v>340</v>
      </c>
    </row>
    <row r="63" spans="1:2" x14ac:dyDescent="0.25">
      <c r="A63" s="12">
        <v>1.96</v>
      </c>
      <c r="B63" s="58">
        <v>196.5</v>
      </c>
    </row>
    <row r="64" spans="1:2" x14ac:dyDescent="0.25">
      <c r="A64" s="12">
        <v>2.11</v>
      </c>
      <c r="B64" s="58">
        <v>214.5</v>
      </c>
    </row>
    <row r="65" spans="1:2" x14ac:dyDescent="0.25">
      <c r="A65" s="12">
        <v>1.76</v>
      </c>
      <c r="B65" s="58">
        <v>240.6</v>
      </c>
    </row>
    <row r="66" spans="1:2" x14ac:dyDescent="0.25">
      <c r="A66" s="12">
        <v>2.09</v>
      </c>
      <c r="B66" s="58">
        <v>285</v>
      </c>
    </row>
    <row r="67" spans="1:2" x14ac:dyDescent="0.25">
      <c r="A67" s="12">
        <v>2.17</v>
      </c>
      <c r="B67" s="58">
        <v>104.8</v>
      </c>
    </row>
    <row r="68" spans="1:2" x14ac:dyDescent="0.25">
      <c r="A68" s="12">
        <v>1.92</v>
      </c>
      <c r="B68" s="58">
        <v>706</v>
      </c>
    </row>
    <row r="69" spans="1:2" x14ac:dyDescent="0.25">
      <c r="A69" s="12">
        <v>2.27</v>
      </c>
      <c r="B69" s="58">
        <v>292.2</v>
      </c>
    </row>
    <row r="70" spans="1:2" x14ac:dyDescent="0.25">
      <c r="A70" s="12">
        <v>1.96</v>
      </c>
      <c r="B70" s="58">
        <v>144.80000000000001</v>
      </c>
    </row>
    <row r="71" spans="1:2" x14ac:dyDescent="0.25">
      <c r="A71" s="12">
        <v>2.04</v>
      </c>
      <c r="B71" s="58">
        <v>136</v>
      </c>
    </row>
    <row r="72" spans="1:2" x14ac:dyDescent="0.25">
      <c r="A72" s="12">
        <v>2.08</v>
      </c>
      <c r="B72" s="58">
        <v>225</v>
      </c>
    </row>
    <row r="73" spans="1:2" x14ac:dyDescent="0.25">
      <c r="A73" s="12">
        <v>2.0099999999999998</v>
      </c>
      <c r="B73" s="58">
        <v>226.9</v>
      </c>
    </row>
    <row r="74" spans="1:2" x14ac:dyDescent="0.25">
      <c r="A74" s="12">
        <v>1.89</v>
      </c>
      <c r="B74" s="58">
        <v>217.6</v>
      </c>
    </row>
    <row r="75" spans="1:2" x14ac:dyDescent="0.25">
      <c r="A75" s="12">
        <v>1.81</v>
      </c>
      <c r="B75" s="58">
        <v>313.8</v>
      </c>
    </row>
    <row r="76" spans="1:2" x14ac:dyDescent="0.25">
      <c r="A76" s="12">
        <v>2.19</v>
      </c>
      <c r="B76" s="58">
        <v>247.9</v>
      </c>
    </row>
    <row r="77" spans="1:2" x14ac:dyDescent="0.25">
      <c r="A77" s="12">
        <v>1.89</v>
      </c>
      <c r="B77" s="58">
        <v>274.2</v>
      </c>
    </row>
    <row r="78" spans="1:2" x14ac:dyDescent="0.25">
      <c r="A78" s="12">
        <v>2.19</v>
      </c>
      <c r="B78" s="58">
        <v>122.1</v>
      </c>
    </row>
    <row r="79" spans="1:2" x14ac:dyDescent="0.25">
      <c r="A79" s="12">
        <v>2.29</v>
      </c>
      <c r="B79" s="58">
        <v>100.6</v>
      </c>
    </row>
    <row r="80" spans="1:2" x14ac:dyDescent="0.25">
      <c r="A80" s="12">
        <v>2.2000000000000002</v>
      </c>
      <c r="B80" s="58">
        <v>85.2</v>
      </c>
    </row>
    <row r="81" spans="1:2" x14ac:dyDescent="0.25">
      <c r="A81" s="12">
        <v>2.1800000000000002</v>
      </c>
      <c r="B81" s="58">
        <v>361.2</v>
      </c>
    </row>
    <row r="82" spans="1:2" x14ac:dyDescent="0.25">
      <c r="A82" s="12">
        <v>2.33</v>
      </c>
      <c r="B82" s="58">
        <v>440.4</v>
      </c>
    </row>
    <row r="83" spans="1:2" x14ac:dyDescent="0.25">
      <c r="A83" s="12">
        <v>1.9</v>
      </c>
      <c r="B83" s="58">
        <v>205.2</v>
      </c>
    </row>
    <row r="84" spans="1:2" x14ac:dyDescent="0.25">
      <c r="A84" s="12">
        <v>1.93</v>
      </c>
      <c r="B84" s="58">
        <v>150.69999999999999</v>
      </c>
    </row>
    <row r="85" spans="1:2" x14ac:dyDescent="0.25">
      <c r="A85" s="12">
        <v>2.02</v>
      </c>
      <c r="B85" s="58">
        <v>409.2</v>
      </c>
    </row>
    <row r="86" spans="1:2" x14ac:dyDescent="0.25">
      <c r="A86" s="12">
        <v>1.87</v>
      </c>
      <c r="B86" s="58">
        <v>211.4</v>
      </c>
    </row>
    <row r="87" spans="1:2" x14ac:dyDescent="0.25">
      <c r="A87" s="12">
        <v>2.16</v>
      </c>
      <c r="B87" s="58">
        <v>351.5</v>
      </c>
    </row>
    <row r="88" spans="1:2" x14ac:dyDescent="0.25">
      <c r="A88" s="12">
        <v>2.0699999999999998</v>
      </c>
      <c r="B88" s="58">
        <v>324.5</v>
      </c>
    </row>
    <row r="89" spans="1:2" x14ac:dyDescent="0.25">
      <c r="A89" s="12">
        <v>2.14</v>
      </c>
      <c r="B89" s="58">
        <v>519.29999999999995</v>
      </c>
    </row>
    <row r="90" spans="1:2" x14ac:dyDescent="0.25">
      <c r="A90" s="12">
        <v>2.27</v>
      </c>
      <c r="B90" s="58">
        <v>151.4</v>
      </c>
    </row>
    <row r="91" spans="1:2" x14ac:dyDescent="0.25">
      <c r="A91" s="12">
        <v>2.15</v>
      </c>
      <c r="B91" s="58">
        <v>426.7</v>
      </c>
    </row>
    <row r="92" spans="1:2" x14ac:dyDescent="0.25">
      <c r="A92" s="12">
        <v>2.06</v>
      </c>
      <c r="B92" s="58">
        <v>121.6</v>
      </c>
    </row>
    <row r="93" spans="1:2" x14ac:dyDescent="0.25">
      <c r="A93" s="12">
        <v>1.97</v>
      </c>
      <c r="B93" s="58">
        <v>159.30000000000001</v>
      </c>
    </row>
    <row r="94" spans="1:2" x14ac:dyDescent="0.25">
      <c r="A94" s="12">
        <v>2.0699999999999998</v>
      </c>
      <c r="B94" s="58">
        <v>81</v>
      </c>
    </row>
    <row r="95" spans="1:2" x14ac:dyDescent="0.25">
      <c r="A95" s="12">
        <v>1.87</v>
      </c>
      <c r="B95" s="58">
        <v>260.5</v>
      </c>
    </row>
    <row r="96" spans="1:2" x14ac:dyDescent="0.25">
      <c r="A96" s="12">
        <v>1.97</v>
      </c>
      <c r="B96" s="58">
        <v>761.4</v>
      </c>
    </row>
    <row r="97" spans="1:2" x14ac:dyDescent="0.25">
      <c r="A97" s="12">
        <v>2.11</v>
      </c>
      <c r="B97" s="58">
        <v>249.2</v>
      </c>
    </row>
    <row r="98" spans="1:2" x14ac:dyDescent="0.25">
      <c r="A98" s="12">
        <v>2.2400000000000002</v>
      </c>
      <c r="B98" s="58">
        <v>81.599999999999994</v>
      </c>
    </row>
    <row r="99" spans="1:2" x14ac:dyDescent="0.25">
      <c r="A99" s="12">
        <v>1.95</v>
      </c>
      <c r="B99" s="58">
        <v>633.79999999999995</v>
      </c>
    </row>
    <row r="100" spans="1:2" x14ac:dyDescent="0.25">
      <c r="A100" s="12">
        <v>2.15</v>
      </c>
      <c r="B100" s="58">
        <v>310.3</v>
      </c>
    </row>
    <row r="101" spans="1:2" x14ac:dyDescent="0.25">
      <c r="A101" s="12">
        <v>1.93</v>
      </c>
      <c r="B101" s="58">
        <v>426.1</v>
      </c>
    </row>
    <row r="102" spans="1:2" x14ac:dyDescent="0.25">
      <c r="A102" s="12">
        <v>2.14</v>
      </c>
      <c r="B102" s="58">
        <v>286.39999999999998</v>
      </c>
    </row>
    <row r="103" spans="1:2" x14ac:dyDescent="0.25">
      <c r="A103" s="12">
        <v>1.89</v>
      </c>
      <c r="B103" s="58">
        <v>231.8</v>
      </c>
    </row>
    <row r="104" spans="1:2" x14ac:dyDescent="0.25">
      <c r="A104" s="12">
        <v>1.74</v>
      </c>
      <c r="B104" s="58">
        <v>106.3</v>
      </c>
    </row>
    <row r="105" spans="1:2" x14ac:dyDescent="0.25">
      <c r="A105" s="12">
        <v>1.94</v>
      </c>
      <c r="B105" s="58">
        <v>238.5</v>
      </c>
    </row>
    <row r="106" spans="1:2" x14ac:dyDescent="0.25">
      <c r="A106" s="12">
        <v>2.31</v>
      </c>
      <c r="B106" s="58">
        <v>306.39999999999998</v>
      </c>
    </row>
    <row r="107" spans="1:2" x14ac:dyDescent="0.25">
      <c r="A107" s="12">
        <v>2.2200000000000002</v>
      </c>
      <c r="B107" s="58">
        <v>489</v>
      </c>
    </row>
    <row r="108" spans="1:2" x14ac:dyDescent="0.25">
      <c r="A108" s="12">
        <v>1.81</v>
      </c>
      <c r="B108" s="58">
        <v>418.2</v>
      </c>
    </row>
    <row r="109" spans="1:2" x14ac:dyDescent="0.25">
      <c r="A109" s="12">
        <v>2.14</v>
      </c>
      <c r="B109" s="58">
        <v>397.4</v>
      </c>
    </row>
    <row r="110" spans="1:2" x14ac:dyDescent="0.25">
      <c r="A110" s="12">
        <v>2.08</v>
      </c>
      <c r="B110" s="58">
        <v>205.9</v>
      </c>
    </row>
    <row r="111" spans="1:2" x14ac:dyDescent="0.25">
      <c r="A111" s="12">
        <v>1.73</v>
      </c>
      <c r="B111" s="58">
        <v>406.3</v>
      </c>
    </row>
    <row r="112" spans="1:2" x14ac:dyDescent="0.25">
      <c r="A112" s="12">
        <v>1.73</v>
      </c>
      <c r="B112" s="58">
        <v>279.39999999999998</v>
      </c>
    </row>
    <row r="113" spans="1:2" x14ac:dyDescent="0.25">
      <c r="A113" s="12">
        <v>2.17</v>
      </c>
      <c r="B113" s="58">
        <v>584.79999999999995</v>
      </c>
    </row>
    <row r="114" spans="1:2" x14ac:dyDescent="0.25">
      <c r="A114" s="12">
        <v>1.85</v>
      </c>
      <c r="B114" s="58">
        <v>168.6</v>
      </c>
    </row>
    <row r="115" spans="1:2" x14ac:dyDescent="0.25">
      <c r="A115" s="12">
        <v>1.88</v>
      </c>
      <c r="B115" s="58">
        <v>708</v>
      </c>
    </row>
    <row r="116" spans="1:2" x14ac:dyDescent="0.25">
      <c r="A116" s="12">
        <v>2.0499999999999998</v>
      </c>
      <c r="B116" s="58">
        <v>317.5</v>
      </c>
    </row>
    <row r="117" spans="1:2" x14ac:dyDescent="0.25">
      <c r="A117" s="12">
        <v>2.37</v>
      </c>
      <c r="B117" s="58">
        <v>246.3</v>
      </c>
    </row>
    <row r="118" spans="1:2" x14ac:dyDescent="0.25">
      <c r="A118" s="12">
        <v>2.0499999999999998</v>
      </c>
      <c r="B118" s="58">
        <v>555.1</v>
      </c>
    </row>
    <row r="119" spans="1:2" x14ac:dyDescent="0.25">
      <c r="A119" s="12">
        <v>2.37</v>
      </c>
      <c r="B119" s="58">
        <v>462.5</v>
      </c>
    </row>
    <row r="120" spans="1:2" x14ac:dyDescent="0.25">
      <c r="A120" s="12">
        <v>2.06</v>
      </c>
      <c r="B120" s="58">
        <v>110.1</v>
      </c>
    </row>
    <row r="121" spans="1:2" x14ac:dyDescent="0.25">
      <c r="A121" s="12">
        <v>1.96</v>
      </c>
      <c r="B121" s="58">
        <v>344.5</v>
      </c>
    </row>
    <row r="122" spans="1:2" x14ac:dyDescent="0.25">
      <c r="A122" s="12">
        <v>2.08</v>
      </c>
      <c r="B122" s="58">
        <v>732.5</v>
      </c>
    </row>
    <row r="123" spans="1:2" x14ac:dyDescent="0.25">
      <c r="A123" s="12">
        <v>2.0699999999999998</v>
      </c>
      <c r="B123" s="58">
        <v>282.3</v>
      </c>
    </row>
    <row r="124" spans="1:2" x14ac:dyDescent="0.25">
      <c r="A124" s="12">
        <v>2.15</v>
      </c>
      <c r="B124" s="58">
        <v>195.9</v>
      </c>
    </row>
    <row r="125" spans="1:2" x14ac:dyDescent="0.25">
      <c r="A125" s="12">
        <v>2.19</v>
      </c>
      <c r="B125" s="58">
        <v>220.1</v>
      </c>
    </row>
    <row r="126" spans="1:2" x14ac:dyDescent="0.25">
      <c r="A126" s="12">
        <v>2</v>
      </c>
      <c r="B126" s="58">
        <v>629.29999999999995</v>
      </c>
    </row>
    <row r="127" spans="1:2" x14ac:dyDescent="0.25">
      <c r="A127" s="12">
        <v>2.27</v>
      </c>
      <c r="B127" s="58">
        <v>233.9</v>
      </c>
    </row>
    <row r="128" spans="1:2" x14ac:dyDescent="0.25">
      <c r="A128" s="12">
        <v>1.96</v>
      </c>
      <c r="B128" s="58">
        <v>420.1</v>
      </c>
    </row>
    <row r="129" spans="1:2" x14ac:dyDescent="0.25">
      <c r="A129" s="12">
        <v>2.0499999999999998</v>
      </c>
      <c r="B129" s="58">
        <v>344.7</v>
      </c>
    </row>
    <row r="130" spans="1:2" x14ac:dyDescent="0.25">
      <c r="A130" s="12">
        <v>1.96</v>
      </c>
      <c r="B130" s="58">
        <v>265.60000000000002</v>
      </c>
    </row>
    <row r="131" spans="1:2" x14ac:dyDescent="0.25">
      <c r="A131" s="12">
        <v>2.06</v>
      </c>
      <c r="B131" s="58">
        <v>473.4</v>
      </c>
    </row>
    <row r="132" spans="1:2" x14ac:dyDescent="0.25">
      <c r="A132" s="12">
        <v>1.76</v>
      </c>
      <c r="B132" s="58">
        <v>319.10000000000002</v>
      </c>
    </row>
    <row r="133" spans="1:2" x14ac:dyDescent="0.25">
      <c r="A133" s="12">
        <v>2.02</v>
      </c>
      <c r="B133" s="58">
        <v>303.10000000000002</v>
      </c>
    </row>
    <row r="134" spans="1:2" x14ac:dyDescent="0.25">
      <c r="A134" s="12">
        <v>2.23</v>
      </c>
      <c r="B134" s="58">
        <v>352.9</v>
      </c>
    </row>
    <row r="135" spans="1:2" x14ac:dyDescent="0.25">
      <c r="A135" s="12">
        <v>1.84</v>
      </c>
      <c r="B135" s="58">
        <v>309.3</v>
      </c>
    </row>
    <row r="136" spans="1:2" x14ac:dyDescent="0.25">
      <c r="A136" s="12">
        <v>1.91</v>
      </c>
      <c r="B136" s="58">
        <v>318.2</v>
      </c>
    </row>
    <row r="137" spans="1:2" x14ac:dyDescent="0.25">
      <c r="A137" s="12">
        <v>2.11</v>
      </c>
      <c r="B137" s="58">
        <v>311.7</v>
      </c>
    </row>
    <row r="138" spans="1:2" x14ac:dyDescent="0.25">
      <c r="A138" s="12">
        <v>2.1</v>
      </c>
      <c r="B138" s="58">
        <v>262.3</v>
      </c>
    </row>
    <row r="139" spans="1:2" x14ac:dyDescent="0.25">
      <c r="A139" s="12">
        <v>2.3199999999999998</v>
      </c>
      <c r="B139" s="58">
        <v>141</v>
      </c>
    </row>
    <row r="140" spans="1:2" x14ac:dyDescent="0.25">
      <c r="A140" s="12">
        <v>2.14</v>
      </c>
      <c r="B140" s="58">
        <v>363</v>
      </c>
    </row>
    <row r="141" spans="1:2" x14ac:dyDescent="0.25">
      <c r="A141" s="12">
        <v>2</v>
      </c>
      <c r="B141" s="58">
        <v>130.30000000000001</v>
      </c>
    </row>
    <row r="142" spans="1:2" x14ac:dyDescent="0.25">
      <c r="A142" s="12">
        <v>1.95</v>
      </c>
      <c r="B142" s="58">
        <v>357.5</v>
      </c>
    </row>
    <row r="143" spans="1:2" x14ac:dyDescent="0.25">
      <c r="A143" s="12">
        <v>2.0299999999999998</v>
      </c>
      <c r="B143" s="58">
        <v>452</v>
      </c>
    </row>
    <row r="144" spans="1:2" x14ac:dyDescent="0.25">
      <c r="A144" s="12">
        <v>2.2999999999999998</v>
      </c>
      <c r="B144" s="58">
        <v>120</v>
      </c>
    </row>
    <row r="145" spans="1:2" x14ac:dyDescent="0.25">
      <c r="A145" s="12">
        <v>2.1</v>
      </c>
      <c r="B145" s="58">
        <v>301.5</v>
      </c>
    </row>
    <row r="146" spans="1:2" x14ac:dyDescent="0.25">
      <c r="A146" s="12">
        <v>1.76</v>
      </c>
      <c r="B146" s="58">
        <v>144.6</v>
      </c>
    </row>
    <row r="147" spans="1:2" x14ac:dyDescent="0.25">
      <c r="A147" s="12">
        <v>1.93</v>
      </c>
      <c r="B147" s="58">
        <v>575.79999999999995</v>
      </c>
    </row>
    <row r="148" spans="1:2" x14ac:dyDescent="0.25">
      <c r="A148" s="12">
        <v>2.0299999999999998</v>
      </c>
      <c r="B148" s="58">
        <v>1113.7</v>
      </c>
    </row>
    <row r="149" spans="1:2" x14ac:dyDescent="0.25">
      <c r="A149" s="12">
        <v>2.11</v>
      </c>
      <c r="B149" s="58">
        <v>405.2</v>
      </c>
    </row>
    <row r="150" spans="1:2" x14ac:dyDescent="0.25">
      <c r="A150" s="12">
        <v>2</v>
      </c>
      <c r="B150" s="58">
        <v>241</v>
      </c>
    </row>
    <row r="151" spans="1:2" x14ac:dyDescent="0.25">
      <c r="A151" s="12">
        <v>2.02</v>
      </c>
      <c r="B151" s="58">
        <v>314.89999999999998</v>
      </c>
    </row>
    <row r="152" spans="1:2" x14ac:dyDescent="0.25">
      <c r="A152" s="12">
        <v>2.0499999999999998</v>
      </c>
      <c r="B152" s="58">
        <v>418.3</v>
      </c>
    </row>
    <row r="153" spans="1:2" x14ac:dyDescent="0.25">
      <c r="A153" s="12">
        <v>2.31</v>
      </c>
      <c r="B153" s="58">
        <v>273.8</v>
      </c>
    </row>
    <row r="154" spans="1:2" x14ac:dyDescent="0.25">
      <c r="A154" s="12">
        <v>2.15</v>
      </c>
      <c r="B154" s="58">
        <v>100.7</v>
      </c>
    </row>
    <row r="155" spans="1:2" x14ac:dyDescent="0.25">
      <c r="A155" s="12">
        <v>2</v>
      </c>
      <c r="B155" s="58">
        <v>1016.1</v>
      </c>
    </row>
    <row r="156" spans="1:2" x14ac:dyDescent="0.25">
      <c r="A156" s="12">
        <v>2.02</v>
      </c>
      <c r="B156" s="58">
        <v>227.3</v>
      </c>
    </row>
    <row r="157" spans="1:2" x14ac:dyDescent="0.25">
      <c r="A157" s="12">
        <v>2.0499999999999998</v>
      </c>
      <c r="B157" s="58">
        <v>94.3</v>
      </c>
    </row>
    <row r="158" spans="1:2" x14ac:dyDescent="0.25">
      <c r="A158" s="12">
        <v>1.9</v>
      </c>
      <c r="B158" s="58">
        <v>1831.2</v>
      </c>
    </row>
    <row r="159" spans="1:2" x14ac:dyDescent="0.25">
      <c r="A159" s="12">
        <v>1.78</v>
      </c>
      <c r="B159" s="58">
        <v>145.69999999999999</v>
      </c>
    </row>
    <row r="160" spans="1:2" x14ac:dyDescent="0.25">
      <c r="A160" s="12">
        <v>1.98</v>
      </c>
      <c r="B160" s="58">
        <v>534.70000000000005</v>
      </c>
    </row>
    <row r="161" spans="1:2" x14ac:dyDescent="0.25">
      <c r="A161" s="12">
        <v>2.11</v>
      </c>
      <c r="B161" s="58">
        <v>144.69999999999999</v>
      </c>
    </row>
    <row r="162" spans="1:2" x14ac:dyDescent="0.25">
      <c r="A162" s="12">
        <v>2.13</v>
      </c>
      <c r="B162" s="58">
        <v>103.7</v>
      </c>
    </row>
    <row r="163" spans="1:2" x14ac:dyDescent="0.25">
      <c r="A163" s="12">
        <v>1.98</v>
      </c>
      <c r="B163" s="58">
        <v>273.2</v>
      </c>
    </row>
    <row r="164" spans="1:2" x14ac:dyDescent="0.25">
      <c r="A164" s="12">
        <v>2.17</v>
      </c>
      <c r="B164" s="58">
        <v>380.6</v>
      </c>
    </row>
    <row r="165" spans="1:2" x14ac:dyDescent="0.25">
      <c r="A165" s="12">
        <v>1.85</v>
      </c>
      <c r="B165" s="58">
        <v>283.8</v>
      </c>
    </row>
    <row r="166" spans="1:2" x14ac:dyDescent="0.25">
      <c r="A166" s="12">
        <v>2.0099999999999998</v>
      </c>
      <c r="B166" s="58">
        <v>243.1</v>
      </c>
    </row>
    <row r="167" spans="1:2" x14ac:dyDescent="0.25">
      <c r="A167" s="12">
        <v>2.0099999999999998</v>
      </c>
      <c r="B167" s="58">
        <v>116.8</v>
      </c>
    </row>
    <row r="168" spans="1:2" x14ac:dyDescent="0.25">
      <c r="A168" s="12">
        <v>1.9</v>
      </c>
      <c r="B168" s="58">
        <v>110.3</v>
      </c>
    </row>
    <row r="169" spans="1:2" x14ac:dyDescent="0.25">
      <c r="A169" s="12">
        <v>1.93</v>
      </c>
      <c r="B169" s="58">
        <v>109.5</v>
      </c>
    </row>
    <row r="170" spans="1:2" x14ac:dyDescent="0.25">
      <c r="A170" s="12">
        <v>1.83</v>
      </c>
      <c r="B170" s="58">
        <v>317.8</v>
      </c>
    </row>
    <row r="171" spans="1:2" x14ac:dyDescent="0.25">
      <c r="A171" s="12">
        <v>1.81</v>
      </c>
      <c r="B171" s="58">
        <v>540.1</v>
      </c>
    </row>
    <row r="172" spans="1:2" x14ac:dyDescent="0.25">
      <c r="A172" s="12">
        <v>1.96</v>
      </c>
      <c r="B172" s="58">
        <v>379.9</v>
      </c>
    </row>
    <row r="173" spans="1:2" x14ac:dyDescent="0.25">
      <c r="A173" s="12">
        <v>2.2200000000000002</v>
      </c>
      <c r="B173" s="58">
        <v>446.6</v>
      </c>
    </row>
    <row r="174" spans="1:2" x14ac:dyDescent="0.25">
      <c r="A174" s="12">
        <v>2.23</v>
      </c>
      <c r="B174" s="58">
        <v>177.6</v>
      </c>
    </row>
    <row r="175" spans="1:2" x14ac:dyDescent="0.25">
      <c r="A175" s="12">
        <v>1.93</v>
      </c>
      <c r="B175" s="58">
        <v>186.3</v>
      </c>
    </row>
    <row r="176" spans="1:2" x14ac:dyDescent="0.25">
      <c r="A176" s="12">
        <v>2.04</v>
      </c>
      <c r="B176" s="58">
        <v>529.1</v>
      </c>
    </row>
    <row r="177" spans="1:2" x14ac:dyDescent="0.25">
      <c r="A177" s="12">
        <v>2</v>
      </c>
      <c r="B177" s="58">
        <v>357.9</v>
      </c>
    </row>
    <row r="178" spans="1:2" x14ac:dyDescent="0.25">
      <c r="A178" s="12">
        <v>2.1800000000000002</v>
      </c>
      <c r="B178" s="58">
        <v>229</v>
      </c>
    </row>
    <row r="179" spans="1:2" x14ac:dyDescent="0.25">
      <c r="A179" s="12">
        <v>2.0099999999999998</v>
      </c>
      <c r="B179" s="58">
        <v>217.2</v>
      </c>
    </row>
    <row r="180" spans="1:2" x14ac:dyDescent="0.25">
      <c r="A180" s="12">
        <v>1.94</v>
      </c>
      <c r="B180" s="58">
        <v>197</v>
      </c>
    </row>
    <row r="181" spans="1:2" x14ac:dyDescent="0.25">
      <c r="A181" s="12">
        <v>1.8</v>
      </c>
      <c r="B181" s="58">
        <v>231.1</v>
      </c>
    </row>
    <row r="182" spans="1:2" x14ac:dyDescent="0.25">
      <c r="A182" s="12">
        <v>2.1</v>
      </c>
      <c r="B182" s="58">
        <v>467.8</v>
      </c>
    </row>
    <row r="183" spans="1:2" x14ac:dyDescent="0.25">
      <c r="A183" s="12">
        <v>1.97</v>
      </c>
      <c r="B183" s="58">
        <v>348</v>
      </c>
    </row>
    <row r="184" spans="1:2" x14ac:dyDescent="0.25">
      <c r="A184" s="12">
        <v>1.93</v>
      </c>
      <c r="B184" s="58">
        <v>305.39999999999998</v>
      </c>
    </row>
    <row r="185" spans="1:2" x14ac:dyDescent="0.25">
      <c r="A185" s="12">
        <v>1.88</v>
      </c>
      <c r="B185" s="58">
        <v>1068.7</v>
      </c>
    </row>
    <row r="186" spans="1:2" x14ac:dyDescent="0.25">
      <c r="A186" s="12">
        <v>1.8</v>
      </c>
      <c r="B186" s="58">
        <v>461.3</v>
      </c>
    </row>
    <row r="187" spans="1:2" x14ac:dyDescent="0.25">
      <c r="A187" s="12">
        <v>1.72</v>
      </c>
      <c r="B187" s="58">
        <v>387.3</v>
      </c>
    </row>
    <row r="188" spans="1:2" x14ac:dyDescent="0.25">
      <c r="A188" s="12">
        <v>2.17</v>
      </c>
      <c r="B188" s="58">
        <v>805.8</v>
      </c>
    </row>
    <row r="189" spans="1:2" x14ac:dyDescent="0.25">
      <c r="A189" s="12">
        <v>2.02</v>
      </c>
      <c r="B189" s="58">
        <v>348.6</v>
      </c>
    </row>
    <row r="190" spans="1:2" x14ac:dyDescent="0.25">
      <c r="A190" s="12">
        <v>1.94</v>
      </c>
      <c r="B190" s="58">
        <v>94.1</v>
      </c>
    </row>
    <row r="191" spans="1:2" x14ac:dyDescent="0.25">
      <c r="A191" s="12">
        <v>2.02</v>
      </c>
      <c r="B191" s="58">
        <v>267.89999999999998</v>
      </c>
    </row>
    <row r="192" spans="1:2" x14ac:dyDescent="0.25">
      <c r="A192" s="12">
        <v>1.76</v>
      </c>
      <c r="B192" s="58">
        <v>556.5</v>
      </c>
    </row>
    <row r="193" spans="1:2" x14ac:dyDescent="0.25">
      <c r="A193" s="12">
        <v>2.02</v>
      </c>
      <c r="B193" s="58">
        <v>253.8</v>
      </c>
    </row>
    <row r="194" spans="1:2" x14ac:dyDescent="0.25">
      <c r="A194" s="12">
        <v>1.93</v>
      </c>
      <c r="B194" s="58">
        <v>271</v>
      </c>
    </row>
    <row r="195" spans="1:2" x14ac:dyDescent="0.25">
      <c r="A195" s="12">
        <v>2.0299999999999998</v>
      </c>
      <c r="B195" s="58">
        <v>207.8</v>
      </c>
    </row>
    <row r="196" spans="1:2" x14ac:dyDescent="0.25">
      <c r="A196" s="12">
        <v>1.93</v>
      </c>
      <c r="B196" s="58">
        <v>203.4</v>
      </c>
    </row>
    <row r="197" spans="1:2" x14ac:dyDescent="0.25">
      <c r="A197" s="12">
        <v>2</v>
      </c>
      <c r="B197" s="58">
        <v>197.9</v>
      </c>
    </row>
    <row r="198" spans="1:2" x14ac:dyDescent="0.25">
      <c r="A198" s="12">
        <v>2.17</v>
      </c>
      <c r="B198" s="58">
        <v>111.3</v>
      </c>
    </row>
    <row r="199" spans="1:2" x14ac:dyDescent="0.25">
      <c r="A199" s="12">
        <v>2.0099999999999998</v>
      </c>
      <c r="B199" s="58">
        <v>203.9</v>
      </c>
    </row>
    <row r="200" spans="1:2" x14ac:dyDescent="0.25">
      <c r="A200" s="12">
        <v>2.02</v>
      </c>
      <c r="B200" s="58">
        <v>132</v>
      </c>
    </row>
    <row r="201" spans="1:2" x14ac:dyDescent="0.25">
      <c r="A201" s="12">
        <v>2.19</v>
      </c>
      <c r="B201" s="58">
        <v>895.8</v>
      </c>
    </row>
    <row r="202" spans="1:2" x14ac:dyDescent="0.25">
      <c r="A202" s="12">
        <v>2.02</v>
      </c>
      <c r="B202" s="58">
        <v>417.8</v>
      </c>
    </row>
    <row r="203" spans="1:2" x14ac:dyDescent="0.25">
      <c r="A203" s="12">
        <v>2.08</v>
      </c>
      <c r="B203" s="58">
        <v>226.2</v>
      </c>
    </row>
    <row r="204" spans="1:2" x14ac:dyDescent="0.25">
      <c r="A204" s="12">
        <v>1.92</v>
      </c>
      <c r="B204" s="58">
        <v>658.7</v>
      </c>
    </row>
    <row r="205" spans="1:2" x14ac:dyDescent="0.25">
      <c r="A205" s="12">
        <v>1.7</v>
      </c>
      <c r="B205" s="58">
        <v>113.8</v>
      </c>
    </row>
    <row r="206" spans="1:2" x14ac:dyDescent="0.25">
      <c r="A206" s="12">
        <v>2.2599999999999998</v>
      </c>
      <c r="B206" s="58">
        <v>324.8</v>
      </c>
    </row>
    <row r="207" spans="1:2" x14ac:dyDescent="0.25">
      <c r="A207" s="12">
        <v>2</v>
      </c>
      <c r="B207" s="58">
        <v>107.6</v>
      </c>
    </row>
    <row r="208" spans="1:2" x14ac:dyDescent="0.25">
      <c r="A208" s="12">
        <v>1.88</v>
      </c>
      <c r="B208" s="58">
        <v>471.7</v>
      </c>
    </row>
    <row r="209" spans="1:2" x14ac:dyDescent="0.25">
      <c r="A209" s="12">
        <v>1.89</v>
      </c>
      <c r="B209" s="58">
        <v>218.4</v>
      </c>
    </row>
    <row r="210" spans="1:2" x14ac:dyDescent="0.25">
      <c r="A210" s="12">
        <v>2.14</v>
      </c>
      <c r="B210" s="58">
        <v>771.6</v>
      </c>
    </row>
    <row r="211" spans="1:2" x14ac:dyDescent="0.25">
      <c r="A211" s="12">
        <v>2.16</v>
      </c>
      <c r="B211" s="58">
        <v>382.1</v>
      </c>
    </row>
    <row r="212" spans="1:2" x14ac:dyDescent="0.25">
      <c r="A212" s="12">
        <v>1.83</v>
      </c>
      <c r="B212" s="58">
        <v>307.7</v>
      </c>
    </row>
    <row r="213" spans="1:2" x14ac:dyDescent="0.25">
      <c r="A213" s="12">
        <v>2.15</v>
      </c>
      <c r="B213" s="58">
        <v>188.5</v>
      </c>
    </row>
    <row r="214" spans="1:2" x14ac:dyDescent="0.25">
      <c r="A214" s="12">
        <v>1.92</v>
      </c>
      <c r="B214" s="58">
        <v>421.2</v>
      </c>
    </row>
    <row r="215" spans="1:2" x14ac:dyDescent="0.25">
      <c r="A215" s="12">
        <v>1.89</v>
      </c>
      <c r="B215" s="58">
        <v>97.2</v>
      </c>
    </row>
    <row r="216" spans="1:2" x14ac:dyDescent="0.25">
      <c r="A216" s="12">
        <v>2.1800000000000002</v>
      </c>
      <c r="B216" s="58">
        <v>92.1</v>
      </c>
    </row>
    <row r="217" spans="1:2" x14ac:dyDescent="0.25">
      <c r="A217" s="12">
        <v>2.0699999999999998</v>
      </c>
      <c r="B217" s="58">
        <v>164.9</v>
      </c>
    </row>
    <row r="218" spans="1:2" x14ac:dyDescent="0.25">
      <c r="A218" s="12">
        <v>2.08</v>
      </c>
      <c r="B218" s="58">
        <v>232.8</v>
      </c>
    </row>
    <row r="219" spans="1:2" x14ac:dyDescent="0.25">
      <c r="A219" s="12">
        <v>2.31</v>
      </c>
      <c r="B219" s="58">
        <v>508.4</v>
      </c>
    </row>
    <row r="220" spans="1:2" x14ac:dyDescent="0.25">
      <c r="A220" s="12">
        <v>2.02</v>
      </c>
      <c r="B220" s="58">
        <v>261.7</v>
      </c>
    </row>
    <row r="221" spans="1:2" x14ac:dyDescent="0.25">
      <c r="A221" s="12">
        <v>1.66</v>
      </c>
      <c r="B221" s="58">
        <v>327.60000000000002</v>
      </c>
    </row>
    <row r="222" spans="1:2" x14ac:dyDescent="0.25">
      <c r="A222" s="12">
        <v>1.75</v>
      </c>
      <c r="B222" s="58">
        <v>188.2</v>
      </c>
    </row>
    <row r="223" spans="1:2" x14ac:dyDescent="0.25">
      <c r="A223" s="12">
        <v>2.02</v>
      </c>
      <c r="B223" s="58">
        <v>204.5</v>
      </c>
    </row>
    <row r="224" spans="1:2" x14ac:dyDescent="0.25">
      <c r="A224" s="12">
        <v>2.13</v>
      </c>
      <c r="B224" s="58">
        <v>393.4</v>
      </c>
    </row>
    <row r="225" spans="1:2" x14ac:dyDescent="0.25">
      <c r="A225" s="12">
        <v>2.0499999999999998</v>
      </c>
      <c r="B225" s="58">
        <v>473.5</v>
      </c>
    </row>
    <row r="226" spans="1:2" x14ac:dyDescent="0.25">
      <c r="A226" s="12">
        <v>1.73</v>
      </c>
      <c r="B226" s="58">
        <v>456.2</v>
      </c>
    </row>
    <row r="227" spans="1:2" x14ac:dyDescent="0.25">
      <c r="A227" s="12">
        <v>1.95</v>
      </c>
      <c r="B227" s="58">
        <v>403.1</v>
      </c>
    </row>
    <row r="228" spans="1:2" x14ac:dyDescent="0.25">
      <c r="A228" s="12">
        <v>2.17</v>
      </c>
      <c r="B228" s="58">
        <v>392.2</v>
      </c>
    </row>
    <row r="229" spans="1:2" x14ac:dyDescent="0.25">
      <c r="A229" s="12">
        <v>1.98</v>
      </c>
      <c r="B229" s="58">
        <v>231.7</v>
      </c>
    </row>
    <row r="230" spans="1:2" x14ac:dyDescent="0.25">
      <c r="A230" s="12">
        <v>1.84</v>
      </c>
      <c r="B230" s="58">
        <v>1350.1</v>
      </c>
    </row>
    <row r="231" spans="1:2" x14ac:dyDescent="0.25">
      <c r="A231" s="12">
        <v>1.79</v>
      </c>
      <c r="B231" s="58">
        <v>204.4</v>
      </c>
    </row>
    <row r="232" spans="1:2" x14ac:dyDescent="0.25">
      <c r="A232" s="12">
        <v>1.92</v>
      </c>
      <c r="B232" s="58">
        <v>345.2</v>
      </c>
    </row>
    <row r="233" spans="1:2" x14ac:dyDescent="0.25">
      <c r="A233" s="12">
        <v>2.0099999999999998</v>
      </c>
      <c r="B233" s="58">
        <v>896.1</v>
      </c>
    </row>
    <row r="234" spans="1:2" x14ac:dyDescent="0.25">
      <c r="A234" s="12">
        <v>2.21</v>
      </c>
      <c r="B234" s="58">
        <v>185.1</v>
      </c>
    </row>
    <row r="235" spans="1:2" x14ac:dyDescent="0.25">
      <c r="A235" s="12">
        <v>1.91</v>
      </c>
      <c r="B235" s="58">
        <v>230.1</v>
      </c>
    </row>
    <row r="236" spans="1:2" x14ac:dyDescent="0.25">
      <c r="A236" s="12">
        <v>1.94</v>
      </c>
      <c r="B236" s="58">
        <v>222.7</v>
      </c>
    </row>
    <row r="237" spans="1:2" x14ac:dyDescent="0.25">
      <c r="A237" s="12">
        <v>2.14</v>
      </c>
      <c r="B237" s="58">
        <v>118</v>
      </c>
    </row>
    <row r="238" spans="1:2" x14ac:dyDescent="0.25">
      <c r="A238" s="12">
        <v>1.97</v>
      </c>
      <c r="B238" s="58">
        <v>263</v>
      </c>
    </row>
    <row r="239" spans="1:2" x14ac:dyDescent="0.25">
      <c r="A239" s="12">
        <v>1.91</v>
      </c>
      <c r="B239" s="58">
        <v>233.3</v>
      </c>
    </row>
    <row r="240" spans="1:2" x14ac:dyDescent="0.25">
      <c r="A240" s="12">
        <v>1.95</v>
      </c>
      <c r="B240" s="58">
        <v>318.89999999999998</v>
      </c>
    </row>
    <row r="241" spans="1:2" x14ac:dyDescent="0.25">
      <c r="A241" s="12">
        <v>2.0699999999999998</v>
      </c>
      <c r="B241" s="58">
        <v>726.8</v>
      </c>
    </row>
    <row r="242" spans="1:2" x14ac:dyDescent="0.25">
      <c r="A242" s="12">
        <v>1.92</v>
      </c>
      <c r="B242" s="58">
        <v>110.6</v>
      </c>
    </row>
    <row r="243" spans="1:2" x14ac:dyDescent="0.25">
      <c r="A243" s="12">
        <v>1.97</v>
      </c>
      <c r="B243" s="58">
        <v>319.60000000000002</v>
      </c>
    </row>
    <row r="244" spans="1:2" x14ac:dyDescent="0.25">
      <c r="A244" s="12">
        <v>1.92</v>
      </c>
      <c r="B244" s="58">
        <v>164.8</v>
      </c>
    </row>
    <row r="245" spans="1:2" x14ac:dyDescent="0.25">
      <c r="A245" s="12">
        <v>1.99</v>
      </c>
      <c r="B245" s="58">
        <v>305.3</v>
      </c>
    </row>
    <row r="246" spans="1:2" x14ac:dyDescent="0.25">
      <c r="A246" s="12">
        <v>1.96</v>
      </c>
      <c r="B246" s="58">
        <v>179</v>
      </c>
    </row>
    <row r="247" spans="1:2" x14ac:dyDescent="0.25">
      <c r="A247" s="12">
        <v>1.97</v>
      </c>
      <c r="B247" s="58">
        <v>115.8</v>
      </c>
    </row>
    <row r="248" spans="1:2" x14ac:dyDescent="0.25">
      <c r="A248" s="12">
        <v>1.84</v>
      </c>
      <c r="B248" s="58">
        <v>446.3</v>
      </c>
    </row>
    <row r="249" spans="1:2" x14ac:dyDescent="0.25">
      <c r="A249" s="12">
        <v>1.77</v>
      </c>
      <c r="B249" s="58">
        <v>269</v>
      </c>
    </row>
    <row r="250" spans="1:2" x14ac:dyDescent="0.25">
      <c r="A250" s="12">
        <v>2</v>
      </c>
      <c r="B250" s="58">
        <v>131.4</v>
      </c>
    </row>
    <row r="251" spans="1:2" x14ac:dyDescent="0.25">
      <c r="A251" s="12">
        <v>2.1</v>
      </c>
      <c r="B251" s="58">
        <v>974.7</v>
      </c>
    </row>
    <row r="252" spans="1:2" x14ac:dyDescent="0.25">
      <c r="A252" s="12">
        <v>2.15</v>
      </c>
      <c r="B252" s="58">
        <v>188.9</v>
      </c>
    </row>
    <row r="253" spans="1:2" x14ac:dyDescent="0.25">
      <c r="A253" s="12">
        <v>1.98</v>
      </c>
      <c r="B253" s="58">
        <v>344.3</v>
      </c>
    </row>
    <row r="254" spans="1:2" x14ac:dyDescent="0.25">
      <c r="A254" s="12">
        <v>1.93</v>
      </c>
      <c r="B254" s="58">
        <v>517.29999999999995</v>
      </c>
    </row>
    <row r="255" spans="1:2" x14ac:dyDescent="0.25">
      <c r="A255" s="12">
        <v>2.08</v>
      </c>
      <c r="B255" s="58">
        <v>281.60000000000002</v>
      </c>
    </row>
    <row r="256" spans="1:2" x14ac:dyDescent="0.25">
      <c r="A256" s="12">
        <v>2.0699999999999998</v>
      </c>
      <c r="B256" s="58">
        <v>329.3</v>
      </c>
    </row>
    <row r="257" spans="1:2" x14ac:dyDescent="0.25">
      <c r="A257" s="12">
        <v>2.08</v>
      </c>
      <c r="B257" s="58">
        <v>251.4</v>
      </c>
    </row>
    <row r="258" spans="1:2" x14ac:dyDescent="0.25">
      <c r="A258" s="12">
        <v>2.08</v>
      </c>
      <c r="B258" s="58">
        <v>255.8</v>
      </c>
    </row>
    <row r="259" spans="1:2" x14ac:dyDescent="0.25">
      <c r="A259" s="12">
        <v>1.96</v>
      </c>
      <c r="B259" s="58">
        <v>245.3</v>
      </c>
    </row>
    <row r="260" spans="1:2" x14ac:dyDescent="0.25">
      <c r="A260" s="12">
        <v>1.8</v>
      </c>
      <c r="B260" s="58">
        <v>504.2</v>
      </c>
    </row>
    <row r="261" spans="1:2" x14ac:dyDescent="0.25">
      <c r="A261" s="12">
        <v>1.8</v>
      </c>
      <c r="B261" s="58">
        <v>185.1</v>
      </c>
    </row>
    <row r="262" spans="1:2" x14ac:dyDescent="0.25">
      <c r="A262" s="12">
        <v>2.08</v>
      </c>
      <c r="B262" s="58">
        <v>769.1</v>
      </c>
    </row>
    <row r="263" spans="1:2" x14ac:dyDescent="0.25">
      <c r="A263" s="12">
        <v>1.87</v>
      </c>
      <c r="B263" s="58">
        <v>344.8</v>
      </c>
    </row>
    <row r="264" spans="1:2" x14ac:dyDescent="0.25">
      <c r="A264" s="12">
        <v>2.06</v>
      </c>
      <c r="B264" s="58">
        <v>584.79999999999995</v>
      </c>
    </row>
    <row r="265" spans="1:2" x14ac:dyDescent="0.25">
      <c r="A265" s="12">
        <v>2.0699999999999998</v>
      </c>
      <c r="B265" s="58">
        <v>305.39999999999998</v>
      </c>
    </row>
    <row r="266" spans="1:2" x14ac:dyDescent="0.25">
      <c r="A266" s="12">
        <v>1.93</v>
      </c>
      <c r="B266" s="58">
        <v>190</v>
      </c>
    </row>
    <row r="267" spans="1:2" x14ac:dyDescent="0.25">
      <c r="A267" s="12">
        <v>2.0699999999999998</v>
      </c>
      <c r="B267" s="58">
        <v>122</v>
      </c>
    </row>
    <row r="268" spans="1:2" x14ac:dyDescent="0.25">
      <c r="A268" s="12">
        <v>2.0699999999999998</v>
      </c>
      <c r="B268" s="58">
        <v>230.5</v>
      </c>
    </row>
    <row r="269" spans="1:2" x14ac:dyDescent="0.25">
      <c r="A269" s="12">
        <v>1.98</v>
      </c>
      <c r="B269" s="58">
        <v>552.79999999999995</v>
      </c>
    </row>
    <row r="270" spans="1:2" x14ac:dyDescent="0.25">
      <c r="A270" s="12">
        <v>1.82</v>
      </c>
      <c r="B270" s="58">
        <v>508</v>
      </c>
    </row>
    <row r="271" spans="1:2" x14ac:dyDescent="0.25">
      <c r="A271" s="12">
        <v>2.0699999999999998</v>
      </c>
      <c r="B271" s="58">
        <v>304.5</v>
      </c>
    </row>
    <row r="272" spans="1:2" x14ac:dyDescent="0.25">
      <c r="A272" s="12">
        <v>2.09</v>
      </c>
      <c r="B272" s="58">
        <v>542.6</v>
      </c>
    </row>
    <row r="273" spans="1:2" x14ac:dyDescent="0.25">
      <c r="A273" s="12">
        <v>1.95</v>
      </c>
      <c r="B273" s="58">
        <v>206.3</v>
      </c>
    </row>
    <row r="274" spans="1:2" x14ac:dyDescent="0.25">
      <c r="A274" s="12">
        <v>1.89</v>
      </c>
      <c r="B274" s="58">
        <v>391.2</v>
      </c>
    </row>
    <row r="275" spans="1:2" x14ac:dyDescent="0.25">
      <c r="A275" s="12">
        <v>1.72</v>
      </c>
      <c r="B275" s="58">
        <v>152.9</v>
      </c>
    </row>
    <row r="276" spans="1:2" x14ac:dyDescent="0.25">
      <c r="A276" s="12">
        <v>1.8</v>
      </c>
      <c r="B276" s="58">
        <v>315.7</v>
      </c>
    </row>
    <row r="277" spans="1:2" x14ac:dyDescent="0.25">
      <c r="A277" s="12">
        <v>1.95</v>
      </c>
      <c r="B277" s="58">
        <v>229.1</v>
      </c>
    </row>
    <row r="278" spans="1:2" x14ac:dyDescent="0.25">
      <c r="A278" s="12">
        <v>1.86</v>
      </c>
      <c r="B278" s="58">
        <v>1055.7</v>
      </c>
    </row>
    <row r="279" spans="1:2" x14ac:dyDescent="0.25">
      <c r="A279" s="12">
        <v>1.87</v>
      </c>
      <c r="B279" s="58">
        <v>214.2</v>
      </c>
    </row>
    <row r="280" spans="1:2" x14ac:dyDescent="0.25">
      <c r="A280" s="12">
        <v>1.87</v>
      </c>
      <c r="B280" s="58">
        <v>394.9</v>
      </c>
    </row>
    <row r="281" spans="1:2" x14ac:dyDescent="0.25">
      <c r="A281" s="12">
        <v>2.21</v>
      </c>
      <c r="B281" s="58">
        <v>251.2</v>
      </c>
    </row>
    <row r="282" spans="1:2" x14ac:dyDescent="0.25">
      <c r="A282" s="12">
        <v>1.97</v>
      </c>
      <c r="B282" s="58">
        <v>910.8</v>
      </c>
    </row>
    <row r="283" spans="1:2" x14ac:dyDescent="0.25">
      <c r="A283" s="12">
        <v>1.99</v>
      </c>
      <c r="B283" s="58">
        <v>446.4</v>
      </c>
    </row>
    <row r="284" spans="1:2" x14ac:dyDescent="0.25">
      <c r="A284" s="12">
        <v>1.75</v>
      </c>
      <c r="B284" s="58">
        <v>499.9</v>
      </c>
    </row>
    <row r="285" spans="1:2" x14ac:dyDescent="0.25">
      <c r="A285" s="12">
        <v>2.13</v>
      </c>
      <c r="B285" s="58">
        <v>215.3</v>
      </c>
    </row>
    <row r="286" spans="1:2" x14ac:dyDescent="0.25">
      <c r="A286" s="12">
        <v>1.91</v>
      </c>
      <c r="B286" s="58">
        <v>547.5</v>
      </c>
    </row>
    <row r="287" spans="1:2" x14ac:dyDescent="0.25">
      <c r="A287" s="12">
        <v>1.89</v>
      </c>
      <c r="B287" s="58">
        <v>273.3</v>
      </c>
    </row>
    <row r="288" spans="1:2" x14ac:dyDescent="0.25">
      <c r="A288" s="12">
        <v>1.97</v>
      </c>
      <c r="B288" s="58">
        <v>632.9</v>
      </c>
    </row>
    <row r="289" spans="1:2" x14ac:dyDescent="0.25">
      <c r="A289" s="12">
        <v>1.82</v>
      </c>
      <c r="B289" s="58">
        <v>149.69999999999999</v>
      </c>
    </row>
    <row r="290" spans="1:2" x14ac:dyDescent="0.25">
      <c r="A290" s="12">
        <v>1.81</v>
      </c>
      <c r="B290" s="58">
        <v>229.8</v>
      </c>
    </row>
    <row r="291" spans="1:2" x14ac:dyDescent="0.25">
      <c r="A291" s="12">
        <v>2.02</v>
      </c>
      <c r="B291" s="58">
        <v>771.6</v>
      </c>
    </row>
    <row r="292" spans="1:2" x14ac:dyDescent="0.25">
      <c r="A292" s="12">
        <v>1.83</v>
      </c>
      <c r="B292" s="58">
        <v>265.60000000000002</v>
      </c>
    </row>
    <row r="293" spans="1:2" x14ac:dyDescent="0.25">
      <c r="A293" s="12">
        <v>2.0699999999999998</v>
      </c>
      <c r="B293" s="58">
        <v>544.5</v>
      </c>
    </row>
    <row r="294" spans="1:2" x14ac:dyDescent="0.25">
      <c r="A294" s="12">
        <v>2.23</v>
      </c>
      <c r="B294" s="58">
        <v>279.2</v>
      </c>
    </row>
    <row r="295" spans="1:2" x14ac:dyDescent="0.25">
      <c r="A295" s="12">
        <v>2.13</v>
      </c>
      <c r="B295" s="58">
        <v>587.5</v>
      </c>
    </row>
    <row r="296" spans="1:2" x14ac:dyDescent="0.25">
      <c r="A296" s="12">
        <v>1.88</v>
      </c>
      <c r="B296" s="58">
        <v>470.9</v>
      </c>
    </row>
    <row r="297" spans="1:2" x14ac:dyDescent="0.25">
      <c r="A297" s="12">
        <v>2.12</v>
      </c>
      <c r="B297" s="58">
        <v>203.8</v>
      </c>
    </row>
    <row r="298" spans="1:2" x14ac:dyDescent="0.25">
      <c r="A298" s="12">
        <v>1.92</v>
      </c>
      <c r="B298" s="58">
        <v>557.29999999999995</v>
      </c>
    </row>
    <row r="299" spans="1:2" x14ac:dyDescent="0.25">
      <c r="A299" s="12">
        <v>2.12</v>
      </c>
      <c r="B299" s="58">
        <v>287.7</v>
      </c>
    </row>
    <row r="300" spans="1:2" x14ac:dyDescent="0.25">
      <c r="A300" s="12">
        <v>1.92</v>
      </c>
      <c r="B300" s="58">
        <v>870.8</v>
      </c>
    </row>
    <row r="301" spans="1:2" x14ac:dyDescent="0.25">
      <c r="A301" s="12">
        <v>2.23</v>
      </c>
      <c r="B301" s="58">
        <v>115</v>
      </c>
    </row>
    <row r="302" spans="1:2" x14ac:dyDescent="0.25">
      <c r="A302" s="12">
        <v>2.06</v>
      </c>
      <c r="B302" s="58">
        <v>306.10000000000002</v>
      </c>
    </row>
    <row r="303" spans="1:2" x14ac:dyDescent="0.25">
      <c r="A303" s="12">
        <v>1.91</v>
      </c>
      <c r="B303" s="58">
        <v>347.2</v>
      </c>
    </row>
    <row r="304" spans="1:2" x14ac:dyDescent="0.25">
      <c r="A304" s="12">
        <v>1.65</v>
      </c>
      <c r="B304" s="58">
        <v>221.1</v>
      </c>
    </row>
    <row r="305" spans="1:2" x14ac:dyDescent="0.25">
      <c r="A305" s="12">
        <v>2.1800000000000002</v>
      </c>
      <c r="B305" s="58">
        <v>243.6</v>
      </c>
    </row>
    <row r="306" spans="1:2" x14ac:dyDescent="0.25">
      <c r="A306" s="12">
        <v>1.71</v>
      </c>
      <c r="B306" s="58">
        <v>166.1</v>
      </c>
    </row>
    <row r="307" spans="1:2" x14ac:dyDescent="0.25">
      <c r="A307" s="12">
        <v>2.0099999999999998</v>
      </c>
      <c r="B307" s="58">
        <v>221.5</v>
      </c>
    </row>
    <row r="308" spans="1:2" x14ac:dyDescent="0.25">
      <c r="A308" s="12">
        <v>1.81</v>
      </c>
      <c r="B308" s="58">
        <v>183.9</v>
      </c>
    </row>
    <row r="309" spans="1:2" x14ac:dyDescent="0.25">
      <c r="A309" s="12">
        <v>2.34</v>
      </c>
      <c r="B309" s="58">
        <v>1043.4000000000001</v>
      </c>
    </row>
    <row r="310" spans="1:2" x14ac:dyDescent="0.25">
      <c r="A310" s="12">
        <v>2.04</v>
      </c>
      <c r="B310" s="58">
        <v>191.8</v>
      </c>
    </row>
    <row r="311" spans="1:2" x14ac:dyDescent="0.25">
      <c r="A311" s="12">
        <v>1.82</v>
      </c>
      <c r="B311" s="58">
        <v>299.3</v>
      </c>
    </row>
    <row r="312" spans="1:2" x14ac:dyDescent="0.25">
      <c r="A312" s="12">
        <v>2.06</v>
      </c>
      <c r="B312" s="58">
        <v>212.2</v>
      </c>
    </row>
    <row r="313" spans="1:2" x14ac:dyDescent="0.25">
      <c r="A313" s="12">
        <v>1.89</v>
      </c>
      <c r="B313" s="58">
        <v>179.1</v>
      </c>
    </row>
    <row r="314" spans="1:2" x14ac:dyDescent="0.25">
      <c r="A314" s="12">
        <v>2.04</v>
      </c>
      <c r="B314" s="58">
        <v>241.1</v>
      </c>
    </row>
    <row r="315" spans="1:2" x14ac:dyDescent="0.25">
      <c r="A315" s="12">
        <v>1.77</v>
      </c>
      <c r="B315" s="58">
        <v>184</v>
      </c>
    </row>
    <row r="316" spans="1:2" x14ac:dyDescent="0.25">
      <c r="A316" s="12">
        <v>1.88</v>
      </c>
      <c r="B316" s="58">
        <v>137.6</v>
      </c>
    </row>
    <row r="317" spans="1:2" x14ac:dyDescent="0.25">
      <c r="A317" s="12">
        <v>2.0299999999999998</v>
      </c>
      <c r="B317" s="58">
        <v>275.39999999999998</v>
      </c>
    </row>
    <row r="318" spans="1:2" x14ac:dyDescent="0.25">
      <c r="A318" s="12">
        <v>1.93</v>
      </c>
      <c r="B318" s="58">
        <v>146.69999999999999</v>
      </c>
    </row>
    <row r="319" spans="1:2" x14ac:dyDescent="0.25">
      <c r="A319" s="12">
        <v>1.79</v>
      </c>
      <c r="B319" s="58">
        <v>587</v>
      </c>
    </row>
    <row r="320" spans="1:2" x14ac:dyDescent="0.25">
      <c r="A320" s="12">
        <v>1.85</v>
      </c>
      <c r="B320" s="58">
        <v>715.1</v>
      </c>
    </row>
    <row r="321" spans="1:2" x14ac:dyDescent="0.25">
      <c r="A321" s="12">
        <v>2.16</v>
      </c>
      <c r="B321" s="58">
        <v>272.5</v>
      </c>
    </row>
    <row r="322" spans="1:2" x14ac:dyDescent="0.25">
      <c r="A322" s="12">
        <v>1.79</v>
      </c>
      <c r="B322" s="58">
        <v>97.1</v>
      </c>
    </row>
    <row r="323" spans="1:2" x14ac:dyDescent="0.25">
      <c r="A323" s="12">
        <v>2.1</v>
      </c>
      <c r="B323" s="58">
        <v>231.7</v>
      </c>
    </row>
    <row r="324" spans="1:2" x14ac:dyDescent="0.25">
      <c r="A324" s="12">
        <v>1.9</v>
      </c>
      <c r="B324" s="58">
        <v>199.4</v>
      </c>
    </row>
    <row r="325" spans="1:2" x14ac:dyDescent="0.25">
      <c r="A325" s="12">
        <v>1.98</v>
      </c>
      <c r="B325" s="58">
        <v>318.3</v>
      </c>
    </row>
    <row r="326" spans="1:2" x14ac:dyDescent="0.25">
      <c r="A326" s="12">
        <v>1.86</v>
      </c>
      <c r="B326" s="58">
        <v>182.1</v>
      </c>
    </row>
    <row r="327" spans="1:2" x14ac:dyDescent="0.25">
      <c r="A327" s="12">
        <v>1.94</v>
      </c>
      <c r="B327" s="58">
        <v>465.9</v>
      </c>
    </row>
    <row r="328" spans="1:2" x14ac:dyDescent="0.25">
      <c r="A328" s="12">
        <v>1.77</v>
      </c>
      <c r="B328" s="58">
        <v>857.9</v>
      </c>
    </row>
    <row r="329" spans="1:2" x14ac:dyDescent="0.25">
      <c r="A329" s="12">
        <v>2.0499999999999998</v>
      </c>
      <c r="B329" s="58">
        <v>478.4</v>
      </c>
    </row>
    <row r="330" spans="1:2" x14ac:dyDescent="0.25">
      <c r="A330" s="12">
        <v>2.37</v>
      </c>
      <c r="B330" s="58">
        <v>203.6</v>
      </c>
    </row>
    <row r="331" spans="1:2" x14ac:dyDescent="0.25">
      <c r="A331" s="12">
        <v>2.16</v>
      </c>
      <c r="B331" s="58">
        <v>1508.1</v>
      </c>
    </row>
    <row r="332" spans="1:2" x14ac:dyDescent="0.25">
      <c r="A332" s="12">
        <v>2.2000000000000002</v>
      </c>
      <c r="B332" s="58">
        <v>497.9</v>
      </c>
    </row>
    <row r="333" spans="1:2" x14ac:dyDescent="0.25">
      <c r="A333" s="12">
        <v>2.0699999999999998</v>
      </c>
      <c r="B333" s="58">
        <v>313.10000000000002</v>
      </c>
    </row>
    <row r="334" spans="1:2" x14ac:dyDescent="0.25">
      <c r="A334" s="12">
        <v>2.1</v>
      </c>
      <c r="B334" s="58">
        <v>234.5</v>
      </c>
    </row>
    <row r="335" spans="1:2" x14ac:dyDescent="0.25">
      <c r="A335" s="12">
        <v>1.85</v>
      </c>
      <c r="B335" s="58">
        <v>260.3</v>
      </c>
    </row>
    <row r="336" spans="1:2" x14ac:dyDescent="0.25">
      <c r="A336" s="12">
        <v>2.0099999999999998</v>
      </c>
      <c r="B336" s="58">
        <v>501.2</v>
      </c>
    </row>
    <row r="337" spans="1:2" x14ac:dyDescent="0.25">
      <c r="A337" s="12">
        <v>1.88</v>
      </c>
      <c r="B337" s="58">
        <v>108.2</v>
      </c>
    </row>
    <row r="338" spans="1:2" x14ac:dyDescent="0.25">
      <c r="A338" s="12">
        <v>1.89</v>
      </c>
      <c r="B338" s="58">
        <v>250</v>
      </c>
    </row>
    <row r="339" spans="1:2" x14ac:dyDescent="0.25">
      <c r="A339" s="12">
        <v>2.09</v>
      </c>
      <c r="B339" s="58">
        <v>252.8</v>
      </c>
    </row>
    <row r="340" spans="1:2" x14ac:dyDescent="0.25">
      <c r="A340" s="12">
        <v>2.04</v>
      </c>
      <c r="B340" s="58">
        <v>206.1</v>
      </c>
    </row>
    <row r="341" spans="1:2" x14ac:dyDescent="0.25">
      <c r="A341" s="12">
        <v>1.97</v>
      </c>
      <c r="B341" s="58">
        <v>235.9</v>
      </c>
    </row>
    <row r="342" spans="1:2" x14ac:dyDescent="0.25">
      <c r="A342" s="12">
        <v>1.9</v>
      </c>
      <c r="B342" s="58">
        <v>130.6</v>
      </c>
    </row>
    <row r="343" spans="1:2" x14ac:dyDescent="0.25">
      <c r="A343" s="12">
        <v>2</v>
      </c>
      <c r="B343" s="58">
        <v>381.6</v>
      </c>
    </row>
    <row r="344" spans="1:2" x14ac:dyDescent="0.25">
      <c r="A344" s="12">
        <v>1.81</v>
      </c>
      <c r="B344" s="58">
        <v>188.6</v>
      </c>
    </row>
    <row r="345" spans="1:2" x14ac:dyDescent="0.25">
      <c r="A345" s="12">
        <v>2.04</v>
      </c>
      <c r="B345" s="58">
        <v>885</v>
      </c>
    </row>
    <row r="346" spans="1:2" x14ac:dyDescent="0.25">
      <c r="A346" s="12">
        <v>2.02</v>
      </c>
      <c r="B346" s="58">
        <v>281.5</v>
      </c>
    </row>
    <row r="347" spans="1:2" x14ac:dyDescent="0.25">
      <c r="A347" s="12">
        <v>2.29</v>
      </c>
      <c r="B347" s="58">
        <v>224.4</v>
      </c>
    </row>
    <row r="348" spans="1:2" x14ac:dyDescent="0.25">
      <c r="A348" s="12">
        <v>1.96</v>
      </c>
      <c r="B348" s="58">
        <v>375</v>
      </c>
    </row>
    <row r="349" spans="1:2" x14ac:dyDescent="0.25">
      <c r="A349" s="12">
        <v>1.85</v>
      </c>
      <c r="B349" s="58">
        <v>104.1</v>
      </c>
    </row>
    <row r="350" spans="1:2" x14ac:dyDescent="0.25">
      <c r="A350" s="12">
        <v>2.25</v>
      </c>
      <c r="B350" s="58">
        <v>543.4</v>
      </c>
    </row>
    <row r="351" spans="1:2" x14ac:dyDescent="0.25">
      <c r="A351" s="12">
        <v>1.9</v>
      </c>
      <c r="B351" s="58">
        <v>496.6</v>
      </c>
    </row>
    <row r="352" spans="1:2" x14ac:dyDescent="0.25">
      <c r="A352" s="12">
        <v>1.76</v>
      </c>
      <c r="B352" s="58">
        <v>145.30000000000001</v>
      </c>
    </row>
    <row r="353" spans="1:2" x14ac:dyDescent="0.25">
      <c r="A353" s="12">
        <v>1.98</v>
      </c>
      <c r="B353" s="58">
        <v>178.7</v>
      </c>
    </row>
    <row r="354" spans="1:2" x14ac:dyDescent="0.25">
      <c r="A354" s="12">
        <v>2.0499999999999998</v>
      </c>
      <c r="B354" s="58">
        <v>193.5</v>
      </c>
    </row>
    <row r="355" spans="1:2" x14ac:dyDescent="0.25">
      <c r="A355" s="12">
        <v>1.96</v>
      </c>
      <c r="B355" s="58">
        <v>458</v>
      </c>
    </row>
    <row r="356" spans="1:2" x14ac:dyDescent="0.25">
      <c r="A356" s="12">
        <v>2.0499999999999998</v>
      </c>
      <c r="B356" s="58">
        <v>149.19999999999999</v>
      </c>
    </row>
    <row r="357" spans="1:2" x14ac:dyDescent="0.25">
      <c r="A357" s="12">
        <v>1.95</v>
      </c>
      <c r="B357" s="58">
        <v>173.9</v>
      </c>
    </row>
    <row r="358" spans="1:2" x14ac:dyDescent="0.25">
      <c r="A358" s="12">
        <v>1.93</v>
      </c>
      <c r="B358" s="58">
        <v>646.29999999999995</v>
      </c>
    </row>
    <row r="359" spans="1:2" x14ac:dyDescent="0.25">
      <c r="A359" s="12">
        <v>1.97</v>
      </c>
      <c r="B359" s="58">
        <v>279.39999999999998</v>
      </c>
    </row>
    <row r="360" spans="1:2" x14ac:dyDescent="0.25">
      <c r="A360" s="12">
        <v>1.82</v>
      </c>
      <c r="B360" s="58">
        <v>352.7</v>
      </c>
    </row>
    <row r="361" spans="1:2" x14ac:dyDescent="0.25">
      <c r="A361" s="12">
        <v>1.88</v>
      </c>
      <c r="B361" s="58">
        <v>209.3</v>
      </c>
    </row>
    <row r="362" spans="1:2" x14ac:dyDescent="0.25">
      <c r="A362" s="12">
        <v>2.29</v>
      </c>
      <c r="B362" s="58">
        <v>194.7</v>
      </c>
    </row>
    <row r="363" spans="1:2" x14ac:dyDescent="0.25">
      <c r="A363" s="12">
        <v>1.99</v>
      </c>
      <c r="B363" s="58">
        <v>195</v>
      </c>
    </row>
    <row r="364" spans="1:2" x14ac:dyDescent="0.25">
      <c r="A364" s="12">
        <v>1.71</v>
      </c>
      <c r="B364" s="58">
        <v>205.1</v>
      </c>
    </row>
    <row r="365" spans="1:2" x14ac:dyDescent="0.25">
      <c r="A365" s="12">
        <v>1.93</v>
      </c>
      <c r="B365" s="58">
        <v>164.6</v>
      </c>
    </row>
    <row r="366" spans="1:2" x14ac:dyDescent="0.25">
      <c r="A366" s="12">
        <v>2.3199999999999998</v>
      </c>
      <c r="B366" s="58">
        <v>221.6</v>
      </c>
    </row>
    <row r="367" spans="1:2" x14ac:dyDescent="0.25">
      <c r="A367" s="12">
        <v>2.21</v>
      </c>
      <c r="B367" s="58">
        <v>207.3</v>
      </c>
    </row>
    <row r="368" spans="1:2" x14ac:dyDescent="0.25">
      <c r="A368" s="12">
        <v>1.93</v>
      </c>
      <c r="B368" s="58">
        <v>582.6</v>
      </c>
    </row>
    <row r="369" spans="1:2" x14ac:dyDescent="0.25">
      <c r="A369" s="12">
        <v>2.04</v>
      </c>
      <c r="B369" s="58">
        <v>274.39999999999998</v>
      </c>
    </row>
    <row r="370" spans="1:2" x14ac:dyDescent="0.25">
      <c r="A370" s="12">
        <v>2</v>
      </c>
      <c r="B370" s="58">
        <v>250.1</v>
      </c>
    </row>
    <row r="371" spans="1:2" x14ac:dyDescent="0.25">
      <c r="A371" s="12">
        <v>2.02</v>
      </c>
      <c r="B371" s="58">
        <v>90.6</v>
      </c>
    </row>
    <row r="372" spans="1:2" x14ac:dyDescent="0.25">
      <c r="A372" s="12">
        <v>1.87</v>
      </c>
      <c r="B372" s="58">
        <v>366</v>
      </c>
    </row>
    <row r="373" spans="1:2" x14ac:dyDescent="0.25">
      <c r="A373" s="12">
        <v>1.63</v>
      </c>
      <c r="B373" s="58">
        <v>174.7</v>
      </c>
    </row>
    <row r="374" spans="1:2" x14ac:dyDescent="0.25">
      <c r="A374" s="12">
        <v>1.9</v>
      </c>
      <c r="B374" s="58">
        <v>212</v>
      </c>
    </row>
    <row r="375" spans="1:2" x14ac:dyDescent="0.25">
      <c r="A375" s="12">
        <v>2.2200000000000002</v>
      </c>
      <c r="B375" s="58">
        <v>360.6</v>
      </c>
    </row>
    <row r="376" spans="1:2" x14ac:dyDescent="0.25">
      <c r="A376" s="12">
        <v>2.04</v>
      </c>
      <c r="B376" s="58">
        <v>547.4</v>
      </c>
    </row>
    <row r="377" spans="1:2" x14ac:dyDescent="0.25">
      <c r="A377" s="12">
        <v>2.06</v>
      </c>
      <c r="B377" s="58">
        <v>772.3</v>
      </c>
    </row>
    <row r="378" spans="1:2" x14ac:dyDescent="0.25">
      <c r="A378" s="12">
        <v>2</v>
      </c>
      <c r="B378" s="58">
        <v>427.1</v>
      </c>
    </row>
    <row r="379" spans="1:2" x14ac:dyDescent="0.25">
      <c r="A379" s="12">
        <v>1.99</v>
      </c>
      <c r="B379" s="58">
        <v>535</v>
      </c>
    </row>
    <row r="380" spans="1:2" x14ac:dyDescent="0.25">
      <c r="A380" s="12">
        <v>2.1800000000000002</v>
      </c>
      <c r="B380" s="58">
        <v>273.60000000000002</v>
      </c>
    </row>
    <row r="381" spans="1:2" x14ac:dyDescent="0.25">
      <c r="A381" s="12">
        <v>1.97</v>
      </c>
      <c r="B381" s="58">
        <v>672.8</v>
      </c>
    </row>
    <row r="382" spans="1:2" x14ac:dyDescent="0.25">
      <c r="A382" s="12">
        <v>2.0099999999999998</v>
      </c>
      <c r="B382" s="58">
        <v>297.10000000000002</v>
      </c>
    </row>
    <row r="383" spans="1:2" x14ac:dyDescent="0.25">
      <c r="A383" s="12">
        <v>1.99</v>
      </c>
      <c r="B383" s="58">
        <v>295.3</v>
      </c>
    </row>
    <row r="384" spans="1:2" x14ac:dyDescent="0.25">
      <c r="A384" s="12">
        <v>1.91</v>
      </c>
      <c r="B384" s="58">
        <v>135.80000000000001</v>
      </c>
    </row>
    <row r="385" spans="1:2" x14ac:dyDescent="0.25">
      <c r="A385" s="12">
        <v>1.87</v>
      </c>
      <c r="B385" s="58">
        <v>132</v>
      </c>
    </row>
    <row r="386" spans="1:2" x14ac:dyDescent="0.25">
      <c r="A386" s="12">
        <v>2.09</v>
      </c>
      <c r="B386" s="58">
        <v>446.1</v>
      </c>
    </row>
    <row r="387" spans="1:2" x14ac:dyDescent="0.25">
      <c r="A387" s="12">
        <v>1.89</v>
      </c>
      <c r="B387" s="58">
        <v>304.2</v>
      </c>
    </row>
    <row r="388" spans="1:2" x14ac:dyDescent="0.25">
      <c r="A388" s="12">
        <v>1.86</v>
      </c>
      <c r="B388" s="58">
        <v>1035.3</v>
      </c>
    </row>
    <row r="389" spans="1:2" x14ac:dyDescent="0.25">
      <c r="A389" s="12">
        <v>2.1800000000000002</v>
      </c>
      <c r="B389" s="58">
        <v>551.20000000000005</v>
      </c>
    </row>
    <row r="390" spans="1:2" x14ac:dyDescent="0.25">
      <c r="A390" s="12">
        <v>2.0699999999999998</v>
      </c>
      <c r="B390" s="58">
        <v>139.1</v>
      </c>
    </row>
    <row r="391" spans="1:2" x14ac:dyDescent="0.25">
      <c r="A391" s="12">
        <v>2.25</v>
      </c>
      <c r="B391" s="58">
        <v>520.29999999999995</v>
      </c>
    </row>
    <row r="392" spans="1:2" x14ac:dyDescent="0.25">
      <c r="A392" s="12">
        <v>1.93</v>
      </c>
      <c r="B392" s="58">
        <v>181</v>
      </c>
    </row>
    <row r="393" spans="1:2" x14ac:dyDescent="0.25">
      <c r="A393" s="12">
        <v>1.96</v>
      </c>
      <c r="B393" s="58">
        <v>98.7</v>
      </c>
    </row>
    <row r="394" spans="1:2" x14ac:dyDescent="0.25">
      <c r="A394" s="12">
        <v>1.95</v>
      </c>
      <c r="B394" s="58">
        <v>187.7</v>
      </c>
    </row>
    <row r="395" spans="1:2" x14ac:dyDescent="0.25">
      <c r="A395" s="12">
        <v>2.0499999999999998</v>
      </c>
      <c r="B395" s="58">
        <v>254.9</v>
      </c>
    </row>
    <row r="396" spans="1:2" x14ac:dyDescent="0.25">
      <c r="A396" s="12">
        <v>1.98</v>
      </c>
      <c r="B396" s="58">
        <v>184.4</v>
      </c>
    </row>
    <row r="397" spans="1:2" x14ac:dyDescent="0.25">
      <c r="A397" s="12">
        <v>2.1800000000000002</v>
      </c>
      <c r="B397" s="58">
        <v>674.3</v>
      </c>
    </row>
    <row r="398" spans="1:2" x14ac:dyDescent="0.25">
      <c r="A398" s="12">
        <v>1.71</v>
      </c>
      <c r="B398" s="58">
        <v>305.7</v>
      </c>
    </row>
    <row r="399" spans="1:2" x14ac:dyDescent="0.25">
      <c r="A399" s="12">
        <v>1.76</v>
      </c>
      <c r="B399" s="58">
        <v>291.7</v>
      </c>
    </row>
    <row r="400" spans="1:2" x14ac:dyDescent="0.25">
      <c r="A400" s="12">
        <v>1.63</v>
      </c>
      <c r="B400" s="58">
        <v>239.7</v>
      </c>
    </row>
    <row r="401" spans="1:2" x14ac:dyDescent="0.25">
      <c r="A401" s="12">
        <v>2.04</v>
      </c>
      <c r="B401" s="58">
        <v>249.6</v>
      </c>
    </row>
    <row r="402" spans="1:2" x14ac:dyDescent="0.25">
      <c r="A402" s="12">
        <v>1.91</v>
      </c>
      <c r="B402" s="58">
        <v>882.2</v>
      </c>
    </row>
    <row r="403" spans="1:2" x14ac:dyDescent="0.25">
      <c r="A403" s="12">
        <v>1.58</v>
      </c>
      <c r="B403" s="58">
        <v>500.8</v>
      </c>
    </row>
    <row r="404" spans="1:2" x14ac:dyDescent="0.25">
      <c r="A404" s="12">
        <v>1.97</v>
      </c>
      <c r="B404" s="58">
        <v>714.2</v>
      </c>
    </row>
    <row r="405" spans="1:2" x14ac:dyDescent="0.25">
      <c r="A405" s="12">
        <v>2.4300000000000002</v>
      </c>
      <c r="B405" s="58">
        <v>149.4</v>
      </c>
    </row>
    <row r="406" spans="1:2" x14ac:dyDescent="0.25">
      <c r="A406" s="12">
        <v>1.9</v>
      </c>
      <c r="B406" s="58">
        <v>118.2</v>
      </c>
    </row>
    <row r="407" spans="1:2" x14ac:dyDescent="0.25">
      <c r="A407" s="12">
        <v>1.8</v>
      </c>
      <c r="B407" s="58">
        <v>229.2</v>
      </c>
    </row>
    <row r="408" spans="1:2" x14ac:dyDescent="0.25">
      <c r="A408" s="12">
        <v>2.13</v>
      </c>
      <c r="B408" s="58">
        <v>411.5</v>
      </c>
    </row>
    <row r="409" spans="1:2" x14ac:dyDescent="0.25">
      <c r="A409" s="12">
        <v>2.0299999999999998</v>
      </c>
      <c r="B409" s="58">
        <v>138.80000000000001</v>
      </c>
    </row>
    <row r="410" spans="1:2" x14ac:dyDescent="0.25">
      <c r="A410" s="12">
        <v>1.98</v>
      </c>
      <c r="B410" s="58">
        <v>530.79999999999995</v>
      </c>
    </row>
    <row r="411" spans="1:2" x14ac:dyDescent="0.25">
      <c r="A411" s="12">
        <v>1.87</v>
      </c>
      <c r="B411" s="58">
        <v>155.30000000000001</v>
      </c>
    </row>
    <row r="412" spans="1:2" x14ac:dyDescent="0.25">
      <c r="A412" s="12">
        <v>2.29</v>
      </c>
      <c r="B412" s="58">
        <v>197.6</v>
      </c>
    </row>
    <row r="413" spans="1:2" x14ac:dyDescent="0.25">
      <c r="A413" s="12">
        <v>2.09</v>
      </c>
      <c r="B413" s="58">
        <v>109.5</v>
      </c>
    </row>
    <row r="414" spans="1:2" x14ac:dyDescent="0.25">
      <c r="A414" s="12">
        <v>2.09</v>
      </c>
      <c r="B414" s="58">
        <v>152.30000000000001</v>
      </c>
    </row>
    <row r="415" spans="1:2" x14ac:dyDescent="0.25">
      <c r="A415" s="12">
        <v>2.08</v>
      </c>
      <c r="B415" s="58">
        <v>165.4</v>
      </c>
    </row>
    <row r="416" spans="1:2" x14ac:dyDescent="0.25">
      <c r="A416" s="12">
        <v>1.91</v>
      </c>
      <c r="B416" s="58">
        <v>264.10000000000002</v>
      </c>
    </row>
    <row r="417" spans="1:2" x14ac:dyDescent="0.25">
      <c r="A417" s="12">
        <v>1.78</v>
      </c>
      <c r="B417" s="58">
        <v>292.7</v>
      </c>
    </row>
    <row r="418" spans="1:2" x14ac:dyDescent="0.25">
      <c r="A418" s="12">
        <v>1.98</v>
      </c>
      <c r="B418" s="58">
        <v>323.10000000000002</v>
      </c>
    </row>
    <row r="419" spans="1:2" x14ac:dyDescent="0.25">
      <c r="A419" s="12">
        <v>2.14</v>
      </c>
      <c r="B419" s="58">
        <v>640.29999999999995</v>
      </c>
    </row>
    <row r="420" spans="1:2" x14ac:dyDescent="0.25">
      <c r="A420" s="12">
        <v>2.15</v>
      </c>
      <c r="B420" s="58">
        <v>706.6</v>
      </c>
    </row>
    <row r="421" spans="1:2" x14ac:dyDescent="0.25">
      <c r="A421" s="12">
        <v>2.14</v>
      </c>
      <c r="B421" s="58">
        <v>145.69999999999999</v>
      </c>
    </row>
    <row r="422" spans="1:2" x14ac:dyDescent="0.25">
      <c r="A422" s="12">
        <v>1.87</v>
      </c>
      <c r="B422" s="58">
        <v>358.7</v>
      </c>
    </row>
    <row r="423" spans="1:2" x14ac:dyDescent="0.25">
      <c r="A423" s="12">
        <v>1.85</v>
      </c>
      <c r="B423" s="58">
        <v>95.7</v>
      </c>
    </row>
    <row r="424" spans="1:2" x14ac:dyDescent="0.25">
      <c r="A424" s="12">
        <v>1.85</v>
      </c>
      <c r="B424" s="58">
        <v>466.6</v>
      </c>
    </row>
    <row r="425" spans="1:2" x14ac:dyDescent="0.25">
      <c r="A425" s="12">
        <v>2.0099999999999998</v>
      </c>
      <c r="B425" s="58">
        <v>562.6</v>
      </c>
    </row>
    <row r="426" spans="1:2" x14ac:dyDescent="0.25">
      <c r="A426" s="12">
        <v>2.11</v>
      </c>
      <c r="B426" s="58">
        <v>214.5</v>
      </c>
    </row>
    <row r="427" spans="1:2" x14ac:dyDescent="0.25">
      <c r="A427" s="12">
        <v>2.16</v>
      </c>
      <c r="B427" s="58">
        <v>240.2</v>
      </c>
    </row>
    <row r="428" spans="1:2" x14ac:dyDescent="0.25">
      <c r="A428" s="12">
        <v>2.04</v>
      </c>
      <c r="B428" s="58">
        <v>697.7</v>
      </c>
    </row>
    <row r="429" spans="1:2" x14ac:dyDescent="0.25">
      <c r="A429" s="12">
        <v>1.84</v>
      </c>
      <c r="B429" s="58">
        <v>144.5</v>
      </c>
    </row>
    <row r="430" spans="1:2" x14ac:dyDescent="0.25">
      <c r="A430" s="12">
        <v>1.93</v>
      </c>
      <c r="B430" s="58">
        <v>219.3</v>
      </c>
    </row>
    <row r="431" spans="1:2" x14ac:dyDescent="0.25">
      <c r="A431" s="12">
        <v>2.0699999999999998</v>
      </c>
      <c r="B431" s="58">
        <v>220.5</v>
      </c>
    </row>
    <row r="432" spans="1:2" x14ac:dyDescent="0.25">
      <c r="A432" s="12">
        <v>2.13</v>
      </c>
      <c r="B432" s="58">
        <v>259.7</v>
      </c>
    </row>
    <row r="433" spans="1:2" x14ac:dyDescent="0.25">
      <c r="A433" s="12">
        <v>1.94</v>
      </c>
      <c r="B433" s="58">
        <v>204.8</v>
      </c>
    </row>
    <row r="434" spans="1:2" x14ac:dyDescent="0.25">
      <c r="A434" s="12">
        <v>1.89</v>
      </c>
      <c r="B434" s="58">
        <v>328.5</v>
      </c>
    </row>
    <row r="435" spans="1:2" x14ac:dyDescent="0.25">
      <c r="A435" s="12">
        <v>1.86</v>
      </c>
      <c r="B435" s="58">
        <v>123.5</v>
      </c>
    </row>
    <row r="436" spans="1:2" x14ac:dyDescent="0.25">
      <c r="A436" s="12">
        <v>1.93</v>
      </c>
      <c r="B436" s="58">
        <v>475.5</v>
      </c>
    </row>
    <row r="437" spans="1:2" x14ac:dyDescent="0.25">
      <c r="A437" s="12">
        <v>1.94</v>
      </c>
      <c r="B437" s="58">
        <v>135.80000000000001</v>
      </c>
    </row>
    <row r="438" spans="1:2" x14ac:dyDescent="0.25">
      <c r="A438" s="12">
        <v>1.69</v>
      </c>
      <c r="B438" s="58">
        <v>1047.0999999999999</v>
      </c>
    </row>
    <row r="439" spans="1:2" x14ac:dyDescent="0.25">
      <c r="A439" s="12">
        <v>2.14</v>
      </c>
      <c r="B439" s="58">
        <v>292</v>
      </c>
    </row>
    <row r="440" spans="1:2" x14ac:dyDescent="0.25">
      <c r="A440" s="12">
        <v>1.78</v>
      </c>
      <c r="B440" s="58">
        <v>152.6</v>
      </c>
    </row>
    <row r="441" spans="1:2" x14ac:dyDescent="0.25">
      <c r="A441" s="12">
        <v>2.2200000000000002</v>
      </c>
      <c r="B441" s="58">
        <v>170.7</v>
      </c>
    </row>
    <row r="442" spans="1:2" x14ac:dyDescent="0.25">
      <c r="A442" s="12">
        <v>1.87</v>
      </c>
      <c r="B442" s="58">
        <v>296.89999999999998</v>
      </c>
    </row>
    <row r="443" spans="1:2" x14ac:dyDescent="0.25">
      <c r="A443" s="12">
        <v>1.79</v>
      </c>
      <c r="B443" s="58">
        <v>151</v>
      </c>
    </row>
    <row r="444" spans="1:2" x14ac:dyDescent="0.25">
      <c r="A444" s="12">
        <v>2.41</v>
      </c>
      <c r="B444" s="58">
        <v>1014.9</v>
      </c>
    </row>
    <row r="445" spans="1:2" x14ac:dyDescent="0.25">
      <c r="A445" s="12">
        <v>1.85</v>
      </c>
      <c r="B445" s="58">
        <v>295.2</v>
      </c>
    </row>
    <row r="446" spans="1:2" x14ac:dyDescent="0.25">
      <c r="A446" s="12">
        <v>1.86</v>
      </c>
      <c r="B446" s="58">
        <v>369.2</v>
      </c>
    </row>
    <row r="447" spans="1:2" x14ac:dyDescent="0.25">
      <c r="A447" s="12">
        <v>2.06</v>
      </c>
      <c r="B447" s="58">
        <v>312</v>
      </c>
    </row>
    <row r="448" spans="1:2" x14ac:dyDescent="0.25">
      <c r="A448" s="12">
        <v>2.29</v>
      </c>
      <c r="B448" s="58">
        <v>215</v>
      </c>
    </row>
    <row r="449" spans="1:2" x14ac:dyDescent="0.25">
      <c r="A449" s="12">
        <v>2.08</v>
      </c>
      <c r="B449" s="58">
        <v>279.39999999999998</v>
      </c>
    </row>
    <row r="450" spans="1:2" x14ac:dyDescent="0.25">
      <c r="A450" s="12">
        <v>2.02</v>
      </c>
      <c r="B450" s="58">
        <v>922.7</v>
      </c>
    </row>
    <row r="451" spans="1:2" x14ac:dyDescent="0.25">
      <c r="A451" s="12">
        <v>1.87</v>
      </c>
      <c r="B451" s="58">
        <v>213.9</v>
      </c>
    </row>
    <row r="452" spans="1:2" x14ac:dyDescent="0.25">
      <c r="A452" s="12">
        <v>1.95</v>
      </c>
      <c r="B452" s="58">
        <v>205.5</v>
      </c>
    </row>
    <row r="453" spans="1:2" x14ac:dyDescent="0.25">
      <c r="A453" s="12">
        <v>1.85</v>
      </c>
      <c r="B453" s="58">
        <v>449.5</v>
      </c>
    </row>
    <row r="454" spans="1:2" x14ac:dyDescent="0.25">
      <c r="A454" s="12">
        <v>2.21</v>
      </c>
      <c r="B454" s="58">
        <v>136.69999999999999</v>
      </c>
    </row>
    <row r="455" spans="1:2" x14ac:dyDescent="0.25">
      <c r="A455" s="12">
        <v>1.98</v>
      </c>
      <c r="B455" s="58">
        <v>282.3</v>
      </c>
    </row>
    <row r="456" spans="1:2" x14ac:dyDescent="0.25">
      <c r="A456" s="12">
        <v>2.12</v>
      </c>
      <c r="B456" s="58">
        <v>421.3</v>
      </c>
    </row>
    <row r="457" spans="1:2" x14ac:dyDescent="0.25">
      <c r="A457" s="12">
        <v>2.0099999999999998</v>
      </c>
      <c r="B457" s="58">
        <v>214.8</v>
      </c>
    </row>
    <row r="458" spans="1:2" x14ac:dyDescent="0.25">
      <c r="A458" s="12">
        <v>2.17</v>
      </c>
      <c r="B458" s="58">
        <v>209.7</v>
      </c>
    </row>
    <row r="459" spans="1:2" x14ac:dyDescent="0.25">
      <c r="A459" s="12">
        <v>2.02</v>
      </c>
      <c r="B459" s="58">
        <v>269.10000000000002</v>
      </c>
    </row>
    <row r="460" spans="1:2" x14ac:dyDescent="0.25">
      <c r="A460" s="12">
        <v>2.15</v>
      </c>
      <c r="B460" s="58">
        <v>465.4</v>
      </c>
    </row>
    <row r="461" spans="1:2" x14ac:dyDescent="0.25">
      <c r="A461" s="12">
        <v>1.91</v>
      </c>
      <c r="B461" s="58">
        <v>205.5</v>
      </c>
    </row>
    <row r="462" spans="1:2" x14ac:dyDescent="0.25">
      <c r="A462" s="12">
        <v>2.19</v>
      </c>
      <c r="B462" s="58">
        <v>280</v>
      </c>
    </row>
    <row r="463" spans="1:2" x14ac:dyDescent="0.25">
      <c r="A463" s="12">
        <v>2.0699999999999998</v>
      </c>
      <c r="B463" s="58">
        <v>1251.5999999999999</v>
      </c>
    </row>
    <row r="464" spans="1:2" x14ac:dyDescent="0.25">
      <c r="A464" s="12">
        <v>2.06</v>
      </c>
      <c r="B464" s="58">
        <v>392.7</v>
      </c>
    </row>
    <row r="465" spans="1:2" x14ac:dyDescent="0.25">
      <c r="A465" s="12">
        <v>2.12</v>
      </c>
      <c r="B465" s="58">
        <v>340.9</v>
      </c>
    </row>
    <row r="466" spans="1:2" x14ac:dyDescent="0.25">
      <c r="A466" s="12">
        <v>1.88</v>
      </c>
      <c r="B466" s="58">
        <v>397.5</v>
      </c>
    </row>
    <row r="467" spans="1:2" x14ac:dyDescent="0.25">
      <c r="A467" s="12">
        <v>1.96</v>
      </c>
      <c r="B467" s="58">
        <v>491.6</v>
      </c>
    </row>
    <row r="468" spans="1:2" x14ac:dyDescent="0.25">
      <c r="A468" s="12">
        <v>2.17</v>
      </c>
      <c r="B468" s="58">
        <v>111.4</v>
      </c>
    </row>
    <row r="469" spans="1:2" x14ac:dyDescent="0.25">
      <c r="A469" s="12">
        <v>2.1800000000000002</v>
      </c>
      <c r="B469" s="58">
        <v>437.2</v>
      </c>
    </row>
    <row r="470" spans="1:2" x14ac:dyDescent="0.25">
      <c r="A470" s="12">
        <v>1.89</v>
      </c>
      <c r="B470" s="58">
        <v>169.1</v>
      </c>
    </row>
    <row r="471" spans="1:2" x14ac:dyDescent="0.25">
      <c r="A471" s="12">
        <v>2.08</v>
      </c>
      <c r="B471" s="58">
        <v>391.8</v>
      </c>
    </row>
    <row r="472" spans="1:2" x14ac:dyDescent="0.25">
      <c r="A472" s="12">
        <v>2.2200000000000002</v>
      </c>
      <c r="B472" s="58">
        <v>159.4</v>
      </c>
    </row>
    <row r="473" spans="1:2" x14ac:dyDescent="0.25">
      <c r="A473" s="12">
        <v>1.97</v>
      </c>
      <c r="B473" s="58">
        <v>133.1</v>
      </c>
    </row>
    <row r="474" spans="1:2" x14ac:dyDescent="0.25">
      <c r="A474" s="12">
        <v>2.09</v>
      </c>
      <c r="B474" s="58">
        <v>109</v>
      </c>
    </row>
    <row r="475" spans="1:2" x14ac:dyDescent="0.25">
      <c r="A475" s="12">
        <v>1.78</v>
      </c>
      <c r="B475" s="58">
        <v>187</v>
      </c>
    </row>
    <row r="476" spans="1:2" x14ac:dyDescent="0.25">
      <c r="A476" s="12">
        <v>2.08</v>
      </c>
      <c r="B476" s="58">
        <v>216.3</v>
      </c>
    </row>
    <row r="477" spans="1:2" x14ac:dyDescent="0.25">
      <c r="A477" s="12">
        <v>2.0099999999999998</v>
      </c>
      <c r="B477" s="58">
        <v>510.4</v>
      </c>
    </row>
    <row r="478" spans="1:2" x14ac:dyDescent="0.25">
      <c r="A478" s="12">
        <v>2.0299999999999998</v>
      </c>
      <c r="B478" s="58">
        <v>308.2</v>
      </c>
    </row>
    <row r="479" spans="1:2" x14ac:dyDescent="0.25">
      <c r="A479" s="12">
        <v>2.11</v>
      </c>
      <c r="B479" s="58">
        <v>174.5</v>
      </c>
    </row>
    <row r="480" spans="1:2" x14ac:dyDescent="0.25">
      <c r="A480" s="12">
        <v>2.41</v>
      </c>
      <c r="B480" s="58">
        <v>77.5</v>
      </c>
    </row>
    <row r="481" spans="1:2" x14ac:dyDescent="0.25">
      <c r="A481" s="12">
        <v>2.14</v>
      </c>
      <c r="B481" s="58">
        <v>572.79999999999995</v>
      </c>
    </row>
    <row r="482" spans="1:2" x14ac:dyDescent="0.25">
      <c r="A482" s="12">
        <v>2.08</v>
      </c>
      <c r="B482" s="58">
        <v>201.2</v>
      </c>
    </row>
    <row r="483" spans="1:2" x14ac:dyDescent="0.25">
      <c r="A483" s="12">
        <v>2.1800000000000002</v>
      </c>
      <c r="B483" s="58">
        <v>361.1</v>
      </c>
    </row>
    <row r="484" spans="1:2" x14ac:dyDescent="0.25">
      <c r="A484" s="12">
        <v>2.1800000000000002</v>
      </c>
      <c r="B484" s="58">
        <v>389.1</v>
      </c>
    </row>
    <row r="485" spans="1:2" x14ac:dyDescent="0.25">
      <c r="A485" s="12">
        <v>1.96</v>
      </c>
      <c r="B485" s="58">
        <v>255</v>
      </c>
    </row>
    <row r="486" spans="1:2" x14ac:dyDescent="0.25">
      <c r="A486" s="12">
        <v>2.19</v>
      </c>
      <c r="B486" s="58">
        <v>257.10000000000002</v>
      </c>
    </row>
    <row r="487" spans="1:2" x14ac:dyDescent="0.25">
      <c r="A487" s="12">
        <v>2</v>
      </c>
      <c r="B487" s="58">
        <v>290.8</v>
      </c>
    </row>
    <row r="488" spans="1:2" x14ac:dyDescent="0.25">
      <c r="A488" s="12">
        <v>2.13</v>
      </c>
      <c r="B488" s="58">
        <v>464.7</v>
      </c>
    </row>
    <row r="489" spans="1:2" x14ac:dyDescent="0.25">
      <c r="A489" s="12">
        <v>2.2200000000000002</v>
      </c>
      <c r="B489" s="58">
        <v>316</v>
      </c>
    </row>
    <row r="490" spans="1:2" x14ac:dyDescent="0.25">
      <c r="A490" s="12">
        <v>1.76</v>
      </c>
      <c r="B490" s="58">
        <v>404</v>
      </c>
    </row>
    <row r="491" spans="1:2" x14ac:dyDescent="0.25">
      <c r="A491" s="12">
        <v>2.13</v>
      </c>
      <c r="B491" s="58">
        <v>107.4</v>
      </c>
    </row>
    <row r="492" spans="1:2" x14ac:dyDescent="0.25">
      <c r="A492" s="12">
        <v>2.09</v>
      </c>
      <c r="B492" s="58">
        <v>372.9</v>
      </c>
    </row>
    <row r="493" spans="1:2" x14ac:dyDescent="0.25">
      <c r="A493" s="12">
        <v>2.11</v>
      </c>
      <c r="B493" s="58">
        <v>201.8</v>
      </c>
    </row>
    <row r="494" spans="1:2" x14ac:dyDescent="0.25">
      <c r="A494" s="12">
        <v>1.98</v>
      </c>
      <c r="B494" s="58">
        <v>320</v>
      </c>
    </row>
    <row r="495" spans="1:2" x14ac:dyDescent="0.25">
      <c r="A495" s="12">
        <v>1.74</v>
      </c>
      <c r="B495" s="58">
        <v>358</v>
      </c>
    </row>
    <row r="496" spans="1:2" x14ac:dyDescent="0.25">
      <c r="A496" s="12">
        <v>1.91</v>
      </c>
      <c r="B496" s="58">
        <v>513.9</v>
      </c>
    </row>
    <row r="497" spans="1:2" x14ac:dyDescent="0.25">
      <c r="A497" s="12">
        <v>1.86</v>
      </c>
      <c r="B497" s="58">
        <v>420.2</v>
      </c>
    </row>
    <row r="498" spans="1:2" x14ac:dyDescent="0.25">
      <c r="A498" s="12">
        <v>1.96</v>
      </c>
      <c r="B498" s="58">
        <v>475.1</v>
      </c>
    </row>
    <row r="499" spans="1:2" x14ac:dyDescent="0.25">
      <c r="A499" s="12">
        <v>2.0299999999999998</v>
      </c>
      <c r="B499" s="58">
        <v>189.2</v>
      </c>
    </row>
    <row r="500" spans="1:2" x14ac:dyDescent="0.25">
      <c r="A500" s="12">
        <v>2.04</v>
      </c>
      <c r="B500" s="58">
        <v>144.80000000000001</v>
      </c>
    </row>
    <row r="501" spans="1:2" x14ac:dyDescent="0.25">
      <c r="A501" s="12">
        <v>1.9</v>
      </c>
      <c r="B501" s="58">
        <v>136</v>
      </c>
    </row>
    <row r="502" spans="1:2" x14ac:dyDescent="0.25">
      <c r="A502" s="13"/>
      <c r="B502" s="1"/>
    </row>
    <row r="503" spans="1:2" x14ac:dyDescent="0.25">
      <c r="A503" s="13"/>
      <c r="B503" s="13"/>
    </row>
    <row r="504" spans="1:2" x14ac:dyDescent="0.25">
      <c r="B504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7"/>
  <sheetViews>
    <sheetView topLeftCell="A85" zoomScale="90" zoomScaleNormal="90" workbookViewId="0">
      <selection activeCell="J133" sqref="J133"/>
    </sheetView>
  </sheetViews>
  <sheetFormatPr defaultRowHeight="15" x14ac:dyDescent="0.25"/>
  <cols>
    <col min="2" max="2" width="11.85546875" customWidth="1"/>
    <col min="3" max="3" width="16.42578125" bestFit="1" customWidth="1"/>
    <col min="4" max="4" width="11" bestFit="1" customWidth="1"/>
    <col min="5" max="5" width="11.42578125" bestFit="1" customWidth="1"/>
    <col min="6" max="6" width="12.5703125" bestFit="1" customWidth="1"/>
    <col min="7" max="7" width="11" customWidth="1"/>
    <col min="8" max="8" width="1.42578125" customWidth="1"/>
    <col min="9" max="14" width="12.5703125" customWidth="1"/>
    <col min="15" max="15" width="4" customWidth="1"/>
    <col min="16" max="16" width="12.5703125" customWidth="1"/>
  </cols>
  <sheetData>
    <row r="1" spans="1:10" ht="18.75" x14ac:dyDescent="0.3">
      <c r="A1" s="2" t="s">
        <v>61</v>
      </c>
      <c r="B1" s="2"/>
      <c r="C1" s="2"/>
      <c r="D1" s="2" t="s">
        <v>65</v>
      </c>
      <c r="E1">
        <v>1</v>
      </c>
    </row>
    <row r="2" spans="1:10" ht="18.75" x14ac:dyDescent="0.3">
      <c r="A2" s="2" t="s">
        <v>64</v>
      </c>
      <c r="B2" s="2"/>
      <c r="C2" s="2"/>
      <c r="D2" s="2"/>
    </row>
    <row r="4" spans="1:10" ht="18.75" x14ac:dyDescent="0.3">
      <c r="B4" s="2" t="s">
        <v>62</v>
      </c>
      <c r="J4" s="2" t="s">
        <v>63</v>
      </c>
    </row>
    <row r="5" spans="1:10" ht="14.45" x14ac:dyDescent="0.35">
      <c r="H5" s="59"/>
    </row>
    <row r="6" spans="1:10" ht="18.75" x14ac:dyDescent="0.3">
      <c r="F6" s="2">
        <v>1</v>
      </c>
      <c r="G6" s="64" t="s">
        <v>66</v>
      </c>
      <c r="H6" s="64"/>
      <c r="I6" s="64"/>
    </row>
    <row r="7" spans="1:10" ht="14.45" x14ac:dyDescent="0.35">
      <c r="H7" s="59"/>
    </row>
    <row r="8" spans="1:10" ht="14.45" x14ac:dyDescent="0.35">
      <c r="H8" s="59"/>
    </row>
    <row r="9" spans="1:10" ht="14.45" x14ac:dyDescent="0.35">
      <c r="H9" s="59"/>
    </row>
    <row r="10" spans="1:10" ht="14.45" x14ac:dyDescent="0.35">
      <c r="H10" s="59"/>
    </row>
    <row r="11" spans="1:10" ht="14.45" x14ac:dyDescent="0.35">
      <c r="H11" s="59"/>
    </row>
    <row r="12" spans="1:10" ht="14.45" x14ac:dyDescent="0.35">
      <c r="H12" s="59"/>
    </row>
    <row r="13" spans="1:10" ht="14.45" x14ac:dyDescent="0.35">
      <c r="H13" s="59"/>
    </row>
    <row r="14" spans="1:10" ht="14.45" x14ac:dyDescent="0.35">
      <c r="H14" s="59"/>
    </row>
    <row r="15" spans="1:10" ht="14.45" x14ac:dyDescent="0.35">
      <c r="H15" s="59"/>
    </row>
    <row r="16" spans="1:10" ht="14.45" x14ac:dyDescent="0.35">
      <c r="H16" s="59"/>
    </row>
    <row r="17" spans="6:9" ht="14.45" x14ac:dyDescent="0.35">
      <c r="H17" s="59"/>
    </row>
    <row r="18" spans="6:9" ht="14.45" x14ac:dyDescent="0.35">
      <c r="H18" s="59"/>
    </row>
    <row r="19" spans="6:9" ht="14.45" x14ac:dyDescent="0.35">
      <c r="H19" s="59"/>
    </row>
    <row r="20" spans="6:9" ht="14.45" x14ac:dyDescent="0.35">
      <c r="H20" s="59"/>
    </row>
    <row r="21" spans="6:9" ht="14.45" x14ac:dyDescent="0.35">
      <c r="H21" s="59"/>
    </row>
    <row r="22" spans="6:9" ht="14.45" x14ac:dyDescent="0.35">
      <c r="H22" s="59"/>
    </row>
    <row r="23" spans="6:9" ht="14.45" x14ac:dyDescent="0.35">
      <c r="H23" s="59"/>
    </row>
    <row r="24" spans="6:9" ht="14.45" x14ac:dyDescent="0.35">
      <c r="H24" s="59"/>
    </row>
    <row r="25" spans="6:9" ht="14.45" x14ac:dyDescent="0.35">
      <c r="H25" s="59"/>
    </row>
    <row r="26" spans="6:9" ht="14.45" x14ac:dyDescent="0.35">
      <c r="H26" s="59"/>
    </row>
    <row r="27" spans="6:9" ht="14.45" x14ac:dyDescent="0.35">
      <c r="H27" s="59"/>
    </row>
    <row r="28" spans="6:9" ht="18.75" x14ac:dyDescent="0.3">
      <c r="F28" s="2">
        <v>2</v>
      </c>
      <c r="G28" s="64" t="s">
        <v>19</v>
      </c>
      <c r="H28" s="64"/>
      <c r="I28" s="64"/>
    </row>
    <row r="29" spans="6:9" ht="14.45" x14ac:dyDescent="0.35">
      <c r="H29" s="59"/>
    </row>
    <row r="30" spans="6:9" ht="14.45" x14ac:dyDescent="0.35">
      <c r="H30" s="59"/>
    </row>
    <row r="31" spans="6:9" ht="14.45" x14ac:dyDescent="0.35">
      <c r="H31" s="59"/>
    </row>
    <row r="32" spans="6:9" ht="14.45" x14ac:dyDescent="0.35">
      <c r="H32" s="59"/>
    </row>
    <row r="33" spans="8:8" ht="14.45" x14ac:dyDescent="0.35">
      <c r="H33" s="59"/>
    </row>
    <row r="34" spans="8:8" ht="14.45" x14ac:dyDescent="0.35">
      <c r="H34" s="59"/>
    </row>
    <row r="35" spans="8:8" ht="14.45" x14ac:dyDescent="0.35">
      <c r="H35" s="59"/>
    </row>
    <row r="36" spans="8:8" ht="14.45" x14ac:dyDescent="0.35">
      <c r="H36" s="59"/>
    </row>
    <row r="37" spans="8:8" x14ac:dyDescent="0.25">
      <c r="H37" s="59"/>
    </row>
    <row r="38" spans="8:8" x14ac:dyDescent="0.25">
      <c r="H38" s="59"/>
    </row>
    <row r="39" spans="8:8" x14ac:dyDescent="0.25">
      <c r="H39" s="59"/>
    </row>
    <row r="40" spans="8:8" x14ac:dyDescent="0.25">
      <c r="H40" s="59"/>
    </row>
    <row r="41" spans="8:8" x14ac:dyDescent="0.25">
      <c r="H41" s="59"/>
    </row>
    <row r="42" spans="8:8" x14ac:dyDescent="0.25">
      <c r="H42" s="59"/>
    </row>
    <row r="43" spans="8:8" x14ac:dyDescent="0.25">
      <c r="H43" s="59"/>
    </row>
    <row r="44" spans="8:8" x14ac:dyDescent="0.25">
      <c r="H44" s="59"/>
    </row>
    <row r="45" spans="8:8" x14ac:dyDescent="0.25">
      <c r="H45" s="59"/>
    </row>
    <row r="46" spans="8:8" x14ac:dyDescent="0.25">
      <c r="H46" s="59"/>
    </row>
    <row r="47" spans="8:8" x14ac:dyDescent="0.25">
      <c r="H47" s="59"/>
    </row>
    <row r="48" spans="8:8" x14ac:dyDescent="0.25">
      <c r="H48" s="59"/>
    </row>
    <row r="49" spans="6:9" x14ac:dyDescent="0.25">
      <c r="H49" s="59"/>
    </row>
    <row r="50" spans="6:9" x14ac:dyDescent="0.25">
      <c r="H50" s="59"/>
    </row>
    <row r="51" spans="6:9" x14ac:dyDescent="0.25">
      <c r="H51" s="59"/>
    </row>
    <row r="52" spans="6:9" x14ac:dyDescent="0.25">
      <c r="H52" s="59"/>
    </row>
    <row r="53" spans="6:9" x14ac:dyDescent="0.25">
      <c r="H53" s="59"/>
    </row>
    <row r="54" spans="6:9" x14ac:dyDescent="0.25">
      <c r="H54" s="59"/>
    </row>
    <row r="55" spans="6:9" ht="18.75" x14ac:dyDescent="0.3">
      <c r="F55" s="2">
        <v>3</v>
      </c>
      <c r="G55" s="64" t="s">
        <v>18</v>
      </c>
      <c r="H55" s="64"/>
      <c r="I55" s="64"/>
    </row>
    <row r="56" spans="6:9" x14ac:dyDescent="0.25">
      <c r="H56" s="59"/>
    </row>
    <row r="57" spans="6:9" x14ac:dyDescent="0.25">
      <c r="H57" s="59"/>
    </row>
    <row r="58" spans="6:9" x14ac:dyDescent="0.25">
      <c r="H58" s="59"/>
    </row>
    <row r="59" spans="6:9" x14ac:dyDescent="0.25">
      <c r="H59" s="59"/>
    </row>
    <row r="60" spans="6:9" x14ac:dyDescent="0.25">
      <c r="H60" s="59"/>
    </row>
    <row r="61" spans="6:9" x14ac:dyDescent="0.25">
      <c r="H61" s="59"/>
    </row>
    <row r="62" spans="6:9" x14ac:dyDescent="0.25">
      <c r="H62" s="59"/>
    </row>
    <row r="63" spans="6:9" x14ac:dyDescent="0.25">
      <c r="H63" s="59"/>
    </row>
    <row r="64" spans="6:9" x14ac:dyDescent="0.25">
      <c r="H64" s="59"/>
    </row>
    <row r="65" spans="2:9" x14ac:dyDescent="0.25">
      <c r="H65" s="59"/>
    </row>
    <row r="66" spans="2:9" x14ac:dyDescent="0.25">
      <c r="H66" s="59"/>
    </row>
    <row r="67" spans="2:9" x14ac:dyDescent="0.25">
      <c r="H67" s="59"/>
    </row>
    <row r="68" spans="2:9" x14ac:dyDescent="0.25">
      <c r="H68" s="59"/>
    </row>
    <row r="69" spans="2:9" x14ac:dyDescent="0.25">
      <c r="H69" s="59"/>
    </row>
    <row r="70" spans="2:9" x14ac:dyDescent="0.25">
      <c r="H70" s="59"/>
    </row>
    <row r="71" spans="2:9" x14ac:dyDescent="0.25">
      <c r="H71" s="59"/>
    </row>
    <row r="72" spans="2:9" x14ac:dyDescent="0.25">
      <c r="H72" s="59"/>
    </row>
    <row r="73" spans="2:9" x14ac:dyDescent="0.25">
      <c r="H73" s="59"/>
    </row>
    <row r="74" spans="2:9" x14ac:dyDescent="0.25">
      <c r="H74" s="59"/>
    </row>
    <row r="75" spans="2:9" x14ac:dyDescent="0.25">
      <c r="H75" s="59"/>
    </row>
    <row r="76" spans="2:9" x14ac:dyDescent="0.25">
      <c r="H76" s="59"/>
    </row>
    <row r="77" spans="2:9" x14ac:dyDescent="0.25">
      <c r="H77" s="59"/>
    </row>
    <row r="78" spans="2:9" x14ac:dyDescent="0.25">
      <c r="H78" s="59"/>
    </row>
    <row r="79" spans="2:9" ht="18.75" x14ac:dyDescent="0.3">
      <c r="F79" s="2">
        <v>4</v>
      </c>
      <c r="G79" s="64" t="s">
        <v>17</v>
      </c>
      <c r="H79" s="64"/>
      <c r="I79" s="64"/>
    </row>
    <row r="80" spans="2:9" ht="18.75" x14ac:dyDescent="0.3">
      <c r="B80" s="2"/>
      <c r="H80" s="59"/>
    </row>
    <row r="81" spans="2:8" ht="18.75" x14ac:dyDescent="0.3">
      <c r="B81" s="2"/>
      <c r="H81" s="59"/>
    </row>
    <row r="82" spans="2:8" ht="18.75" x14ac:dyDescent="0.3">
      <c r="B82" s="2"/>
      <c r="H82" s="59"/>
    </row>
    <row r="83" spans="2:8" ht="18.75" x14ac:dyDescent="0.3">
      <c r="B83" s="2"/>
      <c r="H83" s="59"/>
    </row>
    <row r="84" spans="2:8" ht="18.75" x14ac:dyDescent="0.3">
      <c r="B84" s="2"/>
      <c r="H84" s="59"/>
    </row>
    <row r="85" spans="2:8" ht="18.75" x14ac:dyDescent="0.3">
      <c r="B85" s="2"/>
      <c r="H85" s="59"/>
    </row>
    <row r="86" spans="2:8" ht="18.75" x14ac:dyDescent="0.3">
      <c r="B86" s="2"/>
      <c r="H86" s="59"/>
    </row>
    <row r="87" spans="2:8" ht="18.75" x14ac:dyDescent="0.3">
      <c r="B87" s="2"/>
      <c r="H87" s="59"/>
    </row>
    <row r="88" spans="2:8" ht="18.75" x14ac:dyDescent="0.3">
      <c r="B88" s="2"/>
      <c r="H88" s="59"/>
    </row>
    <row r="89" spans="2:8" ht="18.75" x14ac:dyDescent="0.3">
      <c r="B89" s="2"/>
      <c r="H89" s="59"/>
    </row>
    <row r="90" spans="2:8" ht="18.75" x14ac:dyDescent="0.3">
      <c r="B90" s="2"/>
      <c r="H90" s="59"/>
    </row>
    <row r="91" spans="2:8" ht="18.75" x14ac:dyDescent="0.3">
      <c r="B91" s="2"/>
      <c r="H91" s="59"/>
    </row>
    <row r="92" spans="2:8" ht="18.75" x14ac:dyDescent="0.3">
      <c r="B92" s="2"/>
      <c r="H92" s="59"/>
    </row>
    <row r="93" spans="2:8" ht="18.75" x14ac:dyDescent="0.3">
      <c r="B93" s="2"/>
      <c r="H93" s="59"/>
    </row>
    <row r="94" spans="2:8" ht="18.75" x14ac:dyDescent="0.3">
      <c r="B94" s="2"/>
      <c r="H94" s="59"/>
    </row>
    <row r="95" spans="2:8" ht="18.75" x14ac:dyDescent="0.3">
      <c r="B95" s="2"/>
      <c r="H95" s="59"/>
    </row>
    <row r="96" spans="2:8" ht="18.75" x14ac:dyDescent="0.3">
      <c r="B96" s="2"/>
      <c r="H96" s="59"/>
    </row>
    <row r="97" spans="2:9" ht="18.75" x14ac:dyDescent="0.3">
      <c r="B97" s="2"/>
      <c r="H97" s="59"/>
    </row>
    <row r="98" spans="2:9" ht="18.75" x14ac:dyDescent="0.3">
      <c r="B98" s="2"/>
      <c r="H98" s="59"/>
    </row>
    <row r="99" spans="2:9" ht="18.75" x14ac:dyDescent="0.3">
      <c r="F99" s="2">
        <v>5</v>
      </c>
      <c r="G99" s="64" t="s">
        <v>67</v>
      </c>
      <c r="H99" s="64"/>
      <c r="I99" s="64"/>
    </row>
    <row r="100" spans="2:9" ht="18.75" x14ac:dyDescent="0.3">
      <c r="B100" s="2"/>
      <c r="H100" s="59"/>
    </row>
    <row r="101" spans="2:9" ht="18.75" x14ac:dyDescent="0.3">
      <c r="B101" s="2"/>
      <c r="H101" s="59"/>
    </row>
    <row r="102" spans="2:9" ht="18.75" x14ac:dyDescent="0.3">
      <c r="B102" s="2"/>
      <c r="H102" s="59"/>
    </row>
    <row r="103" spans="2:9" ht="18.75" x14ac:dyDescent="0.3">
      <c r="B103" s="2"/>
      <c r="H103" s="59"/>
    </row>
    <row r="104" spans="2:9" ht="18.75" x14ac:dyDescent="0.3">
      <c r="B104" s="2"/>
      <c r="H104" s="59"/>
    </row>
    <row r="105" spans="2:9" ht="18.75" x14ac:dyDescent="0.3">
      <c r="B105" s="2"/>
      <c r="H105" s="59"/>
    </row>
    <row r="106" spans="2:9" ht="18.75" x14ac:dyDescent="0.3">
      <c r="B106" s="2"/>
      <c r="H106" s="59"/>
    </row>
    <row r="107" spans="2:9" ht="18.75" x14ac:dyDescent="0.3">
      <c r="B107" s="2"/>
      <c r="H107" s="59"/>
    </row>
    <row r="108" spans="2:9" ht="18.75" x14ac:dyDescent="0.3">
      <c r="B108" s="2"/>
      <c r="H108" s="59"/>
    </row>
    <row r="109" spans="2:9" ht="18.75" x14ac:dyDescent="0.3">
      <c r="B109" s="2"/>
      <c r="H109" s="59"/>
    </row>
    <row r="110" spans="2:9" ht="18.75" x14ac:dyDescent="0.3">
      <c r="B110" s="2"/>
      <c r="H110" s="59"/>
    </row>
    <row r="111" spans="2:9" ht="18.75" x14ac:dyDescent="0.3">
      <c r="B111" s="2"/>
      <c r="H111" s="59"/>
    </row>
    <row r="112" spans="2:9" ht="18.75" x14ac:dyDescent="0.3">
      <c r="B112" s="2"/>
      <c r="H112" s="59"/>
    </row>
    <row r="113" spans="1:15" ht="18.75" x14ac:dyDescent="0.3">
      <c r="B113" s="2"/>
      <c r="H113" s="59"/>
    </row>
    <row r="114" spans="1:15" ht="18.75" x14ac:dyDescent="0.3">
      <c r="B114" s="2"/>
      <c r="H114" s="59"/>
    </row>
    <row r="115" spans="1:15" ht="18.75" x14ac:dyDescent="0.3">
      <c r="B115" s="2"/>
      <c r="H115" s="59"/>
    </row>
    <row r="116" spans="1:15" ht="18.75" x14ac:dyDescent="0.3">
      <c r="B116" s="2"/>
      <c r="H116" s="59"/>
    </row>
    <row r="117" spans="1:15" ht="18.75" x14ac:dyDescent="0.3">
      <c r="B117" s="2"/>
      <c r="H117" s="59"/>
    </row>
    <row r="118" spans="1:15" ht="18.75" x14ac:dyDescent="0.3">
      <c r="B118" s="2"/>
      <c r="H118" s="59"/>
    </row>
    <row r="119" spans="1:15" x14ac:dyDescent="0.25">
      <c r="A119" s="14"/>
      <c r="B119" s="56" t="s">
        <v>15</v>
      </c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</row>
    <row r="120" spans="1:15" x14ac:dyDescent="0.25">
      <c r="A120" s="14"/>
      <c r="B120" s="14" t="s">
        <v>20</v>
      </c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s="3" customFormat="1" ht="18.75" x14ac:dyDescent="0.25">
      <c r="A121" s="21"/>
      <c r="B121" s="15"/>
      <c r="C121" s="15"/>
      <c r="D121" s="15"/>
      <c r="E121" s="15"/>
      <c r="F121" s="15"/>
      <c r="G121" s="15"/>
      <c r="H121" s="61"/>
      <c r="I121" s="15"/>
      <c r="J121" s="15"/>
      <c r="K121" s="15"/>
      <c r="L121" s="16"/>
      <c r="M121" s="16"/>
      <c r="N121" s="16"/>
      <c r="O121" s="16"/>
    </row>
    <row r="122" spans="1:15" s="3" customFormat="1" ht="18.75" x14ac:dyDescent="0.3">
      <c r="A122" s="22"/>
      <c r="B122" s="131" t="s">
        <v>68</v>
      </c>
      <c r="C122" s="131"/>
      <c r="D122" s="131"/>
      <c r="E122" s="131"/>
      <c r="F122" s="131"/>
      <c r="G122" s="22"/>
      <c r="H122" s="62"/>
      <c r="I122" s="22"/>
      <c r="J122" s="131" t="s">
        <v>69</v>
      </c>
      <c r="K122" s="131"/>
      <c r="L122" s="131"/>
      <c r="M122" s="131"/>
      <c r="N122" s="131"/>
      <c r="O122" s="23"/>
    </row>
    <row r="123" spans="1:15" s="3" customFormat="1" ht="18.75" x14ac:dyDescent="0.3">
      <c r="A123" s="22"/>
      <c r="B123" s="131"/>
      <c r="C123" s="131"/>
      <c r="D123" s="131"/>
      <c r="E123" s="131"/>
      <c r="F123" s="131"/>
      <c r="G123" s="49"/>
      <c r="H123" s="62"/>
      <c r="I123" s="22"/>
      <c r="J123" s="131"/>
      <c r="K123" s="131"/>
      <c r="L123" s="131"/>
      <c r="M123" s="131"/>
      <c r="N123" s="131"/>
      <c r="O123" s="23"/>
    </row>
    <row r="124" spans="1:15" s="3" customFormat="1" ht="18.75" x14ac:dyDescent="0.3">
      <c r="A124" s="22"/>
      <c r="B124" s="131"/>
      <c r="C124" s="131"/>
      <c r="D124" s="131"/>
      <c r="E124" s="131"/>
      <c r="F124" s="131"/>
      <c r="G124" s="22"/>
      <c r="H124" s="62"/>
      <c r="I124" s="22"/>
      <c r="J124" s="131"/>
      <c r="K124" s="131"/>
      <c r="L124" s="131"/>
      <c r="M124" s="131"/>
      <c r="N124" s="131"/>
      <c r="O124" s="23"/>
    </row>
    <row r="125" spans="1:15" s="3" customFormat="1" ht="18.75" x14ac:dyDescent="0.3">
      <c r="A125" s="22"/>
      <c r="B125" s="131"/>
      <c r="C125" s="131"/>
      <c r="D125" s="131"/>
      <c r="E125" s="131"/>
      <c r="F125" s="131"/>
      <c r="G125" s="22"/>
      <c r="H125" s="62"/>
      <c r="I125" s="22"/>
      <c r="J125" s="131"/>
      <c r="K125" s="131"/>
      <c r="L125" s="131"/>
      <c r="M125" s="131"/>
      <c r="N125" s="131"/>
      <c r="O125" s="23"/>
    </row>
    <row r="126" spans="1:15" s="3" customFormat="1" ht="18.75" x14ac:dyDescent="0.3">
      <c r="A126" s="22"/>
      <c r="B126" s="131"/>
      <c r="C126" s="131"/>
      <c r="D126" s="131"/>
      <c r="E126" s="131"/>
      <c r="F126" s="131"/>
      <c r="G126" s="26"/>
      <c r="H126" s="62"/>
      <c r="I126" s="22"/>
      <c r="J126" s="131"/>
      <c r="K126" s="131"/>
      <c r="L126" s="131"/>
      <c r="M126" s="131"/>
      <c r="N126" s="131"/>
      <c r="O126" s="23"/>
    </row>
    <row r="127" spans="1:15" s="3" customFormat="1" ht="18.75" x14ac:dyDescent="0.3">
      <c r="A127" s="22"/>
      <c r="B127" s="131"/>
      <c r="C127" s="131"/>
      <c r="D127" s="131"/>
      <c r="E127" s="131"/>
      <c r="F127" s="131"/>
      <c r="G127" s="22"/>
      <c r="H127" s="62"/>
      <c r="I127" s="22"/>
      <c r="J127" s="131"/>
      <c r="K127" s="131"/>
      <c r="L127" s="131"/>
      <c r="M127" s="131"/>
      <c r="N127" s="131"/>
      <c r="O127" s="23"/>
    </row>
    <row r="128" spans="1:15" s="3" customFormat="1" ht="18.75" x14ac:dyDescent="0.3">
      <c r="A128" s="22"/>
      <c r="B128" s="131"/>
      <c r="C128" s="131"/>
      <c r="D128" s="131"/>
      <c r="E128" s="131"/>
      <c r="F128" s="131"/>
      <c r="G128" s="26"/>
      <c r="H128" s="62"/>
      <c r="I128" s="22"/>
      <c r="J128" s="131"/>
      <c r="K128" s="131"/>
      <c r="L128" s="131"/>
      <c r="M128" s="131"/>
      <c r="N128" s="131"/>
      <c r="O128" s="23"/>
    </row>
    <row r="129" spans="1:15" s="3" customFormat="1" ht="18.75" x14ac:dyDescent="0.3">
      <c r="A129" s="22"/>
      <c r="B129" s="131"/>
      <c r="C129" s="131"/>
      <c r="D129" s="131"/>
      <c r="E129" s="131"/>
      <c r="F129" s="131"/>
      <c r="G129" s="49"/>
      <c r="H129" s="62"/>
      <c r="I129" s="22"/>
      <c r="J129" s="131"/>
      <c r="K129" s="131"/>
      <c r="L129" s="131"/>
      <c r="M129" s="131"/>
      <c r="N129" s="131"/>
      <c r="O129" s="23"/>
    </row>
    <row r="130" spans="1:15" s="3" customFormat="1" ht="18.75" x14ac:dyDescent="0.3">
      <c r="A130" s="22"/>
      <c r="B130" s="131"/>
      <c r="C130" s="131"/>
      <c r="D130" s="131"/>
      <c r="E130" s="131"/>
      <c r="F130" s="131"/>
      <c r="G130" s="22"/>
      <c r="H130" s="62"/>
      <c r="I130" s="22"/>
      <c r="J130" s="131"/>
      <c r="K130" s="131"/>
      <c r="L130" s="131"/>
      <c r="M130" s="131"/>
      <c r="N130" s="131"/>
      <c r="O130" s="23"/>
    </row>
    <row r="131" spans="1:15" s="3" customFormat="1" ht="18.75" x14ac:dyDescent="0.3">
      <c r="A131" s="22"/>
      <c r="B131" s="131"/>
      <c r="C131" s="131"/>
      <c r="D131" s="131"/>
      <c r="E131" s="131"/>
      <c r="F131" s="131"/>
      <c r="G131" s="22"/>
      <c r="H131" s="62"/>
      <c r="I131" s="22"/>
      <c r="J131" s="131"/>
      <c r="K131" s="131"/>
      <c r="L131" s="131"/>
      <c r="M131" s="131"/>
      <c r="N131" s="131"/>
      <c r="O131" s="23"/>
    </row>
    <row r="132" spans="1:15" s="3" customFormat="1" ht="18.75" x14ac:dyDescent="0.3">
      <c r="A132" s="22"/>
      <c r="B132" s="131"/>
      <c r="C132" s="131"/>
      <c r="D132" s="131"/>
      <c r="E132" s="131"/>
      <c r="F132" s="131"/>
      <c r="G132" s="26"/>
      <c r="H132" s="62"/>
      <c r="I132" s="22"/>
      <c r="J132" s="131"/>
      <c r="K132" s="131"/>
      <c r="L132" s="131"/>
      <c r="M132" s="131"/>
      <c r="N132" s="131"/>
      <c r="O132" s="23"/>
    </row>
    <row r="133" spans="1:15" s="3" customFormat="1" ht="15" customHeight="1" x14ac:dyDescent="0.3">
      <c r="A133" s="48"/>
      <c r="B133" s="48"/>
      <c r="C133" s="48"/>
      <c r="D133" s="48"/>
      <c r="E133" s="48"/>
      <c r="F133" s="2"/>
      <c r="G133" s="64"/>
      <c r="H133" s="64"/>
      <c r="I133" s="64"/>
      <c r="J133"/>
      <c r="K133"/>
      <c r="L133"/>
      <c r="M133"/>
      <c r="N133"/>
      <c r="O133" s="48"/>
    </row>
    <row r="134" spans="1:15" s="3" customFormat="1" ht="18.75" x14ac:dyDescent="0.25">
      <c r="A134" s="48"/>
      <c r="B134" s="48"/>
      <c r="C134" s="48"/>
      <c r="D134" s="48"/>
      <c r="E134" s="48"/>
      <c r="F134" s="48"/>
      <c r="G134" s="48"/>
      <c r="H134" s="60"/>
      <c r="I134" s="48"/>
      <c r="J134" s="48"/>
      <c r="K134" s="48"/>
      <c r="L134" s="48"/>
      <c r="M134" s="48"/>
      <c r="N134" s="48"/>
      <c r="O134" s="48"/>
    </row>
    <row r="135" spans="1:15" s="3" customFormat="1" x14ac:dyDescent="0.25">
      <c r="A135" s="23"/>
      <c r="B135" s="23"/>
      <c r="C135" s="23"/>
      <c r="D135" s="23"/>
      <c r="E135" s="23"/>
      <c r="F135" s="23"/>
      <c r="G135" s="23"/>
      <c r="H135" s="63"/>
      <c r="I135" s="23"/>
      <c r="J135" s="23"/>
      <c r="K135" s="23"/>
      <c r="L135" s="23"/>
      <c r="M135" s="23"/>
      <c r="N135" s="23"/>
      <c r="O135" s="23"/>
    </row>
    <row r="136" spans="1:15" s="3" customFormat="1" x14ac:dyDescent="0.25">
      <c r="A136" s="23"/>
      <c r="B136" s="23"/>
      <c r="C136" s="23"/>
      <c r="D136" s="23"/>
      <c r="E136" s="23"/>
      <c r="F136" s="23"/>
      <c r="G136" s="23"/>
      <c r="H136" s="63"/>
      <c r="I136" s="23"/>
      <c r="J136" s="23"/>
      <c r="K136" s="23"/>
      <c r="L136" s="23"/>
      <c r="M136" s="23"/>
      <c r="N136" s="23"/>
      <c r="O136" s="23"/>
    </row>
    <row r="137" spans="1:15" s="3" customFormat="1" x14ac:dyDescent="0.25">
      <c r="A137" s="23"/>
      <c r="B137" s="23"/>
      <c r="C137" s="23"/>
      <c r="D137" s="23"/>
      <c r="E137" s="23"/>
      <c r="F137" s="23"/>
      <c r="G137" s="23"/>
      <c r="H137" s="63"/>
      <c r="I137" s="23"/>
      <c r="J137" s="23"/>
      <c r="K137" s="23"/>
      <c r="L137" s="23"/>
      <c r="M137" s="23"/>
      <c r="N137" s="23"/>
      <c r="O137" s="23"/>
    </row>
    <row r="138" spans="1:15" s="3" customFormat="1" x14ac:dyDescent="0.25">
      <c r="A138" s="23"/>
      <c r="B138" s="23"/>
      <c r="C138" s="23"/>
      <c r="D138" s="23"/>
      <c r="E138" s="23"/>
      <c r="F138" s="23"/>
      <c r="G138" s="23"/>
      <c r="H138" s="63"/>
      <c r="I138" s="23"/>
      <c r="J138" s="23"/>
      <c r="K138" s="23"/>
      <c r="L138" s="23"/>
      <c r="M138" s="23"/>
      <c r="N138" s="23"/>
      <c r="O138" s="23"/>
    </row>
    <row r="139" spans="1:15" s="3" customFormat="1" x14ac:dyDescent="0.25">
      <c r="A139" s="23"/>
      <c r="B139" s="23"/>
      <c r="C139" s="23"/>
      <c r="D139" s="23"/>
      <c r="E139" s="23"/>
      <c r="F139" s="23"/>
      <c r="G139" s="23"/>
      <c r="H139" s="63"/>
      <c r="I139" s="23"/>
      <c r="J139" s="23"/>
      <c r="K139" s="23"/>
      <c r="L139" s="23"/>
      <c r="M139" s="23"/>
      <c r="N139" s="23"/>
      <c r="O139" s="23"/>
    </row>
    <row r="140" spans="1:15" s="3" customFormat="1" x14ac:dyDescent="0.25">
      <c r="A140" s="23"/>
      <c r="B140" s="23"/>
      <c r="C140" s="23"/>
      <c r="D140" s="23"/>
      <c r="E140" s="23"/>
      <c r="F140" s="23"/>
      <c r="G140" s="23"/>
      <c r="H140" s="63"/>
      <c r="I140" s="23"/>
      <c r="J140" s="23"/>
      <c r="K140" s="23"/>
      <c r="L140" s="23"/>
      <c r="M140" s="23"/>
      <c r="N140" s="23"/>
      <c r="O140" s="23"/>
    </row>
    <row r="141" spans="1:15" s="3" customFormat="1" x14ac:dyDescent="0.25">
      <c r="A141" s="23"/>
      <c r="B141" s="23"/>
      <c r="C141" s="23"/>
      <c r="D141" s="23"/>
      <c r="E141" s="23"/>
      <c r="F141" s="23"/>
      <c r="G141" s="23"/>
      <c r="H141" s="63"/>
      <c r="I141" s="23"/>
      <c r="J141" s="23"/>
      <c r="K141" s="23"/>
      <c r="L141" s="23"/>
      <c r="M141" s="23"/>
      <c r="N141" s="23"/>
      <c r="O141" s="23"/>
    </row>
    <row r="142" spans="1:15" s="3" customFormat="1" x14ac:dyDescent="0.25">
      <c r="A142" s="23"/>
      <c r="B142" s="23"/>
      <c r="C142" s="23"/>
      <c r="D142" s="23"/>
      <c r="E142" s="23"/>
      <c r="F142" s="23"/>
      <c r="G142" s="23"/>
      <c r="H142" s="63"/>
      <c r="I142" s="23"/>
      <c r="J142" s="23"/>
      <c r="K142" s="23"/>
      <c r="L142" s="23"/>
      <c r="M142" s="23"/>
      <c r="N142" s="23"/>
      <c r="O142" s="23"/>
    </row>
    <row r="143" spans="1:15" s="3" customFormat="1" x14ac:dyDescent="0.25">
      <c r="A143" s="23"/>
      <c r="B143" s="23"/>
      <c r="C143" s="23"/>
      <c r="D143" s="23"/>
      <c r="E143" s="23"/>
      <c r="F143" s="23"/>
      <c r="G143" s="23"/>
      <c r="H143" s="63"/>
      <c r="I143" s="23"/>
      <c r="J143" s="23"/>
      <c r="K143" s="23"/>
      <c r="L143" s="23"/>
      <c r="M143" s="23"/>
      <c r="N143" s="23"/>
      <c r="O143" s="23"/>
    </row>
    <row r="144" spans="1:15" s="3" customFormat="1" x14ac:dyDescent="0.25">
      <c r="A144" s="23"/>
      <c r="B144" s="23"/>
      <c r="C144" s="23"/>
      <c r="D144" s="23"/>
      <c r="E144" s="23"/>
      <c r="F144" s="23"/>
      <c r="G144" s="23"/>
      <c r="H144" s="63"/>
      <c r="I144" s="23"/>
      <c r="J144" s="23"/>
      <c r="K144" s="23"/>
      <c r="L144" s="23"/>
      <c r="M144" s="23"/>
      <c r="N144" s="23"/>
      <c r="O144" s="23"/>
    </row>
    <row r="145" spans="1:15" s="3" customFormat="1" x14ac:dyDescent="0.25">
      <c r="A145" s="23"/>
      <c r="B145" s="23"/>
      <c r="C145" s="23"/>
      <c r="D145" s="23"/>
      <c r="E145" s="23"/>
      <c r="F145" s="23"/>
      <c r="G145" s="23"/>
      <c r="H145" s="63"/>
      <c r="I145" s="23"/>
      <c r="J145" s="23"/>
      <c r="K145" s="23"/>
      <c r="L145" s="23"/>
      <c r="M145" s="23"/>
      <c r="N145" s="23"/>
      <c r="O145" s="23"/>
    </row>
    <row r="146" spans="1:15" s="3" customFormat="1" x14ac:dyDescent="0.25">
      <c r="A146" s="23"/>
      <c r="B146" s="23"/>
      <c r="C146" s="23"/>
      <c r="D146" s="23"/>
      <c r="E146" s="23"/>
      <c r="F146" s="23"/>
      <c r="G146" s="23"/>
      <c r="H146" s="63"/>
      <c r="I146" s="23"/>
      <c r="J146" s="23"/>
      <c r="K146" s="23"/>
      <c r="L146" s="23"/>
      <c r="M146" s="23"/>
      <c r="N146" s="23"/>
      <c r="O146" s="23"/>
    </row>
    <row r="147" spans="1:15" s="3" customFormat="1" x14ac:dyDescent="0.25">
      <c r="A147" s="23"/>
      <c r="B147" s="23"/>
      <c r="C147" s="23"/>
      <c r="D147" s="23"/>
      <c r="E147" s="23"/>
      <c r="F147" s="23"/>
      <c r="G147" s="23"/>
      <c r="H147" s="63"/>
      <c r="I147" s="23"/>
      <c r="J147" s="23"/>
      <c r="K147" s="23"/>
      <c r="L147" s="23"/>
      <c r="M147" s="23"/>
      <c r="N147" s="23"/>
      <c r="O147" s="23"/>
    </row>
    <row r="148" spans="1:15" s="3" customFormat="1" x14ac:dyDescent="0.25">
      <c r="A148" s="23"/>
      <c r="B148" s="23"/>
      <c r="C148" s="23"/>
      <c r="D148" s="23"/>
      <c r="E148" s="23"/>
      <c r="F148" s="23"/>
      <c r="G148" s="23"/>
      <c r="H148" s="63"/>
      <c r="I148" s="23"/>
      <c r="J148" s="23"/>
      <c r="K148" s="23"/>
      <c r="L148" s="23"/>
      <c r="M148" s="23"/>
      <c r="N148" s="23"/>
      <c r="O148" s="23"/>
    </row>
    <row r="149" spans="1:15" s="3" customFormat="1" x14ac:dyDescent="0.25">
      <c r="A149" s="23"/>
      <c r="B149" s="23"/>
      <c r="C149" s="23"/>
      <c r="D149" s="23"/>
      <c r="E149" s="23"/>
      <c r="F149" s="23"/>
      <c r="G149" s="23"/>
      <c r="H149" s="63"/>
      <c r="I149" s="23"/>
      <c r="J149" s="23"/>
      <c r="K149" s="23"/>
      <c r="L149" s="23"/>
      <c r="M149" s="23"/>
      <c r="N149" s="23"/>
      <c r="O149" s="23"/>
    </row>
    <row r="150" spans="1:15" s="3" customFormat="1" x14ac:dyDescent="0.25">
      <c r="A150" s="23"/>
      <c r="B150" s="23"/>
      <c r="C150" s="23"/>
      <c r="D150" s="23"/>
      <c r="E150" s="23"/>
      <c r="F150" s="23"/>
      <c r="G150" s="23"/>
      <c r="H150" s="63"/>
      <c r="I150" s="23"/>
      <c r="J150" s="23"/>
      <c r="K150" s="23"/>
      <c r="L150" s="23"/>
      <c r="M150" s="23"/>
      <c r="N150" s="23"/>
      <c r="O150" s="23"/>
    </row>
    <row r="151" spans="1:15" s="3" customFormat="1" x14ac:dyDescent="0.25">
      <c r="A151" s="23"/>
      <c r="B151" s="23"/>
      <c r="C151" s="23"/>
      <c r="D151" s="23"/>
      <c r="E151" s="23"/>
      <c r="F151" s="23"/>
      <c r="G151" s="23"/>
      <c r="H151" s="63"/>
      <c r="I151" s="23"/>
      <c r="J151" s="23"/>
      <c r="K151" s="23"/>
      <c r="L151" s="23"/>
      <c r="M151" s="23"/>
      <c r="N151" s="23"/>
      <c r="O151" s="23"/>
    </row>
    <row r="152" spans="1:15" s="3" customFormat="1" x14ac:dyDescent="0.25">
      <c r="A152" s="23"/>
      <c r="B152" s="23"/>
      <c r="C152" s="23"/>
      <c r="D152" s="23"/>
      <c r="E152" s="23"/>
      <c r="F152" s="23"/>
      <c r="G152" s="23"/>
      <c r="H152" s="63"/>
      <c r="I152" s="23"/>
      <c r="J152" s="23"/>
      <c r="K152" s="23"/>
      <c r="L152" s="23"/>
      <c r="M152" s="23"/>
      <c r="N152" s="23"/>
      <c r="O152" s="23"/>
    </row>
    <row r="153" spans="1:15" s="3" customFormat="1" x14ac:dyDescent="0.25">
      <c r="A153" s="23"/>
      <c r="B153" s="23"/>
      <c r="C153" s="23"/>
      <c r="D153" s="23"/>
      <c r="E153" s="23"/>
      <c r="F153" s="23"/>
      <c r="G153" s="23"/>
      <c r="H153" s="63"/>
      <c r="I153" s="23"/>
      <c r="J153" s="23"/>
      <c r="K153" s="23"/>
      <c r="L153" s="23"/>
      <c r="M153" s="23"/>
      <c r="N153" s="23"/>
      <c r="O153" s="23"/>
    </row>
    <row r="154" spans="1:15" s="3" customFormat="1" x14ac:dyDescent="0.25">
      <c r="A154" s="23"/>
      <c r="B154" s="23"/>
      <c r="C154" s="23"/>
      <c r="D154" s="23"/>
      <c r="E154" s="23"/>
      <c r="F154" s="23"/>
      <c r="G154" s="23"/>
      <c r="H154" s="63"/>
      <c r="I154" s="23"/>
      <c r="J154" s="23"/>
      <c r="K154" s="23"/>
      <c r="L154" s="23"/>
      <c r="M154" s="23"/>
      <c r="N154" s="23"/>
      <c r="O154" s="23"/>
    </row>
    <row r="155" spans="1:15" s="3" customFormat="1" x14ac:dyDescent="0.25">
      <c r="A155" s="23"/>
      <c r="B155" s="23"/>
      <c r="C155" s="23"/>
      <c r="D155" s="23"/>
      <c r="E155" s="23"/>
      <c r="F155" s="23"/>
      <c r="G155" s="23"/>
      <c r="H155" s="63"/>
      <c r="I155" s="23"/>
      <c r="J155" s="23"/>
      <c r="K155" s="23"/>
      <c r="L155" s="23"/>
      <c r="M155" s="23"/>
      <c r="N155" s="23"/>
      <c r="O155" s="23"/>
    </row>
    <row r="156" spans="1:15" s="3" customFormat="1" x14ac:dyDescent="0.25">
      <c r="A156" s="23"/>
      <c r="B156" s="23"/>
      <c r="C156" s="23"/>
      <c r="D156" s="23"/>
      <c r="E156" s="23"/>
      <c r="F156" s="23"/>
      <c r="G156" s="23"/>
      <c r="H156" s="63"/>
      <c r="I156" s="23"/>
      <c r="J156" s="23"/>
      <c r="K156" s="23"/>
      <c r="L156" s="23"/>
      <c r="M156" s="23"/>
      <c r="N156" s="23"/>
      <c r="O156" s="23"/>
    </row>
    <row r="157" spans="1:15" s="3" customFormat="1" x14ac:dyDescent="0.25">
      <c r="A157" s="23"/>
      <c r="B157" s="23"/>
      <c r="C157" s="23"/>
      <c r="D157" s="23"/>
      <c r="E157" s="23"/>
      <c r="F157" s="23"/>
      <c r="G157" s="23"/>
      <c r="H157" s="63"/>
      <c r="I157" s="23"/>
      <c r="J157" s="23"/>
      <c r="K157" s="23"/>
      <c r="L157" s="23"/>
      <c r="M157" s="23"/>
      <c r="N157" s="23"/>
      <c r="O157" s="23"/>
    </row>
    <row r="158" spans="1:15" s="3" customFormat="1" ht="43.35" customHeight="1" x14ac:dyDescent="0.3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</row>
    <row r="159" spans="1:15" s="3" customFormat="1" ht="18.75" x14ac:dyDescent="0.3">
      <c r="A159" s="27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</row>
    <row r="160" spans="1:15" s="3" customFormat="1" ht="18.75" x14ac:dyDescent="0.25">
      <c r="A160" s="21"/>
      <c r="B160" s="15"/>
      <c r="C160" s="15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</row>
    <row r="161" spans="1:27" s="3" customFormat="1" ht="18.75" x14ac:dyDescent="0.3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</row>
    <row r="162" spans="1:27" s="3" customFormat="1" ht="18.75" x14ac:dyDescent="0.3">
      <c r="A162" s="22"/>
      <c r="B162" s="49"/>
      <c r="C162" s="49"/>
      <c r="D162" s="49"/>
      <c r="E162" s="49"/>
      <c r="F162" s="49"/>
      <c r="G162" s="49"/>
      <c r="H162" s="22"/>
      <c r="I162" s="22"/>
      <c r="J162" s="22"/>
      <c r="K162" s="22"/>
      <c r="L162" s="22"/>
      <c r="M162" s="22"/>
      <c r="N162" s="22"/>
      <c r="O162" s="22"/>
    </row>
    <row r="163" spans="1:27" s="3" customFormat="1" ht="18.75" x14ac:dyDescent="0.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</row>
    <row r="164" spans="1:27" s="3" customFormat="1" ht="18.75" x14ac:dyDescent="0.3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</row>
    <row r="165" spans="1:27" s="3" customFormat="1" ht="18.75" x14ac:dyDescent="0.3">
      <c r="A165" s="22"/>
      <c r="B165" s="24"/>
      <c r="C165" s="24"/>
      <c r="D165" s="24"/>
      <c r="E165" s="24"/>
      <c r="F165" s="26"/>
      <c r="G165" s="26"/>
      <c r="H165" s="22"/>
      <c r="I165" s="22"/>
      <c r="J165" s="22"/>
      <c r="K165" s="22"/>
      <c r="L165" s="22"/>
      <c r="M165" s="28"/>
      <c r="N165" s="29"/>
      <c r="O165" s="30"/>
      <c r="P165" s="31"/>
      <c r="Q165" s="31"/>
      <c r="R165" s="31"/>
      <c r="S165" s="31"/>
      <c r="T165" s="31"/>
      <c r="U165" s="31"/>
      <c r="V165" s="31"/>
      <c r="W165" s="31"/>
      <c r="X165" s="31"/>
    </row>
    <row r="166" spans="1:27" s="3" customFormat="1" ht="18.75" x14ac:dyDescent="0.3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30"/>
      <c r="N166" s="32"/>
      <c r="O166" s="32"/>
      <c r="P166" s="33"/>
      <c r="Q166" s="33"/>
      <c r="R166" s="33"/>
      <c r="S166" s="33"/>
      <c r="T166" s="33"/>
      <c r="U166" s="33"/>
      <c r="V166" s="33"/>
      <c r="W166" s="33"/>
      <c r="X166" s="33"/>
    </row>
    <row r="167" spans="1:27" s="3" customFormat="1" ht="18.75" x14ac:dyDescent="0.3">
      <c r="A167" s="22"/>
      <c r="B167" s="22"/>
      <c r="C167" s="22"/>
      <c r="D167" s="24"/>
      <c r="E167" s="24"/>
      <c r="F167" s="26"/>
      <c r="G167" s="26"/>
      <c r="H167" s="22"/>
      <c r="I167" s="22"/>
      <c r="J167" s="22"/>
      <c r="K167" s="22"/>
      <c r="L167" s="22"/>
      <c r="M167" s="34"/>
      <c r="N167" s="35"/>
      <c r="O167" s="35"/>
      <c r="P167" s="36"/>
      <c r="Q167" s="37"/>
      <c r="R167" s="38"/>
      <c r="S167" s="37"/>
      <c r="T167" s="37"/>
      <c r="U167" s="39"/>
      <c r="V167" s="39"/>
      <c r="W167" s="39"/>
      <c r="X167" s="39"/>
    </row>
    <row r="168" spans="1:27" s="3" customFormat="1" ht="18.75" x14ac:dyDescent="0.3">
      <c r="A168" s="22"/>
      <c r="B168" s="49"/>
      <c r="C168" s="49"/>
      <c r="D168" s="49"/>
      <c r="E168" s="49"/>
      <c r="F168" s="49"/>
      <c r="G168" s="49"/>
      <c r="H168" s="22"/>
      <c r="I168" s="22"/>
      <c r="J168" s="22"/>
      <c r="K168" s="22"/>
      <c r="L168" s="22"/>
      <c r="M168" s="22"/>
      <c r="N168" s="22"/>
      <c r="O168" s="22"/>
    </row>
    <row r="169" spans="1:27" s="3" customFormat="1" ht="18.75" x14ac:dyDescent="0.3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8"/>
      <c r="N169" s="29"/>
      <c r="O169" s="30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 spans="1:27" s="3" customFormat="1" ht="18.75" x14ac:dyDescent="0.3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30"/>
      <c r="N170" s="32"/>
      <c r="O170" s="32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 spans="1:27" s="3" customFormat="1" ht="18.75" x14ac:dyDescent="0.3">
      <c r="A171" s="22"/>
      <c r="B171" s="25"/>
      <c r="C171" s="25"/>
      <c r="D171" s="26"/>
      <c r="E171" s="26"/>
      <c r="F171" s="26"/>
      <c r="G171" s="26"/>
      <c r="H171" s="22"/>
      <c r="I171" s="22"/>
      <c r="J171" s="22"/>
      <c r="K171" s="22"/>
      <c r="L171" s="22"/>
      <c r="M171" s="34"/>
      <c r="N171" s="35"/>
      <c r="O171" s="35"/>
      <c r="P171" s="40"/>
      <c r="Q171" s="37"/>
      <c r="R171" s="38"/>
      <c r="S171" s="40"/>
      <c r="T171" s="40"/>
      <c r="U171" s="38"/>
      <c r="V171" s="37"/>
      <c r="W171" s="37"/>
      <c r="X171" s="38"/>
      <c r="Y171" s="38"/>
      <c r="Z171" s="39"/>
      <c r="AA171" s="39"/>
    </row>
    <row r="172" spans="1:27" s="3" customFormat="1" ht="15.75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</row>
    <row r="173" spans="1:27" s="3" customFormat="1" ht="15.75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</row>
    <row r="174" spans="1:27" s="3" customFormat="1" ht="14.45" customHeight="1" x14ac:dyDescent="0.2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</row>
    <row r="175" spans="1:27" s="3" customFormat="1" ht="14.45" customHeight="1" x14ac:dyDescent="0.2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</row>
    <row r="176" spans="1:27" s="3" customFormat="1" ht="18.75" x14ac:dyDescent="0.3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41"/>
      <c r="L176" s="41"/>
      <c r="M176" s="41"/>
      <c r="N176" s="41"/>
      <c r="O176" s="41"/>
    </row>
    <row r="177" spans="1:15" s="3" customFormat="1" ht="18.75" x14ac:dyDescent="0.3">
      <c r="A177" s="27"/>
      <c r="B177" s="20"/>
      <c r="C177" s="20"/>
      <c r="D177" s="20"/>
      <c r="E177" s="20"/>
      <c r="F177" s="20"/>
      <c r="G177" s="20"/>
      <c r="H177" s="20"/>
      <c r="I177" s="20"/>
      <c r="J177" s="20"/>
      <c r="K177" s="41"/>
      <c r="L177" s="41"/>
      <c r="M177" s="41"/>
      <c r="N177" s="41"/>
      <c r="O177" s="41"/>
    </row>
    <row r="178" spans="1:15" s="3" customFormat="1" ht="18.75" x14ac:dyDescent="0.25">
      <c r="A178" s="21"/>
      <c r="B178" s="18"/>
      <c r="C178" s="18"/>
      <c r="D178" s="19"/>
      <c r="E178" s="16"/>
      <c r="F178" s="16"/>
      <c r="G178" s="16"/>
      <c r="H178" s="16"/>
      <c r="I178" s="18"/>
      <c r="J178" s="18"/>
      <c r="K178" s="41"/>
      <c r="L178" s="41"/>
      <c r="M178" s="41"/>
      <c r="N178" s="41"/>
      <c r="O178" s="41"/>
    </row>
    <row r="179" spans="1:15" s="3" customFormat="1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</row>
    <row r="180" spans="1:15" s="3" customFormat="1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</row>
    <row r="181" spans="1:15" s="3" customFormat="1" ht="14.45" customHeight="1" x14ac:dyDescent="0.25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1:15" s="3" customFormat="1" ht="25.7" customHeight="1" x14ac:dyDescent="0.25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</row>
    <row r="183" spans="1:15" s="3" customFormat="1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</row>
    <row r="184" spans="1:15" s="3" customFormat="1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</row>
    <row r="185" spans="1:15" s="3" customFormat="1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</row>
    <row r="186" spans="1:15" s="3" customFormat="1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</row>
    <row r="187" spans="1:15" s="3" customFormat="1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</row>
    <row r="188" spans="1:15" s="3" customFormat="1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</row>
    <row r="189" spans="1:15" s="3" customFormat="1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</row>
    <row r="190" spans="1:15" s="3" customFormat="1" x14ac:dyDescent="0.25"/>
    <row r="191" spans="1:15" s="3" customFormat="1" x14ac:dyDescent="0.25"/>
    <row r="192" spans="1:15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pans="2:11" s="3" customFormat="1" x14ac:dyDescent="0.25"/>
    <row r="210" spans="2:11" s="3" customFormat="1" x14ac:dyDescent="0.25"/>
    <row r="211" spans="2:11" s="3" customFormat="1" x14ac:dyDescent="0.25">
      <c r="B211" s="52"/>
      <c r="C211" s="53"/>
      <c r="D211" s="54"/>
      <c r="E211" s="54"/>
      <c r="F211" s="54"/>
      <c r="G211" s="54"/>
      <c r="H211" s="54"/>
      <c r="I211" s="54"/>
      <c r="J211" s="54"/>
      <c r="K211" s="54"/>
    </row>
    <row r="212" spans="2:11" s="3" customFormat="1" x14ac:dyDescent="0.25">
      <c r="B212" s="54"/>
      <c r="C212" s="42"/>
      <c r="D212" s="42"/>
      <c r="E212" s="42"/>
      <c r="F212" s="42"/>
      <c r="G212" s="42"/>
      <c r="H212" s="42"/>
      <c r="I212" s="42"/>
      <c r="J212" s="42"/>
      <c r="K212" s="42"/>
    </row>
    <row r="213" spans="2:11" s="3" customFormat="1" x14ac:dyDescent="0.25">
      <c r="B213" s="43"/>
      <c r="C213" s="44"/>
      <c r="D213" s="44"/>
      <c r="E213" s="44"/>
      <c r="F213" s="45"/>
      <c r="G213" s="46"/>
      <c r="H213" s="45"/>
      <c r="I213" s="46"/>
      <c r="J213" s="47"/>
      <c r="K213" s="47"/>
    </row>
    <row r="214" spans="2:11" s="3" customFormat="1" x14ac:dyDescent="0.25"/>
    <row r="215" spans="2:11" s="3" customFormat="1" x14ac:dyDescent="0.25"/>
    <row r="216" spans="2:11" s="3" customFormat="1" x14ac:dyDescent="0.25"/>
    <row r="217" spans="2:11" s="3" customFormat="1" x14ac:dyDescent="0.25"/>
    <row r="218" spans="2:11" s="3" customFormat="1" x14ac:dyDescent="0.25"/>
    <row r="219" spans="2:11" s="3" customFormat="1" x14ac:dyDescent="0.25"/>
    <row r="220" spans="2:11" s="3" customFormat="1" x14ac:dyDescent="0.25"/>
    <row r="221" spans="2:11" s="3" customFormat="1" x14ac:dyDescent="0.25"/>
    <row r="222" spans="2:11" s="3" customFormat="1" x14ac:dyDescent="0.25"/>
    <row r="223" spans="2:11" s="3" customFormat="1" x14ac:dyDescent="0.25"/>
    <row r="224" spans="2:11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</sheetData>
  <mergeCells count="2">
    <mergeCell ref="B122:F132"/>
    <mergeCell ref="J122:N13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13"/>
  <sheetViews>
    <sheetView tabSelected="1" topLeftCell="A31" zoomScale="90" zoomScaleNormal="90" workbookViewId="0">
      <selection activeCell="B36" sqref="B36:H42"/>
    </sheetView>
  </sheetViews>
  <sheetFormatPr defaultRowHeight="15" x14ac:dyDescent="0.25"/>
  <cols>
    <col min="2" max="2" width="13.85546875" customWidth="1"/>
    <col min="3" max="3" width="13.5703125" customWidth="1"/>
    <col min="4" max="4" width="11.42578125" customWidth="1"/>
    <col min="5" max="5" width="10.85546875" customWidth="1"/>
    <col min="6" max="6" width="11.5703125" customWidth="1"/>
    <col min="7" max="8" width="11.140625" customWidth="1"/>
    <col min="9" max="9" width="12" customWidth="1"/>
    <col min="10" max="10" width="2.42578125" customWidth="1"/>
    <col min="12" max="12" width="15.140625" customWidth="1"/>
    <col min="13" max="14" width="11.42578125" customWidth="1"/>
    <col min="15" max="16" width="11.140625" customWidth="1"/>
    <col min="17" max="17" width="11.5703125" customWidth="1"/>
    <col min="18" max="18" width="9.85546875" customWidth="1"/>
    <col min="19" max="19" width="11.140625" customWidth="1"/>
  </cols>
  <sheetData>
    <row r="1" spans="1:22" ht="18.75" x14ac:dyDescent="0.3">
      <c r="A1" s="2" t="s">
        <v>70</v>
      </c>
      <c r="D1" s="2"/>
    </row>
    <row r="2" spans="1:22" ht="18.75" x14ac:dyDescent="0.3">
      <c r="A2" s="2" t="s">
        <v>71</v>
      </c>
      <c r="D2" s="2"/>
      <c r="F2" t="s">
        <v>72</v>
      </c>
    </row>
    <row r="3" spans="1:22" ht="14.45" x14ac:dyDescent="0.35">
      <c r="B3" s="7"/>
    </row>
    <row r="4" spans="1:22" ht="15.6" customHeight="1" x14ac:dyDescent="0.25">
      <c r="A4" s="8">
        <v>1</v>
      </c>
      <c r="B4" s="66" t="s">
        <v>0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3"/>
      <c r="S4" s="3"/>
      <c r="T4" s="3"/>
      <c r="U4" s="3"/>
      <c r="V4" s="3"/>
    </row>
    <row r="5" spans="1:22" ht="15.6" x14ac:dyDescent="0.35">
      <c r="B5" s="9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4.45" customHeight="1" x14ac:dyDescent="0.25">
      <c r="B6" s="132" t="s">
        <v>73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3"/>
      <c r="S6" s="3"/>
      <c r="T6" s="3"/>
      <c r="U6" s="3"/>
      <c r="V6" s="3"/>
    </row>
    <row r="7" spans="1:22" ht="14.45" customHeight="1" x14ac:dyDescent="0.25"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3"/>
      <c r="S7" s="3"/>
      <c r="T7" s="3"/>
      <c r="U7" s="3"/>
      <c r="V7" s="3"/>
    </row>
    <row r="8" spans="1:22" ht="14.45" customHeight="1" x14ac:dyDescent="0.25"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3"/>
      <c r="S8" s="3"/>
      <c r="T8" s="3"/>
      <c r="U8" s="3"/>
      <c r="V8" s="3"/>
    </row>
    <row r="9" spans="1:22" ht="14.45" customHeight="1" x14ac:dyDescent="0.25"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3"/>
      <c r="S9" s="3"/>
      <c r="T9" s="3"/>
      <c r="U9" s="3"/>
      <c r="V9" s="3"/>
    </row>
    <row r="10" spans="1:22" ht="14.45" customHeight="1" x14ac:dyDescent="0.25"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3"/>
      <c r="S10" s="3"/>
      <c r="T10" s="3"/>
      <c r="U10" s="3"/>
      <c r="V10" s="3"/>
    </row>
    <row r="11" spans="1:22" ht="14.45" customHeight="1" x14ac:dyDescent="0.25"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3"/>
      <c r="S11" s="3"/>
      <c r="T11" s="3"/>
      <c r="U11" s="3"/>
      <c r="V11" s="3"/>
    </row>
    <row r="12" spans="1:22" ht="14.45" x14ac:dyDescent="0.35">
      <c r="C12" s="4"/>
      <c r="D12" s="4"/>
      <c r="E12" s="5"/>
      <c r="F12" s="5"/>
      <c r="G12" s="6"/>
      <c r="H12" s="6"/>
      <c r="I12" s="6"/>
      <c r="J12" s="6"/>
      <c r="K12" s="3"/>
      <c r="L12" s="3"/>
      <c r="M12" s="3"/>
      <c r="N12" s="3"/>
      <c r="O12" s="3"/>
      <c r="P12" s="3"/>
      <c r="R12" s="3"/>
      <c r="S12" s="3"/>
      <c r="T12" s="3"/>
      <c r="U12" s="3"/>
      <c r="V12" s="3"/>
    </row>
    <row r="13" spans="1:22" ht="18.75" x14ac:dyDescent="0.3">
      <c r="B13" s="2" t="s">
        <v>58</v>
      </c>
      <c r="K13" s="2" t="s">
        <v>12</v>
      </c>
    </row>
    <row r="14" spans="1:22" s="14" customFormat="1" ht="14.45" x14ac:dyDescent="0.35">
      <c r="J14" s="72"/>
      <c r="K14" s="3"/>
    </row>
    <row r="15" spans="1:22" ht="14.45" x14ac:dyDescent="0.35">
      <c r="C15" s="56"/>
      <c r="D15" s="56"/>
      <c r="E15" s="56"/>
      <c r="F15" s="56"/>
      <c r="G15" s="56"/>
      <c r="H15" s="56"/>
      <c r="I15" s="56"/>
      <c r="J15" s="11"/>
      <c r="K15" s="70"/>
      <c r="L15" s="56"/>
      <c r="M15" s="56"/>
      <c r="N15" s="56"/>
      <c r="O15" s="56"/>
      <c r="P15" s="56"/>
      <c r="Q15" s="56"/>
      <c r="R15" s="3"/>
      <c r="S15" s="3"/>
      <c r="T15" s="3"/>
      <c r="U15" s="3"/>
      <c r="V15" s="3"/>
    </row>
    <row r="16" spans="1:22" x14ac:dyDescent="0.25">
      <c r="A16">
        <v>2</v>
      </c>
      <c r="B16" s="56" t="s">
        <v>24</v>
      </c>
      <c r="C16" s="56"/>
      <c r="D16" s="56"/>
      <c r="E16" s="56"/>
      <c r="F16" s="56"/>
      <c r="G16" s="56"/>
      <c r="H16" s="56"/>
      <c r="I16" s="56"/>
      <c r="J16" s="11"/>
      <c r="K16" s="70"/>
      <c r="L16" s="56"/>
      <c r="M16" s="56"/>
      <c r="N16" s="56"/>
      <c r="O16" s="56"/>
      <c r="P16" s="56"/>
      <c r="Q16" s="56"/>
      <c r="R16" s="3"/>
      <c r="S16" s="3"/>
      <c r="T16" s="3"/>
      <c r="U16" s="3"/>
      <c r="V16" s="3"/>
    </row>
    <row r="17" spans="1:22" ht="14.45" x14ac:dyDescent="0.35">
      <c r="C17" s="4"/>
      <c r="D17" s="4"/>
      <c r="E17" s="4"/>
      <c r="F17" s="4"/>
      <c r="G17" s="4"/>
      <c r="H17" s="4"/>
      <c r="I17" s="4"/>
      <c r="J17" s="72"/>
      <c r="K17" s="3"/>
      <c r="P17" s="3"/>
      <c r="R17" s="3"/>
      <c r="S17" s="3"/>
      <c r="T17" s="3"/>
      <c r="U17" s="3"/>
      <c r="V17" s="3"/>
    </row>
    <row r="18" spans="1:22" ht="30" x14ac:dyDescent="0.25">
      <c r="B18" s="58" t="s">
        <v>21</v>
      </c>
      <c r="C18" s="73" t="s">
        <v>22</v>
      </c>
      <c r="D18" s="74" t="s">
        <v>23</v>
      </c>
      <c r="E18" s="73" t="s">
        <v>25</v>
      </c>
      <c r="F18" s="4"/>
      <c r="G18" s="4"/>
      <c r="H18" s="4"/>
      <c r="I18" s="4"/>
      <c r="J18" s="72"/>
      <c r="K18" s="3"/>
      <c r="L18" s="58" t="s">
        <v>21</v>
      </c>
      <c r="M18" s="73" t="s">
        <v>22</v>
      </c>
      <c r="N18" s="74" t="s">
        <v>23</v>
      </c>
      <c r="O18" s="73" t="s">
        <v>25</v>
      </c>
      <c r="P18" s="3"/>
      <c r="R18" s="3"/>
      <c r="S18" s="3"/>
      <c r="T18" s="3"/>
      <c r="U18" s="3"/>
      <c r="V18" s="3"/>
    </row>
    <row r="19" spans="1:22" ht="36" customHeight="1" x14ac:dyDescent="0.25">
      <c r="B19" s="76" t="s">
        <v>26</v>
      </c>
      <c r="C19" s="75" t="s">
        <v>27</v>
      </c>
      <c r="D19" s="127">
        <v>3.7559999999999998E-3</v>
      </c>
      <c r="E19" s="79" t="s">
        <v>75</v>
      </c>
      <c r="F19" s="6"/>
      <c r="G19" s="6"/>
      <c r="H19" s="6"/>
      <c r="I19" s="6"/>
      <c r="J19" s="72"/>
      <c r="K19" s="3"/>
      <c r="L19" s="76" t="s">
        <v>26</v>
      </c>
      <c r="M19" s="75" t="s">
        <v>27</v>
      </c>
      <c r="N19" s="127">
        <v>2.2E-16</v>
      </c>
      <c r="O19" s="79" t="s">
        <v>75</v>
      </c>
      <c r="P19" s="3"/>
      <c r="Q19" s="3"/>
      <c r="R19" s="3"/>
      <c r="S19" s="3"/>
      <c r="T19" s="3"/>
      <c r="U19" s="3"/>
      <c r="V19" s="3"/>
    </row>
    <row r="20" spans="1:22" x14ac:dyDescent="0.25">
      <c r="B20" s="76" t="s">
        <v>26</v>
      </c>
      <c r="C20" s="77">
        <v>15</v>
      </c>
      <c r="D20" s="80">
        <v>5.7209999999999997E-2</v>
      </c>
      <c r="E20" s="80" t="s">
        <v>74</v>
      </c>
      <c r="F20" s="3"/>
      <c r="G20" s="3"/>
      <c r="H20" s="3"/>
      <c r="I20" s="3"/>
      <c r="J20" s="72"/>
      <c r="K20" s="3"/>
      <c r="L20" s="76" t="s">
        <v>26</v>
      </c>
      <c r="M20" s="77">
        <v>15</v>
      </c>
      <c r="N20" s="128">
        <v>2.2E-16</v>
      </c>
      <c r="O20" s="79" t="s">
        <v>75</v>
      </c>
      <c r="P20" s="3"/>
      <c r="Q20" s="3"/>
      <c r="R20" s="3"/>
      <c r="S20" s="3"/>
      <c r="T20" s="3"/>
      <c r="U20" s="3"/>
      <c r="V20" s="3"/>
    </row>
    <row r="21" spans="1:22" x14ac:dyDescent="0.25">
      <c r="B21" s="76" t="s">
        <v>26</v>
      </c>
      <c r="C21" s="77">
        <v>7</v>
      </c>
      <c r="D21" s="80">
        <v>0.84489999999999998</v>
      </c>
      <c r="E21" s="80" t="s">
        <v>74</v>
      </c>
      <c r="F21" s="3"/>
      <c r="G21" s="3"/>
      <c r="H21" s="3"/>
      <c r="I21" s="3"/>
      <c r="J21" s="72"/>
      <c r="K21" s="3"/>
      <c r="L21" s="76" t="s">
        <v>26</v>
      </c>
      <c r="M21" s="77">
        <v>7</v>
      </c>
      <c r="N21" s="128">
        <v>2.2E-16</v>
      </c>
      <c r="O21" s="79" t="s">
        <v>75</v>
      </c>
      <c r="P21" s="3"/>
      <c r="Q21" s="3"/>
      <c r="R21" s="3"/>
      <c r="S21" s="3"/>
      <c r="T21" s="3"/>
      <c r="U21" s="3"/>
      <c r="V21" s="3"/>
    </row>
    <row r="22" spans="1:22" ht="45" x14ac:dyDescent="0.25">
      <c r="B22" s="76" t="s">
        <v>33</v>
      </c>
      <c r="C22" s="75" t="s">
        <v>27</v>
      </c>
      <c r="D22" s="80">
        <v>0.34689999999999999</v>
      </c>
      <c r="E22" s="80" t="s">
        <v>74</v>
      </c>
      <c r="F22" s="3"/>
      <c r="G22" s="3"/>
      <c r="H22" s="3"/>
      <c r="I22" s="3"/>
      <c r="J22" s="72"/>
      <c r="K22" s="3"/>
      <c r="L22" s="76" t="s">
        <v>33</v>
      </c>
      <c r="M22" s="75" t="s">
        <v>27</v>
      </c>
      <c r="N22" s="128">
        <v>2.2E-16</v>
      </c>
      <c r="O22" s="79" t="s">
        <v>75</v>
      </c>
      <c r="P22" s="3"/>
      <c r="Q22" s="3"/>
      <c r="R22" s="3"/>
      <c r="S22" s="3"/>
      <c r="T22" s="3"/>
      <c r="U22" s="3"/>
      <c r="V22" s="3"/>
    </row>
    <row r="23" spans="1:22" ht="45" x14ac:dyDescent="0.25">
      <c r="B23" s="76" t="s">
        <v>28</v>
      </c>
      <c r="C23" s="75" t="s">
        <v>27</v>
      </c>
      <c r="D23" s="80">
        <v>0.78090000000000004</v>
      </c>
      <c r="E23" s="80" t="s">
        <v>74</v>
      </c>
      <c r="F23" s="3"/>
      <c r="G23" s="3"/>
      <c r="H23" s="3"/>
      <c r="I23" s="3"/>
      <c r="J23" s="72"/>
      <c r="K23" s="3"/>
      <c r="L23" s="76" t="s">
        <v>28</v>
      </c>
      <c r="M23" s="75" t="s">
        <v>27</v>
      </c>
      <c r="N23" s="128">
        <v>2.2E-16</v>
      </c>
      <c r="O23" s="79" t="s">
        <v>75</v>
      </c>
      <c r="P23" s="3"/>
      <c r="Q23" s="3"/>
      <c r="R23" s="3"/>
      <c r="S23" s="3"/>
      <c r="T23" s="3"/>
      <c r="U23" s="3"/>
      <c r="V23" s="3"/>
    </row>
    <row r="24" spans="1:22" ht="14.45" x14ac:dyDescent="0.35">
      <c r="B24" s="78"/>
      <c r="C24" s="78"/>
      <c r="D24" s="78"/>
      <c r="E24" s="78"/>
      <c r="J24" s="72"/>
      <c r="K24" s="11"/>
    </row>
    <row r="25" spans="1:22" s="14" customFormat="1" ht="15.75" x14ac:dyDescent="0.25">
      <c r="A25" s="14">
        <v>3</v>
      </c>
      <c r="B25" s="55" t="s">
        <v>16</v>
      </c>
    </row>
    <row r="26" spans="1:22" s="14" customFormat="1" ht="14.45" customHeight="1" x14ac:dyDescent="0.25">
      <c r="B26" s="55" t="s">
        <v>32</v>
      </c>
      <c r="C26" s="57"/>
      <c r="D26" s="57"/>
      <c r="E26" s="57"/>
      <c r="F26" s="57"/>
      <c r="G26" s="57"/>
      <c r="H26" s="57"/>
      <c r="I26" s="57"/>
    </row>
    <row r="27" spans="1:22" s="14" customFormat="1" ht="14.45" customHeight="1" x14ac:dyDescent="0.25">
      <c r="B27" s="57"/>
      <c r="C27" s="57"/>
      <c r="D27" s="57"/>
      <c r="E27" s="57"/>
      <c r="F27" s="57"/>
      <c r="G27" s="57"/>
      <c r="H27" s="57"/>
      <c r="I27" s="57"/>
    </row>
    <row r="28" spans="1:22" s="14" customFormat="1" x14ac:dyDescent="0.25">
      <c r="B28" s="142" t="s">
        <v>76</v>
      </c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4"/>
    </row>
    <row r="29" spans="1:22" s="14" customFormat="1" x14ac:dyDescent="0.25">
      <c r="B29" s="145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7"/>
    </row>
    <row r="30" spans="1:22" s="14" customFormat="1" x14ac:dyDescent="0.25"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7"/>
    </row>
    <row r="31" spans="1:22" s="14" customFormat="1" x14ac:dyDescent="0.25">
      <c r="B31" s="145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7"/>
    </row>
    <row r="32" spans="1:22" s="14" customFormat="1" ht="14.45" customHeight="1" x14ac:dyDescent="0.25">
      <c r="B32" s="148"/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50"/>
    </row>
    <row r="33" spans="1:19" s="14" customFormat="1" ht="14.45" customHeight="1" x14ac:dyDescent="0.25"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</row>
    <row r="34" spans="1:19" x14ac:dyDescent="0.25">
      <c r="A34">
        <v>4</v>
      </c>
      <c r="B34" s="56" t="s">
        <v>29</v>
      </c>
      <c r="J34" s="11"/>
      <c r="K34" s="11"/>
    </row>
    <row r="35" spans="1:19" ht="14.45" x14ac:dyDescent="0.35">
      <c r="J35" s="72"/>
      <c r="K35" s="11"/>
    </row>
    <row r="36" spans="1:19" x14ac:dyDescent="0.25">
      <c r="B36" s="151" t="s">
        <v>88</v>
      </c>
      <c r="C36" s="152"/>
      <c r="D36" s="152"/>
      <c r="E36" s="152"/>
      <c r="F36" s="152"/>
      <c r="G36" s="152"/>
      <c r="H36" s="152"/>
      <c r="J36" s="11"/>
      <c r="K36" s="11"/>
      <c r="L36" s="141" t="s">
        <v>77</v>
      </c>
      <c r="M36" s="141"/>
      <c r="N36" s="141"/>
      <c r="O36" s="141"/>
      <c r="P36" s="141"/>
      <c r="Q36" s="141"/>
    </row>
    <row r="37" spans="1:19" x14ac:dyDescent="0.25">
      <c r="B37" s="151"/>
      <c r="C37" s="152"/>
      <c r="D37" s="152"/>
      <c r="E37" s="152"/>
      <c r="F37" s="152"/>
      <c r="G37" s="152"/>
      <c r="H37" s="152"/>
      <c r="J37" s="72"/>
      <c r="K37" s="11"/>
      <c r="L37" s="141"/>
      <c r="M37" s="141"/>
      <c r="N37" s="141"/>
      <c r="O37" s="141"/>
      <c r="P37" s="141"/>
      <c r="Q37" s="141"/>
    </row>
    <row r="38" spans="1:19" x14ac:dyDescent="0.25">
      <c r="B38" s="151"/>
      <c r="C38" s="152"/>
      <c r="D38" s="152"/>
      <c r="E38" s="152"/>
      <c r="F38" s="152"/>
      <c r="G38" s="152"/>
      <c r="H38" s="152"/>
      <c r="J38" s="72"/>
      <c r="L38" s="141"/>
      <c r="M38" s="141"/>
      <c r="N38" s="141"/>
      <c r="O38" s="141"/>
      <c r="P38" s="141"/>
      <c r="Q38" s="141"/>
    </row>
    <row r="39" spans="1:19" x14ac:dyDescent="0.25">
      <c r="B39" s="151"/>
      <c r="C39" s="152"/>
      <c r="D39" s="152"/>
      <c r="E39" s="152"/>
      <c r="F39" s="152"/>
      <c r="G39" s="152"/>
      <c r="H39" s="152"/>
      <c r="J39" s="72"/>
      <c r="L39" s="141"/>
      <c r="M39" s="141"/>
      <c r="N39" s="141"/>
      <c r="O39" s="141"/>
      <c r="P39" s="141"/>
      <c r="Q39" s="141"/>
    </row>
    <row r="40" spans="1:19" x14ac:dyDescent="0.25">
      <c r="B40" s="151"/>
      <c r="C40" s="152"/>
      <c r="D40" s="152"/>
      <c r="E40" s="152"/>
      <c r="F40" s="152"/>
      <c r="G40" s="152"/>
      <c r="H40" s="152"/>
      <c r="J40" s="72"/>
      <c r="L40" s="141"/>
      <c r="M40" s="141"/>
      <c r="N40" s="141"/>
      <c r="O40" s="141"/>
      <c r="P40" s="141"/>
      <c r="Q40" s="141"/>
    </row>
    <row r="41" spans="1:19" x14ac:dyDescent="0.25">
      <c r="B41" s="151"/>
      <c r="C41" s="152"/>
      <c r="D41" s="152"/>
      <c r="E41" s="152"/>
      <c r="F41" s="152"/>
      <c r="G41" s="152"/>
      <c r="H41" s="152"/>
      <c r="J41" s="72"/>
      <c r="L41" s="141"/>
      <c r="M41" s="141"/>
      <c r="N41" s="141"/>
      <c r="O41" s="141"/>
      <c r="P41" s="141"/>
      <c r="Q41" s="141"/>
    </row>
    <row r="42" spans="1:19" x14ac:dyDescent="0.25">
      <c r="B42" s="151"/>
      <c r="C42" s="152"/>
      <c r="D42" s="152"/>
      <c r="E42" s="152"/>
      <c r="F42" s="152"/>
      <c r="G42" s="152"/>
      <c r="H42" s="152"/>
      <c r="J42" s="72"/>
      <c r="L42" s="141"/>
      <c r="M42" s="141"/>
      <c r="N42" s="141"/>
      <c r="O42" s="141"/>
      <c r="P42" s="141"/>
      <c r="Q42" s="141"/>
    </row>
    <row r="43" spans="1:19" ht="14.45" x14ac:dyDescent="0.35">
      <c r="J43" s="72"/>
    </row>
    <row r="45" spans="1:19" ht="14.45" customHeight="1" x14ac:dyDescent="0.25">
      <c r="A45">
        <v>6</v>
      </c>
      <c r="B45" s="55" t="s">
        <v>30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</row>
    <row r="46" spans="1:19" ht="15.6" customHeight="1" x14ac:dyDescent="0.25">
      <c r="B46" s="55" t="s">
        <v>31</v>
      </c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</row>
    <row r="47" spans="1:19" ht="15.75" thickBot="1" x14ac:dyDescent="0.3">
      <c r="B47" s="10"/>
      <c r="D47" s="69" t="s">
        <v>13</v>
      </c>
      <c r="J47" s="71"/>
      <c r="L47" s="10"/>
      <c r="N47" s="69" t="s">
        <v>14</v>
      </c>
    </row>
    <row r="48" spans="1:19" ht="46.7" customHeight="1" thickBot="1" x14ac:dyDescent="0.3">
      <c r="B48" s="134" t="s">
        <v>1</v>
      </c>
      <c r="C48" s="67" t="s">
        <v>2</v>
      </c>
      <c r="D48" s="136" t="s">
        <v>4</v>
      </c>
      <c r="E48" s="137"/>
      <c r="F48" s="138" t="s">
        <v>34</v>
      </c>
      <c r="G48" s="139"/>
      <c r="H48" s="138" t="s">
        <v>35</v>
      </c>
      <c r="I48" s="139"/>
      <c r="J48" s="71"/>
      <c r="L48" s="134" t="s">
        <v>1</v>
      </c>
      <c r="M48" s="67" t="s">
        <v>2</v>
      </c>
      <c r="N48" s="136" t="s">
        <v>4</v>
      </c>
      <c r="O48" s="137"/>
      <c r="P48" s="138" t="s">
        <v>34</v>
      </c>
      <c r="Q48" s="139"/>
      <c r="R48" s="138" t="s">
        <v>35</v>
      </c>
      <c r="S48" s="139"/>
    </row>
    <row r="49" spans="1:19" ht="48" thickBot="1" x14ac:dyDescent="0.3">
      <c r="B49" s="135"/>
      <c r="C49" s="85" t="s">
        <v>3</v>
      </c>
      <c r="D49" s="85" t="s">
        <v>5</v>
      </c>
      <c r="E49" s="85" t="s">
        <v>6</v>
      </c>
      <c r="F49" s="85" t="s">
        <v>5</v>
      </c>
      <c r="G49" s="85" t="s">
        <v>6</v>
      </c>
      <c r="H49" s="85" t="s">
        <v>5</v>
      </c>
      <c r="I49" s="85" t="s">
        <v>6</v>
      </c>
      <c r="J49" s="71"/>
      <c r="L49" s="140"/>
      <c r="M49" s="68" t="s">
        <v>3</v>
      </c>
      <c r="N49" s="68" t="s">
        <v>5</v>
      </c>
      <c r="O49" s="68" t="s">
        <v>6</v>
      </c>
      <c r="P49" s="68" t="s">
        <v>5</v>
      </c>
      <c r="Q49" s="68" t="s">
        <v>6</v>
      </c>
      <c r="R49" s="85" t="s">
        <v>5</v>
      </c>
      <c r="S49" s="85" t="s">
        <v>6</v>
      </c>
    </row>
    <row r="50" spans="1:19" ht="16.350000000000001" customHeight="1" x14ac:dyDescent="0.25">
      <c r="B50" s="153" t="s">
        <v>7</v>
      </c>
      <c r="C50" s="153"/>
      <c r="D50" s="153"/>
      <c r="E50" s="153"/>
      <c r="F50" s="153"/>
      <c r="G50" s="153"/>
      <c r="H50" s="153"/>
      <c r="I50" s="153"/>
      <c r="J50" s="71"/>
      <c r="L50" s="153" t="s">
        <v>7</v>
      </c>
      <c r="M50" s="153"/>
      <c r="N50" s="153"/>
      <c r="O50" s="153"/>
      <c r="P50" s="153"/>
      <c r="Q50" s="153"/>
      <c r="R50" s="153"/>
      <c r="S50" s="153"/>
    </row>
    <row r="51" spans="1:19" ht="15.75" x14ac:dyDescent="0.25">
      <c r="B51" s="81" t="s">
        <v>8</v>
      </c>
      <c r="C51" s="82"/>
      <c r="D51" s="81"/>
      <c r="E51" s="83"/>
      <c r="F51" s="81"/>
      <c r="G51" s="84"/>
      <c r="H51" s="81"/>
      <c r="I51" s="84"/>
      <c r="J51" s="71"/>
      <c r="L51" s="81" t="s">
        <v>8</v>
      </c>
      <c r="M51" s="82"/>
      <c r="N51" s="81"/>
      <c r="O51" s="83"/>
      <c r="P51" s="81"/>
      <c r="Q51" s="84"/>
      <c r="R51" s="81"/>
      <c r="S51" s="84"/>
    </row>
    <row r="52" spans="1:19" ht="16.350000000000001" customHeight="1" x14ac:dyDescent="0.25">
      <c r="B52" s="153" t="s">
        <v>9</v>
      </c>
      <c r="C52" s="153"/>
      <c r="D52" s="153"/>
      <c r="E52" s="153"/>
      <c r="F52" s="153"/>
      <c r="G52" s="153"/>
      <c r="H52" s="153"/>
      <c r="I52" s="153"/>
      <c r="J52" s="71"/>
      <c r="L52" s="153" t="s">
        <v>9</v>
      </c>
      <c r="M52" s="153"/>
      <c r="N52" s="153"/>
      <c r="O52" s="153"/>
      <c r="P52" s="153"/>
      <c r="Q52" s="153"/>
      <c r="R52" s="153"/>
      <c r="S52" s="153"/>
    </row>
    <row r="53" spans="1:19" ht="15.75" x14ac:dyDescent="0.25">
      <c r="B53" s="81" t="s">
        <v>8</v>
      </c>
      <c r="C53" s="82"/>
      <c r="D53" s="81"/>
      <c r="E53" s="83"/>
      <c r="F53" s="81"/>
      <c r="G53" s="84"/>
      <c r="H53" s="81"/>
      <c r="I53" s="84"/>
      <c r="J53" s="71"/>
      <c r="L53" s="81" t="s">
        <v>8</v>
      </c>
      <c r="M53" s="82"/>
      <c r="N53" s="81"/>
      <c r="O53" s="83"/>
      <c r="P53" s="81"/>
      <c r="Q53" s="84"/>
      <c r="R53" s="81"/>
      <c r="S53" s="84"/>
    </row>
    <row r="54" spans="1:19" ht="16.350000000000001" customHeight="1" x14ac:dyDescent="0.25">
      <c r="B54" s="153" t="s">
        <v>10</v>
      </c>
      <c r="C54" s="153"/>
      <c r="D54" s="153"/>
      <c r="E54" s="153"/>
      <c r="F54" s="153"/>
      <c r="G54" s="153"/>
      <c r="H54" s="153"/>
      <c r="I54" s="153"/>
      <c r="J54" s="71"/>
      <c r="L54" s="153" t="s">
        <v>10</v>
      </c>
      <c r="M54" s="153"/>
      <c r="N54" s="153"/>
      <c r="O54" s="153"/>
      <c r="P54" s="153"/>
      <c r="Q54" s="153"/>
      <c r="R54" s="153"/>
      <c r="S54" s="153"/>
    </row>
    <row r="55" spans="1:19" ht="15.75" x14ac:dyDescent="0.25">
      <c r="B55" s="81" t="s">
        <v>8</v>
      </c>
      <c r="C55" s="82"/>
      <c r="D55" s="81"/>
      <c r="E55" s="83"/>
      <c r="F55" s="81"/>
      <c r="G55" s="84"/>
      <c r="H55" s="81"/>
      <c r="I55" s="84"/>
      <c r="J55" s="71"/>
      <c r="L55" s="81" t="s">
        <v>8</v>
      </c>
      <c r="M55" s="82"/>
      <c r="N55" s="81"/>
      <c r="O55" s="83"/>
      <c r="P55" s="81"/>
      <c r="Q55" s="84"/>
      <c r="R55" s="81"/>
      <c r="S55" s="84"/>
    </row>
    <row r="56" spans="1:19" ht="15.6" x14ac:dyDescent="0.35">
      <c r="B56" s="9"/>
      <c r="Q56" s="11"/>
    </row>
    <row r="57" spans="1:19" ht="15.75" x14ac:dyDescent="0.25">
      <c r="A57">
        <v>7</v>
      </c>
      <c r="B57" s="55" t="s">
        <v>11</v>
      </c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</row>
    <row r="58" spans="1:19" ht="15.6" x14ac:dyDescent="0.35">
      <c r="B58" s="9"/>
    </row>
    <row r="59" spans="1:19" ht="15.6" customHeight="1" x14ac:dyDescent="0.25"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</row>
    <row r="60" spans="1:19" x14ac:dyDescent="0.25"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</row>
    <row r="61" spans="1:19" x14ac:dyDescent="0.25"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</row>
    <row r="72" spans="2:17" s="14" customFormat="1" ht="14.45" customHeight="1" x14ac:dyDescent="0.35"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</row>
    <row r="73" spans="2:17" s="14" customFormat="1" ht="14.45" x14ac:dyDescent="0.35"/>
    <row r="74" spans="2:17" s="14" customFormat="1" ht="14.45" x14ac:dyDescent="0.35"/>
    <row r="75" spans="2:17" s="14" customFormat="1" ht="14.45" x14ac:dyDescent="0.35"/>
    <row r="76" spans="2:17" s="14" customFormat="1" ht="14.45" x14ac:dyDescent="0.35"/>
    <row r="77" spans="2:17" s="14" customFormat="1" ht="14.45" x14ac:dyDescent="0.35"/>
    <row r="78" spans="2:17" s="14" customFormat="1" ht="14.45" x14ac:dyDescent="0.35"/>
    <row r="79" spans="2:17" s="14" customFormat="1" ht="14.45" x14ac:dyDescent="0.35"/>
    <row r="80" spans="2:17" s="14" customFormat="1" ht="14.45" x14ac:dyDescent="0.35"/>
    <row r="81" spans="2:17" s="14" customFormat="1" ht="14.45" x14ac:dyDescent="0.35"/>
    <row r="82" spans="2:17" s="14" customFormat="1" ht="14.45" x14ac:dyDescent="0.35"/>
    <row r="83" spans="2:17" s="14" customFormat="1" x14ac:dyDescent="0.25"/>
    <row r="84" spans="2:17" s="14" customFormat="1" x14ac:dyDescent="0.25"/>
    <row r="85" spans="2:17" s="14" customFormat="1" x14ac:dyDescent="0.25"/>
    <row r="86" spans="2:17" s="14" customFormat="1" x14ac:dyDescent="0.25"/>
    <row r="87" spans="2:17" s="14" customFormat="1" x14ac:dyDescent="0.25"/>
    <row r="88" spans="2:17" s="14" customFormat="1" x14ac:dyDescent="0.25"/>
    <row r="89" spans="2:17" s="14" customFormat="1" x14ac:dyDescent="0.25"/>
    <row r="90" spans="2:17" s="14" customFormat="1" x14ac:dyDescent="0.25"/>
    <row r="91" spans="2:17" s="14" customFormat="1" x14ac:dyDescent="0.25"/>
    <row r="92" spans="2:17" s="14" customFormat="1" x14ac:dyDescent="0.25"/>
    <row r="93" spans="2:17" s="14" customFormat="1" x14ac:dyDescent="0.25"/>
    <row r="94" spans="2:17" s="14" customFormat="1" x14ac:dyDescent="0.25"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</row>
    <row r="95" spans="2:17" s="14" customFormat="1" x14ac:dyDescent="0.25"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</row>
    <row r="96" spans="2:17" s="14" customFormat="1" x14ac:dyDescent="0.25"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</row>
    <row r="97" spans="2:17" s="14" customFormat="1" x14ac:dyDescent="0.25"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</row>
    <row r="98" spans="2:17" s="14" customFormat="1" x14ac:dyDescent="0.25"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</row>
    <row r="99" spans="2:17" s="14" customFormat="1" x14ac:dyDescent="0.25"/>
    <row r="100" spans="2:17" s="14" customFormat="1" ht="14.45" customHeight="1" x14ac:dyDescent="0.25"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</row>
    <row r="101" spans="2:17" s="14" customFormat="1" ht="14.45" customHeight="1" x14ac:dyDescent="0.25"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</row>
    <row r="102" spans="2:17" s="14" customFormat="1" x14ac:dyDescent="0.25"/>
    <row r="103" spans="2:17" s="14" customFormat="1" x14ac:dyDescent="0.25"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</row>
    <row r="104" spans="2:17" s="14" customFormat="1" x14ac:dyDescent="0.25"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</row>
    <row r="105" spans="2:17" s="14" customFormat="1" x14ac:dyDescent="0.25"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</row>
    <row r="106" spans="2:17" s="14" customFormat="1" x14ac:dyDescent="0.25"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</row>
    <row r="107" spans="2:17" s="14" customFormat="1" x14ac:dyDescent="0.25"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</row>
    <row r="108" spans="2:17" s="14" customFormat="1" x14ac:dyDescent="0.25"/>
    <row r="109" spans="2:17" s="14" customFormat="1" x14ac:dyDescent="0.25"/>
    <row r="110" spans="2:17" s="14" customFormat="1" x14ac:dyDescent="0.25"/>
    <row r="111" spans="2:17" s="14" customFormat="1" x14ac:dyDescent="0.25"/>
    <row r="112" spans="2:17" s="14" customFormat="1" x14ac:dyDescent="0.25"/>
    <row r="113" s="14" customFormat="1" x14ac:dyDescent="0.25"/>
  </sheetData>
  <mergeCells count="19">
    <mergeCell ref="B59:Q61"/>
    <mergeCell ref="H48:I48"/>
    <mergeCell ref="B50:I50"/>
    <mergeCell ref="B52:I52"/>
    <mergeCell ref="B54:I54"/>
    <mergeCell ref="L50:S50"/>
    <mergeCell ref="L52:S52"/>
    <mergeCell ref="L54:S54"/>
    <mergeCell ref="R48:S48"/>
    <mergeCell ref="B6:Q11"/>
    <mergeCell ref="B48:B49"/>
    <mergeCell ref="D48:E48"/>
    <mergeCell ref="F48:G48"/>
    <mergeCell ref="L48:L49"/>
    <mergeCell ref="N48:O48"/>
    <mergeCell ref="P48:Q48"/>
    <mergeCell ref="L36:Q42"/>
    <mergeCell ref="B28:Q32"/>
    <mergeCell ref="B36:H4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4102" r:id="rId4">
          <objectPr defaultSize="0" autoPict="0" r:id="rId5">
            <anchor moveWithCells="1" sizeWithCells="1">
              <from>
                <xdr:col>2</xdr:col>
                <xdr:colOff>0</xdr:colOff>
                <xdr:row>49</xdr:row>
                <xdr:rowOff>180975</xdr:rowOff>
              </from>
              <to>
                <xdr:col>2</xdr:col>
                <xdr:colOff>733425</xdr:colOff>
                <xdr:row>51</xdr:row>
                <xdr:rowOff>0</xdr:rowOff>
              </to>
            </anchor>
          </objectPr>
        </oleObject>
      </mc:Choice>
      <mc:Fallback>
        <oleObject progId="Equation.3" shapeId="4102" r:id="rId4"/>
      </mc:Fallback>
    </mc:AlternateContent>
    <mc:AlternateContent xmlns:mc="http://schemas.openxmlformats.org/markup-compatibility/2006">
      <mc:Choice Requires="x14">
        <oleObject progId="Equation.3" shapeId="4100" r:id="rId6">
          <objectPr defaultSize="0" autoPict="0" r:id="rId5">
            <anchor moveWithCells="1" sizeWithCells="1">
              <from>
                <xdr:col>2</xdr:col>
                <xdr:colOff>9525</xdr:colOff>
                <xdr:row>51</xdr:row>
                <xdr:rowOff>104775</xdr:rowOff>
              </from>
              <to>
                <xdr:col>2</xdr:col>
                <xdr:colOff>733425</xdr:colOff>
                <xdr:row>53</xdr:row>
                <xdr:rowOff>38100</xdr:rowOff>
              </to>
            </anchor>
          </objectPr>
        </oleObject>
      </mc:Choice>
      <mc:Fallback>
        <oleObject progId="Equation.3" shapeId="4100" r:id="rId6"/>
      </mc:Fallback>
    </mc:AlternateContent>
    <mc:AlternateContent xmlns:mc="http://schemas.openxmlformats.org/markup-compatibility/2006">
      <mc:Choice Requires="x14">
        <oleObject progId="Equation.3" shapeId="4098" r:id="rId7">
          <objectPr defaultSize="0" autoPict="0" r:id="rId5">
            <anchor moveWithCells="1" sizeWithCells="1">
              <from>
                <xdr:col>2</xdr:col>
                <xdr:colOff>0</xdr:colOff>
                <xdr:row>53</xdr:row>
                <xdr:rowOff>66675</xdr:rowOff>
              </from>
              <to>
                <xdr:col>2</xdr:col>
                <xdr:colOff>771525</xdr:colOff>
                <xdr:row>55</xdr:row>
                <xdr:rowOff>0</xdr:rowOff>
              </to>
            </anchor>
          </objectPr>
        </oleObject>
      </mc:Choice>
      <mc:Fallback>
        <oleObject progId="Equation.3" shapeId="4098" r:id="rId7"/>
      </mc:Fallback>
    </mc:AlternateContent>
    <mc:AlternateContent xmlns:mc="http://schemas.openxmlformats.org/markup-compatibility/2006">
      <mc:Choice Requires="x14">
        <oleObject progId="Equation.3" shapeId="4109" r:id="rId8">
          <objectPr defaultSize="0" autoPict="0" r:id="rId5">
            <anchor moveWithCells="1" sizeWithCells="1">
              <from>
                <xdr:col>12</xdr:col>
                <xdr:colOff>0</xdr:colOff>
                <xdr:row>49</xdr:row>
                <xdr:rowOff>180975</xdr:rowOff>
              </from>
              <to>
                <xdr:col>12</xdr:col>
                <xdr:colOff>695325</xdr:colOff>
                <xdr:row>50</xdr:row>
                <xdr:rowOff>190500</xdr:rowOff>
              </to>
            </anchor>
          </objectPr>
        </oleObject>
      </mc:Choice>
      <mc:Fallback>
        <oleObject progId="Equation.3" shapeId="4109" r:id="rId8"/>
      </mc:Fallback>
    </mc:AlternateContent>
    <mc:AlternateContent xmlns:mc="http://schemas.openxmlformats.org/markup-compatibility/2006">
      <mc:Choice Requires="x14">
        <oleObject progId="Equation.3" shapeId="4110" r:id="rId9">
          <objectPr defaultSize="0" autoPict="0" r:id="rId5">
            <anchor moveWithCells="1" sizeWithCells="1">
              <from>
                <xdr:col>12</xdr:col>
                <xdr:colOff>123825</xdr:colOff>
                <xdr:row>51</xdr:row>
                <xdr:rowOff>161925</xdr:rowOff>
              </from>
              <to>
                <xdr:col>13</xdr:col>
                <xdr:colOff>47625</xdr:colOff>
                <xdr:row>53</xdr:row>
                <xdr:rowOff>104775</xdr:rowOff>
              </to>
            </anchor>
          </objectPr>
        </oleObject>
      </mc:Choice>
      <mc:Fallback>
        <oleObject progId="Equation.3" shapeId="4110" r:id="rId9"/>
      </mc:Fallback>
    </mc:AlternateContent>
    <mc:AlternateContent xmlns:mc="http://schemas.openxmlformats.org/markup-compatibility/2006">
      <mc:Choice Requires="x14">
        <oleObject progId="Equation.3" shapeId="4111" r:id="rId10">
          <objectPr defaultSize="0" autoPict="0" r:id="rId5">
            <anchor moveWithCells="1" sizeWithCells="1">
              <from>
                <xdr:col>12</xdr:col>
                <xdr:colOff>9525</xdr:colOff>
                <xdr:row>53</xdr:row>
                <xdr:rowOff>85725</xdr:rowOff>
              </from>
              <to>
                <xdr:col>13</xdr:col>
                <xdr:colOff>0</xdr:colOff>
                <xdr:row>55</xdr:row>
                <xdr:rowOff>28575</xdr:rowOff>
              </to>
            </anchor>
          </objectPr>
        </oleObject>
      </mc:Choice>
      <mc:Fallback>
        <oleObject progId="Equation.3" shapeId="4111" r:id="rId10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"/>
  <sheetViews>
    <sheetView topLeftCell="A46" workbookViewId="0">
      <selection activeCell="B61" sqref="B61"/>
    </sheetView>
  </sheetViews>
  <sheetFormatPr defaultRowHeight="15" x14ac:dyDescent="0.25"/>
  <cols>
    <col min="7" max="7" width="16.140625" customWidth="1"/>
    <col min="8" max="8" width="17.85546875" customWidth="1"/>
    <col min="9" max="9" width="15.140625" customWidth="1"/>
    <col min="10" max="10" width="12.140625" customWidth="1"/>
  </cols>
  <sheetData>
    <row r="1" spans="1:31" ht="15.75" x14ac:dyDescent="0.25">
      <c r="A1" s="86" t="s">
        <v>78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31" s="87" customFormat="1" ht="15.75" x14ac:dyDescent="0.25">
      <c r="A2" s="86" t="s">
        <v>72</v>
      </c>
      <c r="B2" s="86"/>
      <c r="C2" s="86"/>
      <c r="D2" s="86"/>
      <c r="E2" s="86"/>
      <c r="G2" s="86"/>
      <c r="H2" s="86"/>
      <c r="I2" s="86"/>
      <c r="J2" s="86"/>
      <c r="K2" s="86"/>
      <c r="M2" s="125"/>
      <c r="N2" s="125"/>
      <c r="O2" s="125"/>
      <c r="P2" s="125"/>
      <c r="Q2" s="125"/>
      <c r="R2" s="125"/>
      <c r="S2" s="126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</row>
    <row r="3" spans="1:31" ht="15.75" x14ac:dyDescent="0.25">
      <c r="A3" s="88" t="s">
        <v>54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ht="15.75" x14ac:dyDescent="0.25">
      <c r="A4" s="88" t="s">
        <v>55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spans="1:31" ht="14.45" x14ac:dyDescent="0.35">
      <c r="A5" s="89"/>
      <c r="B5" s="90"/>
      <c r="C5" s="90"/>
      <c r="D5" s="90"/>
      <c r="E5" s="90"/>
      <c r="F5" s="90"/>
      <c r="G5" s="90"/>
      <c r="H5" s="90"/>
      <c r="I5" s="89"/>
      <c r="J5" s="89"/>
      <c r="K5" s="89"/>
    </row>
    <row r="6" spans="1:31" ht="15.75" x14ac:dyDescent="0.25">
      <c r="A6" s="89"/>
      <c r="B6" s="91" t="s">
        <v>36</v>
      </c>
      <c r="C6" s="90"/>
      <c r="D6" s="90"/>
      <c r="E6" s="90"/>
      <c r="F6" s="90"/>
      <c r="G6" s="90"/>
      <c r="H6" s="90"/>
      <c r="I6" s="89"/>
      <c r="J6" s="89"/>
      <c r="K6" s="89"/>
    </row>
    <row r="7" spans="1:31" ht="14.45" x14ac:dyDescent="0.35">
      <c r="A7" s="89"/>
      <c r="B7" s="92"/>
      <c r="C7" s="89"/>
      <c r="D7" s="89"/>
      <c r="E7" s="89"/>
      <c r="F7" s="89"/>
      <c r="G7" s="89"/>
      <c r="H7" s="89"/>
      <c r="I7" s="89"/>
      <c r="J7" s="89"/>
      <c r="K7" s="89"/>
    </row>
    <row r="8" spans="1:31" ht="90" x14ac:dyDescent="0.25">
      <c r="A8" s="89"/>
      <c r="B8" s="89"/>
      <c r="C8" s="89"/>
      <c r="D8" s="93" t="s">
        <v>38</v>
      </c>
      <c r="E8" s="93" t="s">
        <v>39</v>
      </c>
      <c r="F8" s="93" t="s">
        <v>40</v>
      </c>
      <c r="G8" s="94" t="s">
        <v>41</v>
      </c>
      <c r="H8" s="94" t="s">
        <v>42</v>
      </c>
      <c r="I8" s="95" t="s">
        <v>43</v>
      </c>
      <c r="J8" s="95" t="s">
        <v>44</v>
      </c>
      <c r="K8" s="89"/>
    </row>
    <row r="9" spans="1:31" x14ac:dyDescent="0.25">
      <c r="A9" s="89"/>
      <c r="B9" s="89"/>
      <c r="C9" s="89"/>
      <c r="D9" s="96">
        <v>0.5</v>
      </c>
      <c r="E9" s="129">
        <f>(1-D9)</f>
        <v>0.5</v>
      </c>
      <c r="F9" s="130">
        <f>E9/2</f>
        <v>0.25</v>
      </c>
      <c r="G9" s="99">
        <f>F9</f>
        <v>0.25</v>
      </c>
      <c r="H9" s="99">
        <f>F9+D9</f>
        <v>0.75</v>
      </c>
      <c r="I9" s="98">
        <f>_xlfn.NORM.INV(G9,0,1)</f>
        <v>-0.67448975019608193</v>
      </c>
      <c r="J9" s="98">
        <f>_xlfn.NORM.INV(H9,0,1)</f>
        <v>0.67448975019608193</v>
      </c>
      <c r="K9" s="89"/>
    </row>
    <row r="10" spans="1:31" x14ac:dyDescent="0.25">
      <c r="A10" s="89"/>
      <c r="B10" s="89"/>
      <c r="C10" s="89"/>
      <c r="D10" s="97">
        <v>0.75</v>
      </c>
      <c r="E10" s="129">
        <f t="shared" ref="E10:E13" si="0">(1-D10)</f>
        <v>0.25</v>
      </c>
      <c r="F10" s="130">
        <f t="shared" ref="F10:F13" si="1">E10/2</f>
        <v>0.125</v>
      </c>
      <c r="G10" s="99">
        <f t="shared" ref="G10:G13" si="2">F10</f>
        <v>0.125</v>
      </c>
      <c r="H10" s="99">
        <f t="shared" ref="H10:H13" si="3">F10+D10</f>
        <v>0.875</v>
      </c>
      <c r="I10" s="98">
        <f t="shared" ref="I10:J13" si="4">_xlfn.NORM.INV(G10,0,1)</f>
        <v>-1.1503493803760083</v>
      </c>
      <c r="J10" s="98">
        <f t="shared" si="4"/>
        <v>1.1503493803760083</v>
      </c>
      <c r="K10" s="89"/>
    </row>
    <row r="11" spans="1:31" x14ac:dyDescent="0.25">
      <c r="A11" s="89"/>
      <c r="B11" s="89"/>
      <c r="C11" s="89"/>
      <c r="D11" s="97">
        <v>0.9</v>
      </c>
      <c r="E11" s="129">
        <f t="shared" si="0"/>
        <v>9.9999999999999978E-2</v>
      </c>
      <c r="F11" s="130">
        <f t="shared" si="1"/>
        <v>4.9999999999999989E-2</v>
      </c>
      <c r="G11" s="99">
        <f t="shared" si="2"/>
        <v>4.9999999999999989E-2</v>
      </c>
      <c r="H11" s="99">
        <f t="shared" si="3"/>
        <v>0.95</v>
      </c>
      <c r="I11" s="98">
        <f t="shared" si="4"/>
        <v>-1.6448536269514726</v>
      </c>
      <c r="J11" s="98">
        <f t="shared" si="4"/>
        <v>1.6448536269514715</v>
      </c>
      <c r="K11" s="89"/>
    </row>
    <row r="12" spans="1:31" x14ac:dyDescent="0.25">
      <c r="A12" s="89"/>
      <c r="B12" s="89"/>
      <c r="C12" s="89"/>
      <c r="D12" s="97">
        <v>0.95</v>
      </c>
      <c r="E12" s="129">
        <f t="shared" si="0"/>
        <v>5.0000000000000044E-2</v>
      </c>
      <c r="F12" s="130">
        <f t="shared" si="1"/>
        <v>2.5000000000000022E-2</v>
      </c>
      <c r="G12" s="99">
        <f t="shared" si="2"/>
        <v>2.5000000000000022E-2</v>
      </c>
      <c r="H12" s="99">
        <f t="shared" si="3"/>
        <v>0.97499999999999998</v>
      </c>
      <c r="I12" s="98">
        <f t="shared" si="4"/>
        <v>-1.9599639845400536</v>
      </c>
      <c r="J12" s="98">
        <f t="shared" si="4"/>
        <v>1.9599639845400536</v>
      </c>
      <c r="K12" s="89"/>
    </row>
    <row r="13" spans="1:31" x14ac:dyDescent="0.25">
      <c r="D13" s="97">
        <v>0.99</v>
      </c>
      <c r="E13" s="129">
        <f t="shared" si="0"/>
        <v>1.0000000000000009E-2</v>
      </c>
      <c r="F13" s="130">
        <f t="shared" si="1"/>
        <v>5.0000000000000044E-3</v>
      </c>
      <c r="G13" s="99">
        <f t="shared" si="2"/>
        <v>5.0000000000000044E-3</v>
      </c>
      <c r="H13" s="99">
        <f t="shared" si="3"/>
        <v>0.995</v>
      </c>
      <c r="I13" s="98">
        <f t="shared" si="4"/>
        <v>-2.5758293035488999</v>
      </c>
      <c r="J13" s="98">
        <f t="shared" si="4"/>
        <v>2.5758293035488999</v>
      </c>
    </row>
    <row r="14" spans="1:31" ht="14.45" x14ac:dyDescent="0.35">
      <c r="D14" s="100"/>
      <c r="E14" s="101"/>
      <c r="F14" s="100"/>
      <c r="G14" s="102"/>
      <c r="H14" s="102"/>
      <c r="I14" s="103"/>
      <c r="J14" s="103"/>
    </row>
    <row r="15" spans="1:31" x14ac:dyDescent="0.25">
      <c r="B15" t="s">
        <v>56</v>
      </c>
      <c r="C15" s="123">
        <v>2.0036999999999998</v>
      </c>
      <c r="D15" s="100"/>
      <c r="E15" s="101" t="s">
        <v>57</v>
      </c>
      <c r="F15" s="100"/>
      <c r="G15" s="124">
        <v>0.14880860000000001</v>
      </c>
      <c r="H15" s="102"/>
      <c r="I15" s="103"/>
      <c r="J15" s="103"/>
    </row>
    <row r="16" spans="1:31" ht="14.45" x14ac:dyDescent="0.35">
      <c r="D16" s="100"/>
      <c r="E16" s="101"/>
      <c r="F16" s="100"/>
      <c r="G16" s="102"/>
      <c r="H16" s="102"/>
      <c r="I16" s="103"/>
      <c r="J16" s="103"/>
    </row>
    <row r="17" spans="1:11" ht="15.75" x14ac:dyDescent="0.25">
      <c r="B17" s="91" t="s">
        <v>79</v>
      </c>
      <c r="I17" s="14"/>
    </row>
    <row r="18" spans="1:11" x14ac:dyDescent="0.25">
      <c r="B18" s="92" t="s">
        <v>37</v>
      </c>
      <c r="I18" s="14"/>
    </row>
    <row r="19" spans="1:11" ht="28.5" x14ac:dyDescent="0.25">
      <c r="A19" s="90"/>
      <c r="B19" s="104" t="s">
        <v>45</v>
      </c>
      <c r="C19" s="104" t="s">
        <v>46</v>
      </c>
      <c r="D19" s="104" t="s">
        <v>38</v>
      </c>
      <c r="E19" s="104" t="s">
        <v>39</v>
      </c>
      <c r="F19" s="104" t="s">
        <v>40</v>
      </c>
      <c r="G19" s="104" t="s">
        <v>47</v>
      </c>
      <c r="H19" s="104" t="s">
        <v>48</v>
      </c>
      <c r="I19" s="104" t="s">
        <v>49</v>
      </c>
      <c r="J19" s="105"/>
      <c r="K19" s="106"/>
    </row>
    <row r="20" spans="1:11" ht="15.75" x14ac:dyDescent="0.25">
      <c r="A20" s="89"/>
      <c r="B20" s="107">
        <v>2.0036999999999998</v>
      </c>
      <c r="C20" s="107">
        <v>0.14899999999999999</v>
      </c>
      <c r="D20" s="108">
        <v>0.5</v>
      </c>
      <c r="E20" s="129">
        <f>(1-D20)</f>
        <v>0.5</v>
      </c>
      <c r="F20" s="130">
        <f>E20/2</f>
        <v>0.25</v>
      </c>
      <c r="G20" s="110">
        <f>_xlfn.NORM.INV(F20,B20,C20)</f>
        <v>1.9032010272207835</v>
      </c>
      <c r="H20" s="110">
        <f>_xlfn.NORM.INV(F20+D20, B20,C20)</f>
        <v>2.1041989727792161</v>
      </c>
      <c r="I20" s="108">
        <f>H20-G20</f>
        <v>0.20099794555843253</v>
      </c>
      <c r="J20" s="111"/>
      <c r="K20" s="112"/>
    </row>
    <row r="21" spans="1:11" ht="15.75" x14ac:dyDescent="0.25">
      <c r="A21" s="89"/>
      <c r="B21" s="107">
        <v>2.0036999999999998</v>
      </c>
      <c r="C21" s="107">
        <v>0.14899999999999999</v>
      </c>
      <c r="D21" s="109">
        <v>0.75</v>
      </c>
      <c r="E21" s="129">
        <f t="shared" ref="E21:E24" si="5">(1-D21)</f>
        <v>0.25</v>
      </c>
      <c r="F21" s="130">
        <f t="shared" ref="F21:F24" si="6">E21/2</f>
        <v>0.125</v>
      </c>
      <c r="G21" s="110">
        <f t="shared" ref="G21:G24" si="7">_xlfn.NORM.INV(F21,B21,C21)</f>
        <v>1.8322979423239745</v>
      </c>
      <c r="H21" s="110">
        <f t="shared" ref="H21:H24" si="8">_xlfn.NORM.INV(F21+D21, B21,C21)</f>
        <v>2.1751020576760252</v>
      </c>
      <c r="I21" s="108">
        <f t="shared" ref="I21:I24" si="9">H21-G21</f>
        <v>0.34280411535205069</v>
      </c>
      <c r="J21" s="111"/>
      <c r="K21" s="112"/>
    </row>
    <row r="22" spans="1:11" ht="15.75" x14ac:dyDescent="0.25">
      <c r="A22" s="89"/>
      <c r="B22" s="107">
        <v>2.0036999999999998</v>
      </c>
      <c r="C22" s="107">
        <v>0.14899999999999999</v>
      </c>
      <c r="D22" s="109">
        <v>0.9</v>
      </c>
      <c r="E22" s="129">
        <f t="shared" si="5"/>
        <v>9.9999999999999978E-2</v>
      </c>
      <c r="F22" s="130">
        <f t="shared" si="6"/>
        <v>4.9999999999999989E-2</v>
      </c>
      <c r="G22" s="110">
        <f t="shared" si="7"/>
        <v>1.7586168095842303</v>
      </c>
      <c r="H22" s="110">
        <f t="shared" si="8"/>
        <v>2.2487831904157689</v>
      </c>
      <c r="I22" s="108">
        <f t="shared" si="9"/>
        <v>0.49016638083153863</v>
      </c>
      <c r="J22" s="111"/>
      <c r="K22" s="112"/>
    </row>
    <row r="23" spans="1:11" ht="15.75" x14ac:dyDescent="0.25">
      <c r="A23" s="89"/>
      <c r="B23" s="107">
        <v>2.0036999999999998</v>
      </c>
      <c r="C23" s="107">
        <v>0.14899999999999999</v>
      </c>
      <c r="D23" s="109">
        <v>0.95</v>
      </c>
      <c r="E23" s="129">
        <f t="shared" si="5"/>
        <v>5.0000000000000044E-2</v>
      </c>
      <c r="F23" s="130">
        <f t="shared" si="6"/>
        <v>2.5000000000000022E-2</v>
      </c>
      <c r="G23" s="110">
        <f t="shared" si="7"/>
        <v>1.7116653663035319</v>
      </c>
      <c r="H23" s="110">
        <f t="shared" si="8"/>
        <v>2.2957346336964677</v>
      </c>
      <c r="I23" s="108">
        <f t="shared" si="9"/>
        <v>0.58406926739293574</v>
      </c>
      <c r="J23" s="111"/>
      <c r="K23" s="112"/>
    </row>
    <row r="24" spans="1:11" ht="15.75" x14ac:dyDescent="0.25">
      <c r="A24" s="89"/>
      <c r="B24" s="107">
        <v>2.0036999999999998</v>
      </c>
      <c r="C24" s="107">
        <v>0.14899999999999999</v>
      </c>
      <c r="D24" s="109">
        <v>0.99</v>
      </c>
      <c r="E24" s="129">
        <f t="shared" si="5"/>
        <v>1.0000000000000009E-2</v>
      </c>
      <c r="F24" s="130">
        <f t="shared" si="6"/>
        <v>5.0000000000000044E-3</v>
      </c>
      <c r="G24" s="110">
        <f t="shared" si="7"/>
        <v>1.6199014337712137</v>
      </c>
      <c r="H24" s="110">
        <f t="shared" si="8"/>
        <v>2.387498566228786</v>
      </c>
      <c r="I24" s="108">
        <f t="shared" si="9"/>
        <v>0.76759713245757233</v>
      </c>
      <c r="J24" s="111"/>
      <c r="K24" s="112"/>
    </row>
    <row r="25" spans="1:11" ht="14.45" x14ac:dyDescent="0.35">
      <c r="B25" s="14"/>
      <c r="C25" s="113"/>
      <c r="D25" s="14"/>
      <c r="E25" s="14"/>
      <c r="F25" s="14"/>
      <c r="G25" s="14"/>
      <c r="H25" s="14"/>
      <c r="I25" s="14"/>
    </row>
    <row r="26" spans="1:11" x14ac:dyDescent="0.35">
      <c r="B26" s="114"/>
      <c r="C26" s="115"/>
      <c r="D26" s="116"/>
      <c r="E26" s="117"/>
      <c r="F26" s="116"/>
      <c r="G26" s="118"/>
      <c r="H26" s="118"/>
      <c r="I26" s="119"/>
    </row>
    <row r="27" spans="1:11" ht="15.75" x14ac:dyDescent="0.25">
      <c r="B27" s="120" t="s">
        <v>80</v>
      </c>
    </row>
    <row r="28" spans="1:11" ht="15.75" x14ac:dyDescent="0.25">
      <c r="B28" s="120" t="s">
        <v>81</v>
      </c>
    </row>
    <row r="29" spans="1:11" ht="15.75" x14ac:dyDescent="0.25">
      <c r="B29" s="120" t="s">
        <v>82</v>
      </c>
    </row>
    <row r="30" spans="1:11" ht="15.75" x14ac:dyDescent="0.25">
      <c r="B30" s="120" t="s">
        <v>83</v>
      </c>
    </row>
    <row r="31" spans="1:11" ht="15.75" x14ac:dyDescent="0.25">
      <c r="B31" s="120" t="s">
        <v>84</v>
      </c>
    </row>
    <row r="33" spans="2:11" x14ac:dyDescent="0.25">
      <c r="B33" s="121" t="s">
        <v>50</v>
      </c>
      <c r="C33" s="122"/>
      <c r="D33" s="122"/>
      <c r="E33" s="122"/>
      <c r="F33" s="122"/>
      <c r="G33" s="122"/>
      <c r="H33" s="122"/>
      <c r="I33" s="122"/>
      <c r="J33" s="122"/>
      <c r="K33" s="122"/>
    </row>
    <row r="35" spans="2:11" x14ac:dyDescent="0.25">
      <c r="B35" s="141" t="s">
        <v>85</v>
      </c>
      <c r="C35" s="141"/>
      <c r="D35" s="141"/>
      <c r="E35" s="141"/>
      <c r="F35" s="141"/>
      <c r="G35" s="141"/>
      <c r="H35" s="141"/>
      <c r="I35" s="141"/>
      <c r="J35" s="141"/>
      <c r="K35" s="141"/>
    </row>
    <row r="36" spans="2:11" x14ac:dyDescent="0.25">
      <c r="B36" s="141"/>
      <c r="C36" s="141"/>
      <c r="D36" s="141"/>
      <c r="E36" s="141"/>
      <c r="F36" s="141"/>
      <c r="G36" s="141"/>
      <c r="H36" s="141"/>
      <c r="I36" s="141"/>
      <c r="J36" s="141"/>
      <c r="K36" s="141"/>
    </row>
    <row r="37" spans="2:11" x14ac:dyDescent="0.25">
      <c r="B37" s="141"/>
      <c r="C37" s="141"/>
      <c r="D37" s="141"/>
      <c r="E37" s="141"/>
      <c r="F37" s="141"/>
      <c r="G37" s="141"/>
      <c r="H37" s="141"/>
      <c r="I37" s="141"/>
      <c r="J37" s="141"/>
      <c r="K37" s="141"/>
    </row>
    <row r="38" spans="2:11" x14ac:dyDescent="0.25">
      <c r="B38" s="141"/>
      <c r="C38" s="141"/>
      <c r="D38" s="141"/>
      <c r="E38" s="141"/>
      <c r="F38" s="141"/>
      <c r="G38" s="141"/>
      <c r="H38" s="141"/>
      <c r="I38" s="141"/>
      <c r="J38" s="141"/>
      <c r="K38" s="141"/>
    </row>
    <row r="40" spans="2:11" x14ac:dyDescent="0.25">
      <c r="B40" s="121" t="s">
        <v>51</v>
      </c>
    </row>
    <row r="42" spans="2:11" x14ac:dyDescent="0.25">
      <c r="B42" s="141" t="s">
        <v>86</v>
      </c>
      <c r="C42" s="141"/>
      <c r="D42" s="141"/>
      <c r="E42" s="141"/>
      <c r="F42" s="141"/>
      <c r="G42" s="141"/>
      <c r="H42" s="141"/>
      <c r="I42" s="141"/>
      <c r="J42" s="141"/>
      <c r="K42" s="141"/>
    </row>
    <row r="43" spans="2:11" x14ac:dyDescent="0.25">
      <c r="B43" s="141"/>
      <c r="C43" s="141"/>
      <c r="D43" s="141"/>
      <c r="E43" s="141"/>
      <c r="F43" s="141"/>
      <c r="G43" s="141"/>
      <c r="H43" s="141"/>
      <c r="I43" s="141"/>
      <c r="J43" s="141"/>
      <c r="K43" s="141"/>
    </row>
    <row r="44" spans="2:11" x14ac:dyDescent="0.25">
      <c r="B44" s="141"/>
      <c r="C44" s="141"/>
      <c r="D44" s="141"/>
      <c r="E44" s="141"/>
      <c r="F44" s="141"/>
      <c r="G44" s="141"/>
      <c r="H44" s="141"/>
      <c r="I44" s="141"/>
      <c r="J44" s="141"/>
      <c r="K44" s="141"/>
    </row>
    <row r="45" spans="2:11" x14ac:dyDescent="0.25">
      <c r="B45" s="141"/>
      <c r="C45" s="141"/>
      <c r="D45" s="141"/>
      <c r="E45" s="141"/>
      <c r="F45" s="141"/>
      <c r="G45" s="141"/>
      <c r="H45" s="141"/>
      <c r="I45" s="141"/>
      <c r="J45" s="141"/>
      <c r="K45" s="141"/>
    </row>
    <row r="48" spans="2:11" ht="15.75" x14ac:dyDescent="0.25">
      <c r="B48" s="114" t="s">
        <v>52</v>
      </c>
      <c r="C48" s="115"/>
      <c r="D48" s="116"/>
      <c r="E48" s="117"/>
      <c r="F48" s="116"/>
      <c r="G48" s="118"/>
      <c r="H48" s="118"/>
      <c r="I48" s="119"/>
    </row>
    <row r="49" spans="2:11" x14ac:dyDescent="0.25">
      <c r="B49" s="92" t="s">
        <v>37</v>
      </c>
      <c r="C49" s="14"/>
      <c r="D49" s="14"/>
      <c r="E49" s="14"/>
      <c r="F49" s="14"/>
      <c r="G49" s="14"/>
      <c r="H49" s="14"/>
      <c r="I49" s="14"/>
    </row>
    <row r="50" spans="2:11" ht="28.5" x14ac:dyDescent="0.25">
      <c r="B50" s="104" t="s">
        <v>45</v>
      </c>
      <c r="C50" s="104" t="s">
        <v>46</v>
      </c>
      <c r="D50" s="104" t="s">
        <v>38</v>
      </c>
      <c r="E50" s="104" t="s">
        <v>39</v>
      </c>
      <c r="F50" s="104" t="s">
        <v>40</v>
      </c>
      <c r="G50" s="104" t="s">
        <v>47</v>
      </c>
      <c r="H50" s="104" t="s">
        <v>48</v>
      </c>
      <c r="I50" s="104" t="s">
        <v>49</v>
      </c>
    </row>
    <row r="51" spans="2:11" x14ac:dyDescent="0.25">
      <c r="B51" s="107">
        <v>2.0036999999999998</v>
      </c>
      <c r="C51" s="107">
        <v>0.14899999999999999</v>
      </c>
      <c r="D51" s="109">
        <v>0.95</v>
      </c>
      <c r="E51" s="129">
        <f t="shared" ref="E51:E53" si="10">(1-D51)</f>
        <v>5.0000000000000044E-2</v>
      </c>
      <c r="F51" s="130">
        <f t="shared" ref="F51:F53" si="11">E51/2</f>
        <v>2.5000000000000022E-2</v>
      </c>
      <c r="G51" s="110">
        <f t="shared" ref="G51" si="12">_xlfn.NORM.INV(F51,B51,C51)</f>
        <v>1.7116653663035319</v>
      </c>
      <c r="H51" s="110">
        <f t="shared" ref="H51" si="13">_xlfn.NORM.INV(F51+D51, B51,C51)</f>
        <v>2.2957346336964677</v>
      </c>
      <c r="I51" s="108">
        <f t="shared" ref="I51" si="14">H51-G51</f>
        <v>0.58406926739293574</v>
      </c>
    </row>
    <row r="52" spans="2:11" x14ac:dyDescent="0.25">
      <c r="B52" s="107">
        <v>2.0036999999999998</v>
      </c>
      <c r="C52" s="107">
        <f>C51*2</f>
        <v>0.29799999999999999</v>
      </c>
      <c r="D52" s="109">
        <v>0.95</v>
      </c>
      <c r="E52" s="129">
        <f t="shared" si="10"/>
        <v>5.0000000000000044E-2</v>
      </c>
      <c r="F52" s="130">
        <f t="shared" si="11"/>
        <v>2.5000000000000022E-2</v>
      </c>
      <c r="G52" s="110">
        <f t="shared" ref="G52:G53" si="15">_xlfn.NORM.INV(F52,B52,C52)</f>
        <v>1.4196307326070638</v>
      </c>
      <c r="H52" s="110">
        <f t="shared" ref="H52:H53" si="16">_xlfn.NORM.INV(F52+D52, B52,C52)</f>
        <v>2.587769267392936</v>
      </c>
      <c r="I52" s="108">
        <f t="shared" ref="I52:I53" si="17">H52-G52</f>
        <v>1.1681385347858722</v>
      </c>
    </row>
    <row r="53" spans="2:11" x14ac:dyDescent="0.25">
      <c r="B53" s="107">
        <v>2.0036999999999998</v>
      </c>
      <c r="C53" s="107">
        <f>C52*2</f>
        <v>0.59599999999999997</v>
      </c>
      <c r="D53" s="109">
        <v>0.95</v>
      </c>
      <c r="E53" s="129">
        <f t="shared" si="10"/>
        <v>5.0000000000000044E-2</v>
      </c>
      <c r="F53" s="130">
        <f t="shared" si="11"/>
        <v>2.5000000000000022E-2</v>
      </c>
      <c r="G53" s="110">
        <f t="shared" si="15"/>
        <v>0.83556146521412789</v>
      </c>
      <c r="H53" s="110">
        <f t="shared" si="16"/>
        <v>3.1718385347858717</v>
      </c>
      <c r="I53" s="108">
        <f t="shared" si="17"/>
        <v>2.3362770695717439</v>
      </c>
    </row>
    <row r="55" spans="2:11" x14ac:dyDescent="0.25">
      <c r="B55" s="121" t="s">
        <v>53</v>
      </c>
    </row>
    <row r="57" spans="2:11" x14ac:dyDescent="0.25">
      <c r="B57" s="154" t="s">
        <v>87</v>
      </c>
      <c r="C57" s="154"/>
      <c r="D57" s="154"/>
      <c r="E57" s="154"/>
      <c r="F57" s="154"/>
      <c r="G57" s="154"/>
      <c r="H57" s="154"/>
      <c r="I57" s="154"/>
      <c r="J57" s="154"/>
      <c r="K57" s="154"/>
    </row>
    <row r="58" spans="2:11" x14ac:dyDescent="0.25">
      <c r="B58" s="154"/>
      <c r="C58" s="154"/>
      <c r="D58" s="154"/>
      <c r="E58" s="154"/>
      <c r="F58" s="154"/>
      <c r="G58" s="154"/>
      <c r="H58" s="154"/>
      <c r="I58" s="154"/>
      <c r="J58" s="154"/>
      <c r="K58" s="154"/>
    </row>
    <row r="59" spans="2:11" x14ac:dyDescent="0.25">
      <c r="B59" s="154"/>
      <c r="C59" s="154"/>
      <c r="D59" s="154"/>
      <c r="E59" s="154"/>
      <c r="F59" s="154"/>
      <c r="G59" s="154"/>
      <c r="H59" s="154"/>
      <c r="I59" s="154"/>
      <c r="J59" s="154"/>
      <c r="K59" s="154"/>
    </row>
    <row r="60" spans="2:11" x14ac:dyDescent="0.25">
      <c r="B60" s="154"/>
      <c r="C60" s="154"/>
      <c r="D60" s="154"/>
      <c r="E60" s="154"/>
      <c r="F60" s="154"/>
      <c r="G60" s="154"/>
      <c r="H60" s="154"/>
      <c r="I60" s="154"/>
      <c r="J60" s="154"/>
      <c r="K60" s="154"/>
    </row>
  </sheetData>
  <mergeCells count="3">
    <mergeCell ref="B35:K38"/>
    <mergeCell ref="B42:K45"/>
    <mergeCell ref="B57:K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5_data_var12</vt:lpstr>
      <vt:lpstr>6-Визуальное сравнение</vt:lpstr>
      <vt:lpstr>5-Report-12</vt:lpstr>
      <vt:lpstr>5-Доверит. инт.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Mr_E</dc:creator>
  <cp:lastModifiedBy>Мара</cp:lastModifiedBy>
  <dcterms:created xsi:type="dcterms:W3CDTF">2018-11-23T09:46:30Z</dcterms:created>
  <dcterms:modified xsi:type="dcterms:W3CDTF">2023-03-22T13:41:51Z</dcterms:modified>
</cp:coreProperties>
</file>