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https://d.docs.live.net/3b856c4ded3295b7/Desktop/isis/"/>
    </mc:Choice>
  </mc:AlternateContent>
  <xr:revisionPtr revIDLastSave="0" documentId="8_{7BE81543-483B-4EF0-84E4-C41B40BEFDC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backlog" sheetId="1" r:id="rId1"/>
    <sheet name="calcs" sheetId="2" r:id="rId2"/>
    <sheet name="repor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2" l="1"/>
  <c r="D11" i="2" s="1"/>
  <c r="B1" i="2"/>
  <c r="D15" i="2" l="1"/>
  <c r="D14" i="2"/>
  <c r="D13" i="2"/>
  <c r="A14" i="2"/>
  <c r="A13" i="2"/>
  <c r="A12" i="2"/>
  <c r="A11" i="2"/>
  <c r="D12" i="2"/>
  <c r="E11" i="2"/>
  <c r="D10" i="2"/>
  <c r="A9" i="2"/>
  <c r="E15" i="2"/>
  <c r="C14" i="2"/>
  <c r="F14" i="2" s="1"/>
  <c r="A10" i="2"/>
  <c r="C8" i="2"/>
  <c r="C11" i="2"/>
  <c r="F11" i="2" s="1"/>
  <c r="E14" i="2"/>
  <c r="C10" i="2"/>
  <c r="C15" i="2"/>
  <c r="F15" i="2" s="1"/>
  <c r="E13" i="2"/>
  <c r="E12" i="2"/>
  <c r="C9" i="2"/>
  <c r="C13" i="2"/>
  <c r="F13" i="2" s="1"/>
  <c r="A8" i="2"/>
  <c r="D9" i="2"/>
  <c r="B4" i="2" s="1"/>
  <c r="C12" i="2"/>
  <c r="F12" i="2" s="1"/>
  <c r="A15" i="2"/>
  <c r="E8" i="2"/>
  <c r="E9" i="2" l="1"/>
  <c r="E10" i="2" s="1"/>
  <c r="B3" i="2"/>
  <c r="F9" i="2"/>
  <c r="F10" i="2" s="1"/>
  <c r="B5" i="2"/>
</calcChain>
</file>

<file path=xl/sharedStrings.xml><?xml version="1.0" encoding="utf-8"?>
<sst xmlns="http://schemas.openxmlformats.org/spreadsheetml/2006/main" count="22" uniqueCount="22">
  <si>
    <t>№</t>
  </si>
  <si>
    <t>Задача</t>
  </si>
  <si>
    <t>Оценка</t>
  </si>
  <si>
    <t>Пришла</t>
  </si>
  <si>
    <t>Ушла</t>
  </si>
  <si>
    <t>Скачать Docker</t>
  </si>
  <si>
    <t>Выяснить что с виртуализацией, включить ее</t>
  </si>
  <si>
    <t>Установить Docker</t>
  </si>
  <si>
    <t>Скачать и развернуть первый контейнер</t>
  </si>
  <si>
    <t>Найти ошибку в запуске Docker, устранить ее</t>
  </si>
  <si>
    <t>Исходное количество работы</t>
  </si>
  <si>
    <t>Последний спринт</t>
  </si>
  <si>
    <t>Средняя скорость выполнения</t>
  </si>
  <si>
    <t>Средняя скорость поступления</t>
  </si>
  <si>
    <t>Осталось работы</t>
  </si>
  <si>
    <t>N</t>
  </si>
  <si>
    <t>Sprint</t>
  </si>
  <si>
    <t>Ушло</t>
  </si>
  <si>
    <t>Пришло</t>
  </si>
  <si>
    <t>Выполнение</t>
  </si>
  <si>
    <t>Добавление</t>
  </si>
  <si>
    <t>Сумма всех работ: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</si>
</sst>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Border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calcs!$E$7</c:f>
              <c:strCache>
                <c:ptCount val="1"/>
                <c:pt idx="0">
                  <c:v>Выполнение</c:v>
                </c:pt>
              </c:strCache>
            </c:strRef>
          </c:tx>
          <c:spPr>
            <a:ln w="28575" cap="rnd">
              <a:solidFill>
                <a:schemeClr val="accent1">
                  <a:alpha val="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5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calcs!$B$8:$B$15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calcs!$E$8:$E$15</c:f>
              <c:numCache>
                <c:formatCode>General</c:formatCode>
                <c:ptCount val="8"/>
                <c:pt idx="0">
                  <c:v>6</c:v>
                </c:pt>
                <c:pt idx="1">
                  <c:v>3</c:v>
                </c:pt>
                <c:pt idx="2">
                  <c:v>0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F4-45AC-B4D8-935343B99E16}"/>
            </c:ext>
          </c:extLst>
        </c:ser>
        <c:ser>
          <c:idx val="1"/>
          <c:order val="1"/>
          <c:tx>
            <c:strRef>
              <c:f>calcs!$F$7</c:f>
              <c:strCache>
                <c:ptCount val="1"/>
                <c:pt idx="0">
                  <c:v>Добавление</c:v>
                </c:pt>
              </c:strCache>
            </c:strRef>
          </c:tx>
          <c:spPr>
            <a:ln w="28575" cap="rnd">
              <a:solidFill>
                <a:schemeClr val="accent1">
                  <a:alpha val="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calcs!$B$8:$B$15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calcs!$F$8:$F$15</c:f>
              <c:numCache>
                <c:formatCode>General</c:formatCode>
                <c:ptCount val="8"/>
                <c:pt idx="0">
                  <c:v>0</c:v>
                </c:pt>
                <c:pt idx="1">
                  <c:v>-2</c:v>
                </c:pt>
                <c:pt idx="2">
                  <c:v>-2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F4-45AC-B4D8-935343B99E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219"/>
          <c:upBars>
            <c:spPr>
              <a:solidFill>
                <a:schemeClr val="lt1"/>
              </a:solidFill>
              <a:ln w="9525">
                <a:solidFill>
                  <a:schemeClr val="tx1">
                    <a:lumMod val="15000"/>
                    <a:lumOff val="85000"/>
                  </a:schemeClr>
                </a:solidFill>
              </a:ln>
              <a:effectLst/>
            </c:spPr>
          </c:upBars>
          <c:downBars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downBars>
        </c:upDownBars>
        <c:smooth val="0"/>
        <c:axId val="500353504"/>
        <c:axId val="500355664"/>
      </c:lineChart>
      <c:catAx>
        <c:axId val="500353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Спринт</a:t>
                </a:r>
              </a:p>
            </c:rich>
          </c:tx>
          <c:layout>
            <c:manualLayout>
              <c:xMode val="edge"/>
              <c:yMode val="edge"/>
              <c:x val="0.46336401429149005"/>
              <c:y val="0.899328677539411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25400" cap="flat" cmpd="sng" algn="ctr">
            <a:solidFill>
              <a:schemeClr val="accent5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0355664"/>
        <c:crosses val="autoZero"/>
        <c:auto val="1"/>
        <c:lblAlgn val="ctr"/>
        <c:lblOffset val="100"/>
        <c:noMultiLvlLbl val="0"/>
      </c:catAx>
      <c:valAx>
        <c:axId val="500355664"/>
        <c:scaling>
          <c:orientation val="minMax"/>
          <c:min val="-7"/>
        </c:scaling>
        <c:delete val="0"/>
        <c:axPos val="l"/>
        <c:majorGridlines>
          <c:spPr>
            <a:ln w="9525" cap="flat" cmpd="sng" algn="ctr">
              <a:solidFill>
                <a:schemeClr val="accent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Задачи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0353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11597</xdr:colOff>
      <xdr:row>0</xdr:row>
      <xdr:rowOff>2485</xdr:rowOff>
    </xdr:from>
    <xdr:to>
      <xdr:col>7</xdr:col>
      <xdr:colOff>602975</xdr:colOff>
      <xdr:row>17</xdr:row>
      <xdr:rowOff>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15D3FA27-9BDD-38EF-8B12-259A563B25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14" sqref="B14"/>
    </sheetView>
  </sheetViews>
  <sheetFormatPr defaultRowHeight="14.4" x14ac:dyDescent="0.3"/>
  <cols>
    <col min="1" max="1" width="17.5546875" customWidth="1"/>
    <col min="2" max="2" width="44.109375" customWidth="1"/>
  </cols>
  <sheetData>
    <row r="1" spans="1:5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</row>
    <row r="2" spans="1:5" x14ac:dyDescent="0.3">
      <c r="A2" s="4">
        <v>1</v>
      </c>
      <c r="B2" s="3" t="s">
        <v>5</v>
      </c>
      <c r="C2" s="3">
        <v>1</v>
      </c>
      <c r="D2" s="3">
        <v>0</v>
      </c>
      <c r="E2" s="3">
        <v>1</v>
      </c>
    </row>
    <row r="3" spans="1:5" x14ac:dyDescent="0.3">
      <c r="A3" s="4">
        <v>2</v>
      </c>
      <c r="B3" s="3" t="s">
        <v>6</v>
      </c>
      <c r="C3" s="3">
        <v>2</v>
      </c>
      <c r="D3" s="3">
        <v>0</v>
      </c>
      <c r="E3" s="3">
        <v>1</v>
      </c>
    </row>
    <row r="4" spans="1:5" x14ac:dyDescent="0.3">
      <c r="A4" s="4">
        <v>3</v>
      </c>
      <c r="B4" s="3" t="s">
        <v>7</v>
      </c>
      <c r="C4" s="3">
        <v>1</v>
      </c>
      <c r="D4" s="3">
        <v>0</v>
      </c>
      <c r="E4" s="3">
        <v>2</v>
      </c>
    </row>
    <row r="5" spans="1:5" x14ac:dyDescent="0.3">
      <c r="A5" s="4">
        <v>4</v>
      </c>
      <c r="B5" s="3" t="s">
        <v>8</v>
      </c>
      <c r="C5" s="3">
        <v>2</v>
      </c>
      <c r="D5" s="3">
        <v>0</v>
      </c>
      <c r="E5" s="3"/>
    </row>
    <row r="6" spans="1:5" x14ac:dyDescent="0.3">
      <c r="A6" s="4">
        <v>5</v>
      </c>
      <c r="B6" s="3" t="s">
        <v>9</v>
      </c>
      <c r="C6" s="3">
        <v>2</v>
      </c>
      <c r="D6" s="3">
        <v>1</v>
      </c>
      <c r="E6" s="3">
        <v>2</v>
      </c>
    </row>
    <row r="7" spans="1:5" x14ac:dyDescent="0.3">
      <c r="A7" s="8" t="s">
        <v>21</v>
      </c>
      <c r="B7" s="9"/>
      <c r="C7" s="9"/>
      <c r="D7" s="9"/>
      <c r="E7" s="10"/>
    </row>
    <row r="8" spans="1:5" x14ac:dyDescent="0.3">
      <c r="A8" s="5"/>
      <c r="B8" s="5"/>
    </row>
  </sheetData>
  <mergeCells count="1">
    <mergeCell ref="A7:E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816BB-465A-4731-964F-68519B427418}">
  <dimension ref="A1:F15"/>
  <sheetViews>
    <sheetView workbookViewId="0">
      <selection activeCell="I17" sqref="I17"/>
    </sheetView>
  </sheetViews>
  <sheetFormatPr defaultRowHeight="14.4" x14ac:dyDescent="0.3"/>
  <cols>
    <col min="1" max="1" width="32" customWidth="1"/>
    <col min="2" max="2" width="14.5546875" customWidth="1"/>
    <col min="3" max="3" width="16.77734375" customWidth="1"/>
    <col min="4" max="4" width="16.21875" customWidth="1"/>
    <col min="5" max="5" width="18.44140625" customWidth="1"/>
    <col min="6" max="6" width="16.6640625" customWidth="1"/>
  </cols>
  <sheetData>
    <row r="1" spans="1:6" x14ac:dyDescent="0.3">
      <c r="A1" s="6" t="s">
        <v>10</v>
      </c>
      <c r="B1" s="1">
        <f>SUMIF(backlog!D2:D6, 0, backlog!C2:C6)</f>
        <v>6</v>
      </c>
    </row>
    <row r="2" spans="1:6" x14ac:dyDescent="0.3">
      <c r="A2" s="6" t="s">
        <v>11</v>
      </c>
      <c r="B2" s="1">
        <f>MAX(backlog!E2:E6)</f>
        <v>2</v>
      </c>
    </row>
    <row r="3" spans="1:6" x14ac:dyDescent="0.3">
      <c r="A3" s="6" t="s">
        <v>12</v>
      </c>
      <c r="B3" s="1">
        <f>AVERAGE(C8:C10)</f>
        <v>2</v>
      </c>
    </row>
    <row r="4" spans="1:6" x14ac:dyDescent="0.3">
      <c r="A4" s="6" t="s">
        <v>13</v>
      </c>
      <c r="B4" s="1">
        <f>AVERAGE(D8:D10)</f>
        <v>0.66666666666666663</v>
      </c>
    </row>
    <row r="5" spans="1:6" x14ac:dyDescent="0.3">
      <c r="A5" s="6" t="s">
        <v>14</v>
      </c>
      <c r="B5" s="1">
        <f>B1-SUM(C8:C10)+SUM(D8:D10)</f>
        <v>2</v>
      </c>
    </row>
    <row r="7" spans="1:6" x14ac:dyDescent="0.3">
      <c r="A7" s="7" t="s">
        <v>15</v>
      </c>
      <c r="B7" s="7" t="s">
        <v>16</v>
      </c>
      <c r="C7" s="7" t="s">
        <v>17</v>
      </c>
      <c r="D7" s="7" t="s">
        <v>18</v>
      </c>
      <c r="E7" s="7" t="s">
        <v>19</v>
      </c>
      <c r="F7" s="7" t="s">
        <v>20</v>
      </c>
    </row>
    <row r="8" spans="1:6" x14ac:dyDescent="0.3">
      <c r="A8" s="2">
        <f>B8-$B$2</f>
        <v>-2</v>
      </c>
      <c r="B8" s="2">
        <v>0</v>
      </c>
      <c r="C8" s="2">
        <f>IF(B8&lt;=$B$2,SUMIF(backlog!$E$2:$E$6,calcs!B8,backlog!$C$2:$C$6),"")</f>
        <v>0</v>
      </c>
      <c r="D8" s="2">
        <v>0</v>
      </c>
      <c r="E8" s="2">
        <f>B1</f>
        <v>6</v>
      </c>
      <c r="F8" s="2">
        <v>0</v>
      </c>
    </row>
    <row r="9" spans="1:6" x14ac:dyDescent="0.3">
      <c r="A9" s="2">
        <f t="shared" ref="A9:A15" si="0">B9-$B$2</f>
        <v>-1</v>
      </c>
      <c r="B9" s="2">
        <v>1</v>
      </c>
      <c r="C9" s="2">
        <f>IF(B9&lt;=$B$2,SUMIF(backlog!$E$2:$E$6,calcs!B9,backlog!$C$2:$C$6),"")</f>
        <v>3</v>
      </c>
      <c r="D9" s="2">
        <f>IF(B9&lt;=$B$2,SUMIF(backlog!$D$2:$D$6,calcs!B9,backlog!$C$2:$C$6),"")</f>
        <v>2</v>
      </c>
      <c r="E9" s="2">
        <f>IF(B9&lt;=$B$2,E8-C9,"")</f>
        <v>3</v>
      </c>
      <c r="F9" s="2">
        <f>IF(C9&lt;&gt;"",-D9+F8,"")</f>
        <v>-2</v>
      </c>
    </row>
    <row r="10" spans="1:6" x14ac:dyDescent="0.3">
      <c r="A10" s="2">
        <f t="shared" si="0"/>
        <v>0</v>
      </c>
      <c r="B10" s="2">
        <v>2</v>
      </c>
      <c r="C10" s="2">
        <f>IF(B10&lt;=$B$2,SUMIF(backlog!$E$2:$E$6,calcs!B10,backlog!$C$2:$C$6),"")</f>
        <v>3</v>
      </c>
      <c r="D10" s="2">
        <f>IF(B10&lt;=$B$2,SUMIF(backlog!$D$2:$D$6,calcs!B10,backlog!$C$2:$C$6),"")</f>
        <v>0</v>
      </c>
      <c r="E10" s="2">
        <f t="shared" ref="E10" si="1">IF(B10&lt;=$B$2,E9-C10,"")</f>
        <v>0</v>
      </c>
      <c r="F10" s="2">
        <f t="shared" ref="F10:F15" si="2">IF(C10&lt;&gt;"",-D10+F9,"")</f>
        <v>-2</v>
      </c>
    </row>
    <row r="11" spans="1:6" x14ac:dyDescent="0.3">
      <c r="A11" s="2">
        <f t="shared" si="0"/>
        <v>1</v>
      </c>
      <c r="B11" s="2">
        <v>3</v>
      </c>
      <c r="C11" s="2" t="e">
        <f>IF(B11&lt;=$B$2,SUMIF(backlog!$E$2:$E$6,calcs!B11,backlog!$C$2:$C$6),#N/A)</f>
        <v>#N/A</v>
      </c>
      <c r="D11" s="2" t="e">
        <f>IF(B11&lt;=$B$2,SUMIF(backlog!$D$2:$D$6,calcs!B11,backlog!$C$2:$C$6),#N/A)</f>
        <v>#N/A</v>
      </c>
      <c r="E11" s="2" t="e">
        <f>IF(B11&lt;=$B$2,E10-C11,#N/A)</f>
        <v>#N/A</v>
      </c>
      <c r="F11" s="2" t="e">
        <f t="shared" si="2"/>
        <v>#N/A</v>
      </c>
    </row>
    <row r="12" spans="1:6" x14ac:dyDescent="0.3">
      <c r="A12" s="2">
        <f t="shared" si="0"/>
        <v>2</v>
      </c>
      <c r="B12" s="2">
        <v>4</v>
      </c>
      <c r="C12" s="2" t="e">
        <f>IF(B12&lt;=$B$2,SUMIF(backlog!$E$2:$E$6,calcs!B12,backlog!$C$2:$C$6),#N/A)</f>
        <v>#N/A</v>
      </c>
      <c r="D12" s="2" t="e">
        <f>IF(B12&lt;=$B$2,SUMIF(backlog!$D$2:$D$6,calcs!B12,backlog!$C$2:$C$6),#N/A)</f>
        <v>#N/A</v>
      </c>
      <c r="E12" s="2" t="e">
        <f t="shared" ref="E12:E15" si="3">IF(B12&lt;=$B$2,E11-C12,#N/A)</f>
        <v>#N/A</v>
      </c>
      <c r="F12" s="2" t="e">
        <f t="shared" si="2"/>
        <v>#N/A</v>
      </c>
    </row>
    <row r="13" spans="1:6" x14ac:dyDescent="0.3">
      <c r="A13" s="2">
        <f t="shared" si="0"/>
        <v>3</v>
      </c>
      <c r="B13" s="2">
        <v>5</v>
      </c>
      <c r="C13" s="2" t="e">
        <f>IF(B13&lt;=$B$2,SUMIF(backlog!$E$2:$E$6,calcs!B13,backlog!$C$2:$C$6),#N/A)</f>
        <v>#N/A</v>
      </c>
      <c r="D13" s="2" t="e">
        <f>IF(B13&lt;=$B$2,SUMIF(backlog!$D$2:$D$6,calcs!B13,backlog!$C$2:$C$6),#N/A)</f>
        <v>#N/A</v>
      </c>
      <c r="E13" s="2" t="e">
        <f t="shared" si="3"/>
        <v>#N/A</v>
      </c>
      <c r="F13" s="2" t="e">
        <f t="shared" si="2"/>
        <v>#N/A</v>
      </c>
    </row>
    <row r="14" spans="1:6" x14ac:dyDescent="0.3">
      <c r="A14" s="2">
        <f t="shared" si="0"/>
        <v>4</v>
      </c>
      <c r="B14" s="2">
        <v>6</v>
      </c>
      <c r="C14" s="2" t="e">
        <f>IF(B14&lt;=$B$2,SUMIF(backlog!$E$2:$E$6,calcs!B14,backlog!$C$2:$C$6),#N/A)</f>
        <v>#N/A</v>
      </c>
      <c r="D14" s="2" t="e">
        <f>IF(B14&lt;=$B$2,SUMIF(backlog!$D$2:$D$6,calcs!B14,backlog!$C$2:$C$6),#N/A)</f>
        <v>#N/A</v>
      </c>
      <c r="E14" s="2" t="e">
        <f t="shared" si="3"/>
        <v>#N/A</v>
      </c>
      <c r="F14" s="2" t="e">
        <f t="shared" si="2"/>
        <v>#N/A</v>
      </c>
    </row>
    <row r="15" spans="1:6" x14ac:dyDescent="0.3">
      <c r="A15" s="2">
        <f t="shared" si="0"/>
        <v>5</v>
      </c>
      <c r="B15" s="2">
        <v>7</v>
      </c>
      <c r="C15" s="2" t="e">
        <f>IF(B15&lt;=$B$2,SUMIF(backlog!$E$2:$E$6,calcs!B15,backlog!$C$2:$C$6),#N/A)</f>
        <v>#N/A</v>
      </c>
      <c r="D15" s="2" t="e">
        <f>IF(B15&lt;=$B$2,SUMIF(backlog!$D$2:$D$6,calcs!B15,backlog!$C$2:$C$6),#N/A)</f>
        <v>#N/A</v>
      </c>
      <c r="E15" s="2" t="e">
        <f t="shared" si="3"/>
        <v>#N/A</v>
      </c>
      <c r="F15" s="2" t="e">
        <f t="shared" si="2"/>
        <v>#N/A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40FEA-ED9C-466E-93B6-571414181918}">
  <dimension ref="A1"/>
  <sheetViews>
    <sheetView zoomScale="115" zoomScaleNormal="115" workbookViewId="0">
      <selection activeCell="K17" sqref="K17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backlog</vt:lpstr>
      <vt:lpstr>calcs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Matvey</dc:creator>
  <cp:lastModifiedBy>Мария Базунова</cp:lastModifiedBy>
  <dcterms:created xsi:type="dcterms:W3CDTF">2015-06-05T18:19:34Z</dcterms:created>
  <dcterms:modified xsi:type="dcterms:W3CDTF">2024-01-19T13:10:12Z</dcterms:modified>
</cp:coreProperties>
</file>