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бзор экспорта" sheetId="1" r:id="rId4"/>
    <sheet name="All properties_data" sheetId="2" r:id="rId5"/>
    <sheet name="Berriman_inverse" sheetId="3" r:id="rId6"/>
    <sheet name="Prediction elastisity from TC" sheetId="4" r:id="rId7"/>
    <sheet name="Prediction elastisity from El" sheetId="5" r:id="rId8"/>
    <sheet name="All properties" sheetId="6" r:id="rId9"/>
    <sheet name="Comments" sheetId="7" r:id="rId10"/>
    <sheet name="Sens matrix air" sheetId="8" r:id="rId11"/>
    <sheet name="Sens matrix water" sheetId="9" r:id="rId12"/>
  </sheets>
</workbook>
</file>

<file path=xl/sharedStrings.xml><?xml version="1.0" encoding="utf-8"?>
<sst xmlns="http://schemas.openxmlformats.org/spreadsheetml/2006/main" uniqueCount="128">
  <si>
    <t>Документ был экспортирован из Numbers. Каждая таблица была конвертирована в лист Excel. Все другие объекты на листах Numbers были помещены на отдельные листы. Имейте в виду, что расчеты формул могут отличаться от расчетов в Excel.</t>
  </si>
  <si>
    <t>Название листа Numbers</t>
  </si>
  <si>
    <t>Название таблицы Numbers</t>
  </si>
  <si>
    <t>Название листа Excel</t>
  </si>
  <si>
    <t>All properties_data</t>
  </si>
  <si>
    <t>Tаблица 1</t>
  </si>
  <si>
    <t>#</t>
  </si>
  <si>
    <t>Sample</t>
  </si>
  <si>
    <t>Well</t>
  </si>
  <si>
    <t>Litholohy</t>
  </si>
  <si>
    <t>Porosity,%</t>
  </si>
  <si>
    <t>Permeability</t>
  </si>
  <si>
    <t>Density (water)</t>
  </si>
  <si>
    <t>Density (oil)</t>
  </si>
  <si>
    <t>Vp air</t>
  </si>
  <si>
    <t>Vs air</t>
  </si>
  <si>
    <t>Vp oil</t>
  </si>
  <si>
    <t>Vs oil</t>
  </si>
  <si>
    <t>Vp water</t>
  </si>
  <si>
    <t>Vs water</t>
  </si>
  <si>
    <t>AR thermal</t>
  </si>
  <si>
    <t>AO electrical</t>
  </si>
  <si>
    <t>TC air</t>
  </si>
  <si>
    <t>TC oil</t>
  </si>
  <si>
    <t>TC 0,6</t>
  </si>
  <si>
    <t>TC 6</t>
  </si>
  <si>
    <t>TC 60</t>
  </si>
  <si>
    <t>TC 180</t>
  </si>
  <si>
    <t>a</t>
  </si>
  <si>
    <t>пористо-кавернозный, скол на торце, закрытые и полуоткрытые трещины</t>
  </si>
  <si>
    <t>пористо-кавернозный</t>
  </si>
  <si>
    <t>пористо-кавернозный, частично перекристаллизованный, скол на торце</t>
  </si>
  <si>
    <t>anomaly</t>
  </si>
  <si>
    <t>пористо-кавернозный, частично перекристаллизованный, неравномерная пористость, открытые трещины</t>
  </si>
  <si>
    <t>пористый</t>
  </si>
  <si>
    <t>пористо-кавернозный, большая каверна на торце</t>
  </si>
  <si>
    <t>пористый, сильнокавернозный</t>
  </si>
  <si>
    <t>малопористый</t>
  </si>
  <si>
    <t>пористо-кавернозный, трещинноватый, скол</t>
  </si>
  <si>
    <t>b</t>
  </si>
  <si>
    <t>пористость неравномерно распределена по образцу</t>
  </si>
  <si>
    <t>пористо-кавернозный, трещина</t>
  </si>
  <si>
    <t>пористо-кавернозный, неравномерное распределение  пористости и каверн по образцу</t>
  </si>
  <si>
    <t>пористый, неравномерное распределение пористости и каверн по образцу</t>
  </si>
  <si>
    <t>трещинноватый, открытые и полуоткрытые трещины, выполненны открыто и запеченные в глинисто-сульфидном материале</t>
  </si>
  <si>
    <t>частичная перекристаллизация, пористость распределенна неравномерно.</t>
  </si>
  <si>
    <t>выбоины, трещины</t>
  </si>
  <si>
    <t>пористо-кавернозный, большие каверны</t>
  </si>
  <si>
    <t>пористо-кавернозный, на торцах присутствуют большие каверны</t>
  </si>
  <si>
    <t>Berriman_inverse</t>
  </si>
  <si>
    <t>Density (air)</t>
  </si>
  <si>
    <t>Mineralogical density</t>
  </si>
  <si>
    <t>AR elastic Berriman</t>
  </si>
  <si>
    <t xml:space="preserve">Crack density </t>
  </si>
  <si>
    <t>K matrx air</t>
  </si>
  <si>
    <t>Mu matrx air</t>
  </si>
  <si>
    <t>K matrx water</t>
  </si>
  <si>
    <t>Mu matrx water</t>
  </si>
  <si>
    <t>Diff Vp air</t>
  </si>
  <si>
    <t>Diff Vs air</t>
  </si>
  <si>
    <t>Diff Vp water</t>
  </si>
  <si>
    <t>Diff Vs water</t>
  </si>
  <si>
    <t>Comments</t>
  </si>
  <si>
    <t>AR elastic GSA</t>
  </si>
  <si>
    <t>C11_air</t>
  </si>
  <si>
    <t>C12_air</t>
  </si>
  <si>
    <t>C44_air</t>
  </si>
  <si>
    <t>C11_water</t>
  </si>
  <si>
    <t>C12_water</t>
  </si>
  <si>
    <t>C44_water</t>
  </si>
  <si>
    <t>* DRY: no result with error less than 10%</t>
  </si>
  <si>
    <t>* DRY занижает AR</t>
  </si>
  <si>
    <t>Prediction elastisity from TC</t>
  </si>
  <si>
    <t>Linear</t>
  </si>
  <si>
    <t>Error</t>
  </si>
  <si>
    <t>AIR</t>
  </si>
  <si>
    <t>AR inclusion</t>
  </si>
  <si>
    <t>Vp_air</t>
  </si>
  <si>
    <t>Vs_air</t>
  </si>
  <si>
    <t>Vp_exp_air</t>
  </si>
  <si>
    <t>Vs_exp_air</t>
  </si>
  <si>
    <t>Water</t>
  </si>
  <si>
    <t>Vp_water</t>
  </si>
  <si>
    <t>Vs_water</t>
  </si>
  <si>
    <t>Vp_exp_water</t>
  </si>
  <si>
    <t>Vs_exp_water</t>
  </si>
  <si>
    <t>Oil</t>
  </si>
  <si>
    <t>Vp_oil</t>
  </si>
  <si>
    <t>Vs_oil</t>
  </si>
  <si>
    <t>Vp_exp_oil</t>
  </si>
  <si>
    <t>Vs_exp_oil</t>
  </si>
  <si>
    <t>Diff Vp oil</t>
  </si>
  <si>
    <t>Diff Vs oil</t>
  </si>
  <si>
    <t>Linear-</t>
  </si>
  <si>
    <t>Linear+</t>
  </si>
  <si>
    <t xml:space="preserve">Water error </t>
  </si>
  <si>
    <t>Prediction elastisity from El</t>
  </si>
  <si>
    <t>OIL</t>
  </si>
  <si>
    <t>All properties</t>
  </si>
  <si>
    <t>TC avg</t>
  </si>
  <si>
    <t>TCav</t>
  </si>
  <si>
    <t>Permeability_calc</t>
  </si>
  <si>
    <t>Permeability_fluid</t>
  </si>
  <si>
    <t>Kozeney-Carman</t>
  </si>
  <si>
    <t>c</t>
  </si>
  <si>
    <t>s</t>
  </si>
  <si>
    <t>t</t>
  </si>
  <si>
    <t>Образец исключен из обработки из-за того, что один торец заполнен многими глубокими кавернами</t>
  </si>
  <si>
    <t>p жидк., г/см^3</t>
  </si>
  <si>
    <t xml:space="preserve">УЭС жидк. 0,6 г/л для 129 коллекции при T = 24,47   ͦС, Ом*м </t>
  </si>
  <si>
    <t>УЭС жидк. 0,6 г/л для 113 коллекции при T = 24,68  ͦС, Ом*м</t>
  </si>
  <si>
    <t xml:space="preserve">УЭС жидк. 6 г/л для 129 коллекции при T = 22,47  ͦС, Ом*м </t>
  </si>
  <si>
    <t xml:space="preserve">УЭС жидк. 6 г/л для 113 коллекции при T = 23,04  ͦС, Ом*м </t>
  </si>
  <si>
    <t>УЭС жидк. 60 г/л для 129 коллекции при T = 23,81  ͦС, Ом*м</t>
  </si>
  <si>
    <t>УЭС жидк. 60 г/л для 113 коллекции при T = 23,52  ͦС, Ом*м</t>
  </si>
  <si>
    <t>УЭС жидк. 180 г/л для 129 коллекции при T = 23,80  ͦС, Ом*м</t>
  </si>
  <si>
    <t>УЭС жидк. 180 г/л для 113 коллекции при T = 24,51  ͦС, Ом*м</t>
  </si>
  <si>
    <t>плотность керосина, г/см^3</t>
  </si>
  <si>
    <t>Sens matrix air</t>
  </si>
  <si>
    <t>AR</t>
  </si>
  <si>
    <t>Vp M-</t>
  </si>
  <si>
    <t>Vs M-</t>
  </si>
  <si>
    <t>Vp M</t>
  </si>
  <si>
    <t>Vs M</t>
  </si>
  <si>
    <t>Vp M+</t>
  </si>
  <si>
    <t>Vs M+</t>
  </si>
  <si>
    <t>Sens matrix water</t>
  </si>
  <si>
    <t xml:space="preserve"> 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</si>
</sst>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"/>
    <numFmt numFmtId="60" formatCode="0.000"/>
    <numFmt numFmtId="61" formatCode="0.0000"/>
  </numFmts>
  <fonts count="30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sz val="12"/>
      <color indexed="8"/>
      <name val="Helvetica Neue"/>
    </font>
    <font>
      <u val="single"/>
      <sz val="12"/>
      <color indexed="11"/>
      <name val="Calibri"/>
    </font>
    <font>
      <sz val="15"/>
      <color indexed="8"/>
      <name val="Calibri"/>
    </font>
    <font>
      <sz val="11"/>
      <color indexed="13"/>
      <name val="Calibri"/>
    </font>
    <font>
      <sz val="10"/>
      <color indexed="8"/>
      <name val="Calibri (Основной текст)"/>
    </font>
    <font>
      <sz val="11"/>
      <color indexed="8"/>
      <name val="Calibri (Основной текст)"/>
    </font>
    <font>
      <sz val="11"/>
      <color indexed="14"/>
      <name val="Calibri"/>
    </font>
    <font>
      <b val="1"/>
      <sz val="10"/>
      <color indexed="8"/>
      <name val="Calibri (Основной текст)"/>
    </font>
    <font>
      <b val="1"/>
      <sz val="11"/>
      <color indexed="8"/>
      <name val="Calibri (Основной текст)"/>
    </font>
    <font>
      <b val="1"/>
      <sz val="11"/>
      <color indexed="8"/>
      <name val="Calibri"/>
    </font>
    <font>
      <sz val="10"/>
      <color indexed="8"/>
      <name val="Calibri"/>
    </font>
    <font>
      <sz val="18"/>
      <color indexed="8"/>
      <name val="Calibri"/>
    </font>
    <font>
      <sz val="9"/>
      <color indexed="23"/>
      <name val="Calibri"/>
    </font>
    <font>
      <b val="1"/>
      <sz val="18"/>
      <color indexed="8"/>
      <name val="Calibri"/>
    </font>
    <font>
      <sz val="10"/>
      <color indexed="8"/>
      <name val="Times New Roman"/>
    </font>
    <font>
      <sz val="14"/>
      <color indexed="8"/>
      <name val="Times New Roman"/>
    </font>
    <font>
      <sz val="12"/>
      <color indexed="8"/>
      <name val="Times New Roman"/>
    </font>
    <font>
      <sz val="9"/>
      <color indexed="8"/>
      <name val="Times New Roman"/>
    </font>
    <font>
      <sz val="9"/>
      <color indexed="26"/>
      <name val="Times New Roman"/>
    </font>
    <font>
      <sz val="9"/>
      <color indexed="14"/>
      <name val="Times New Roman"/>
    </font>
    <font>
      <vertAlign val="superscript"/>
      <sz val="9"/>
      <color indexed="23"/>
      <name val="Calibri"/>
    </font>
    <font>
      <sz val="14"/>
      <color indexed="23"/>
      <name val="Calibri"/>
    </font>
    <font>
      <b val="1"/>
      <sz val="12"/>
      <color indexed="14"/>
      <name val="Calibri"/>
    </font>
    <font>
      <b val="1"/>
      <sz val="11"/>
      <color indexed="14"/>
      <name val="Calibri"/>
    </font>
    <font>
      <sz val="12"/>
      <color indexed="14"/>
      <name val="Calibri"/>
    </font>
    <font>
      <b val="1"/>
      <sz val="10"/>
      <color indexed="8"/>
      <name val="Helvetica Neue"/>
    </font>
    <font>
      <sz val="10"/>
      <color indexed="8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 style="thin">
        <color indexed="17"/>
      </left>
      <right style="thin">
        <color indexed="20"/>
      </right>
      <top style="thin">
        <color indexed="8"/>
      </top>
      <bottom style="thin">
        <color indexed="17"/>
      </bottom>
      <diagonal/>
    </border>
    <border>
      <left style="thin">
        <color indexed="20"/>
      </left>
      <right style="thin">
        <color indexed="20"/>
      </right>
      <top style="thin">
        <color indexed="8"/>
      </top>
      <bottom style="thin">
        <color indexed="20"/>
      </bottom>
      <diagonal/>
    </border>
    <border>
      <left style="thin">
        <color indexed="20"/>
      </left>
      <right style="thin">
        <color indexed="8"/>
      </right>
      <top style="thin">
        <color indexed="8"/>
      </top>
      <bottom style="thin">
        <color indexed="17"/>
      </bottom>
      <diagonal/>
    </border>
    <border>
      <left style="thin">
        <color indexed="8"/>
      </left>
      <right style="thin">
        <color indexed="20"/>
      </right>
      <top style="thin">
        <color indexed="8"/>
      </top>
      <bottom style="thin">
        <color indexed="17"/>
      </bottom>
      <diagonal/>
    </border>
    <border>
      <left style="thin">
        <color indexed="20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20"/>
      </right>
      <top style="thin">
        <color indexed="17"/>
      </top>
      <bottom style="thin">
        <color indexed="17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8"/>
      </right>
      <top style="thin">
        <color indexed="17"/>
      </top>
      <bottom style="thin">
        <color indexed="17"/>
      </bottom>
      <diagonal/>
    </border>
    <border>
      <left style="thin">
        <color indexed="8"/>
      </left>
      <right style="thin">
        <color indexed="20"/>
      </right>
      <top style="thin">
        <color indexed="17"/>
      </top>
      <bottom style="thin">
        <color indexed="17"/>
      </bottom>
      <diagonal/>
    </border>
    <border>
      <left style="thin">
        <color indexed="20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20"/>
      </top>
      <bottom style="thin">
        <color indexed="20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20"/>
      </top>
      <bottom style="thin">
        <color indexed="17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17"/>
      </left>
      <right/>
      <top style="thin">
        <color indexed="8"/>
      </top>
      <bottom style="thin">
        <color indexed="17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/>
      <bottom/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 style="thin">
        <color indexed="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3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3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8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49" fontId="6" fillId="4" borderId="1" applyNumberFormat="1" applyFont="1" applyFill="1" applyBorder="1" applyAlignment="1" applyProtection="0">
      <alignment horizontal="center" vertical="bottom"/>
    </xf>
    <xf numFmtId="49" fontId="0" fillId="4" borderId="1" applyNumberFormat="1" applyFont="1" applyFill="1" applyBorder="1" applyAlignment="1" applyProtection="0">
      <alignment vertical="center" wrapText="1"/>
    </xf>
    <xf numFmtId="49" fontId="6" fillId="4" borderId="1" applyNumberFormat="1" applyFont="1" applyFill="1" applyBorder="1" applyAlignment="1" applyProtection="0">
      <alignment horizontal="center" vertical="center" wrapText="1"/>
    </xf>
    <xf numFmtId="49" fontId="0" fillId="5" borderId="1" applyNumberFormat="1" applyFont="1" applyFill="1" applyBorder="1" applyAlignment="1" applyProtection="0">
      <alignment vertical="center"/>
    </xf>
    <xf numFmtId="49" fontId="0" fillId="6" borderId="1" applyNumberFormat="1" applyFont="1" applyFill="1" applyBorder="1" applyAlignment="1" applyProtection="0">
      <alignment vertical="center"/>
    </xf>
    <xf numFmtId="49" fontId="0" fillId="7" borderId="1" applyNumberFormat="1" applyFont="1" applyFill="1" applyBorder="1" applyAlignment="1" applyProtection="0">
      <alignment vertical="center"/>
    </xf>
    <xf numFmtId="0" fontId="0" fillId="4" borderId="1" applyNumberFormat="0" applyFont="1" applyFill="1" applyBorder="1" applyAlignment="1" applyProtection="0">
      <alignment vertical="center" wrapText="1"/>
    </xf>
    <xf numFmtId="0" fontId="0" fillId="4" borderId="2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49" fontId="0" fillId="8" borderId="1" applyNumberFormat="1" applyFont="1" applyFill="1" applyBorder="1" applyAlignment="1" applyProtection="0">
      <alignment vertical="center"/>
    </xf>
    <xf numFmtId="49" fontId="0" fillId="9" borderId="1" applyNumberFormat="1" applyFont="1" applyFill="1" applyBorder="1" applyAlignment="1" applyProtection="0">
      <alignment vertical="center"/>
    </xf>
    <xf numFmtId="0" fontId="0" fillId="4" borderId="4" applyNumberFormat="1" applyFont="1" applyFill="1" applyBorder="1" applyAlignment="1" applyProtection="0">
      <alignment vertical="center"/>
    </xf>
    <xf numFmtId="0" fontId="0" fillId="4" borderId="5" applyNumberFormat="1" applyFont="1" applyFill="1" applyBorder="1" applyAlignment="1" applyProtection="0">
      <alignment vertical="center"/>
    </xf>
    <xf numFmtId="49" fontId="0" fillId="4" borderId="6" applyNumberFormat="1" applyFont="1" applyFill="1" applyBorder="1" applyAlignment="1" applyProtection="0">
      <alignment vertical="center"/>
    </xf>
    <xf numFmtId="2" fontId="0" fillId="4" borderId="7" applyNumberFormat="1" applyFont="1" applyFill="1" applyBorder="1" applyAlignment="1" applyProtection="0">
      <alignment vertical="bottom"/>
    </xf>
    <xf numFmtId="59" fontId="0" fillId="4" borderId="5" applyNumberFormat="1" applyFont="1" applyFill="1" applyBorder="1" applyAlignment="1" applyProtection="0">
      <alignment vertical="center"/>
    </xf>
    <xf numFmtId="2" fontId="0" fillId="4" borderId="8" applyNumberFormat="1" applyFont="1" applyFill="1" applyBorder="1" applyAlignment="1" applyProtection="0">
      <alignment vertical="center"/>
    </xf>
    <xf numFmtId="2" fontId="0" fillId="4" borderId="9" applyNumberFormat="1" applyFont="1" applyFill="1" applyBorder="1" applyAlignment="1" applyProtection="0">
      <alignment vertical="bottom"/>
    </xf>
    <xf numFmtId="2" fontId="0" fillId="4" borderId="9" applyNumberFormat="1" applyFont="1" applyFill="1" applyBorder="1" applyAlignment="1" applyProtection="0">
      <alignment vertical="center"/>
    </xf>
    <xf numFmtId="2" fontId="7" fillId="4" borderId="9" applyNumberFormat="1" applyFont="1" applyFill="1" applyBorder="1" applyAlignment="1" applyProtection="0">
      <alignment vertical="bottom"/>
    </xf>
    <xf numFmtId="2" fontId="8" fillId="4" borderId="9" applyNumberFormat="1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2" fontId="0" fillId="4" borderId="9" applyNumberFormat="1" applyFont="1" applyFill="1" applyBorder="1" applyAlignment="1" applyProtection="0">
      <alignment horizontal="center" vertical="center"/>
    </xf>
    <xf numFmtId="0" fontId="0" fillId="4" borderId="10" applyNumberFormat="1" applyFont="1" applyFill="1" applyBorder="1" applyAlignment="1" applyProtection="0">
      <alignment vertical="center"/>
    </xf>
    <xf numFmtId="0" fontId="0" fillId="4" borderId="11" applyNumberFormat="1" applyFont="1" applyFill="1" applyBorder="1" applyAlignment="1" applyProtection="0">
      <alignment vertical="center"/>
    </xf>
    <xf numFmtId="49" fontId="0" fillId="4" borderId="12" applyNumberFormat="1" applyFont="1" applyFill="1" applyBorder="1" applyAlignment="1" applyProtection="0">
      <alignment vertical="center"/>
    </xf>
    <xf numFmtId="2" fontId="0" fillId="4" borderId="13" applyNumberFormat="1" applyFont="1" applyFill="1" applyBorder="1" applyAlignment="1" applyProtection="0">
      <alignment vertical="bottom"/>
    </xf>
    <xf numFmtId="59" fontId="0" fillId="4" borderId="11" applyNumberFormat="1" applyFont="1" applyFill="1" applyBorder="1" applyAlignment="1" applyProtection="0">
      <alignment vertical="center"/>
    </xf>
    <xf numFmtId="2" fontId="0" fillId="4" borderId="14" applyNumberFormat="1" applyFont="1" applyFill="1" applyBorder="1" applyAlignment="1" applyProtection="0">
      <alignment vertical="center"/>
    </xf>
    <xf numFmtId="2" fontId="0" fillId="4" borderId="15" applyNumberFormat="1" applyFont="1" applyFill="1" applyBorder="1" applyAlignment="1" applyProtection="0">
      <alignment vertical="bottom"/>
    </xf>
    <xf numFmtId="2" fontId="0" fillId="4" borderId="15" applyNumberFormat="1" applyFont="1" applyFill="1" applyBorder="1" applyAlignment="1" applyProtection="0">
      <alignment vertical="center"/>
    </xf>
    <xf numFmtId="2" fontId="7" fillId="4" borderId="15" applyNumberFormat="1" applyFont="1" applyFill="1" applyBorder="1" applyAlignment="1" applyProtection="0">
      <alignment vertical="bottom"/>
    </xf>
    <xf numFmtId="2" fontId="8" fillId="4" borderId="15" applyNumberFormat="1" applyFont="1" applyFill="1" applyBorder="1" applyAlignment="1" applyProtection="0">
      <alignment vertical="bottom"/>
    </xf>
    <xf numFmtId="0" fontId="0" fillId="4" borderId="15" applyNumberFormat="0" applyFont="1" applyFill="1" applyBorder="1" applyAlignment="1" applyProtection="0">
      <alignment vertical="bottom"/>
    </xf>
    <xf numFmtId="2" fontId="0" fillId="4" borderId="15" applyNumberFormat="1" applyFont="1" applyFill="1" applyBorder="1" applyAlignment="1" applyProtection="0">
      <alignment horizontal="center" vertical="center"/>
    </xf>
    <xf numFmtId="0" fontId="9" fillId="4" borderId="15" applyNumberFormat="1" applyFont="1" applyFill="1" applyBorder="1" applyAlignment="1" applyProtection="0">
      <alignment horizontal="center" vertical="center"/>
    </xf>
    <xf numFmtId="0" fontId="9" fillId="4" borderId="16" applyNumberFormat="1" applyFont="1" applyFill="1" applyBorder="1" applyAlignment="1" applyProtection="0">
      <alignment horizontal="center" vertical="bottom"/>
    </xf>
    <xf numFmtId="49" fontId="9" fillId="4" borderId="15" applyNumberFormat="1" applyFont="1" applyFill="1" applyBorder="1" applyAlignment="1" applyProtection="0">
      <alignment horizontal="center" vertical="center"/>
    </xf>
    <xf numFmtId="0" fontId="9" fillId="4" borderId="17" applyNumberFormat="0" applyFont="1" applyFill="1" applyBorder="1" applyAlignment="1" applyProtection="0">
      <alignment horizontal="center" vertical="bottom"/>
    </xf>
    <xf numFmtId="0" fontId="9" fillId="4" borderId="15" applyNumberFormat="0" applyFont="1" applyFill="1" applyBorder="1" applyAlignment="1" applyProtection="0">
      <alignment horizontal="center" vertical="bottom"/>
    </xf>
    <xf numFmtId="0" fontId="9" fillId="4" borderId="16" applyNumberFormat="0" applyFont="1" applyFill="1" applyBorder="1" applyAlignment="1" applyProtection="0">
      <alignment horizontal="center" vertical="bottom"/>
    </xf>
    <xf numFmtId="2" fontId="9" fillId="4" borderId="15" applyNumberFormat="1" applyFont="1" applyFill="1" applyBorder="1" applyAlignment="1" applyProtection="0">
      <alignment horizontal="right" vertical="center"/>
    </xf>
    <xf numFmtId="0" fontId="0" fillId="4" borderId="15" applyNumberFormat="0" applyFont="1" applyFill="1" applyBorder="1" applyAlignment="1" applyProtection="0">
      <alignment horizontal="center" vertical="bottom"/>
    </xf>
    <xf numFmtId="0" fontId="8" fillId="4" borderId="15" applyNumberFormat="0" applyFont="1" applyFill="1" applyBorder="1" applyAlignment="1" applyProtection="0">
      <alignment vertical="bottom"/>
    </xf>
    <xf numFmtId="2" fontId="9" fillId="4" borderId="15" applyNumberFormat="1" applyFont="1" applyFill="1" applyBorder="1" applyAlignment="1" applyProtection="0">
      <alignment horizontal="center" vertical="center"/>
    </xf>
    <xf numFmtId="2" fontId="0" fillId="4" borderId="14" applyNumberFormat="1" applyFont="1" applyFill="1" applyBorder="1" applyAlignment="1" applyProtection="0">
      <alignment vertical="bottom"/>
    </xf>
    <xf numFmtId="2" fontId="10" fillId="4" borderId="15" applyNumberFormat="1" applyFont="1" applyFill="1" applyBorder="1" applyAlignment="1" applyProtection="0">
      <alignment vertical="bottom"/>
    </xf>
    <xf numFmtId="2" fontId="11" fillId="4" borderId="15" applyNumberFormat="1" applyFont="1" applyFill="1" applyBorder="1" applyAlignment="1" applyProtection="0">
      <alignment vertical="bottom"/>
    </xf>
    <xf numFmtId="2" fontId="0" fillId="4" borderId="11" applyNumberFormat="1" applyFont="1" applyFill="1" applyBorder="1" applyAlignment="1" applyProtection="0">
      <alignment vertical="center"/>
    </xf>
    <xf numFmtId="0" fontId="0" fillId="4" borderId="18" applyNumberFormat="0" applyFont="1" applyFill="1" applyBorder="1" applyAlignment="1" applyProtection="0">
      <alignment vertical="bottom"/>
    </xf>
    <xf numFmtId="59" fontId="0" fillId="4" borderId="1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fillId="4" borderId="20" applyNumberFormat="0" applyFont="1" applyFill="1" applyBorder="1" applyAlignment="1" applyProtection="0">
      <alignment vertical="bottom"/>
    </xf>
    <xf numFmtId="2" fontId="0" fillId="4" borderId="21" applyNumberFormat="1" applyFont="1" applyFill="1" applyBorder="1" applyAlignment="1" applyProtection="0">
      <alignment vertical="bottom"/>
    </xf>
    <xf numFmtId="2" fontId="0" fillId="5" borderId="22" applyNumberFormat="1" applyFont="1" applyFill="1" applyBorder="1" applyAlignment="1" applyProtection="0">
      <alignment vertical="center"/>
    </xf>
    <xf numFmtId="2" fontId="0" fillId="4" borderId="23" applyNumberFormat="1" applyFont="1" applyFill="1" applyBorder="1" applyAlignment="1" applyProtection="0">
      <alignment vertical="center"/>
    </xf>
    <xf numFmtId="2" fontId="0" fillId="4" borderId="21" applyNumberFormat="1" applyFont="1" applyFill="1" applyBorder="1" applyAlignment="1" applyProtection="0">
      <alignment vertical="center"/>
    </xf>
    <xf numFmtId="2" fontId="0" fillId="9" borderId="22" applyNumberFormat="1" applyFont="1" applyFill="1" applyBorder="1" applyAlignment="1" applyProtection="0">
      <alignment vertical="bottom"/>
    </xf>
    <xf numFmtId="2" fontId="0" fillId="4" borderId="23" applyNumberFormat="1" applyFont="1" applyFill="1" applyBorder="1" applyAlignment="1" applyProtection="0">
      <alignment vertical="bottom"/>
    </xf>
    <xf numFmtId="59" fontId="9" fillId="4" borderId="9" applyNumberFormat="1" applyFont="1" applyFill="1" applyBorder="1" applyAlignment="1" applyProtection="0">
      <alignment horizontal="center" vertical="center"/>
    </xf>
    <xf numFmtId="59" fontId="0" fillId="4" borderId="9" applyNumberFormat="1" applyFont="1" applyFill="1" applyBorder="1" applyAlignment="1" applyProtection="0">
      <alignment horizontal="center" vertical="center"/>
    </xf>
    <xf numFmtId="49" fontId="0" fillId="4" borderId="9" applyNumberFormat="1" applyFont="1" applyFill="1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2" fontId="0" fillId="4" borderId="24" applyNumberFormat="1" applyFont="1" applyFill="1" applyBorder="1" applyAlignment="1" applyProtection="0">
      <alignment vertical="bottom"/>
    </xf>
    <xf numFmtId="2" fontId="0" fillId="5" borderId="25" applyNumberFormat="1" applyFont="1" applyFill="1" applyBorder="1" applyAlignment="1" applyProtection="0">
      <alignment vertical="center"/>
    </xf>
    <xf numFmtId="2" fontId="0" fillId="4" borderId="26" applyNumberFormat="1" applyFont="1" applyFill="1" applyBorder="1" applyAlignment="1" applyProtection="0">
      <alignment vertical="center"/>
    </xf>
    <xf numFmtId="2" fontId="0" fillId="4" borderId="24" applyNumberFormat="1" applyFont="1" applyFill="1" applyBorder="1" applyAlignment="1" applyProtection="0">
      <alignment vertical="center"/>
    </xf>
    <xf numFmtId="2" fontId="0" fillId="9" borderId="25" applyNumberFormat="1" applyFont="1" applyFill="1" applyBorder="1" applyAlignment="1" applyProtection="0">
      <alignment vertical="bottom"/>
    </xf>
    <xf numFmtId="2" fontId="0" fillId="4" borderId="26" applyNumberFormat="1" applyFont="1" applyFill="1" applyBorder="1" applyAlignment="1" applyProtection="0">
      <alignment vertical="bottom"/>
    </xf>
    <xf numFmtId="59" fontId="0" fillId="4" borderId="15" applyNumberFormat="1" applyFont="1" applyFill="1" applyBorder="1" applyAlignment="1" applyProtection="0">
      <alignment horizontal="center" vertical="center"/>
    </xf>
    <xf numFmtId="0" fontId="0" borderId="15" applyNumberFormat="0" applyFont="1" applyFill="0" applyBorder="1" applyAlignment="1" applyProtection="0">
      <alignment vertical="bottom"/>
    </xf>
    <xf numFmtId="59" fontId="12" fillId="4" borderId="15" applyNumberFormat="1" applyFont="1" applyFill="1" applyBorder="1" applyAlignment="1" applyProtection="0">
      <alignment horizontal="center" vertical="center"/>
    </xf>
    <xf numFmtId="49" fontId="0" fillId="4" borderId="15" applyNumberFormat="1" applyFont="1" applyFill="1" applyBorder="1" applyAlignment="1" applyProtection="0">
      <alignment vertical="bottom"/>
    </xf>
    <xf numFmtId="2" fontId="9" fillId="4" borderId="24" applyNumberFormat="1" applyFont="1" applyFill="1" applyBorder="1" applyAlignment="1" applyProtection="0">
      <alignment horizontal="right" vertical="center"/>
    </xf>
    <xf numFmtId="0" fontId="9" fillId="5" borderId="25" applyNumberFormat="0" applyFont="1" applyFill="1" applyBorder="1" applyAlignment="1" applyProtection="0">
      <alignment horizontal="center" vertical="bottom"/>
    </xf>
    <xf numFmtId="0" fontId="0" fillId="4" borderId="26" applyNumberFormat="0" applyFont="1" applyFill="1" applyBorder="1" applyAlignment="1" applyProtection="0">
      <alignment horizontal="center" vertical="bottom"/>
    </xf>
    <xf numFmtId="0" fontId="0" fillId="4" borderId="24" applyNumberFormat="0" applyFont="1" applyFill="1" applyBorder="1" applyAlignment="1" applyProtection="0">
      <alignment horizontal="center" vertical="bottom"/>
    </xf>
    <xf numFmtId="2" fontId="0" fillId="4" borderId="15" applyNumberFormat="1" applyFont="1" applyFill="1" applyBorder="1" applyAlignment="1" applyProtection="0">
      <alignment horizontal="center" vertical="bottom"/>
    </xf>
    <xf numFmtId="0" fontId="12" fillId="4" borderId="10" applyNumberFormat="1" applyFont="1" applyFill="1" applyBorder="1" applyAlignment="1" applyProtection="0">
      <alignment horizontal="center" vertical="center"/>
    </xf>
    <xf numFmtId="0" fontId="12" fillId="4" borderId="11" applyNumberFormat="1" applyFont="1" applyFill="1" applyBorder="1" applyAlignment="1" applyProtection="0">
      <alignment horizontal="center" vertical="center"/>
    </xf>
    <xf numFmtId="49" fontId="12" fillId="4" borderId="12" applyNumberFormat="1" applyFont="1" applyFill="1" applyBorder="1" applyAlignment="1" applyProtection="0">
      <alignment horizontal="center" vertical="center"/>
    </xf>
    <xf numFmtId="59" fontId="12" fillId="4" borderId="11" applyNumberFormat="1" applyFont="1" applyFill="1" applyBorder="1" applyAlignment="1" applyProtection="0">
      <alignment horizontal="center" vertical="center"/>
    </xf>
    <xf numFmtId="2" fontId="12" fillId="4" borderId="14" applyNumberFormat="1" applyFont="1" applyFill="1" applyBorder="1" applyAlignment="1" applyProtection="0">
      <alignment horizontal="center" vertical="center"/>
    </xf>
    <xf numFmtId="2" fontId="12" fillId="4" borderId="15" applyNumberFormat="1" applyFont="1" applyFill="1" applyBorder="1" applyAlignment="1" applyProtection="0">
      <alignment horizontal="center" vertical="center"/>
    </xf>
    <xf numFmtId="2" fontId="12" fillId="5" borderId="25" applyNumberFormat="1" applyFont="1" applyFill="1" applyBorder="1" applyAlignment="1" applyProtection="0">
      <alignment horizontal="center" vertical="center"/>
    </xf>
    <xf numFmtId="2" fontId="12" fillId="4" borderId="26" applyNumberFormat="1" applyFont="1" applyFill="1" applyBorder="1" applyAlignment="1" applyProtection="0">
      <alignment horizontal="center" vertical="center"/>
    </xf>
    <xf numFmtId="2" fontId="12" fillId="4" borderId="24" applyNumberFormat="1" applyFont="1" applyFill="1" applyBorder="1" applyAlignment="1" applyProtection="0">
      <alignment horizontal="center" vertical="center"/>
    </xf>
    <xf numFmtId="0" fontId="0" fillId="4" borderId="24" applyNumberFormat="0" applyFont="1" applyFill="1" applyBorder="1" applyAlignment="1" applyProtection="0">
      <alignment vertical="bottom"/>
    </xf>
    <xf numFmtId="0" fontId="0" fillId="5" borderId="25" applyNumberFormat="0" applyFont="1" applyFill="1" applyBorder="1" applyAlignment="1" applyProtection="0">
      <alignment vertical="bottom"/>
    </xf>
    <xf numFmtId="0" fontId="0" fillId="4" borderId="26" applyNumberFormat="0" applyFont="1" applyFill="1" applyBorder="1" applyAlignment="1" applyProtection="0">
      <alignment vertical="bottom"/>
    </xf>
    <xf numFmtId="0" fontId="0" fillId="9" borderId="25" applyNumberFormat="0" applyFont="1" applyFill="1" applyBorder="1" applyAlignment="1" applyProtection="0">
      <alignment vertical="bottom"/>
    </xf>
    <xf numFmtId="59" fontId="0" fillId="5" borderId="25" applyNumberFormat="1" applyFont="1" applyFill="1" applyBorder="1" applyAlignment="1" applyProtection="0">
      <alignment vertical="bottom"/>
    </xf>
    <xf numFmtId="59" fontId="0" fillId="4" borderId="26" applyNumberFormat="1" applyFont="1" applyFill="1" applyBorder="1" applyAlignment="1" applyProtection="0">
      <alignment vertical="bottom"/>
    </xf>
    <xf numFmtId="0" fontId="0" fillId="5" borderId="27" applyNumberFormat="0" applyFont="1" applyFill="1" applyBorder="1" applyAlignment="1" applyProtection="0">
      <alignment vertical="bottom"/>
    </xf>
    <xf numFmtId="59" fontId="0" fillId="5" borderId="27" applyNumberFormat="1" applyFont="1" applyFill="1" applyBorder="1" applyAlignment="1" applyProtection="0">
      <alignment vertical="bottom"/>
    </xf>
    <xf numFmtId="0" fontId="0" fillId="9" borderId="2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2" fontId="20" fillId="4" borderId="9" applyNumberFormat="1" applyFont="1" applyFill="1" applyBorder="1" applyAlignment="1" applyProtection="0">
      <alignment horizontal="right" vertical="bottom"/>
    </xf>
    <xf numFmtId="2" fontId="21" fillId="4" borderId="9" applyNumberFormat="1" applyFont="1" applyFill="1" applyBorder="1" applyAlignment="1" applyProtection="0">
      <alignment vertical="bottom"/>
    </xf>
    <xf numFmtId="59" fontId="0" fillId="4" borderId="9" applyNumberFormat="1" applyFont="1" applyFill="1" applyBorder="1" applyAlignment="1" applyProtection="0">
      <alignment vertical="bottom"/>
    </xf>
    <xf numFmtId="0" fontId="0" fillId="4" borderId="9" applyNumberFormat="1" applyFont="1" applyFill="1" applyBorder="1" applyAlignment="1" applyProtection="0">
      <alignment vertical="bottom"/>
    </xf>
    <xf numFmtId="2" fontId="21" fillId="4" borderId="15" applyNumberFormat="1" applyFont="1" applyFill="1" applyBorder="1" applyAlignment="1" applyProtection="0">
      <alignment vertical="bottom"/>
    </xf>
    <xf numFmtId="0" fontId="0" fillId="4" borderId="15" applyNumberFormat="1" applyFont="1" applyFill="1" applyBorder="1" applyAlignment="1" applyProtection="0">
      <alignment vertical="bottom"/>
    </xf>
    <xf numFmtId="2" fontId="22" fillId="4" borderId="1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9" fillId="10" borderId="1" applyNumberFormat="1" applyFont="1" applyFill="1" applyBorder="1" applyAlignment="1" applyProtection="0">
      <alignment horizontal="center" vertical="center"/>
    </xf>
    <xf numFmtId="49" fontId="9" fillId="10" borderId="1" applyNumberFormat="1" applyFont="1" applyFill="1" applyBorder="1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horizontal="center" vertical="bottom"/>
    </xf>
    <xf numFmtId="0" fontId="0" borderId="17" applyNumberFormat="0" applyFont="1" applyFill="0" applyBorder="1" applyAlignment="1" applyProtection="0">
      <alignment horizontal="center" vertical="bottom"/>
    </xf>
    <xf numFmtId="49" fontId="6" fillId="11" borderId="30" applyNumberFormat="1" applyFont="1" applyFill="1" applyBorder="1" applyAlignment="1" applyProtection="0">
      <alignment horizontal="left" vertical="top"/>
    </xf>
    <xf numFmtId="0" fontId="6" fillId="11" borderId="1" applyNumberFormat="1" applyFont="1" applyFill="1" applyBorder="1" applyAlignment="1" applyProtection="0">
      <alignment horizontal="center" vertical="center"/>
    </xf>
    <xf numFmtId="60" fontId="6" fillId="11" borderId="1" applyNumberFormat="1" applyFont="1" applyFill="1" applyBorder="1" applyAlignment="1" applyProtection="0">
      <alignment horizontal="center" vertical="center"/>
    </xf>
    <xf numFmtId="0" fontId="0" borderId="31" applyNumberFormat="0" applyFont="1" applyFill="0" applyBorder="1" applyAlignment="1" applyProtection="0">
      <alignment horizontal="center" vertical="bottom"/>
    </xf>
    <xf numFmtId="49" fontId="6" fillId="11" borderId="30" applyNumberFormat="1" applyFont="1" applyFill="1" applyBorder="1" applyAlignment="1" applyProtection="0">
      <alignment vertical="bottom"/>
    </xf>
    <xf numFmtId="61" fontId="6" fillId="11" borderId="1" applyNumberFormat="1" applyFont="1" applyFill="1" applyBorder="1" applyAlignment="1" applyProtection="0">
      <alignment vertical="bottom"/>
    </xf>
    <xf numFmtId="0" fontId="0" borderId="32" applyNumberFormat="0" applyFont="1" applyFill="0" applyBorder="1" applyAlignment="1" applyProtection="0">
      <alignment horizontal="center" vertical="bottom"/>
    </xf>
    <xf numFmtId="49" fontId="0" fillId="12" borderId="1" applyNumberFormat="1" applyFont="1" applyFill="1" applyBorder="1" applyAlignment="1" applyProtection="0">
      <alignment vertical="bottom"/>
    </xf>
    <xf numFmtId="61" fontId="0" fillId="1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5" applyNumberFormat="1" applyFont="1" applyFill="0" applyBorder="1" applyAlignment="1" applyProtection="0">
      <alignment vertical="bottom"/>
    </xf>
    <xf numFmtId="0" fontId="0" borderId="15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8" borderId="15" applyNumberFormat="1" applyFont="1" applyFill="0" applyBorder="1" applyAlignment="1" applyProtection="0">
      <alignment vertical="bottom"/>
    </xf>
    <xf numFmtId="0" fontId="28" borderId="15" applyNumberFormat="1" applyFont="1" applyFill="0" applyBorder="1" applyAlignment="1" applyProtection="0">
      <alignment vertical="bottom"/>
    </xf>
    <xf numFmtId="0" fontId="29" borderId="15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3f3f3f"/>
      <rgbColor rgb="ffff0000"/>
      <rgbColor rgb="ffe2eeda"/>
      <rgbColor rgb="ff9cc2e5"/>
      <rgbColor rgb="ffaaaaaa"/>
      <rgbColor rgb="ff70ad47"/>
      <rgbColor rgb="ff5b9bd5"/>
      <rgbColor rgb="ff7f7f7f"/>
      <rgbColor rgb="ffd8d8d8"/>
      <rgbColor rgb="ffbfbfbf"/>
      <rgbColor rgb="ff595959"/>
      <rgbColor rgb="ff878787"/>
      <rgbColor rgb="7fff0000"/>
      <rgbColor rgb="ff212121"/>
      <rgbColor rgb="ffffe598"/>
      <rgbColor rgb="fff2f2f2"/>
      <rgbColor rgb="ffffc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800" u="none">
                <a:solidFill>
                  <a:srgbClr val="000000"/>
                </a:solidFill>
                <a:latin typeface="Calibri"/>
              </a:rPr>
              <a:t>Mineralogical density</a:t>
            </a:r>
          </a:p>
        </c:rich>
      </c:tx>
      <c:layout>
        <c:manualLayout>
          <c:xMode val="edge"/>
          <c:yMode val="edge"/>
          <c:x val="0.265542"/>
          <c:y val="0"/>
          <c:w val="0.468915"/>
          <c:h val="0.1475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84998"/>
          <c:y val="0.147594"/>
          <c:w val="0.890177"/>
          <c:h val="0.7766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'Berriman_inverse'!$H$1</c:f>
              <c:strCache>
                <c:ptCount val="1"/>
                <c:pt idx="0">
                  <c:v>Mineralogical density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'Berriman_inverse'!$E$2:$E$61</c:f>
              <c:numCache>
                <c:ptCount val="33"/>
                <c:pt idx="0">
                  <c:v>4.524900</c:v>
                </c:pt>
                <c:pt idx="1">
                  <c:v>6.473371</c:v>
                </c:pt>
                <c:pt idx="2">
                  <c:v>15.024288</c:v>
                </c:pt>
                <c:pt idx="3">
                  <c:v>14.192654</c:v>
                </c:pt>
                <c:pt idx="4">
                  <c:v>9.432966</c:v>
                </c:pt>
                <c:pt idx="5">
                  <c:v>9.294073</c:v>
                </c:pt>
                <c:pt idx="6">
                  <c:v>8.824133</c:v>
                </c:pt>
                <c:pt idx="7">
                  <c:v>7.476561</c:v>
                </c:pt>
                <c:pt idx="9">
                  <c:v>6.812695</c:v>
                </c:pt>
                <c:pt idx="10">
                  <c:v>8.326070</c:v>
                </c:pt>
                <c:pt idx="11">
                  <c:v>8.011974</c:v>
                </c:pt>
                <c:pt idx="12">
                  <c:v>17.534538</c:v>
                </c:pt>
                <c:pt idx="13">
                  <c:v>7.992399</c:v>
                </c:pt>
                <c:pt idx="14">
                  <c:v>9.789559</c:v>
                </c:pt>
                <c:pt idx="15">
                  <c:v>23.583723</c:v>
                </c:pt>
                <c:pt idx="16">
                  <c:v>9.160330</c:v>
                </c:pt>
                <c:pt idx="17">
                  <c:v>11.926943</c:v>
                </c:pt>
                <c:pt idx="18">
                  <c:v>11.786910</c:v>
                </c:pt>
                <c:pt idx="19">
                  <c:v>13.689575</c:v>
                </c:pt>
                <c:pt idx="20">
                  <c:v>14.749640</c:v>
                </c:pt>
                <c:pt idx="21">
                  <c:v>14.474410</c:v>
                </c:pt>
                <c:pt idx="22">
                  <c:v>15.885169</c:v>
                </c:pt>
                <c:pt idx="23">
                  <c:v>8.657731</c:v>
                </c:pt>
                <c:pt idx="24">
                  <c:v>10.653592</c:v>
                </c:pt>
                <c:pt idx="25">
                  <c:v>3.731300</c:v>
                </c:pt>
                <c:pt idx="26">
                  <c:v>2.162350</c:v>
                </c:pt>
                <c:pt idx="27">
                  <c:v>1.471150</c:v>
                </c:pt>
                <c:pt idx="28">
                  <c:v>6.934715</c:v>
                </c:pt>
                <c:pt idx="29">
                  <c:v>7.459951</c:v>
                </c:pt>
                <c:pt idx="30">
                  <c:v>23.648542</c:v>
                </c:pt>
                <c:pt idx="31">
                  <c:v>10.171065</c:v>
                </c:pt>
                <c:pt idx="32">
                  <c:v>5.877850</c:v>
                </c:pt>
                <c:pt idx="33">
                  <c:v>12.718631</c:v>
                </c:pt>
              </c:numCache>
            </c:numRef>
          </c:xVal>
          <c:yVal>
            <c:numRef>
              <c:f>'Berriman_inverse'!$H$2:$H$61</c:f>
              <c:numCache>
                <c:ptCount val="33"/>
                <c:pt idx="0">
                  <c:v>2.684139</c:v>
                </c:pt>
                <c:pt idx="1">
                  <c:v>2.709034</c:v>
                </c:pt>
                <c:pt idx="2">
                  <c:v>2.708188</c:v>
                </c:pt>
                <c:pt idx="3">
                  <c:v>2.712252</c:v>
                </c:pt>
                <c:pt idx="4">
                  <c:v>2.706714</c:v>
                </c:pt>
                <c:pt idx="5">
                  <c:v>2.705076</c:v>
                </c:pt>
                <c:pt idx="6">
                  <c:v>2.702068</c:v>
                </c:pt>
                <c:pt idx="7">
                  <c:v>2.707281</c:v>
                </c:pt>
                <c:pt idx="9">
                  <c:v>2.726375</c:v>
                </c:pt>
                <c:pt idx="10">
                  <c:v>2.711491</c:v>
                </c:pt>
                <c:pt idx="11">
                  <c:v>2.719617</c:v>
                </c:pt>
                <c:pt idx="12">
                  <c:v>2.703992</c:v>
                </c:pt>
                <c:pt idx="13">
                  <c:v>2.707591</c:v>
                </c:pt>
                <c:pt idx="14">
                  <c:v>2.704441</c:v>
                </c:pt>
                <c:pt idx="15">
                  <c:v>2.663626</c:v>
                </c:pt>
                <c:pt idx="16">
                  <c:v>2.711644</c:v>
                </c:pt>
                <c:pt idx="17">
                  <c:v>2.692799</c:v>
                </c:pt>
                <c:pt idx="18">
                  <c:v>2.706274</c:v>
                </c:pt>
                <c:pt idx="19">
                  <c:v>2.717376</c:v>
                </c:pt>
                <c:pt idx="20">
                  <c:v>2.747670</c:v>
                </c:pt>
                <c:pt idx="21">
                  <c:v>2.697988</c:v>
                </c:pt>
                <c:pt idx="22">
                  <c:v>2.701958</c:v>
                </c:pt>
                <c:pt idx="23">
                  <c:v>2.707985</c:v>
                </c:pt>
                <c:pt idx="24">
                  <c:v>2.699249</c:v>
                </c:pt>
                <c:pt idx="25">
                  <c:v>2.709701</c:v>
                </c:pt>
                <c:pt idx="26">
                  <c:v>2.713247</c:v>
                </c:pt>
                <c:pt idx="27">
                  <c:v>2.711794</c:v>
                </c:pt>
                <c:pt idx="28">
                  <c:v>2.720447</c:v>
                </c:pt>
                <c:pt idx="29">
                  <c:v>2.707871</c:v>
                </c:pt>
                <c:pt idx="30">
                  <c:v>2.646793</c:v>
                </c:pt>
                <c:pt idx="31">
                  <c:v>2.703758</c:v>
                </c:pt>
                <c:pt idx="32">
                  <c:v>2.715115</c:v>
                </c:pt>
                <c:pt idx="33">
                  <c:v>2.718671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7.5"/>
        <c:minorUnit val="3.7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075"/>
        <c:minorUnit val="0.03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79076"/>
          <c:y val="0.038958"/>
          <c:w val="0.786241"/>
          <c:h val="0.8348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'Prediction elastisity from El'!$R$1</c:f>
              <c:strCache>
                <c:ptCount val="1"/>
                <c:pt idx="0">
                  <c:v>Vp_exp_water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63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El'!$R$2:$R$35</c:f>
              <c:numCache>
                <c:ptCount val="33"/>
                <c:pt idx="0">
                  <c:v>5.294500</c:v>
                </c:pt>
                <c:pt idx="1">
                  <c:v>5.054500</c:v>
                </c:pt>
                <c:pt idx="2">
                  <c:v>4.028500</c:v>
                </c:pt>
                <c:pt idx="3">
                  <c:v>3.815500</c:v>
                </c:pt>
                <c:pt idx="4">
                  <c:v>4.827000</c:v>
                </c:pt>
                <c:pt idx="5">
                  <c:v>4.888500</c:v>
                </c:pt>
                <c:pt idx="6">
                  <c:v>4.935500</c:v>
                </c:pt>
                <c:pt idx="7">
                  <c:v>4.888500</c:v>
                </c:pt>
                <c:pt idx="9">
                  <c:v>4.900000</c:v>
                </c:pt>
                <c:pt idx="10">
                  <c:v>4.983500</c:v>
                </c:pt>
                <c:pt idx="11">
                  <c:v>5.058000</c:v>
                </c:pt>
                <c:pt idx="12">
                  <c:v>3.904500</c:v>
                </c:pt>
                <c:pt idx="13">
                  <c:v>5.250000</c:v>
                </c:pt>
                <c:pt idx="14">
                  <c:v>5.259000</c:v>
                </c:pt>
                <c:pt idx="15">
                  <c:v>3.531000</c:v>
                </c:pt>
                <c:pt idx="16">
                  <c:v>4.976000</c:v>
                </c:pt>
                <c:pt idx="17">
                  <c:v>4.405000</c:v>
                </c:pt>
                <c:pt idx="18">
                  <c:v>5.092500</c:v>
                </c:pt>
                <c:pt idx="19">
                  <c:v>4.419500</c:v>
                </c:pt>
                <c:pt idx="20">
                  <c:v>3.872000</c:v>
                </c:pt>
                <c:pt idx="21">
                  <c:v>3.916500</c:v>
                </c:pt>
                <c:pt idx="22">
                  <c:v>3.799000</c:v>
                </c:pt>
                <c:pt idx="23">
                  <c:v>4.874500</c:v>
                </c:pt>
                <c:pt idx="24">
                  <c:v>4.759500</c:v>
                </c:pt>
                <c:pt idx="25">
                  <c:v>5.360000</c:v>
                </c:pt>
                <c:pt idx="26">
                  <c:v>5.674000</c:v>
                </c:pt>
                <c:pt idx="27">
                  <c:v>5.568000</c:v>
                </c:pt>
                <c:pt idx="28">
                  <c:v>5.211500</c:v>
                </c:pt>
                <c:pt idx="29">
                  <c:v>5.469500</c:v>
                </c:pt>
                <c:pt idx="30">
                  <c:v>3.259500</c:v>
                </c:pt>
                <c:pt idx="31">
                  <c:v>4.996500</c:v>
                </c:pt>
                <c:pt idx="32">
                  <c:v>5.402500</c:v>
                </c:pt>
                <c:pt idx="33">
                  <c:v>4.551500</c:v>
                </c:pt>
              </c:numCache>
            </c:numRef>
          </c:xVal>
          <c:yVal>
            <c:numRef>
              <c:f>'Prediction elastisity from El'!$P$2:$P$35</c:f>
              <c:numCache>
                <c:ptCount val="33"/>
                <c:pt idx="0">
                  <c:v>5.049275</c:v>
                </c:pt>
                <c:pt idx="1">
                  <c:v>5.081696</c:v>
                </c:pt>
                <c:pt idx="2">
                  <c:v>4.229890</c:v>
                </c:pt>
                <c:pt idx="3">
                  <c:v>4.248244</c:v>
                </c:pt>
                <c:pt idx="4">
                  <c:v>4.467314</c:v>
                </c:pt>
                <c:pt idx="5">
                  <c:v>4.831118</c:v>
                </c:pt>
                <c:pt idx="6">
                  <c:v>4.915107</c:v>
                </c:pt>
                <c:pt idx="7">
                  <c:v>4.934201</c:v>
                </c:pt>
                <c:pt idx="9">
                  <c:v>5.139963</c:v>
                </c:pt>
                <c:pt idx="10">
                  <c:v>4.842830</c:v>
                </c:pt>
                <c:pt idx="11">
                  <c:v>5.025653</c:v>
                </c:pt>
                <c:pt idx="12">
                  <c:v>3.996391</c:v>
                </c:pt>
                <c:pt idx="13">
                  <c:v>4.921712</c:v>
                </c:pt>
                <c:pt idx="14">
                  <c:v>5.062922</c:v>
                </c:pt>
                <c:pt idx="15">
                  <c:v>3.518816</c:v>
                </c:pt>
                <c:pt idx="16">
                  <c:v>5.172367</c:v>
                </c:pt>
                <c:pt idx="17">
                  <c:v>4.265520</c:v>
                </c:pt>
                <c:pt idx="18">
                  <c:v>4.885826</c:v>
                </c:pt>
                <c:pt idx="19">
                  <c:v>4.410231</c:v>
                </c:pt>
                <c:pt idx="20">
                  <c:v>4.255780</c:v>
                </c:pt>
                <c:pt idx="21">
                  <c:v>4.387748</c:v>
                </c:pt>
                <c:pt idx="22">
                  <c:v>4.149197</c:v>
                </c:pt>
                <c:pt idx="23">
                  <c:v>4.635134</c:v>
                </c:pt>
                <c:pt idx="24">
                  <c:v>4.405993</c:v>
                </c:pt>
                <c:pt idx="25">
                  <c:v>5.332287</c:v>
                </c:pt>
                <c:pt idx="26">
                  <c:v>5.491608</c:v>
                </c:pt>
                <c:pt idx="27">
                  <c:v>5.283044</c:v>
                </c:pt>
                <c:pt idx="28">
                  <c:v>5.032588</c:v>
                </c:pt>
                <c:pt idx="29">
                  <c:v>4.936004</c:v>
                </c:pt>
                <c:pt idx="30">
                  <c:v>3.211339</c:v>
                </c:pt>
                <c:pt idx="31">
                  <c:v>4.699884</c:v>
                </c:pt>
                <c:pt idx="32">
                  <c:v>5.027441</c:v>
                </c:pt>
                <c:pt idx="33">
                  <c:v>4.701111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'Prediction elastisity from El'!$S$1</c:f>
              <c:strCache>
                <c:ptCount val="1"/>
                <c:pt idx="0">
                  <c:v>Vs_exp_water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rgbClr val="FF0000">
                  <a:alpha val="50000"/>
                </a:srgbClr>
              </a:solidFill>
              <a:ln w="9525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El'!$S$2:$S$35</c:f>
              <c:numCache>
                <c:ptCount val="33"/>
                <c:pt idx="0">
                  <c:v>2.649500</c:v>
                </c:pt>
                <c:pt idx="1">
                  <c:v>2.665000</c:v>
                </c:pt>
                <c:pt idx="2">
                  <c:v>2.233000</c:v>
                </c:pt>
                <c:pt idx="3">
                  <c:v>2.028500</c:v>
                </c:pt>
                <c:pt idx="4">
                  <c:v>2.503000</c:v>
                </c:pt>
                <c:pt idx="5">
                  <c:v>2.723500</c:v>
                </c:pt>
                <c:pt idx="6">
                  <c:v>2.632500</c:v>
                </c:pt>
                <c:pt idx="7">
                  <c:v>2.505000</c:v>
                </c:pt>
                <c:pt idx="9">
                  <c:v>2.471000</c:v>
                </c:pt>
                <c:pt idx="10">
                  <c:v>2.548000</c:v>
                </c:pt>
                <c:pt idx="11">
                  <c:v>2.649500</c:v>
                </c:pt>
                <c:pt idx="12">
                  <c:v>2.096500</c:v>
                </c:pt>
                <c:pt idx="13">
                  <c:v>2.666500</c:v>
                </c:pt>
                <c:pt idx="14">
                  <c:v>2.838500</c:v>
                </c:pt>
                <c:pt idx="15">
                  <c:v>1.718500</c:v>
                </c:pt>
                <c:pt idx="16">
                  <c:v>2.678500</c:v>
                </c:pt>
                <c:pt idx="17">
                  <c:v>2.577500</c:v>
                </c:pt>
                <c:pt idx="18">
                  <c:v>2.708000</c:v>
                </c:pt>
                <c:pt idx="19">
                  <c:v>2.230000</c:v>
                </c:pt>
                <c:pt idx="20">
                  <c:v>1.982000</c:v>
                </c:pt>
                <c:pt idx="21">
                  <c:v>2.033000</c:v>
                </c:pt>
                <c:pt idx="22">
                  <c:v>2.020000</c:v>
                </c:pt>
                <c:pt idx="23">
                  <c:v>2.779500</c:v>
                </c:pt>
                <c:pt idx="24">
                  <c:v>2.470000</c:v>
                </c:pt>
                <c:pt idx="25">
                  <c:v>2.893000</c:v>
                </c:pt>
                <c:pt idx="26">
                  <c:v>2.991500</c:v>
                </c:pt>
                <c:pt idx="27">
                  <c:v>2.954000</c:v>
                </c:pt>
                <c:pt idx="28">
                  <c:v>2.779500</c:v>
                </c:pt>
                <c:pt idx="29">
                  <c:v>2.911500</c:v>
                </c:pt>
                <c:pt idx="30">
                  <c:v>1.746500</c:v>
                </c:pt>
                <c:pt idx="31">
                  <c:v>2.582000</c:v>
                </c:pt>
                <c:pt idx="32">
                  <c:v>2.902500</c:v>
                </c:pt>
                <c:pt idx="33">
                  <c:v>2.358500</c:v>
                </c:pt>
              </c:numCache>
            </c:numRef>
          </c:xVal>
          <c:yVal>
            <c:numRef>
              <c:f>'Prediction elastisity from El'!$Q$2:$Q$35</c:f>
              <c:numCache>
                <c:ptCount val="33"/>
                <c:pt idx="0">
                  <c:v>2.775130</c:v>
                </c:pt>
                <c:pt idx="1">
                  <c:v>2.797373</c:v>
                </c:pt>
                <c:pt idx="2">
                  <c:v>2.375480</c:v>
                </c:pt>
                <c:pt idx="3">
                  <c:v>2.384738</c:v>
                </c:pt>
                <c:pt idx="4">
                  <c:v>2.491052</c:v>
                </c:pt>
                <c:pt idx="5">
                  <c:v>2.682011</c:v>
                </c:pt>
                <c:pt idx="6">
                  <c:v>2.720689</c:v>
                </c:pt>
                <c:pt idx="7">
                  <c:v>2.730780</c:v>
                </c:pt>
                <c:pt idx="9">
                  <c:v>2.821005</c:v>
                </c:pt>
                <c:pt idx="10">
                  <c:v>2.688013</c:v>
                </c:pt>
                <c:pt idx="11">
                  <c:v>2.770321</c:v>
                </c:pt>
                <c:pt idx="12">
                  <c:v>2.244976</c:v>
                </c:pt>
                <c:pt idx="13">
                  <c:v>2.724885</c:v>
                </c:pt>
                <c:pt idx="14">
                  <c:v>2.777606</c:v>
                </c:pt>
                <c:pt idx="15">
                  <c:v>1.960547</c:v>
                </c:pt>
                <c:pt idx="16">
                  <c:v>2.821975</c:v>
                </c:pt>
                <c:pt idx="17">
                  <c:v>2.386689</c:v>
                </c:pt>
                <c:pt idx="18">
                  <c:v>2.697198</c:v>
                </c:pt>
                <c:pt idx="19">
                  <c:v>2.471978</c:v>
                </c:pt>
                <c:pt idx="20">
                  <c:v>2.389569</c:v>
                </c:pt>
                <c:pt idx="21">
                  <c:v>2.459764</c:v>
                </c:pt>
                <c:pt idx="22">
                  <c:v>2.331078</c:v>
                </c:pt>
                <c:pt idx="23">
                  <c:v>2.582284</c:v>
                </c:pt>
                <c:pt idx="24">
                  <c:v>2.462997</c:v>
                </c:pt>
                <c:pt idx="25">
                  <c:v>2.904590</c:v>
                </c:pt>
                <c:pt idx="26">
                  <c:v>2.967728</c:v>
                </c:pt>
                <c:pt idx="27">
                  <c:v>2.815045</c:v>
                </c:pt>
                <c:pt idx="28">
                  <c:v>2.775467</c:v>
                </c:pt>
                <c:pt idx="29">
                  <c:v>2.731614</c:v>
                </c:pt>
                <c:pt idx="30">
                  <c:v>1.747386</c:v>
                </c:pt>
                <c:pt idx="31">
                  <c:v>2.619098</c:v>
                </c:pt>
                <c:pt idx="32">
                  <c:v>2.772411</c:v>
                </c:pt>
                <c:pt idx="33">
                  <c:v>2.614279</c:v>
                </c:pt>
              </c:numCache>
            </c:numRef>
          </c:yVal>
          <c:smooth val="0"/>
        </c:ser>
        <c:ser>
          <c:idx val="2"/>
          <c:order val="2"/>
          <c:tx>
            <c:v>Linear</c:v>
          </c:tx>
          <c:spPr>
            <a:noFill/>
            <a:ln w="19050" cap="flat">
              <a:solidFill>
                <a:srgbClr val="000000"/>
              </a:solidFill>
              <a:prstDash val="lgDash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000000"/>
                </a:solidFill>
                <a:prstDash val="lgDash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'Prediction elastisity from El'!$A$5</c:f>
              <c:strCache>
                <c:ptCount val="1"/>
                <c:pt idx="0">
                  <c:v>Linear-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El'!$A$6:$A$7</c:f>
              <c:numCache>
                <c:ptCount val="2"/>
                <c:pt idx="0">
                  <c:v>0.000000</c:v>
                </c:pt>
                <c:pt idx="1">
                  <c:v>6.160000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'Prediction elastisity from El'!$A$9</c:f>
              <c:strCache>
                <c:ptCount val="1"/>
                <c:pt idx="0">
                  <c:v>Linear+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El'!$A$10:$A$11</c:f>
              <c:numCache>
                <c:ptCount val="2"/>
                <c:pt idx="0">
                  <c:v>0.000000</c:v>
                </c:pt>
                <c:pt idx="1">
                  <c:v>7.840000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  <c:max val="7"/>
          <c:min val="1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категории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crossBetween val="between"/>
        <c:majorUnit val="1.5"/>
        <c:minorUnit val="0.75"/>
      </c:valAx>
      <c:valAx>
        <c:axId val="2094734553"/>
        <c:scaling>
          <c:orientation val="minMax"/>
          <c:max val="7"/>
          <c:min val="1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значения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78953"/>
          <c:y val="0.038958"/>
          <c:w val="0.786387"/>
          <c:h val="0.8348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'Prediction elastisity from El'!$AB$1</c:f>
              <c:strCache>
                <c:ptCount val="1"/>
                <c:pt idx="0">
                  <c:v>Vp_exp_oil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63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El'!$AB$2:$AB$35</c:f>
              <c:numCache>
                <c:ptCount val="33"/>
                <c:pt idx="0">
                  <c:v>5.564425</c:v>
                </c:pt>
                <c:pt idx="1">
                  <c:v>5.173550</c:v>
                </c:pt>
                <c:pt idx="2">
                  <c:v>4.103260</c:v>
                </c:pt>
                <c:pt idx="3">
                  <c:v>3.971235</c:v>
                </c:pt>
                <c:pt idx="4">
                  <c:v>4.759910</c:v>
                </c:pt>
                <c:pt idx="5">
                  <c:v>4.699830</c:v>
                </c:pt>
                <c:pt idx="6">
                  <c:v>5.103325</c:v>
                </c:pt>
                <c:pt idx="7">
                  <c:v>4.972040</c:v>
                </c:pt>
                <c:pt idx="9">
                  <c:v>5.177195</c:v>
                </c:pt>
                <c:pt idx="10">
                  <c:v>4.983580</c:v>
                </c:pt>
                <c:pt idx="11">
                  <c:v>3.848400</c:v>
                </c:pt>
                <c:pt idx="12">
                  <c:v>4.949630</c:v>
                </c:pt>
                <c:pt idx="13">
                  <c:v>5.191380</c:v>
                </c:pt>
                <c:pt idx="14">
                  <c:v>5.190400</c:v>
                </c:pt>
                <c:pt idx="15">
                  <c:v>3.400395</c:v>
                </c:pt>
                <c:pt idx="16">
                  <c:v>5.065555</c:v>
                </c:pt>
                <c:pt idx="17">
                  <c:v>4.274135</c:v>
                </c:pt>
                <c:pt idx="18">
                  <c:v>4.921815</c:v>
                </c:pt>
                <c:pt idx="19">
                  <c:v>4.224880</c:v>
                </c:pt>
                <c:pt idx="20">
                  <c:v>4.156260</c:v>
                </c:pt>
                <c:pt idx="21">
                  <c:v>4.204595</c:v>
                </c:pt>
                <c:pt idx="22">
                  <c:v>4.033640</c:v>
                </c:pt>
                <c:pt idx="23">
                  <c:v>5.183660</c:v>
                </c:pt>
                <c:pt idx="24">
                  <c:v>4.750370</c:v>
                </c:pt>
                <c:pt idx="25">
                  <c:v>5.686820</c:v>
                </c:pt>
                <c:pt idx="26">
                  <c:v>5.919150</c:v>
                </c:pt>
                <c:pt idx="27">
                  <c:v>5.958540</c:v>
                </c:pt>
                <c:pt idx="28">
                  <c:v>5.374120</c:v>
                </c:pt>
                <c:pt idx="29">
                  <c:v>5.370535</c:v>
                </c:pt>
                <c:pt idx="30">
                  <c:v>3.167705</c:v>
                </c:pt>
                <c:pt idx="31">
                  <c:v>5.099085</c:v>
                </c:pt>
                <c:pt idx="32">
                  <c:v>5.491510</c:v>
                </c:pt>
                <c:pt idx="33">
                  <c:v>4.469470</c:v>
                </c:pt>
              </c:numCache>
            </c:numRef>
          </c:xVal>
          <c:yVal>
            <c:numRef>
              <c:f>'Prediction elastisity from El'!$Z$2:$Z$35</c:f>
              <c:numCache>
                <c:ptCount val="33"/>
                <c:pt idx="0">
                  <c:v>5.012476</c:v>
                </c:pt>
                <c:pt idx="1">
                  <c:v>5.169718</c:v>
                </c:pt>
                <c:pt idx="2">
                  <c:v>4.037970</c:v>
                </c:pt>
                <c:pt idx="3">
                  <c:v>4.040407</c:v>
                </c:pt>
                <c:pt idx="4">
                  <c:v>4.223976</c:v>
                </c:pt>
                <c:pt idx="5">
                  <c:v>4.856441</c:v>
                </c:pt>
                <c:pt idx="6">
                  <c:v>4.975816</c:v>
                </c:pt>
                <c:pt idx="7">
                  <c:v>4.964318</c:v>
                </c:pt>
                <c:pt idx="9">
                  <c:v>5.270307</c:v>
                </c:pt>
                <c:pt idx="10">
                  <c:v>4.843815</c:v>
                </c:pt>
                <c:pt idx="11">
                  <c:v>5.125611</c:v>
                </c:pt>
                <c:pt idx="12">
                  <c:v>3.709752</c:v>
                </c:pt>
                <c:pt idx="13">
                  <c:v>4.961690</c:v>
                </c:pt>
                <c:pt idx="14">
                  <c:v>5.213456</c:v>
                </c:pt>
                <c:pt idx="15">
                  <c:v>3.022557</c:v>
                </c:pt>
                <c:pt idx="16">
                  <c:v>5.356484</c:v>
                </c:pt>
                <c:pt idx="17">
                  <c:v>3.973554</c:v>
                </c:pt>
                <c:pt idx="18">
                  <c:v>4.992880</c:v>
                </c:pt>
                <c:pt idx="19">
                  <c:v>4.302527</c:v>
                </c:pt>
                <c:pt idx="20">
                  <c:v>4.073685</c:v>
                </c:pt>
                <c:pt idx="21">
                  <c:v>4.288630</c:v>
                </c:pt>
                <c:pt idx="22">
                  <c:v>3.925842</c:v>
                </c:pt>
                <c:pt idx="23">
                  <c:v>4.495826</c:v>
                </c:pt>
                <c:pt idx="24">
                  <c:v>4.174317</c:v>
                </c:pt>
                <c:pt idx="25">
                  <c:v>5.476688</c:v>
                </c:pt>
                <c:pt idx="26">
                  <c:v>5.670762</c:v>
                </c:pt>
                <c:pt idx="27">
                  <c:v>5.054190</c:v>
                </c:pt>
                <c:pt idx="28">
                  <c:v>5.105965</c:v>
                </c:pt>
                <c:pt idx="29">
                  <c:v>4.966691</c:v>
                </c:pt>
                <c:pt idx="30">
                  <c:v>2.369064</c:v>
                </c:pt>
                <c:pt idx="31">
                  <c:v>4.670929</c:v>
                </c:pt>
                <c:pt idx="32">
                  <c:v>5.055569</c:v>
                </c:pt>
                <c:pt idx="33">
                  <c:v>4.738901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'Prediction elastisity from El'!$AC$1</c:f>
              <c:strCache>
                <c:ptCount val="1"/>
                <c:pt idx="0">
                  <c:v>Vs_exp_oil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rgbClr val="FF0000">
                  <a:alpha val="50000"/>
                </a:srgbClr>
              </a:solidFill>
              <a:ln w="9525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El'!$AC$2:$AC$35</c:f>
              <c:numCache>
                <c:ptCount val="33"/>
                <c:pt idx="0">
                  <c:v>3.019440</c:v>
                </c:pt>
                <c:pt idx="1">
                  <c:v>2.849075</c:v>
                </c:pt>
                <c:pt idx="2">
                  <c:v>2.256210</c:v>
                </c:pt>
                <c:pt idx="3">
                  <c:v>2.164210</c:v>
                </c:pt>
                <c:pt idx="4">
                  <c:v>2.564645</c:v>
                </c:pt>
                <c:pt idx="5">
                  <c:v>2.492100</c:v>
                </c:pt>
                <c:pt idx="6">
                  <c:v>2.809800</c:v>
                </c:pt>
                <c:pt idx="7">
                  <c:v>2.834515</c:v>
                </c:pt>
                <c:pt idx="9">
                  <c:v>2.813970</c:v>
                </c:pt>
                <c:pt idx="10">
                  <c:v>2.704390</c:v>
                </c:pt>
                <c:pt idx="11">
                  <c:v>2.114470</c:v>
                </c:pt>
                <c:pt idx="12">
                  <c:v>2.775565</c:v>
                </c:pt>
                <c:pt idx="13">
                  <c:v>2.876360</c:v>
                </c:pt>
                <c:pt idx="14">
                  <c:v>2.813755</c:v>
                </c:pt>
                <c:pt idx="15">
                  <c:v>1.825235</c:v>
                </c:pt>
                <c:pt idx="16">
                  <c:v>2.766570</c:v>
                </c:pt>
                <c:pt idx="17">
                  <c:v>2.451200</c:v>
                </c:pt>
                <c:pt idx="18">
                  <c:v>2.700855</c:v>
                </c:pt>
                <c:pt idx="19">
                  <c:v>2.245580</c:v>
                </c:pt>
                <c:pt idx="20">
                  <c:v>2.235810</c:v>
                </c:pt>
                <c:pt idx="21">
                  <c:v>2.373170</c:v>
                </c:pt>
                <c:pt idx="22">
                  <c:v>2.318860</c:v>
                </c:pt>
                <c:pt idx="23">
                  <c:v>2.909890</c:v>
                </c:pt>
                <c:pt idx="24">
                  <c:v>2.644360</c:v>
                </c:pt>
                <c:pt idx="25">
                  <c:v>3.238515</c:v>
                </c:pt>
                <c:pt idx="26">
                  <c:v>3.195955</c:v>
                </c:pt>
                <c:pt idx="27">
                  <c:v>3.269995</c:v>
                </c:pt>
                <c:pt idx="28">
                  <c:v>3.091910</c:v>
                </c:pt>
                <c:pt idx="29">
                  <c:v>3.007310</c:v>
                </c:pt>
                <c:pt idx="30">
                  <c:v>1.861495</c:v>
                </c:pt>
                <c:pt idx="31">
                  <c:v>2.699025</c:v>
                </c:pt>
                <c:pt idx="32">
                  <c:v>2.945640</c:v>
                </c:pt>
                <c:pt idx="33">
                  <c:v>2.513400</c:v>
                </c:pt>
              </c:numCache>
            </c:numRef>
          </c:xVal>
          <c:yVal>
            <c:numRef>
              <c:f>'Prediction elastisity from El'!$AA$2:$AA$35</c:f>
              <c:numCache>
                <c:ptCount val="33"/>
                <c:pt idx="0">
                  <c:v>2.874018</c:v>
                </c:pt>
                <c:pt idx="1">
                  <c:v>2.922171</c:v>
                </c:pt>
                <c:pt idx="2">
                  <c:v>2.404532</c:v>
                </c:pt>
                <c:pt idx="3">
                  <c:v>2.409264</c:v>
                </c:pt>
                <c:pt idx="4">
                  <c:v>2.514394</c:v>
                </c:pt>
                <c:pt idx="5">
                  <c:v>2.788404</c:v>
                </c:pt>
                <c:pt idx="6">
                  <c:v>2.836747</c:v>
                </c:pt>
                <c:pt idx="7">
                  <c:v>2.840515</c:v>
                </c:pt>
                <c:pt idx="9">
                  <c:v>2.954884</c:v>
                </c:pt>
                <c:pt idx="10">
                  <c:v>2.789010</c:v>
                </c:pt>
                <c:pt idx="11">
                  <c:v>2.896562</c:v>
                </c:pt>
                <c:pt idx="12">
                  <c:v>2.233128</c:v>
                </c:pt>
                <c:pt idx="13">
                  <c:v>2.836505</c:v>
                </c:pt>
                <c:pt idx="14">
                  <c:v>2.914481</c:v>
                </c:pt>
                <c:pt idx="15">
                  <c:v>1.846142</c:v>
                </c:pt>
                <c:pt idx="16">
                  <c:v>2.966138</c:v>
                </c:pt>
                <c:pt idx="17">
                  <c:v>2.385056</c:v>
                </c:pt>
                <c:pt idx="18">
                  <c:v>2.823180</c:v>
                </c:pt>
                <c:pt idx="19">
                  <c:v>2.532812</c:v>
                </c:pt>
                <c:pt idx="20">
                  <c:v>2.422663</c:v>
                </c:pt>
                <c:pt idx="21">
                  <c:v>2.522601</c:v>
                </c:pt>
                <c:pt idx="22">
                  <c:v>2.346932</c:v>
                </c:pt>
                <c:pt idx="23">
                  <c:v>2.641841</c:v>
                </c:pt>
                <c:pt idx="24">
                  <c:v>2.486759</c:v>
                </c:pt>
                <c:pt idx="25">
                  <c:v>3.043874</c:v>
                </c:pt>
                <c:pt idx="26">
                  <c:v>3.114809</c:v>
                </c:pt>
                <c:pt idx="27">
                  <c:v>2.887706</c:v>
                </c:pt>
                <c:pt idx="28">
                  <c:v>2.896406</c:v>
                </c:pt>
                <c:pt idx="29">
                  <c:v>2.841514</c:v>
                </c:pt>
                <c:pt idx="30">
                  <c:v>1.461219</c:v>
                </c:pt>
                <c:pt idx="31">
                  <c:v>2.709266</c:v>
                </c:pt>
                <c:pt idx="32">
                  <c:v>2.883975</c:v>
                </c:pt>
                <c:pt idx="33">
                  <c:v>2.721403</c:v>
                </c:pt>
              </c:numCache>
            </c:numRef>
          </c:yVal>
          <c:smooth val="0"/>
        </c:ser>
        <c:ser>
          <c:idx val="2"/>
          <c:order val="2"/>
          <c:tx>
            <c:v>Linear</c:v>
          </c:tx>
          <c:spPr>
            <a:noFill/>
            <a:ln w="19050" cap="flat">
              <a:solidFill>
                <a:srgbClr val="000000"/>
              </a:solidFill>
              <a:prstDash val="lgDash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000000"/>
                </a:solidFill>
                <a:prstDash val="lgDash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'Prediction elastisity from El'!$A$5</c:f>
              <c:strCache>
                <c:ptCount val="1"/>
                <c:pt idx="0">
                  <c:v>Linear-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El'!$A$6:$A$7</c:f>
              <c:numCache>
                <c:ptCount val="2"/>
                <c:pt idx="0">
                  <c:v>0.000000</c:v>
                </c:pt>
                <c:pt idx="1">
                  <c:v>6.160000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'Prediction elastisity from El'!$A$9</c:f>
              <c:strCache>
                <c:ptCount val="1"/>
                <c:pt idx="0">
                  <c:v>Linear+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El'!$A$10:$A$11</c:f>
              <c:numCache>
                <c:ptCount val="2"/>
                <c:pt idx="0">
                  <c:v>0.000000</c:v>
                </c:pt>
                <c:pt idx="1">
                  <c:v>7.840000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  <c:max val="7"/>
          <c:min val="1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категории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crossBetween val="between"/>
        <c:majorUnit val="1.5"/>
        <c:minorUnit val="0.75"/>
      </c:valAx>
      <c:valAx>
        <c:axId val="2094734553"/>
        <c:scaling>
          <c:orientation val="minMax"/>
          <c:max val="7"/>
          <c:min val="1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значения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79076"/>
          <c:y val="0.038905"/>
          <c:w val="0.786241"/>
          <c:h val="0.8350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'Prediction elastisity from El'!$R$1</c:f>
              <c:strCache>
                <c:ptCount val="1"/>
                <c:pt idx="0">
                  <c:v>Vp_exp_water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miter lim="400000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1270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El'!$R$2:$R$35</c:f>
              <c:numCache>
                <c:ptCount val="33"/>
                <c:pt idx="0">
                  <c:v>5.294500</c:v>
                </c:pt>
                <c:pt idx="1">
                  <c:v>5.054500</c:v>
                </c:pt>
                <c:pt idx="2">
                  <c:v>4.028500</c:v>
                </c:pt>
                <c:pt idx="3">
                  <c:v>3.815500</c:v>
                </c:pt>
                <c:pt idx="4">
                  <c:v>4.827000</c:v>
                </c:pt>
                <c:pt idx="5">
                  <c:v>4.888500</c:v>
                </c:pt>
                <c:pt idx="6">
                  <c:v>4.935500</c:v>
                </c:pt>
                <c:pt idx="7">
                  <c:v>4.888500</c:v>
                </c:pt>
                <c:pt idx="9">
                  <c:v>4.900000</c:v>
                </c:pt>
                <c:pt idx="10">
                  <c:v>4.983500</c:v>
                </c:pt>
                <c:pt idx="11">
                  <c:v>5.058000</c:v>
                </c:pt>
                <c:pt idx="12">
                  <c:v>3.904500</c:v>
                </c:pt>
                <c:pt idx="13">
                  <c:v>5.250000</c:v>
                </c:pt>
                <c:pt idx="14">
                  <c:v>5.259000</c:v>
                </c:pt>
                <c:pt idx="15">
                  <c:v>3.531000</c:v>
                </c:pt>
                <c:pt idx="16">
                  <c:v>4.976000</c:v>
                </c:pt>
                <c:pt idx="17">
                  <c:v>4.405000</c:v>
                </c:pt>
                <c:pt idx="18">
                  <c:v>5.092500</c:v>
                </c:pt>
                <c:pt idx="19">
                  <c:v>4.419500</c:v>
                </c:pt>
                <c:pt idx="20">
                  <c:v>3.872000</c:v>
                </c:pt>
                <c:pt idx="21">
                  <c:v>3.916500</c:v>
                </c:pt>
                <c:pt idx="22">
                  <c:v>3.799000</c:v>
                </c:pt>
                <c:pt idx="23">
                  <c:v>4.874500</c:v>
                </c:pt>
                <c:pt idx="24">
                  <c:v>4.759500</c:v>
                </c:pt>
                <c:pt idx="25">
                  <c:v>5.360000</c:v>
                </c:pt>
                <c:pt idx="26">
                  <c:v>5.674000</c:v>
                </c:pt>
                <c:pt idx="27">
                  <c:v>5.568000</c:v>
                </c:pt>
                <c:pt idx="28">
                  <c:v>5.211500</c:v>
                </c:pt>
                <c:pt idx="29">
                  <c:v>5.469500</c:v>
                </c:pt>
                <c:pt idx="30">
                  <c:v>3.259500</c:v>
                </c:pt>
                <c:pt idx="31">
                  <c:v>4.996500</c:v>
                </c:pt>
                <c:pt idx="32">
                  <c:v>5.402500</c:v>
                </c:pt>
                <c:pt idx="33">
                  <c:v>4.551500</c:v>
                </c:pt>
              </c:numCache>
            </c:numRef>
          </c:xVal>
          <c:yVal>
            <c:numRef>
              <c:f>'Prediction elastisity from El'!$P$2:$P$35</c:f>
              <c:numCache>
                <c:ptCount val="33"/>
                <c:pt idx="0">
                  <c:v>5.049275</c:v>
                </c:pt>
                <c:pt idx="1">
                  <c:v>5.081696</c:v>
                </c:pt>
                <c:pt idx="2">
                  <c:v>4.229890</c:v>
                </c:pt>
                <c:pt idx="3">
                  <c:v>4.248244</c:v>
                </c:pt>
                <c:pt idx="4">
                  <c:v>4.467314</c:v>
                </c:pt>
                <c:pt idx="5">
                  <c:v>4.831118</c:v>
                </c:pt>
                <c:pt idx="6">
                  <c:v>4.915107</c:v>
                </c:pt>
                <c:pt idx="7">
                  <c:v>4.934201</c:v>
                </c:pt>
                <c:pt idx="9">
                  <c:v>5.139963</c:v>
                </c:pt>
                <c:pt idx="10">
                  <c:v>4.842830</c:v>
                </c:pt>
                <c:pt idx="11">
                  <c:v>5.025653</c:v>
                </c:pt>
                <c:pt idx="12">
                  <c:v>3.996391</c:v>
                </c:pt>
                <c:pt idx="13">
                  <c:v>4.921712</c:v>
                </c:pt>
                <c:pt idx="14">
                  <c:v>5.062922</c:v>
                </c:pt>
                <c:pt idx="15">
                  <c:v>3.518816</c:v>
                </c:pt>
                <c:pt idx="16">
                  <c:v>5.172367</c:v>
                </c:pt>
                <c:pt idx="17">
                  <c:v>4.265520</c:v>
                </c:pt>
                <c:pt idx="18">
                  <c:v>4.885826</c:v>
                </c:pt>
                <c:pt idx="19">
                  <c:v>4.410231</c:v>
                </c:pt>
                <c:pt idx="20">
                  <c:v>4.255780</c:v>
                </c:pt>
                <c:pt idx="21">
                  <c:v>4.387748</c:v>
                </c:pt>
                <c:pt idx="22">
                  <c:v>4.149197</c:v>
                </c:pt>
                <c:pt idx="23">
                  <c:v>4.635134</c:v>
                </c:pt>
                <c:pt idx="24">
                  <c:v>4.405993</c:v>
                </c:pt>
                <c:pt idx="25">
                  <c:v>5.332287</c:v>
                </c:pt>
                <c:pt idx="26">
                  <c:v>5.491608</c:v>
                </c:pt>
                <c:pt idx="27">
                  <c:v>5.283044</c:v>
                </c:pt>
                <c:pt idx="28">
                  <c:v>5.032588</c:v>
                </c:pt>
                <c:pt idx="29">
                  <c:v>4.936004</c:v>
                </c:pt>
                <c:pt idx="30">
                  <c:v>3.211339</c:v>
                </c:pt>
                <c:pt idx="31">
                  <c:v>4.699884</c:v>
                </c:pt>
                <c:pt idx="32">
                  <c:v>5.027441</c:v>
                </c:pt>
                <c:pt idx="33">
                  <c:v>4.701111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'Prediction elastisity from El'!$S$1</c:f>
              <c:strCache>
                <c:ptCount val="1"/>
                <c:pt idx="0">
                  <c:v>Vs_exp_water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chemeClr val="accent5">
                  <a:alpha val="50000"/>
                </a:schemeClr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El'!$S$2:$S$35</c:f>
              <c:numCache>
                <c:ptCount val="33"/>
                <c:pt idx="0">
                  <c:v>2.649500</c:v>
                </c:pt>
                <c:pt idx="1">
                  <c:v>2.665000</c:v>
                </c:pt>
                <c:pt idx="2">
                  <c:v>2.233000</c:v>
                </c:pt>
                <c:pt idx="3">
                  <c:v>2.028500</c:v>
                </c:pt>
                <c:pt idx="4">
                  <c:v>2.503000</c:v>
                </c:pt>
                <c:pt idx="5">
                  <c:v>2.723500</c:v>
                </c:pt>
                <c:pt idx="6">
                  <c:v>2.632500</c:v>
                </c:pt>
                <c:pt idx="7">
                  <c:v>2.505000</c:v>
                </c:pt>
                <c:pt idx="9">
                  <c:v>2.471000</c:v>
                </c:pt>
                <c:pt idx="10">
                  <c:v>2.548000</c:v>
                </c:pt>
                <c:pt idx="11">
                  <c:v>2.649500</c:v>
                </c:pt>
                <c:pt idx="12">
                  <c:v>2.096500</c:v>
                </c:pt>
                <c:pt idx="13">
                  <c:v>2.666500</c:v>
                </c:pt>
                <c:pt idx="14">
                  <c:v>2.838500</c:v>
                </c:pt>
                <c:pt idx="15">
                  <c:v>1.718500</c:v>
                </c:pt>
                <c:pt idx="16">
                  <c:v>2.678500</c:v>
                </c:pt>
                <c:pt idx="17">
                  <c:v>2.577500</c:v>
                </c:pt>
                <c:pt idx="18">
                  <c:v>2.708000</c:v>
                </c:pt>
                <c:pt idx="19">
                  <c:v>2.230000</c:v>
                </c:pt>
                <c:pt idx="20">
                  <c:v>1.982000</c:v>
                </c:pt>
                <c:pt idx="21">
                  <c:v>2.033000</c:v>
                </c:pt>
                <c:pt idx="22">
                  <c:v>2.020000</c:v>
                </c:pt>
                <c:pt idx="23">
                  <c:v>2.779500</c:v>
                </c:pt>
                <c:pt idx="24">
                  <c:v>2.470000</c:v>
                </c:pt>
                <c:pt idx="25">
                  <c:v>2.893000</c:v>
                </c:pt>
                <c:pt idx="26">
                  <c:v>2.991500</c:v>
                </c:pt>
                <c:pt idx="27">
                  <c:v>2.954000</c:v>
                </c:pt>
                <c:pt idx="28">
                  <c:v>2.779500</c:v>
                </c:pt>
                <c:pt idx="29">
                  <c:v>2.911500</c:v>
                </c:pt>
                <c:pt idx="30">
                  <c:v>1.746500</c:v>
                </c:pt>
                <c:pt idx="31">
                  <c:v>2.582000</c:v>
                </c:pt>
                <c:pt idx="32">
                  <c:v>2.902500</c:v>
                </c:pt>
                <c:pt idx="33">
                  <c:v>2.358500</c:v>
                </c:pt>
              </c:numCache>
            </c:numRef>
          </c:xVal>
          <c:yVal>
            <c:numRef>
              <c:f>'Prediction elastisity from El'!$Q$2:$Q$35</c:f>
              <c:numCache>
                <c:ptCount val="33"/>
                <c:pt idx="0">
                  <c:v>2.775130</c:v>
                </c:pt>
                <c:pt idx="1">
                  <c:v>2.797373</c:v>
                </c:pt>
                <c:pt idx="2">
                  <c:v>2.375480</c:v>
                </c:pt>
                <c:pt idx="3">
                  <c:v>2.384738</c:v>
                </c:pt>
                <c:pt idx="4">
                  <c:v>2.491052</c:v>
                </c:pt>
                <c:pt idx="5">
                  <c:v>2.682011</c:v>
                </c:pt>
                <c:pt idx="6">
                  <c:v>2.720689</c:v>
                </c:pt>
                <c:pt idx="7">
                  <c:v>2.730780</c:v>
                </c:pt>
                <c:pt idx="9">
                  <c:v>2.821005</c:v>
                </c:pt>
                <c:pt idx="10">
                  <c:v>2.688013</c:v>
                </c:pt>
                <c:pt idx="11">
                  <c:v>2.770321</c:v>
                </c:pt>
                <c:pt idx="12">
                  <c:v>2.244976</c:v>
                </c:pt>
                <c:pt idx="13">
                  <c:v>2.724885</c:v>
                </c:pt>
                <c:pt idx="14">
                  <c:v>2.777606</c:v>
                </c:pt>
                <c:pt idx="15">
                  <c:v>1.960547</c:v>
                </c:pt>
                <c:pt idx="16">
                  <c:v>2.821975</c:v>
                </c:pt>
                <c:pt idx="17">
                  <c:v>2.386689</c:v>
                </c:pt>
                <c:pt idx="18">
                  <c:v>2.697198</c:v>
                </c:pt>
                <c:pt idx="19">
                  <c:v>2.471978</c:v>
                </c:pt>
                <c:pt idx="20">
                  <c:v>2.389569</c:v>
                </c:pt>
                <c:pt idx="21">
                  <c:v>2.459764</c:v>
                </c:pt>
                <c:pt idx="22">
                  <c:v>2.331078</c:v>
                </c:pt>
                <c:pt idx="23">
                  <c:v>2.582284</c:v>
                </c:pt>
                <c:pt idx="24">
                  <c:v>2.462997</c:v>
                </c:pt>
                <c:pt idx="25">
                  <c:v>2.904590</c:v>
                </c:pt>
                <c:pt idx="26">
                  <c:v>2.967728</c:v>
                </c:pt>
                <c:pt idx="27">
                  <c:v>2.815045</c:v>
                </c:pt>
                <c:pt idx="28">
                  <c:v>2.775467</c:v>
                </c:pt>
                <c:pt idx="29">
                  <c:v>2.731614</c:v>
                </c:pt>
                <c:pt idx="30">
                  <c:v>1.747386</c:v>
                </c:pt>
                <c:pt idx="31">
                  <c:v>2.619098</c:v>
                </c:pt>
                <c:pt idx="32">
                  <c:v>2.772411</c:v>
                </c:pt>
                <c:pt idx="33">
                  <c:v>2.614279</c:v>
                </c:pt>
              </c:numCache>
            </c:numRef>
          </c:yVal>
          <c:smooth val="0"/>
        </c:ser>
        <c:ser>
          <c:idx val="2"/>
          <c:order val="2"/>
          <c:tx>
            <c:v>Linear</c:v>
          </c:tx>
          <c:spPr>
            <a:solidFill>
              <a:schemeClr val="accent2"/>
            </a:solidFill>
            <a:ln w="19050" cap="flat">
              <a:solidFill>
                <a:srgbClr val="000000"/>
              </a:solidFill>
              <a:prstDash val="lg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'Prediction elastisity from El'!$A$5</c:f>
              <c:strCache>
                <c:ptCount val="1"/>
                <c:pt idx="0">
                  <c:v>Linear-</c:v>
                </c:pt>
              </c:strCache>
            </c:strRef>
          </c:tx>
          <c:spPr>
            <a:solidFill>
              <a:schemeClr val="accent3"/>
            </a:solidFill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El'!$A$6:$A$7</c:f>
              <c:numCache>
                <c:ptCount val="2"/>
                <c:pt idx="0">
                  <c:v>0.000000</c:v>
                </c:pt>
                <c:pt idx="1">
                  <c:v>6.160000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'Prediction elastisity from El'!$A$9</c:f>
              <c:strCache>
                <c:ptCount val="1"/>
                <c:pt idx="0">
                  <c:v>Linear+</c:v>
                </c:pt>
              </c:strCache>
            </c:strRef>
          </c:tx>
          <c:spPr>
            <a:solidFill>
              <a:schemeClr val="accent4"/>
            </a:solidFill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El'!$A$10:$A$11</c:f>
              <c:numCache>
                <c:ptCount val="2"/>
                <c:pt idx="0">
                  <c:v>0.000000</c:v>
                </c:pt>
                <c:pt idx="1">
                  <c:v>7.840000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'Prediction elastisity from El'!$AB$1</c:f>
              <c:strCache>
                <c:ptCount val="1"/>
                <c:pt idx="0">
                  <c:v>Vp_exp_oil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1270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El'!$AB$2:$AB$35</c:f>
              <c:numCache>
                <c:ptCount val="33"/>
                <c:pt idx="0">
                  <c:v>5.564425</c:v>
                </c:pt>
                <c:pt idx="1">
                  <c:v>5.173550</c:v>
                </c:pt>
                <c:pt idx="2">
                  <c:v>4.103260</c:v>
                </c:pt>
                <c:pt idx="3">
                  <c:v>3.971235</c:v>
                </c:pt>
                <c:pt idx="4">
                  <c:v>4.759910</c:v>
                </c:pt>
                <c:pt idx="5">
                  <c:v>4.699830</c:v>
                </c:pt>
                <c:pt idx="6">
                  <c:v>5.103325</c:v>
                </c:pt>
                <c:pt idx="7">
                  <c:v>4.972040</c:v>
                </c:pt>
                <c:pt idx="9">
                  <c:v>5.177195</c:v>
                </c:pt>
                <c:pt idx="10">
                  <c:v>4.983580</c:v>
                </c:pt>
                <c:pt idx="11">
                  <c:v>3.848400</c:v>
                </c:pt>
                <c:pt idx="12">
                  <c:v>4.949630</c:v>
                </c:pt>
                <c:pt idx="13">
                  <c:v>5.191380</c:v>
                </c:pt>
                <c:pt idx="14">
                  <c:v>5.190400</c:v>
                </c:pt>
                <c:pt idx="15">
                  <c:v>3.400395</c:v>
                </c:pt>
                <c:pt idx="16">
                  <c:v>5.065555</c:v>
                </c:pt>
                <c:pt idx="17">
                  <c:v>4.274135</c:v>
                </c:pt>
                <c:pt idx="18">
                  <c:v>4.921815</c:v>
                </c:pt>
                <c:pt idx="19">
                  <c:v>4.224880</c:v>
                </c:pt>
                <c:pt idx="20">
                  <c:v>4.156260</c:v>
                </c:pt>
                <c:pt idx="21">
                  <c:v>4.204595</c:v>
                </c:pt>
                <c:pt idx="22">
                  <c:v>4.033640</c:v>
                </c:pt>
                <c:pt idx="23">
                  <c:v>5.183660</c:v>
                </c:pt>
                <c:pt idx="24">
                  <c:v>4.750370</c:v>
                </c:pt>
                <c:pt idx="25">
                  <c:v>5.686820</c:v>
                </c:pt>
                <c:pt idx="26">
                  <c:v>5.919150</c:v>
                </c:pt>
                <c:pt idx="27">
                  <c:v>5.958540</c:v>
                </c:pt>
                <c:pt idx="28">
                  <c:v>5.374120</c:v>
                </c:pt>
                <c:pt idx="29">
                  <c:v>5.370535</c:v>
                </c:pt>
                <c:pt idx="30">
                  <c:v>3.167705</c:v>
                </c:pt>
                <c:pt idx="31">
                  <c:v>5.099085</c:v>
                </c:pt>
                <c:pt idx="32">
                  <c:v>5.491510</c:v>
                </c:pt>
                <c:pt idx="33">
                  <c:v>4.469470</c:v>
                </c:pt>
              </c:numCache>
            </c:numRef>
          </c:xVal>
          <c:yVal>
            <c:numRef>
              <c:f>'Prediction elastisity from El'!$Z$2:$Z$35</c:f>
              <c:numCache>
                <c:ptCount val="33"/>
                <c:pt idx="0">
                  <c:v>5.012476</c:v>
                </c:pt>
                <c:pt idx="1">
                  <c:v>5.169718</c:v>
                </c:pt>
                <c:pt idx="2">
                  <c:v>4.037970</c:v>
                </c:pt>
                <c:pt idx="3">
                  <c:v>4.040407</c:v>
                </c:pt>
                <c:pt idx="4">
                  <c:v>4.223976</c:v>
                </c:pt>
                <c:pt idx="5">
                  <c:v>4.856441</c:v>
                </c:pt>
                <c:pt idx="6">
                  <c:v>4.975816</c:v>
                </c:pt>
                <c:pt idx="7">
                  <c:v>4.964318</c:v>
                </c:pt>
                <c:pt idx="9">
                  <c:v>5.270307</c:v>
                </c:pt>
                <c:pt idx="10">
                  <c:v>4.843815</c:v>
                </c:pt>
                <c:pt idx="11">
                  <c:v>5.125611</c:v>
                </c:pt>
                <c:pt idx="12">
                  <c:v>3.709752</c:v>
                </c:pt>
                <c:pt idx="13">
                  <c:v>4.961690</c:v>
                </c:pt>
                <c:pt idx="14">
                  <c:v>5.213456</c:v>
                </c:pt>
                <c:pt idx="15">
                  <c:v>3.022557</c:v>
                </c:pt>
                <c:pt idx="16">
                  <c:v>5.356484</c:v>
                </c:pt>
                <c:pt idx="17">
                  <c:v>3.973554</c:v>
                </c:pt>
                <c:pt idx="18">
                  <c:v>4.992880</c:v>
                </c:pt>
                <c:pt idx="19">
                  <c:v>4.302527</c:v>
                </c:pt>
                <c:pt idx="20">
                  <c:v>4.073685</c:v>
                </c:pt>
                <c:pt idx="21">
                  <c:v>4.288630</c:v>
                </c:pt>
                <c:pt idx="22">
                  <c:v>3.925842</c:v>
                </c:pt>
                <c:pt idx="23">
                  <c:v>4.495826</c:v>
                </c:pt>
                <c:pt idx="24">
                  <c:v>4.174317</c:v>
                </c:pt>
                <c:pt idx="25">
                  <c:v>5.476688</c:v>
                </c:pt>
                <c:pt idx="26">
                  <c:v>5.670762</c:v>
                </c:pt>
                <c:pt idx="27">
                  <c:v>5.054190</c:v>
                </c:pt>
                <c:pt idx="28">
                  <c:v>5.105965</c:v>
                </c:pt>
                <c:pt idx="29">
                  <c:v>4.966691</c:v>
                </c:pt>
                <c:pt idx="30">
                  <c:v>2.369064</c:v>
                </c:pt>
                <c:pt idx="31">
                  <c:v>4.670929</c:v>
                </c:pt>
                <c:pt idx="32">
                  <c:v>5.055569</c:v>
                </c:pt>
                <c:pt idx="33">
                  <c:v>4.738901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'Prediction elastisity from El'!$AC$1</c:f>
              <c:strCache>
                <c:ptCount val="1"/>
                <c:pt idx="0">
                  <c:v>Vs_exp_oil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50000"/>
                </a:schemeClr>
              </a:solidFill>
              <a:ln w="9525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El'!$AC$2:$AC$35</c:f>
              <c:numCache>
                <c:ptCount val="33"/>
                <c:pt idx="0">
                  <c:v>3.019440</c:v>
                </c:pt>
                <c:pt idx="1">
                  <c:v>2.849075</c:v>
                </c:pt>
                <c:pt idx="2">
                  <c:v>2.256210</c:v>
                </c:pt>
                <c:pt idx="3">
                  <c:v>2.164210</c:v>
                </c:pt>
                <c:pt idx="4">
                  <c:v>2.564645</c:v>
                </c:pt>
                <c:pt idx="5">
                  <c:v>2.492100</c:v>
                </c:pt>
                <c:pt idx="6">
                  <c:v>2.809800</c:v>
                </c:pt>
                <c:pt idx="7">
                  <c:v>2.834515</c:v>
                </c:pt>
                <c:pt idx="9">
                  <c:v>2.813970</c:v>
                </c:pt>
                <c:pt idx="10">
                  <c:v>2.704390</c:v>
                </c:pt>
                <c:pt idx="11">
                  <c:v>2.114470</c:v>
                </c:pt>
                <c:pt idx="12">
                  <c:v>2.775565</c:v>
                </c:pt>
                <c:pt idx="13">
                  <c:v>2.876360</c:v>
                </c:pt>
                <c:pt idx="14">
                  <c:v>2.813755</c:v>
                </c:pt>
                <c:pt idx="15">
                  <c:v>1.825235</c:v>
                </c:pt>
                <c:pt idx="16">
                  <c:v>2.766570</c:v>
                </c:pt>
                <c:pt idx="17">
                  <c:v>2.451200</c:v>
                </c:pt>
                <c:pt idx="18">
                  <c:v>2.700855</c:v>
                </c:pt>
                <c:pt idx="19">
                  <c:v>2.245580</c:v>
                </c:pt>
                <c:pt idx="20">
                  <c:v>2.235810</c:v>
                </c:pt>
                <c:pt idx="21">
                  <c:v>2.373170</c:v>
                </c:pt>
                <c:pt idx="22">
                  <c:v>2.318860</c:v>
                </c:pt>
                <c:pt idx="23">
                  <c:v>2.909890</c:v>
                </c:pt>
                <c:pt idx="24">
                  <c:v>2.644360</c:v>
                </c:pt>
                <c:pt idx="25">
                  <c:v>3.238515</c:v>
                </c:pt>
                <c:pt idx="26">
                  <c:v>3.195955</c:v>
                </c:pt>
                <c:pt idx="27">
                  <c:v>3.269995</c:v>
                </c:pt>
                <c:pt idx="28">
                  <c:v>3.091910</c:v>
                </c:pt>
                <c:pt idx="29">
                  <c:v>3.007310</c:v>
                </c:pt>
                <c:pt idx="30">
                  <c:v>1.861495</c:v>
                </c:pt>
                <c:pt idx="31">
                  <c:v>2.699025</c:v>
                </c:pt>
                <c:pt idx="32">
                  <c:v>2.945640</c:v>
                </c:pt>
                <c:pt idx="33">
                  <c:v>2.513400</c:v>
                </c:pt>
              </c:numCache>
            </c:numRef>
          </c:xVal>
          <c:yVal>
            <c:numRef>
              <c:f>'Prediction elastisity from El'!$AA$2:$AA$35</c:f>
              <c:numCache>
                <c:ptCount val="33"/>
                <c:pt idx="0">
                  <c:v>2.874018</c:v>
                </c:pt>
                <c:pt idx="1">
                  <c:v>2.922171</c:v>
                </c:pt>
                <c:pt idx="2">
                  <c:v>2.404532</c:v>
                </c:pt>
                <c:pt idx="3">
                  <c:v>2.409264</c:v>
                </c:pt>
                <c:pt idx="4">
                  <c:v>2.514394</c:v>
                </c:pt>
                <c:pt idx="5">
                  <c:v>2.788404</c:v>
                </c:pt>
                <c:pt idx="6">
                  <c:v>2.836747</c:v>
                </c:pt>
                <c:pt idx="7">
                  <c:v>2.840515</c:v>
                </c:pt>
                <c:pt idx="9">
                  <c:v>2.954884</c:v>
                </c:pt>
                <c:pt idx="10">
                  <c:v>2.789010</c:v>
                </c:pt>
                <c:pt idx="11">
                  <c:v>2.896562</c:v>
                </c:pt>
                <c:pt idx="12">
                  <c:v>2.233128</c:v>
                </c:pt>
                <c:pt idx="13">
                  <c:v>2.836505</c:v>
                </c:pt>
                <c:pt idx="14">
                  <c:v>2.914481</c:v>
                </c:pt>
                <c:pt idx="15">
                  <c:v>1.846142</c:v>
                </c:pt>
                <c:pt idx="16">
                  <c:v>2.966138</c:v>
                </c:pt>
                <c:pt idx="17">
                  <c:v>2.385056</c:v>
                </c:pt>
                <c:pt idx="18">
                  <c:v>2.823180</c:v>
                </c:pt>
                <c:pt idx="19">
                  <c:v>2.532812</c:v>
                </c:pt>
                <c:pt idx="20">
                  <c:v>2.422663</c:v>
                </c:pt>
                <c:pt idx="21">
                  <c:v>2.522601</c:v>
                </c:pt>
                <c:pt idx="22">
                  <c:v>2.346932</c:v>
                </c:pt>
                <c:pt idx="23">
                  <c:v>2.641841</c:v>
                </c:pt>
                <c:pt idx="24">
                  <c:v>2.486759</c:v>
                </c:pt>
                <c:pt idx="25">
                  <c:v>3.043874</c:v>
                </c:pt>
                <c:pt idx="26">
                  <c:v>3.114809</c:v>
                </c:pt>
                <c:pt idx="27">
                  <c:v>2.887706</c:v>
                </c:pt>
                <c:pt idx="28">
                  <c:v>2.896406</c:v>
                </c:pt>
                <c:pt idx="29">
                  <c:v>2.841514</c:v>
                </c:pt>
                <c:pt idx="30">
                  <c:v>1.461219</c:v>
                </c:pt>
                <c:pt idx="31">
                  <c:v>2.709266</c:v>
                </c:pt>
                <c:pt idx="32">
                  <c:v>2.883975</c:v>
                </c:pt>
                <c:pt idx="33">
                  <c:v>2.721403</c:v>
                </c:pt>
              </c:numCache>
            </c:numRef>
          </c:yVal>
          <c:smooth val="0"/>
        </c:ser>
        <c:ser>
          <c:idx val="7"/>
          <c:order val="7"/>
          <c:tx>
            <c:v>Linear</c:v>
          </c:tx>
          <c:spPr>
            <a:noFill/>
            <a:ln w="19050" cap="flat">
              <a:solidFill>
                <a:schemeClr val="accent3"/>
              </a:solidFill>
              <a:prstDash val="lgDash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3"/>
                </a:solidFill>
                <a:prstDash val="lgDash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'Prediction elastisity from El'!$A$5</c:f>
              <c:strCache>
                <c:ptCount val="1"/>
                <c:pt idx="0">
                  <c:v>Linear-</c:v>
                </c:pt>
              </c:strCache>
            </c:strRef>
          </c:tx>
          <c:spPr>
            <a:noFill/>
            <a:ln w="19050" cap="flat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El'!$A$6:$A$7</c:f>
              <c:numCache>
                <c:ptCount val="2"/>
                <c:pt idx="0">
                  <c:v>0.000000</c:v>
                </c:pt>
                <c:pt idx="1">
                  <c:v>6.160000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'Prediction elastisity from El'!$A$9</c:f>
              <c:strCache>
                <c:ptCount val="1"/>
                <c:pt idx="0">
                  <c:v>Linear+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El'!$A$10:$A$11</c:f>
              <c:numCache>
                <c:ptCount val="2"/>
                <c:pt idx="0">
                  <c:v>0.000000</c:v>
                </c:pt>
                <c:pt idx="1">
                  <c:v>7.840000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  <c:max val="7"/>
          <c:min val="1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категории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crossBetween val="between"/>
        <c:majorUnit val="1.5"/>
        <c:minorUnit val="0.75"/>
      </c:valAx>
      <c:valAx>
        <c:axId val="2094734553"/>
        <c:scaling>
          <c:orientation val="minMax"/>
          <c:max val="7"/>
          <c:min val="1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значения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79076"/>
          <c:y val="0.0389049"/>
          <c:w val="0.786241"/>
          <c:h val="0.8350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'Prediction elastisity from El'!$R$1</c:f>
              <c:strCache>
                <c:ptCount val="1"/>
                <c:pt idx="0">
                  <c:v>Vp_exp_water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miter lim="400000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1270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El'!$R$2:$R$35</c:f>
              <c:numCache>
                <c:ptCount val="33"/>
                <c:pt idx="0">
                  <c:v>5.294500</c:v>
                </c:pt>
                <c:pt idx="1">
                  <c:v>5.054500</c:v>
                </c:pt>
                <c:pt idx="2">
                  <c:v>4.028500</c:v>
                </c:pt>
                <c:pt idx="3">
                  <c:v>3.815500</c:v>
                </c:pt>
                <c:pt idx="4">
                  <c:v>4.827000</c:v>
                </c:pt>
                <c:pt idx="5">
                  <c:v>4.888500</c:v>
                </c:pt>
                <c:pt idx="6">
                  <c:v>4.935500</c:v>
                </c:pt>
                <c:pt idx="7">
                  <c:v>4.888500</c:v>
                </c:pt>
                <c:pt idx="9">
                  <c:v>4.900000</c:v>
                </c:pt>
                <c:pt idx="10">
                  <c:v>4.983500</c:v>
                </c:pt>
                <c:pt idx="11">
                  <c:v>5.058000</c:v>
                </c:pt>
                <c:pt idx="12">
                  <c:v>3.904500</c:v>
                </c:pt>
                <c:pt idx="13">
                  <c:v>5.250000</c:v>
                </c:pt>
                <c:pt idx="14">
                  <c:v>5.259000</c:v>
                </c:pt>
                <c:pt idx="15">
                  <c:v>3.531000</c:v>
                </c:pt>
                <c:pt idx="16">
                  <c:v>4.976000</c:v>
                </c:pt>
                <c:pt idx="17">
                  <c:v>4.405000</c:v>
                </c:pt>
                <c:pt idx="18">
                  <c:v>5.092500</c:v>
                </c:pt>
                <c:pt idx="19">
                  <c:v>4.419500</c:v>
                </c:pt>
                <c:pt idx="20">
                  <c:v>3.872000</c:v>
                </c:pt>
                <c:pt idx="21">
                  <c:v>3.916500</c:v>
                </c:pt>
                <c:pt idx="22">
                  <c:v>3.799000</c:v>
                </c:pt>
                <c:pt idx="23">
                  <c:v>4.874500</c:v>
                </c:pt>
                <c:pt idx="24">
                  <c:v>4.759500</c:v>
                </c:pt>
                <c:pt idx="25">
                  <c:v>5.360000</c:v>
                </c:pt>
                <c:pt idx="26">
                  <c:v>5.674000</c:v>
                </c:pt>
                <c:pt idx="27">
                  <c:v>5.568000</c:v>
                </c:pt>
                <c:pt idx="28">
                  <c:v>5.211500</c:v>
                </c:pt>
                <c:pt idx="29">
                  <c:v>5.469500</c:v>
                </c:pt>
                <c:pt idx="30">
                  <c:v>3.259500</c:v>
                </c:pt>
                <c:pt idx="31">
                  <c:v>4.996500</c:v>
                </c:pt>
                <c:pt idx="32">
                  <c:v>5.402500</c:v>
                </c:pt>
                <c:pt idx="33">
                  <c:v>4.551500</c:v>
                </c:pt>
              </c:numCache>
            </c:numRef>
          </c:xVal>
          <c:yVal>
            <c:numRef>
              <c:f>'Prediction elastisity from El'!$P$2:$P$35</c:f>
              <c:numCache>
                <c:ptCount val="33"/>
                <c:pt idx="0">
                  <c:v>5.049275</c:v>
                </c:pt>
                <c:pt idx="1">
                  <c:v>5.081696</c:v>
                </c:pt>
                <c:pt idx="2">
                  <c:v>4.229890</c:v>
                </c:pt>
                <c:pt idx="3">
                  <c:v>4.248244</c:v>
                </c:pt>
                <c:pt idx="4">
                  <c:v>4.467314</c:v>
                </c:pt>
                <c:pt idx="5">
                  <c:v>4.831118</c:v>
                </c:pt>
                <c:pt idx="6">
                  <c:v>4.915107</c:v>
                </c:pt>
                <c:pt idx="7">
                  <c:v>4.934201</c:v>
                </c:pt>
                <c:pt idx="9">
                  <c:v>5.139963</c:v>
                </c:pt>
                <c:pt idx="10">
                  <c:v>4.842830</c:v>
                </c:pt>
                <c:pt idx="11">
                  <c:v>5.025653</c:v>
                </c:pt>
                <c:pt idx="12">
                  <c:v>3.996391</c:v>
                </c:pt>
                <c:pt idx="13">
                  <c:v>4.921712</c:v>
                </c:pt>
                <c:pt idx="14">
                  <c:v>5.062922</c:v>
                </c:pt>
                <c:pt idx="15">
                  <c:v>3.518816</c:v>
                </c:pt>
                <c:pt idx="16">
                  <c:v>5.172367</c:v>
                </c:pt>
                <c:pt idx="17">
                  <c:v>4.265520</c:v>
                </c:pt>
                <c:pt idx="18">
                  <c:v>4.885826</c:v>
                </c:pt>
                <c:pt idx="19">
                  <c:v>4.410231</c:v>
                </c:pt>
                <c:pt idx="20">
                  <c:v>4.255780</c:v>
                </c:pt>
                <c:pt idx="21">
                  <c:v>4.387748</c:v>
                </c:pt>
                <c:pt idx="22">
                  <c:v>4.149197</c:v>
                </c:pt>
                <c:pt idx="23">
                  <c:v>4.635134</c:v>
                </c:pt>
                <c:pt idx="24">
                  <c:v>4.405993</c:v>
                </c:pt>
                <c:pt idx="25">
                  <c:v>5.332287</c:v>
                </c:pt>
                <c:pt idx="26">
                  <c:v>5.491608</c:v>
                </c:pt>
                <c:pt idx="27">
                  <c:v>5.283044</c:v>
                </c:pt>
                <c:pt idx="28">
                  <c:v>5.032588</c:v>
                </c:pt>
                <c:pt idx="29">
                  <c:v>4.936004</c:v>
                </c:pt>
                <c:pt idx="30">
                  <c:v>3.211339</c:v>
                </c:pt>
                <c:pt idx="31">
                  <c:v>4.699884</c:v>
                </c:pt>
                <c:pt idx="32">
                  <c:v>5.027441</c:v>
                </c:pt>
                <c:pt idx="33">
                  <c:v>4.701111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'Prediction elastisity from El'!$S$1</c:f>
              <c:strCache>
                <c:ptCount val="1"/>
                <c:pt idx="0">
                  <c:v>Vs_exp_water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chemeClr val="accent5">
                  <a:alpha val="50000"/>
                </a:schemeClr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>
                <a:solidFill>
                  <a:srgbClr val="000000"/>
                </a:solidFill>
                <a:prstDash val="solid"/>
                <a:miter lim="800000"/>
              </a:ln>
              <a:effectLst/>
            </c:spPr>
          </c:errBars>
          <c:xVal>
            <c:numRef>
              <c:f>'Prediction elastisity from El'!$S$2:$S$35</c:f>
              <c:numCache>
                <c:ptCount val="33"/>
                <c:pt idx="0">
                  <c:v>2.649500</c:v>
                </c:pt>
                <c:pt idx="1">
                  <c:v>2.665000</c:v>
                </c:pt>
                <c:pt idx="2">
                  <c:v>2.233000</c:v>
                </c:pt>
                <c:pt idx="3">
                  <c:v>2.028500</c:v>
                </c:pt>
                <c:pt idx="4">
                  <c:v>2.503000</c:v>
                </c:pt>
                <c:pt idx="5">
                  <c:v>2.723500</c:v>
                </c:pt>
                <c:pt idx="6">
                  <c:v>2.632500</c:v>
                </c:pt>
                <c:pt idx="7">
                  <c:v>2.505000</c:v>
                </c:pt>
                <c:pt idx="9">
                  <c:v>2.471000</c:v>
                </c:pt>
                <c:pt idx="10">
                  <c:v>2.548000</c:v>
                </c:pt>
                <c:pt idx="11">
                  <c:v>2.649500</c:v>
                </c:pt>
                <c:pt idx="12">
                  <c:v>2.096500</c:v>
                </c:pt>
                <c:pt idx="13">
                  <c:v>2.666500</c:v>
                </c:pt>
                <c:pt idx="14">
                  <c:v>2.838500</c:v>
                </c:pt>
                <c:pt idx="15">
                  <c:v>1.718500</c:v>
                </c:pt>
                <c:pt idx="16">
                  <c:v>2.678500</c:v>
                </c:pt>
                <c:pt idx="17">
                  <c:v>2.577500</c:v>
                </c:pt>
                <c:pt idx="18">
                  <c:v>2.708000</c:v>
                </c:pt>
                <c:pt idx="19">
                  <c:v>2.230000</c:v>
                </c:pt>
                <c:pt idx="20">
                  <c:v>1.982000</c:v>
                </c:pt>
                <c:pt idx="21">
                  <c:v>2.033000</c:v>
                </c:pt>
                <c:pt idx="22">
                  <c:v>2.020000</c:v>
                </c:pt>
                <c:pt idx="23">
                  <c:v>2.779500</c:v>
                </c:pt>
                <c:pt idx="24">
                  <c:v>2.470000</c:v>
                </c:pt>
                <c:pt idx="25">
                  <c:v>2.893000</c:v>
                </c:pt>
                <c:pt idx="26">
                  <c:v>2.991500</c:v>
                </c:pt>
                <c:pt idx="27">
                  <c:v>2.954000</c:v>
                </c:pt>
                <c:pt idx="28">
                  <c:v>2.779500</c:v>
                </c:pt>
                <c:pt idx="29">
                  <c:v>2.911500</c:v>
                </c:pt>
                <c:pt idx="30">
                  <c:v>1.746500</c:v>
                </c:pt>
                <c:pt idx="31">
                  <c:v>2.582000</c:v>
                </c:pt>
                <c:pt idx="32">
                  <c:v>2.902500</c:v>
                </c:pt>
                <c:pt idx="33">
                  <c:v>2.358500</c:v>
                </c:pt>
              </c:numCache>
            </c:numRef>
          </c:xVal>
          <c:yVal>
            <c:numRef>
              <c:f>'Prediction elastisity from El'!$Q$2:$Q$35</c:f>
              <c:numCache>
                <c:ptCount val="33"/>
                <c:pt idx="0">
                  <c:v>2.775130</c:v>
                </c:pt>
                <c:pt idx="1">
                  <c:v>2.797373</c:v>
                </c:pt>
                <c:pt idx="2">
                  <c:v>2.375480</c:v>
                </c:pt>
                <c:pt idx="3">
                  <c:v>2.384738</c:v>
                </c:pt>
                <c:pt idx="4">
                  <c:v>2.491052</c:v>
                </c:pt>
                <c:pt idx="5">
                  <c:v>2.682011</c:v>
                </c:pt>
                <c:pt idx="6">
                  <c:v>2.720689</c:v>
                </c:pt>
                <c:pt idx="7">
                  <c:v>2.730780</c:v>
                </c:pt>
                <c:pt idx="9">
                  <c:v>2.821005</c:v>
                </c:pt>
                <c:pt idx="10">
                  <c:v>2.688013</c:v>
                </c:pt>
                <c:pt idx="11">
                  <c:v>2.770321</c:v>
                </c:pt>
                <c:pt idx="12">
                  <c:v>2.244976</c:v>
                </c:pt>
                <c:pt idx="13">
                  <c:v>2.724885</c:v>
                </c:pt>
                <c:pt idx="14">
                  <c:v>2.777606</c:v>
                </c:pt>
                <c:pt idx="15">
                  <c:v>1.960547</c:v>
                </c:pt>
                <c:pt idx="16">
                  <c:v>2.821975</c:v>
                </c:pt>
                <c:pt idx="17">
                  <c:v>2.386689</c:v>
                </c:pt>
                <c:pt idx="18">
                  <c:v>2.697198</c:v>
                </c:pt>
                <c:pt idx="19">
                  <c:v>2.471978</c:v>
                </c:pt>
                <c:pt idx="20">
                  <c:v>2.389569</c:v>
                </c:pt>
                <c:pt idx="21">
                  <c:v>2.459764</c:v>
                </c:pt>
                <c:pt idx="22">
                  <c:v>2.331078</c:v>
                </c:pt>
                <c:pt idx="23">
                  <c:v>2.582284</c:v>
                </c:pt>
                <c:pt idx="24">
                  <c:v>2.462997</c:v>
                </c:pt>
                <c:pt idx="25">
                  <c:v>2.904590</c:v>
                </c:pt>
                <c:pt idx="26">
                  <c:v>2.967728</c:v>
                </c:pt>
                <c:pt idx="27">
                  <c:v>2.815045</c:v>
                </c:pt>
                <c:pt idx="28">
                  <c:v>2.775467</c:v>
                </c:pt>
                <c:pt idx="29">
                  <c:v>2.731614</c:v>
                </c:pt>
                <c:pt idx="30">
                  <c:v>1.747386</c:v>
                </c:pt>
                <c:pt idx="31">
                  <c:v>2.619098</c:v>
                </c:pt>
                <c:pt idx="32">
                  <c:v>2.772411</c:v>
                </c:pt>
                <c:pt idx="33">
                  <c:v>2.614279</c:v>
                </c:pt>
              </c:numCache>
            </c:numRef>
          </c:yVal>
          <c:smooth val="0"/>
        </c:ser>
        <c:ser>
          <c:idx val="2"/>
          <c:order val="2"/>
          <c:tx>
            <c:v>Linear</c:v>
          </c:tx>
          <c:spPr>
            <a:solidFill>
              <a:schemeClr val="accent2"/>
            </a:solidFill>
            <a:ln w="19050" cap="flat">
              <a:solidFill>
                <a:srgbClr val="000000"/>
              </a:solidFill>
              <a:prstDash val="lg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'Prediction elastisity from El'!$A$5</c:f>
              <c:strCache>
                <c:ptCount val="1"/>
                <c:pt idx="0">
                  <c:v>Linear-</c:v>
                </c:pt>
              </c:strCache>
            </c:strRef>
          </c:tx>
          <c:spPr>
            <a:solidFill>
              <a:schemeClr val="accent3"/>
            </a:solidFill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El'!$A$6:$A$7</c:f>
              <c:numCache>
                <c:ptCount val="2"/>
                <c:pt idx="0">
                  <c:v>0.000000</c:v>
                </c:pt>
                <c:pt idx="1">
                  <c:v>6.160000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'Prediction elastisity from El'!$A$9</c:f>
              <c:strCache>
                <c:ptCount val="1"/>
                <c:pt idx="0">
                  <c:v>Linear+</c:v>
                </c:pt>
              </c:strCache>
            </c:strRef>
          </c:tx>
          <c:spPr>
            <a:solidFill>
              <a:schemeClr val="accent4"/>
            </a:solidFill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El'!$A$10:$A$11</c:f>
              <c:numCache>
                <c:ptCount val="2"/>
                <c:pt idx="0">
                  <c:v>0.000000</c:v>
                </c:pt>
                <c:pt idx="1">
                  <c:v>7.840000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'Prediction elastisity from El'!$AB$1</c:f>
              <c:strCache>
                <c:ptCount val="1"/>
                <c:pt idx="0">
                  <c:v>Vp_exp_oil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1270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>
                <a:solidFill>
                  <a:srgbClr val="000000"/>
                </a:solidFill>
                <a:prstDash val="solid"/>
                <a:miter lim="800000"/>
              </a:ln>
              <a:effectLst/>
            </c:spPr>
          </c:errBars>
          <c:xVal>
            <c:numRef>
              <c:f>'Prediction elastisity from El'!$AB$2:$AB$35</c:f>
              <c:numCache>
                <c:ptCount val="33"/>
                <c:pt idx="0">
                  <c:v>5.564425</c:v>
                </c:pt>
                <c:pt idx="1">
                  <c:v>5.173550</c:v>
                </c:pt>
                <c:pt idx="2">
                  <c:v>4.103260</c:v>
                </c:pt>
                <c:pt idx="3">
                  <c:v>3.971235</c:v>
                </c:pt>
                <c:pt idx="4">
                  <c:v>4.759910</c:v>
                </c:pt>
                <c:pt idx="5">
                  <c:v>4.699830</c:v>
                </c:pt>
                <c:pt idx="6">
                  <c:v>5.103325</c:v>
                </c:pt>
                <c:pt idx="7">
                  <c:v>4.972040</c:v>
                </c:pt>
                <c:pt idx="9">
                  <c:v>5.177195</c:v>
                </c:pt>
                <c:pt idx="10">
                  <c:v>4.983580</c:v>
                </c:pt>
                <c:pt idx="11">
                  <c:v>3.848400</c:v>
                </c:pt>
                <c:pt idx="12">
                  <c:v>4.949630</c:v>
                </c:pt>
                <c:pt idx="13">
                  <c:v>5.191380</c:v>
                </c:pt>
                <c:pt idx="14">
                  <c:v>5.190400</c:v>
                </c:pt>
                <c:pt idx="15">
                  <c:v>3.400395</c:v>
                </c:pt>
                <c:pt idx="16">
                  <c:v>5.065555</c:v>
                </c:pt>
                <c:pt idx="17">
                  <c:v>4.274135</c:v>
                </c:pt>
                <c:pt idx="18">
                  <c:v>4.921815</c:v>
                </c:pt>
                <c:pt idx="19">
                  <c:v>4.224880</c:v>
                </c:pt>
                <c:pt idx="20">
                  <c:v>4.156260</c:v>
                </c:pt>
                <c:pt idx="21">
                  <c:v>4.204595</c:v>
                </c:pt>
                <c:pt idx="22">
                  <c:v>4.033640</c:v>
                </c:pt>
                <c:pt idx="23">
                  <c:v>5.183660</c:v>
                </c:pt>
                <c:pt idx="24">
                  <c:v>4.750370</c:v>
                </c:pt>
                <c:pt idx="25">
                  <c:v>5.686820</c:v>
                </c:pt>
                <c:pt idx="26">
                  <c:v>5.919150</c:v>
                </c:pt>
                <c:pt idx="27">
                  <c:v>5.958540</c:v>
                </c:pt>
                <c:pt idx="28">
                  <c:v>5.374120</c:v>
                </c:pt>
                <c:pt idx="29">
                  <c:v>5.370535</c:v>
                </c:pt>
                <c:pt idx="30">
                  <c:v>3.167705</c:v>
                </c:pt>
                <c:pt idx="31">
                  <c:v>5.099085</c:v>
                </c:pt>
                <c:pt idx="32">
                  <c:v>5.491510</c:v>
                </c:pt>
                <c:pt idx="33">
                  <c:v>4.469470</c:v>
                </c:pt>
              </c:numCache>
            </c:numRef>
          </c:xVal>
          <c:yVal>
            <c:numRef>
              <c:f>'Prediction elastisity from El'!$Z$2:$Z$35</c:f>
              <c:numCache>
                <c:ptCount val="33"/>
                <c:pt idx="0">
                  <c:v>5.012476</c:v>
                </c:pt>
                <c:pt idx="1">
                  <c:v>5.169718</c:v>
                </c:pt>
                <c:pt idx="2">
                  <c:v>4.037970</c:v>
                </c:pt>
                <c:pt idx="3">
                  <c:v>4.040407</c:v>
                </c:pt>
                <c:pt idx="4">
                  <c:v>4.223976</c:v>
                </c:pt>
                <c:pt idx="5">
                  <c:v>4.856441</c:v>
                </c:pt>
                <c:pt idx="6">
                  <c:v>4.975816</c:v>
                </c:pt>
                <c:pt idx="7">
                  <c:v>4.964318</c:v>
                </c:pt>
                <c:pt idx="9">
                  <c:v>5.270307</c:v>
                </c:pt>
                <c:pt idx="10">
                  <c:v>4.843815</c:v>
                </c:pt>
                <c:pt idx="11">
                  <c:v>5.125611</c:v>
                </c:pt>
                <c:pt idx="12">
                  <c:v>3.709752</c:v>
                </c:pt>
                <c:pt idx="13">
                  <c:v>4.961690</c:v>
                </c:pt>
                <c:pt idx="14">
                  <c:v>5.213456</c:v>
                </c:pt>
                <c:pt idx="15">
                  <c:v>3.022557</c:v>
                </c:pt>
                <c:pt idx="16">
                  <c:v>5.356484</c:v>
                </c:pt>
                <c:pt idx="17">
                  <c:v>3.973554</c:v>
                </c:pt>
                <c:pt idx="18">
                  <c:v>4.992880</c:v>
                </c:pt>
                <c:pt idx="19">
                  <c:v>4.302527</c:v>
                </c:pt>
                <c:pt idx="20">
                  <c:v>4.073685</c:v>
                </c:pt>
                <c:pt idx="21">
                  <c:v>4.288630</c:v>
                </c:pt>
                <c:pt idx="22">
                  <c:v>3.925842</c:v>
                </c:pt>
                <c:pt idx="23">
                  <c:v>4.495826</c:v>
                </c:pt>
                <c:pt idx="24">
                  <c:v>4.174317</c:v>
                </c:pt>
                <c:pt idx="25">
                  <c:v>5.476688</c:v>
                </c:pt>
                <c:pt idx="26">
                  <c:v>5.670762</c:v>
                </c:pt>
                <c:pt idx="27">
                  <c:v>5.054190</c:v>
                </c:pt>
                <c:pt idx="28">
                  <c:v>5.105965</c:v>
                </c:pt>
                <c:pt idx="29">
                  <c:v>4.966691</c:v>
                </c:pt>
                <c:pt idx="30">
                  <c:v>2.369064</c:v>
                </c:pt>
                <c:pt idx="31">
                  <c:v>4.670929</c:v>
                </c:pt>
                <c:pt idx="32">
                  <c:v>5.055569</c:v>
                </c:pt>
                <c:pt idx="33">
                  <c:v>4.738901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'Prediction elastisity from El'!$AC$1</c:f>
              <c:strCache>
                <c:ptCount val="1"/>
                <c:pt idx="0">
                  <c:v>Vs_exp_oil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50000"/>
                </a:schemeClr>
              </a:solidFill>
              <a:ln w="9525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El'!$AC$2:$AC$35</c:f>
              <c:numCache>
                <c:ptCount val="33"/>
                <c:pt idx="0">
                  <c:v>3.019440</c:v>
                </c:pt>
                <c:pt idx="1">
                  <c:v>2.849075</c:v>
                </c:pt>
                <c:pt idx="2">
                  <c:v>2.256210</c:v>
                </c:pt>
                <c:pt idx="3">
                  <c:v>2.164210</c:v>
                </c:pt>
                <c:pt idx="4">
                  <c:v>2.564645</c:v>
                </c:pt>
                <c:pt idx="5">
                  <c:v>2.492100</c:v>
                </c:pt>
                <c:pt idx="6">
                  <c:v>2.809800</c:v>
                </c:pt>
                <c:pt idx="7">
                  <c:v>2.834515</c:v>
                </c:pt>
                <c:pt idx="9">
                  <c:v>2.813970</c:v>
                </c:pt>
                <c:pt idx="10">
                  <c:v>2.704390</c:v>
                </c:pt>
                <c:pt idx="11">
                  <c:v>2.114470</c:v>
                </c:pt>
                <c:pt idx="12">
                  <c:v>2.775565</c:v>
                </c:pt>
                <c:pt idx="13">
                  <c:v>2.876360</c:v>
                </c:pt>
                <c:pt idx="14">
                  <c:v>2.813755</c:v>
                </c:pt>
                <c:pt idx="15">
                  <c:v>1.825235</c:v>
                </c:pt>
                <c:pt idx="16">
                  <c:v>2.766570</c:v>
                </c:pt>
                <c:pt idx="17">
                  <c:v>2.451200</c:v>
                </c:pt>
                <c:pt idx="18">
                  <c:v>2.700855</c:v>
                </c:pt>
                <c:pt idx="19">
                  <c:v>2.245580</c:v>
                </c:pt>
                <c:pt idx="20">
                  <c:v>2.235810</c:v>
                </c:pt>
                <c:pt idx="21">
                  <c:v>2.373170</c:v>
                </c:pt>
                <c:pt idx="22">
                  <c:v>2.318860</c:v>
                </c:pt>
                <c:pt idx="23">
                  <c:v>2.909890</c:v>
                </c:pt>
                <c:pt idx="24">
                  <c:v>2.644360</c:v>
                </c:pt>
                <c:pt idx="25">
                  <c:v>3.238515</c:v>
                </c:pt>
                <c:pt idx="26">
                  <c:v>3.195955</c:v>
                </c:pt>
                <c:pt idx="27">
                  <c:v>3.269995</c:v>
                </c:pt>
                <c:pt idx="28">
                  <c:v>3.091910</c:v>
                </c:pt>
                <c:pt idx="29">
                  <c:v>3.007310</c:v>
                </c:pt>
                <c:pt idx="30">
                  <c:v>1.861495</c:v>
                </c:pt>
                <c:pt idx="31">
                  <c:v>2.699025</c:v>
                </c:pt>
                <c:pt idx="32">
                  <c:v>2.945640</c:v>
                </c:pt>
                <c:pt idx="33">
                  <c:v>2.513400</c:v>
                </c:pt>
              </c:numCache>
            </c:numRef>
          </c:xVal>
          <c:yVal>
            <c:numRef>
              <c:f>'Prediction elastisity from El'!$AA$2:$AA$35</c:f>
              <c:numCache>
                <c:ptCount val="33"/>
                <c:pt idx="0">
                  <c:v>2.874018</c:v>
                </c:pt>
                <c:pt idx="1">
                  <c:v>2.922171</c:v>
                </c:pt>
                <c:pt idx="2">
                  <c:v>2.404532</c:v>
                </c:pt>
                <c:pt idx="3">
                  <c:v>2.409264</c:v>
                </c:pt>
                <c:pt idx="4">
                  <c:v>2.514394</c:v>
                </c:pt>
                <c:pt idx="5">
                  <c:v>2.788404</c:v>
                </c:pt>
                <c:pt idx="6">
                  <c:v>2.836747</c:v>
                </c:pt>
                <c:pt idx="7">
                  <c:v>2.840515</c:v>
                </c:pt>
                <c:pt idx="9">
                  <c:v>2.954884</c:v>
                </c:pt>
                <c:pt idx="10">
                  <c:v>2.789010</c:v>
                </c:pt>
                <c:pt idx="11">
                  <c:v>2.896562</c:v>
                </c:pt>
                <c:pt idx="12">
                  <c:v>2.233128</c:v>
                </c:pt>
                <c:pt idx="13">
                  <c:v>2.836505</c:v>
                </c:pt>
                <c:pt idx="14">
                  <c:v>2.914481</c:v>
                </c:pt>
                <c:pt idx="15">
                  <c:v>1.846142</c:v>
                </c:pt>
                <c:pt idx="16">
                  <c:v>2.966138</c:v>
                </c:pt>
                <c:pt idx="17">
                  <c:v>2.385056</c:v>
                </c:pt>
                <c:pt idx="18">
                  <c:v>2.823180</c:v>
                </c:pt>
                <c:pt idx="19">
                  <c:v>2.532812</c:v>
                </c:pt>
                <c:pt idx="20">
                  <c:v>2.422663</c:v>
                </c:pt>
                <c:pt idx="21">
                  <c:v>2.522601</c:v>
                </c:pt>
                <c:pt idx="22">
                  <c:v>2.346932</c:v>
                </c:pt>
                <c:pt idx="23">
                  <c:v>2.641841</c:v>
                </c:pt>
                <c:pt idx="24">
                  <c:v>2.486759</c:v>
                </c:pt>
                <c:pt idx="25">
                  <c:v>3.043874</c:v>
                </c:pt>
                <c:pt idx="26">
                  <c:v>3.114809</c:v>
                </c:pt>
                <c:pt idx="27">
                  <c:v>2.887706</c:v>
                </c:pt>
                <c:pt idx="28">
                  <c:v>2.896406</c:v>
                </c:pt>
                <c:pt idx="29">
                  <c:v>2.841514</c:v>
                </c:pt>
                <c:pt idx="30">
                  <c:v>1.461219</c:v>
                </c:pt>
                <c:pt idx="31">
                  <c:v>2.709266</c:v>
                </c:pt>
                <c:pt idx="32">
                  <c:v>2.883975</c:v>
                </c:pt>
                <c:pt idx="33">
                  <c:v>2.721403</c:v>
                </c:pt>
              </c:numCache>
            </c:numRef>
          </c:yVal>
          <c:smooth val="0"/>
        </c:ser>
        <c:ser>
          <c:idx val="7"/>
          <c:order val="7"/>
          <c:tx>
            <c:v>Linear</c:v>
          </c:tx>
          <c:spPr>
            <a:noFill/>
            <a:ln w="19050" cap="flat">
              <a:solidFill>
                <a:schemeClr val="accent3"/>
              </a:solidFill>
              <a:prstDash val="lgDash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3"/>
                </a:solidFill>
                <a:prstDash val="lgDash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'Prediction elastisity from El'!$A$5</c:f>
              <c:strCache>
                <c:ptCount val="1"/>
                <c:pt idx="0">
                  <c:v>Linear-</c:v>
                </c:pt>
              </c:strCache>
            </c:strRef>
          </c:tx>
          <c:spPr>
            <a:noFill/>
            <a:ln w="19050" cap="flat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El'!$A$6:$A$7</c:f>
              <c:numCache>
                <c:ptCount val="2"/>
                <c:pt idx="0">
                  <c:v>0.000000</c:v>
                </c:pt>
                <c:pt idx="1">
                  <c:v>6.160000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'Prediction elastisity from El'!$A$9</c:f>
              <c:strCache>
                <c:ptCount val="1"/>
                <c:pt idx="0">
                  <c:v>Linear+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El'!$A$10:$A$11</c:f>
              <c:numCache>
                <c:ptCount val="2"/>
                <c:pt idx="0">
                  <c:v>0.000000</c:v>
                </c:pt>
                <c:pt idx="1">
                  <c:v>7.840000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  <c:max val="7"/>
          <c:min val="1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категории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crossBetween val="between"/>
        <c:majorUnit val="1.5"/>
        <c:minorUnit val="0.75"/>
      </c:valAx>
      <c:valAx>
        <c:axId val="2094734553"/>
        <c:scaling>
          <c:orientation val="minMax"/>
          <c:max val="7"/>
          <c:min val="1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значения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79076"/>
          <c:y val="0.0388812"/>
          <c:w val="0.786241"/>
          <c:h val="0.8351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'Prediction elastisity from El'!$R$1</c:f>
              <c:strCache>
                <c:ptCount val="1"/>
                <c:pt idx="0">
                  <c:v>Vp_exp_water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miter lim="400000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1270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>
                <a:solidFill>
                  <a:srgbClr val="000000"/>
                </a:solidFill>
                <a:prstDash val="solid"/>
                <a:miter lim="800000"/>
              </a:ln>
              <a:effectLst/>
            </c:spPr>
          </c:errBars>
          <c:xVal>
            <c:numRef>
              <c:f>'Prediction elastisity from El'!$R$2:$R$35</c:f>
              <c:numCache>
                <c:ptCount val="33"/>
                <c:pt idx="0">
                  <c:v>5.294500</c:v>
                </c:pt>
                <c:pt idx="1">
                  <c:v>5.054500</c:v>
                </c:pt>
                <c:pt idx="2">
                  <c:v>4.028500</c:v>
                </c:pt>
                <c:pt idx="3">
                  <c:v>3.815500</c:v>
                </c:pt>
                <c:pt idx="4">
                  <c:v>4.827000</c:v>
                </c:pt>
                <c:pt idx="5">
                  <c:v>4.888500</c:v>
                </c:pt>
                <c:pt idx="6">
                  <c:v>4.935500</c:v>
                </c:pt>
                <c:pt idx="7">
                  <c:v>4.888500</c:v>
                </c:pt>
                <c:pt idx="9">
                  <c:v>4.900000</c:v>
                </c:pt>
                <c:pt idx="10">
                  <c:v>4.983500</c:v>
                </c:pt>
                <c:pt idx="11">
                  <c:v>5.058000</c:v>
                </c:pt>
                <c:pt idx="12">
                  <c:v>3.904500</c:v>
                </c:pt>
                <c:pt idx="13">
                  <c:v>5.250000</c:v>
                </c:pt>
                <c:pt idx="14">
                  <c:v>5.259000</c:v>
                </c:pt>
                <c:pt idx="15">
                  <c:v>3.531000</c:v>
                </c:pt>
                <c:pt idx="16">
                  <c:v>4.976000</c:v>
                </c:pt>
                <c:pt idx="17">
                  <c:v>4.405000</c:v>
                </c:pt>
                <c:pt idx="18">
                  <c:v>5.092500</c:v>
                </c:pt>
                <c:pt idx="19">
                  <c:v>4.419500</c:v>
                </c:pt>
                <c:pt idx="20">
                  <c:v>3.872000</c:v>
                </c:pt>
                <c:pt idx="21">
                  <c:v>3.916500</c:v>
                </c:pt>
                <c:pt idx="22">
                  <c:v>3.799000</c:v>
                </c:pt>
                <c:pt idx="23">
                  <c:v>4.874500</c:v>
                </c:pt>
                <c:pt idx="24">
                  <c:v>4.759500</c:v>
                </c:pt>
                <c:pt idx="25">
                  <c:v>5.360000</c:v>
                </c:pt>
                <c:pt idx="26">
                  <c:v>5.674000</c:v>
                </c:pt>
                <c:pt idx="27">
                  <c:v>5.568000</c:v>
                </c:pt>
                <c:pt idx="28">
                  <c:v>5.211500</c:v>
                </c:pt>
                <c:pt idx="29">
                  <c:v>5.469500</c:v>
                </c:pt>
                <c:pt idx="30">
                  <c:v>3.259500</c:v>
                </c:pt>
                <c:pt idx="31">
                  <c:v>4.996500</c:v>
                </c:pt>
                <c:pt idx="32">
                  <c:v>5.402500</c:v>
                </c:pt>
                <c:pt idx="33">
                  <c:v>4.551500</c:v>
                </c:pt>
              </c:numCache>
            </c:numRef>
          </c:xVal>
          <c:yVal>
            <c:numRef>
              <c:f>'Prediction elastisity from El'!$P$2:$P$35</c:f>
              <c:numCache>
                <c:ptCount val="33"/>
                <c:pt idx="0">
                  <c:v>5.049275</c:v>
                </c:pt>
                <c:pt idx="1">
                  <c:v>5.081696</c:v>
                </c:pt>
                <c:pt idx="2">
                  <c:v>4.229890</c:v>
                </c:pt>
                <c:pt idx="3">
                  <c:v>4.248244</c:v>
                </c:pt>
                <c:pt idx="4">
                  <c:v>4.467314</c:v>
                </c:pt>
                <c:pt idx="5">
                  <c:v>4.831118</c:v>
                </c:pt>
                <c:pt idx="6">
                  <c:v>4.915107</c:v>
                </c:pt>
                <c:pt idx="7">
                  <c:v>4.934201</c:v>
                </c:pt>
                <c:pt idx="9">
                  <c:v>5.139963</c:v>
                </c:pt>
                <c:pt idx="10">
                  <c:v>4.842830</c:v>
                </c:pt>
                <c:pt idx="11">
                  <c:v>5.025653</c:v>
                </c:pt>
                <c:pt idx="12">
                  <c:v>3.996391</c:v>
                </c:pt>
                <c:pt idx="13">
                  <c:v>4.921712</c:v>
                </c:pt>
                <c:pt idx="14">
                  <c:v>5.062922</c:v>
                </c:pt>
                <c:pt idx="15">
                  <c:v>3.518816</c:v>
                </c:pt>
                <c:pt idx="16">
                  <c:v>5.172367</c:v>
                </c:pt>
                <c:pt idx="17">
                  <c:v>4.265520</c:v>
                </c:pt>
                <c:pt idx="18">
                  <c:v>4.885826</c:v>
                </c:pt>
                <c:pt idx="19">
                  <c:v>4.410231</c:v>
                </c:pt>
                <c:pt idx="20">
                  <c:v>4.255780</c:v>
                </c:pt>
                <c:pt idx="21">
                  <c:v>4.387748</c:v>
                </c:pt>
                <c:pt idx="22">
                  <c:v>4.149197</c:v>
                </c:pt>
                <c:pt idx="23">
                  <c:v>4.635134</c:v>
                </c:pt>
                <c:pt idx="24">
                  <c:v>4.405993</c:v>
                </c:pt>
                <c:pt idx="25">
                  <c:v>5.332287</c:v>
                </c:pt>
                <c:pt idx="26">
                  <c:v>5.491608</c:v>
                </c:pt>
                <c:pt idx="27">
                  <c:v>5.283044</c:v>
                </c:pt>
                <c:pt idx="28">
                  <c:v>5.032588</c:v>
                </c:pt>
                <c:pt idx="29">
                  <c:v>4.936004</c:v>
                </c:pt>
                <c:pt idx="30">
                  <c:v>3.211339</c:v>
                </c:pt>
                <c:pt idx="31">
                  <c:v>4.699884</c:v>
                </c:pt>
                <c:pt idx="32">
                  <c:v>5.027441</c:v>
                </c:pt>
                <c:pt idx="33">
                  <c:v>4.701111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'Prediction elastisity from El'!$S$1</c:f>
              <c:strCache>
                <c:ptCount val="1"/>
                <c:pt idx="0">
                  <c:v>Vs_exp_water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chemeClr val="accent5">
                  <a:alpha val="50000"/>
                </a:schemeClr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>
                <a:solidFill>
                  <a:srgbClr val="000000"/>
                </a:solidFill>
                <a:prstDash val="solid"/>
                <a:miter lim="800000"/>
              </a:ln>
              <a:effectLst/>
            </c:spPr>
          </c:errBars>
          <c:xVal>
            <c:numRef>
              <c:f>'Prediction elastisity from El'!$S$2:$S$35</c:f>
              <c:numCache>
                <c:ptCount val="33"/>
                <c:pt idx="0">
                  <c:v>2.649500</c:v>
                </c:pt>
                <c:pt idx="1">
                  <c:v>2.665000</c:v>
                </c:pt>
                <c:pt idx="2">
                  <c:v>2.233000</c:v>
                </c:pt>
                <c:pt idx="3">
                  <c:v>2.028500</c:v>
                </c:pt>
                <c:pt idx="4">
                  <c:v>2.503000</c:v>
                </c:pt>
                <c:pt idx="5">
                  <c:v>2.723500</c:v>
                </c:pt>
                <c:pt idx="6">
                  <c:v>2.632500</c:v>
                </c:pt>
                <c:pt idx="7">
                  <c:v>2.505000</c:v>
                </c:pt>
                <c:pt idx="9">
                  <c:v>2.471000</c:v>
                </c:pt>
                <c:pt idx="10">
                  <c:v>2.548000</c:v>
                </c:pt>
                <c:pt idx="11">
                  <c:v>2.649500</c:v>
                </c:pt>
                <c:pt idx="12">
                  <c:v>2.096500</c:v>
                </c:pt>
                <c:pt idx="13">
                  <c:v>2.666500</c:v>
                </c:pt>
                <c:pt idx="14">
                  <c:v>2.838500</c:v>
                </c:pt>
                <c:pt idx="15">
                  <c:v>1.718500</c:v>
                </c:pt>
                <c:pt idx="16">
                  <c:v>2.678500</c:v>
                </c:pt>
                <c:pt idx="17">
                  <c:v>2.577500</c:v>
                </c:pt>
                <c:pt idx="18">
                  <c:v>2.708000</c:v>
                </c:pt>
                <c:pt idx="19">
                  <c:v>2.230000</c:v>
                </c:pt>
                <c:pt idx="20">
                  <c:v>1.982000</c:v>
                </c:pt>
                <c:pt idx="21">
                  <c:v>2.033000</c:v>
                </c:pt>
                <c:pt idx="22">
                  <c:v>2.020000</c:v>
                </c:pt>
                <c:pt idx="23">
                  <c:v>2.779500</c:v>
                </c:pt>
                <c:pt idx="24">
                  <c:v>2.470000</c:v>
                </c:pt>
                <c:pt idx="25">
                  <c:v>2.893000</c:v>
                </c:pt>
                <c:pt idx="26">
                  <c:v>2.991500</c:v>
                </c:pt>
                <c:pt idx="27">
                  <c:v>2.954000</c:v>
                </c:pt>
                <c:pt idx="28">
                  <c:v>2.779500</c:v>
                </c:pt>
                <c:pt idx="29">
                  <c:v>2.911500</c:v>
                </c:pt>
                <c:pt idx="30">
                  <c:v>1.746500</c:v>
                </c:pt>
                <c:pt idx="31">
                  <c:v>2.582000</c:v>
                </c:pt>
                <c:pt idx="32">
                  <c:v>2.902500</c:v>
                </c:pt>
                <c:pt idx="33">
                  <c:v>2.358500</c:v>
                </c:pt>
              </c:numCache>
            </c:numRef>
          </c:xVal>
          <c:yVal>
            <c:numRef>
              <c:f>'Prediction elastisity from El'!$Q$2:$Q$35</c:f>
              <c:numCache>
                <c:ptCount val="33"/>
                <c:pt idx="0">
                  <c:v>2.775130</c:v>
                </c:pt>
                <c:pt idx="1">
                  <c:v>2.797373</c:v>
                </c:pt>
                <c:pt idx="2">
                  <c:v>2.375480</c:v>
                </c:pt>
                <c:pt idx="3">
                  <c:v>2.384738</c:v>
                </c:pt>
                <c:pt idx="4">
                  <c:v>2.491052</c:v>
                </c:pt>
                <c:pt idx="5">
                  <c:v>2.682011</c:v>
                </c:pt>
                <c:pt idx="6">
                  <c:v>2.720689</c:v>
                </c:pt>
                <c:pt idx="7">
                  <c:v>2.730780</c:v>
                </c:pt>
                <c:pt idx="9">
                  <c:v>2.821005</c:v>
                </c:pt>
                <c:pt idx="10">
                  <c:v>2.688013</c:v>
                </c:pt>
                <c:pt idx="11">
                  <c:v>2.770321</c:v>
                </c:pt>
                <c:pt idx="12">
                  <c:v>2.244976</c:v>
                </c:pt>
                <c:pt idx="13">
                  <c:v>2.724885</c:v>
                </c:pt>
                <c:pt idx="14">
                  <c:v>2.777606</c:v>
                </c:pt>
                <c:pt idx="15">
                  <c:v>1.960547</c:v>
                </c:pt>
                <c:pt idx="16">
                  <c:v>2.821975</c:v>
                </c:pt>
                <c:pt idx="17">
                  <c:v>2.386689</c:v>
                </c:pt>
                <c:pt idx="18">
                  <c:v>2.697198</c:v>
                </c:pt>
                <c:pt idx="19">
                  <c:v>2.471978</c:v>
                </c:pt>
                <c:pt idx="20">
                  <c:v>2.389569</c:v>
                </c:pt>
                <c:pt idx="21">
                  <c:v>2.459764</c:v>
                </c:pt>
                <c:pt idx="22">
                  <c:v>2.331078</c:v>
                </c:pt>
                <c:pt idx="23">
                  <c:v>2.582284</c:v>
                </c:pt>
                <c:pt idx="24">
                  <c:v>2.462997</c:v>
                </c:pt>
                <c:pt idx="25">
                  <c:v>2.904590</c:v>
                </c:pt>
                <c:pt idx="26">
                  <c:v>2.967728</c:v>
                </c:pt>
                <c:pt idx="27">
                  <c:v>2.815045</c:v>
                </c:pt>
                <c:pt idx="28">
                  <c:v>2.775467</c:v>
                </c:pt>
                <c:pt idx="29">
                  <c:v>2.731614</c:v>
                </c:pt>
                <c:pt idx="30">
                  <c:v>1.747386</c:v>
                </c:pt>
                <c:pt idx="31">
                  <c:v>2.619098</c:v>
                </c:pt>
                <c:pt idx="32">
                  <c:v>2.772411</c:v>
                </c:pt>
                <c:pt idx="33">
                  <c:v>2.614279</c:v>
                </c:pt>
              </c:numCache>
            </c:numRef>
          </c:yVal>
          <c:smooth val="0"/>
        </c:ser>
        <c:ser>
          <c:idx val="2"/>
          <c:order val="2"/>
          <c:tx>
            <c:v>Linear</c:v>
          </c:tx>
          <c:spPr>
            <a:solidFill>
              <a:schemeClr val="accent2"/>
            </a:solidFill>
            <a:ln w="19050" cap="flat">
              <a:solidFill>
                <a:srgbClr val="000000"/>
              </a:solidFill>
              <a:prstDash val="lg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'Prediction elastisity from El'!$A$5</c:f>
              <c:strCache>
                <c:ptCount val="1"/>
                <c:pt idx="0">
                  <c:v>Linear-</c:v>
                </c:pt>
              </c:strCache>
            </c:strRef>
          </c:tx>
          <c:spPr>
            <a:solidFill>
              <a:schemeClr val="accent3"/>
            </a:solidFill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El'!$A$6:$A$7</c:f>
              <c:numCache>
                <c:ptCount val="2"/>
                <c:pt idx="0">
                  <c:v>0.000000</c:v>
                </c:pt>
                <c:pt idx="1">
                  <c:v>6.160000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'Prediction elastisity from El'!$A$9</c:f>
              <c:strCache>
                <c:ptCount val="1"/>
                <c:pt idx="0">
                  <c:v>Linear+</c:v>
                </c:pt>
              </c:strCache>
            </c:strRef>
          </c:tx>
          <c:spPr>
            <a:solidFill>
              <a:schemeClr val="accent4"/>
            </a:solidFill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El'!$A$10:$A$11</c:f>
              <c:numCache>
                <c:ptCount val="2"/>
                <c:pt idx="0">
                  <c:v>0.000000</c:v>
                </c:pt>
                <c:pt idx="1">
                  <c:v>7.840000</c:v>
                </c:pt>
              </c:numCache>
            </c:numRef>
          </c:yVal>
          <c:smooth val="0"/>
        </c:ser>
        <c:ser>
          <c:idx val="5"/>
          <c:order val="5"/>
          <c:tx>
            <c:v>Linear</c:v>
          </c:tx>
          <c:spPr>
            <a:noFill/>
            <a:ln w="19050" cap="flat">
              <a:solidFill>
                <a:schemeClr val="accent3"/>
              </a:solidFill>
              <a:prstDash val="lgDash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3"/>
                </a:solidFill>
                <a:prstDash val="lgDash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'Prediction elastisity from El'!$A$5</c:f>
              <c:strCache>
                <c:ptCount val="1"/>
                <c:pt idx="0">
                  <c:v>Linear-</c:v>
                </c:pt>
              </c:strCache>
            </c:strRef>
          </c:tx>
          <c:spPr>
            <a:noFill/>
            <a:ln w="19050" cap="flat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El'!$A$6:$A$7</c:f>
              <c:numCache>
                <c:ptCount val="2"/>
                <c:pt idx="0">
                  <c:v>0.000000</c:v>
                </c:pt>
                <c:pt idx="1">
                  <c:v>6.160000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'Prediction elastisity from El'!$A$9</c:f>
              <c:strCache>
                <c:ptCount val="1"/>
                <c:pt idx="0">
                  <c:v>Linear+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El'!$A$10:$A$11</c:f>
              <c:numCache>
                <c:ptCount val="2"/>
                <c:pt idx="0">
                  <c:v>0.000000</c:v>
                </c:pt>
                <c:pt idx="1">
                  <c:v>7.840000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  <c:max val="6"/>
          <c:min val="1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категории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crossBetween val="between"/>
        <c:majorUnit val="1.25"/>
        <c:minorUnit val="0.625"/>
      </c:valAx>
      <c:valAx>
        <c:axId val="2094734553"/>
        <c:scaling>
          <c:orientation val="minMax"/>
          <c:max val="6"/>
          <c:min val="1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значения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72014"/>
          <c:y val="0.0399017"/>
          <c:w val="0.794671"/>
          <c:h val="0.831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'Prediction elastisity from El'!$H$1</c:f>
              <c:strCache>
                <c:ptCount val="1"/>
                <c:pt idx="0">
                  <c:v>Vp_exp_air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63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>
                <a:solidFill>
                  <a:srgbClr val="000000"/>
                </a:solidFill>
                <a:prstDash val="solid"/>
                <a:miter lim="800000"/>
              </a:ln>
              <a:effectLst/>
            </c:spPr>
          </c:errBars>
          <c:xVal>
            <c:numRef>
              <c:f>'Prediction elastisity from El'!$H$2:$H$35</c:f>
              <c:numCache>
                <c:ptCount val="33"/>
                <c:pt idx="0">
                  <c:v>5.037000</c:v>
                </c:pt>
                <c:pt idx="1">
                  <c:v>4.042333</c:v>
                </c:pt>
                <c:pt idx="2">
                  <c:v>3.514333</c:v>
                </c:pt>
                <c:pt idx="3">
                  <c:v>3.241000</c:v>
                </c:pt>
                <c:pt idx="4">
                  <c:v>3.798667</c:v>
                </c:pt>
                <c:pt idx="5">
                  <c:v>3.756667</c:v>
                </c:pt>
                <c:pt idx="6">
                  <c:v>3.847333</c:v>
                </c:pt>
                <c:pt idx="7">
                  <c:v>3.716667</c:v>
                </c:pt>
                <c:pt idx="8">
                  <c:v>4.065667</c:v>
                </c:pt>
                <c:pt idx="9">
                  <c:v>4.154333</c:v>
                </c:pt>
                <c:pt idx="10">
                  <c:v>4.248000</c:v>
                </c:pt>
                <c:pt idx="11">
                  <c:v>3.356000</c:v>
                </c:pt>
                <c:pt idx="12">
                  <c:v>4.839333</c:v>
                </c:pt>
                <c:pt idx="13">
                  <c:v>5.071667</c:v>
                </c:pt>
                <c:pt idx="14">
                  <c:v>2.230000</c:v>
                </c:pt>
                <c:pt idx="15">
                  <c:v>4.420000</c:v>
                </c:pt>
                <c:pt idx="16">
                  <c:v>3.594000</c:v>
                </c:pt>
                <c:pt idx="17">
                  <c:v>4.931333</c:v>
                </c:pt>
                <c:pt idx="18">
                  <c:v>3.375000</c:v>
                </c:pt>
                <c:pt idx="19">
                  <c:v>3.452000</c:v>
                </c:pt>
                <c:pt idx="20">
                  <c:v>3.316000</c:v>
                </c:pt>
                <c:pt idx="21">
                  <c:v>3.252000</c:v>
                </c:pt>
                <c:pt idx="22">
                  <c:v>4.603333</c:v>
                </c:pt>
                <c:pt idx="23">
                  <c:v>3.763000</c:v>
                </c:pt>
                <c:pt idx="24">
                  <c:v>4.817000</c:v>
                </c:pt>
                <c:pt idx="25">
                  <c:v>4.984000</c:v>
                </c:pt>
                <c:pt idx="26">
                  <c:v>4.881000</c:v>
                </c:pt>
                <c:pt idx="27">
                  <c:v>4.897667</c:v>
                </c:pt>
                <c:pt idx="28">
                  <c:v>5.199333</c:v>
                </c:pt>
                <c:pt idx="29">
                  <c:v>2.212333</c:v>
                </c:pt>
                <c:pt idx="30">
                  <c:v>4.072333</c:v>
                </c:pt>
                <c:pt idx="31">
                  <c:v>5.013000</c:v>
                </c:pt>
                <c:pt idx="32">
                  <c:v>3.926333</c:v>
                </c:pt>
              </c:numCache>
            </c:numRef>
          </c:xVal>
          <c:yVal>
            <c:numRef>
              <c:f>'Prediction elastisity from El'!$F$2:$F$35</c:f>
              <c:numCache>
                <c:ptCount val="33"/>
                <c:pt idx="0">
                  <c:v>4.220696</c:v>
                </c:pt>
                <c:pt idx="1">
                  <c:v>4.368121</c:v>
                </c:pt>
                <c:pt idx="2">
                  <c:v>3.385588</c:v>
                </c:pt>
                <c:pt idx="3">
                  <c:v>3.384743</c:v>
                </c:pt>
                <c:pt idx="4">
                  <c:v>3.529706</c:v>
                </c:pt>
                <c:pt idx="5">
                  <c:v>4.102180</c:v>
                </c:pt>
                <c:pt idx="6">
                  <c:v>4.204744</c:v>
                </c:pt>
                <c:pt idx="7">
                  <c:v>4.192509</c:v>
                </c:pt>
                <c:pt idx="8">
                  <c:v>4.454090</c:v>
                </c:pt>
                <c:pt idx="9">
                  <c:v>4.089191</c:v>
                </c:pt>
                <c:pt idx="10">
                  <c:v>4.332162</c:v>
                </c:pt>
                <c:pt idx="11">
                  <c:v>3.089394</c:v>
                </c:pt>
                <c:pt idx="12">
                  <c:v>4.191330</c:v>
                </c:pt>
                <c:pt idx="13">
                  <c:v>4.405827</c:v>
                </c:pt>
                <c:pt idx="14">
                  <c:v>2.446811</c:v>
                </c:pt>
                <c:pt idx="15">
                  <c:v>4.524812</c:v>
                </c:pt>
                <c:pt idx="16">
                  <c:v>3.309418</c:v>
                </c:pt>
                <c:pt idx="17">
                  <c:v>4.219888</c:v>
                </c:pt>
                <c:pt idx="18">
                  <c:v>3.621906</c:v>
                </c:pt>
                <c:pt idx="19">
                  <c:v>3.417445</c:v>
                </c:pt>
                <c:pt idx="20">
                  <c:v>3.611189</c:v>
                </c:pt>
                <c:pt idx="21">
                  <c:v>3.285125</c:v>
                </c:pt>
                <c:pt idx="22">
                  <c:v>3.778259</c:v>
                </c:pt>
                <c:pt idx="23">
                  <c:v>3.491587</c:v>
                </c:pt>
                <c:pt idx="24">
                  <c:v>4.624744</c:v>
                </c:pt>
                <c:pt idx="25">
                  <c:v>4.784599</c:v>
                </c:pt>
                <c:pt idx="26">
                  <c:v>4.164114</c:v>
                </c:pt>
                <c:pt idx="27">
                  <c:v>4.314116</c:v>
                </c:pt>
                <c:pt idx="28">
                  <c:v>4.194539</c:v>
                </c:pt>
                <c:pt idx="29">
                  <c:v>1.656444</c:v>
                </c:pt>
                <c:pt idx="30">
                  <c:v>3.941468</c:v>
                </c:pt>
                <c:pt idx="31">
                  <c:v>4.267419</c:v>
                </c:pt>
                <c:pt idx="32">
                  <c:v>4.003662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'Prediction elastisity from El'!$I$1</c:f>
              <c:strCache>
                <c:ptCount val="1"/>
                <c:pt idx="0">
                  <c:v>Vs_exp_air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rgbClr val="FF0000">
                  <a:alpha val="50000"/>
                </a:srgbClr>
              </a:solidFill>
              <a:ln w="9525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>
                <a:solidFill>
                  <a:srgbClr val="000000"/>
                </a:solidFill>
                <a:prstDash val="solid"/>
                <a:miter lim="800000"/>
              </a:ln>
              <a:effectLst/>
            </c:spPr>
          </c:errBars>
          <c:xVal>
            <c:numRef>
              <c:f>'Prediction elastisity from El'!$I$2:$I$35</c:f>
              <c:numCache>
                <c:ptCount val="33"/>
                <c:pt idx="0">
                  <c:v>2.360000</c:v>
                </c:pt>
                <c:pt idx="1">
                  <c:v>2.427667</c:v>
                </c:pt>
                <c:pt idx="2">
                  <c:v>1.997000</c:v>
                </c:pt>
                <c:pt idx="3">
                  <c:v>1.837667</c:v>
                </c:pt>
                <c:pt idx="4">
                  <c:v>2.336333</c:v>
                </c:pt>
                <c:pt idx="5">
                  <c:v>2.222333</c:v>
                </c:pt>
                <c:pt idx="6">
                  <c:v>2.278000</c:v>
                </c:pt>
                <c:pt idx="7">
                  <c:v>2.083333</c:v>
                </c:pt>
                <c:pt idx="8">
                  <c:v>2.212000</c:v>
                </c:pt>
                <c:pt idx="9">
                  <c:v>2.432000</c:v>
                </c:pt>
                <c:pt idx="10">
                  <c:v>2.562000</c:v>
                </c:pt>
                <c:pt idx="11">
                  <c:v>1.939667</c:v>
                </c:pt>
                <c:pt idx="12">
                  <c:v>2.600667</c:v>
                </c:pt>
                <c:pt idx="13">
                  <c:v>2.794000</c:v>
                </c:pt>
                <c:pt idx="14">
                  <c:v>1.323000</c:v>
                </c:pt>
                <c:pt idx="15">
                  <c:v>2.632000</c:v>
                </c:pt>
                <c:pt idx="16">
                  <c:v>2.446000</c:v>
                </c:pt>
                <c:pt idx="17">
                  <c:v>2.675000</c:v>
                </c:pt>
                <c:pt idx="18">
                  <c:v>2.075000</c:v>
                </c:pt>
                <c:pt idx="19">
                  <c:v>1.916000</c:v>
                </c:pt>
                <c:pt idx="20">
                  <c:v>2.076667</c:v>
                </c:pt>
                <c:pt idx="21">
                  <c:v>1.984333</c:v>
                </c:pt>
                <c:pt idx="22">
                  <c:v>2.691000</c:v>
                </c:pt>
                <c:pt idx="23">
                  <c:v>2.218667</c:v>
                </c:pt>
                <c:pt idx="24">
                  <c:v>2.822000</c:v>
                </c:pt>
                <c:pt idx="25">
                  <c:v>2.876000</c:v>
                </c:pt>
                <c:pt idx="26">
                  <c:v>2.794000</c:v>
                </c:pt>
                <c:pt idx="27">
                  <c:v>2.757333</c:v>
                </c:pt>
                <c:pt idx="28">
                  <c:v>2.855667</c:v>
                </c:pt>
                <c:pt idx="29">
                  <c:v>1.503667</c:v>
                </c:pt>
                <c:pt idx="30">
                  <c:v>2.521333</c:v>
                </c:pt>
                <c:pt idx="31">
                  <c:v>2.883000</c:v>
                </c:pt>
                <c:pt idx="32">
                  <c:v>2.342333</c:v>
                </c:pt>
              </c:numCache>
            </c:numRef>
          </c:xVal>
          <c:yVal>
            <c:numRef>
              <c:f>'Prediction elastisity from El'!$G$2:$G$35</c:f>
              <c:numCache>
                <c:ptCount val="33"/>
                <c:pt idx="0">
                  <c:v>2.488756</c:v>
                </c:pt>
                <c:pt idx="1">
                  <c:v>2.535317</c:v>
                </c:pt>
                <c:pt idx="2">
                  <c:v>2.060635</c:v>
                </c:pt>
                <c:pt idx="3">
                  <c:v>2.063885</c:v>
                </c:pt>
                <c:pt idx="4">
                  <c:v>2.155082</c:v>
                </c:pt>
                <c:pt idx="5">
                  <c:v>2.413295</c:v>
                </c:pt>
                <c:pt idx="6">
                  <c:v>2.457481</c:v>
                </c:pt>
                <c:pt idx="7">
                  <c:v>2.460571</c:v>
                </c:pt>
                <c:pt idx="8">
                  <c:v>2.565189</c:v>
                </c:pt>
                <c:pt idx="9">
                  <c:v>2.413448</c:v>
                </c:pt>
                <c:pt idx="10">
                  <c:v>2.512017</c:v>
                </c:pt>
                <c:pt idx="11">
                  <c:v>1.901013</c:v>
                </c:pt>
                <c:pt idx="12">
                  <c:v>2.457079</c:v>
                </c:pt>
                <c:pt idx="13">
                  <c:v>2.527849</c:v>
                </c:pt>
                <c:pt idx="14">
                  <c:v>1.531722</c:v>
                </c:pt>
                <c:pt idx="15">
                  <c:v>2.574610</c:v>
                </c:pt>
                <c:pt idx="16">
                  <c:v>2.035627</c:v>
                </c:pt>
                <c:pt idx="17">
                  <c:v>2.444878</c:v>
                </c:pt>
                <c:pt idx="18">
                  <c:v>2.179549</c:v>
                </c:pt>
                <c:pt idx="19">
                  <c:v>2.077406</c:v>
                </c:pt>
                <c:pt idx="20">
                  <c:v>2.170670</c:v>
                </c:pt>
                <c:pt idx="21">
                  <c:v>2.007227</c:v>
                </c:pt>
                <c:pt idx="22">
                  <c:v>2.275945</c:v>
                </c:pt>
                <c:pt idx="23">
                  <c:v>2.131381</c:v>
                </c:pt>
                <c:pt idx="24">
                  <c:v>2.646414</c:v>
                </c:pt>
                <c:pt idx="25">
                  <c:v>2.711190</c:v>
                </c:pt>
                <c:pt idx="26">
                  <c:v>2.481400</c:v>
                </c:pt>
                <c:pt idx="27">
                  <c:v>2.511789</c:v>
                </c:pt>
                <c:pt idx="28">
                  <c:v>2.461484</c:v>
                </c:pt>
                <c:pt idx="29">
                  <c:v>1.064009</c:v>
                </c:pt>
                <c:pt idx="30">
                  <c:v>2.340768</c:v>
                </c:pt>
                <c:pt idx="31">
                  <c:v>2.499832</c:v>
                </c:pt>
                <c:pt idx="32">
                  <c:v>2.352564</c:v>
                </c:pt>
              </c:numCache>
            </c:numRef>
          </c:yVal>
          <c:smooth val="0"/>
        </c:ser>
        <c:ser>
          <c:idx val="2"/>
          <c:order val="2"/>
          <c:tx>
            <c:v>Linear</c:v>
          </c:tx>
          <c:spPr>
            <a:noFill/>
            <a:ln w="19050" cap="flat">
              <a:solidFill>
                <a:srgbClr val="000000"/>
              </a:solidFill>
              <a:prstDash val="lgDash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000000"/>
                </a:solidFill>
                <a:prstDash val="lgDash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'Prediction elastisity from El'!$A$5</c:f>
              <c:strCache>
                <c:ptCount val="1"/>
                <c:pt idx="0">
                  <c:v>Linear-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El'!$A$6:$A$7</c:f>
              <c:numCache>
                <c:ptCount val="2"/>
                <c:pt idx="0">
                  <c:v>0.000000</c:v>
                </c:pt>
                <c:pt idx="1">
                  <c:v>6.160000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'Prediction elastisity from El'!$A$9</c:f>
              <c:strCache>
                <c:ptCount val="1"/>
                <c:pt idx="0">
                  <c:v>Linear+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El'!$A$10:$A$11</c:f>
              <c:numCache>
                <c:ptCount val="2"/>
                <c:pt idx="0">
                  <c:v>0.000000</c:v>
                </c:pt>
                <c:pt idx="1">
                  <c:v>7.840000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  <c:max val="5.5"/>
          <c:min val="1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категории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crossBetween val="between"/>
        <c:majorUnit val="0.5625"/>
        <c:minorUnit val="0.28125"/>
      </c:valAx>
      <c:valAx>
        <c:axId val="2094734553"/>
        <c:scaling>
          <c:orientation val="minMax"/>
          <c:max val="5.5"/>
          <c:min val="1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значения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between"/>
        <c:majorUnit val="0.5625"/>
        <c:minorUnit val="0.281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18842"/>
          <c:y val="0.0440205"/>
          <c:w val="0.855888"/>
          <c:h val="0.884808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19050" cap="rnd">
                <a:solidFill>
                  <a:schemeClr val="accent1"/>
                </a:solidFill>
                <a:prstDash val="sysDot"/>
                <a:miter lim="8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we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900" u="none">
                        <a:solidFill>
                          <a:srgbClr val="595959"/>
                        </a:solidFill>
                        <a:latin typeface="Calibri"/>
                      </a:defRPr>
                    </a:pPr>
                    <a:r>
                      <a:rPr b="0" i="0" strike="noStrike" sz="900" u="none">
                        <a:solidFill>
                          <a:srgbClr val="595959"/>
                        </a:solidFill>
                        <a:latin typeface="Calibri"/>
                      </a:rPr>
                      <a:t>y = 2,3888x</a:t>
                    </a:r>
                    <a:r>
                      <a:rPr b="0" baseline="33555" i="0" strike="noStrike" sz="900" u="none">
                        <a:solidFill>
                          <a:srgbClr val="595959"/>
                        </a:solidFill>
                        <a:latin typeface="Calibri"/>
                      </a:rPr>
                      <a:t>-0,0453
</a:t>
                    </a:r>
                    <a:r>
                      <a:rPr b="0" i="0" strike="noStrike" sz="900" u="none">
                        <a:solidFill>
                          <a:srgbClr val="595959"/>
                        </a:solidFill>
                        <a:latin typeface="Calibri"/>
                      </a:rPr>
                      <a:t>R² = 0,6165</a:t>
                    </a:r>
                  </a:p>
                </c:rich>
              </c:tx>
            </c:trendlineLbl>
          </c:trendline>
          <c:xVal>
            <c:numRef>
              <c:f>'All properties'!$F$2:$F$35</c:f>
              <c:numCache>
                <c:ptCount val="33"/>
                <c:pt idx="0">
                  <c:v>0.832741</c:v>
                </c:pt>
                <c:pt idx="1">
                  <c:v>0.253703</c:v>
                </c:pt>
                <c:pt idx="2">
                  <c:v>18.334600</c:v>
                </c:pt>
                <c:pt idx="3">
                  <c:v>17.343900</c:v>
                </c:pt>
                <c:pt idx="4">
                  <c:v>15.777000</c:v>
                </c:pt>
                <c:pt idx="5">
                  <c:v>79.117000</c:v>
                </c:pt>
                <c:pt idx="6">
                  <c:v>32.488200</c:v>
                </c:pt>
                <c:pt idx="7">
                  <c:v>1.130080</c:v>
                </c:pt>
                <c:pt idx="9">
                  <c:v>0.399309</c:v>
                </c:pt>
                <c:pt idx="10">
                  <c:v>2.446320</c:v>
                </c:pt>
                <c:pt idx="11">
                  <c:v>4.066270</c:v>
                </c:pt>
                <c:pt idx="12">
                  <c:v>321.385000</c:v>
                </c:pt>
                <c:pt idx="13">
                  <c:v>24.599200</c:v>
                </c:pt>
                <c:pt idx="14">
                  <c:v>60.157700</c:v>
                </c:pt>
                <c:pt idx="15">
                  <c:v>2393.990000</c:v>
                </c:pt>
                <c:pt idx="16">
                  <c:v>1.398480</c:v>
                </c:pt>
                <c:pt idx="17">
                  <c:v>12.995000</c:v>
                </c:pt>
                <c:pt idx="18">
                  <c:v>55.788800</c:v>
                </c:pt>
                <c:pt idx="19">
                  <c:v>269.201000</c:v>
                </c:pt>
                <c:pt idx="20">
                  <c:v>29.115500</c:v>
                </c:pt>
                <c:pt idx="21">
                  <c:v>41.542800</c:v>
                </c:pt>
                <c:pt idx="22">
                  <c:v>293.409000</c:v>
                </c:pt>
                <c:pt idx="23">
                  <c:v>16.363000</c:v>
                </c:pt>
                <c:pt idx="24">
                  <c:v>308.141000</c:v>
                </c:pt>
                <c:pt idx="25">
                  <c:v>0.430094</c:v>
                </c:pt>
                <c:pt idx="26">
                  <c:v>0.021934</c:v>
                </c:pt>
                <c:pt idx="27">
                  <c:v>0.016947</c:v>
                </c:pt>
                <c:pt idx="28">
                  <c:v>2.148710</c:v>
                </c:pt>
                <c:pt idx="29">
                  <c:v>7.077260</c:v>
                </c:pt>
                <c:pt idx="30">
                  <c:v>1426.840000</c:v>
                </c:pt>
                <c:pt idx="31">
                  <c:v>119.017000</c:v>
                </c:pt>
                <c:pt idx="32">
                  <c:v>0.491424</c:v>
                </c:pt>
                <c:pt idx="33">
                  <c:v>64.508600</c:v>
                </c:pt>
              </c:numCache>
            </c:numRef>
          </c:xVal>
          <c:yVal>
            <c:numRef>
              <c:f>'All properties'!$V$2:$V$35</c:f>
              <c:numCache>
                <c:ptCount val="34"/>
                <c:pt idx="0">
                  <c:v>2.472888</c:v>
                </c:pt>
                <c:pt idx="1">
                  <c:v>2.404575</c:v>
                </c:pt>
                <c:pt idx="2">
                  <c:v>1.858550</c:v>
                </c:pt>
                <c:pt idx="3">
                  <c:v>1.867175</c:v>
                </c:pt>
                <c:pt idx="4">
                  <c:v>2.123562</c:v>
                </c:pt>
                <c:pt idx="5">
                  <c:v>2.244775</c:v>
                </c:pt>
                <c:pt idx="6">
                  <c:v>2.267150</c:v>
                </c:pt>
                <c:pt idx="7">
                  <c:v>2.297250</c:v>
                </c:pt>
                <c:pt idx="8">
                  <c:v>2.127762</c:v>
                </c:pt>
                <c:pt idx="9">
                  <c:v>2.342800</c:v>
                </c:pt>
                <c:pt idx="10">
                  <c:v>2.252275</c:v>
                </c:pt>
                <c:pt idx="11">
                  <c:v>2.315750</c:v>
                </c:pt>
                <c:pt idx="12">
                  <c:v>1.707612</c:v>
                </c:pt>
                <c:pt idx="13">
                  <c:v>2.328300</c:v>
                </c:pt>
                <c:pt idx="14">
                  <c:v>2.358738</c:v>
                </c:pt>
                <c:pt idx="15">
                  <c:v>1.434600</c:v>
                </c:pt>
                <c:pt idx="16">
                  <c:v>2.365687</c:v>
                </c:pt>
                <c:pt idx="17">
                  <c:v>1.886350</c:v>
                </c:pt>
                <c:pt idx="18">
                  <c:v>2.235925</c:v>
                </c:pt>
                <c:pt idx="19">
                  <c:v>1.957400</c:v>
                </c:pt>
                <c:pt idx="20">
                  <c:v>1.937563</c:v>
                </c:pt>
                <c:pt idx="21">
                  <c:v>1.869000</c:v>
                </c:pt>
                <c:pt idx="22">
                  <c:v>1.812200</c:v>
                </c:pt>
                <c:pt idx="23">
                  <c:v>2.207288</c:v>
                </c:pt>
                <c:pt idx="24">
                  <c:v>2.075675</c:v>
                </c:pt>
                <c:pt idx="25">
                  <c:v>2.598375</c:v>
                </c:pt>
                <c:pt idx="26">
                  <c:v>2.703512</c:v>
                </c:pt>
                <c:pt idx="27">
                  <c:v>2.659425</c:v>
                </c:pt>
                <c:pt idx="28">
                  <c:v>2.415300</c:v>
                </c:pt>
                <c:pt idx="29">
                  <c:v>2.357925</c:v>
                </c:pt>
                <c:pt idx="30">
                  <c:v>1.260500</c:v>
                </c:pt>
                <c:pt idx="31">
                  <c:v>2.246237</c:v>
                </c:pt>
                <c:pt idx="32">
                  <c:v>2.498588</c:v>
                </c:pt>
                <c:pt idx="33">
                  <c:v>2.116887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logBase val="10"/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75"/>
        <c:minorUnit val="0.3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Заголовок</a:t>
            </a:r>
          </a:p>
        </c:rich>
      </c:tx>
      <c:layout>
        <c:manualLayout>
          <c:xMode val="edge"/>
          <c:yMode val="edge"/>
          <c:x val="0.412728"/>
          <c:y val="0"/>
          <c:w val="0.174544"/>
          <c:h val="0.1289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54051"/>
          <c:y val="0.128933"/>
          <c:w val="0.883679"/>
          <c:h val="0.793822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0.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'All properties'!$AB$2:$AB$35</c:f>
              <c:numCache>
                <c:ptCount val="33"/>
                <c:pt idx="0">
                  <c:v>4.524900</c:v>
                </c:pt>
                <c:pt idx="1">
                  <c:v>6.473371</c:v>
                </c:pt>
                <c:pt idx="2">
                  <c:v>15.024288</c:v>
                </c:pt>
                <c:pt idx="3">
                  <c:v>14.192654</c:v>
                </c:pt>
                <c:pt idx="4">
                  <c:v>9.432966</c:v>
                </c:pt>
                <c:pt idx="5">
                  <c:v>9.294073</c:v>
                </c:pt>
                <c:pt idx="6">
                  <c:v>8.824133</c:v>
                </c:pt>
                <c:pt idx="7">
                  <c:v>7.476561</c:v>
                </c:pt>
                <c:pt idx="9">
                  <c:v>6.812695</c:v>
                </c:pt>
                <c:pt idx="10">
                  <c:v>8.326070</c:v>
                </c:pt>
                <c:pt idx="11">
                  <c:v>8.011974</c:v>
                </c:pt>
                <c:pt idx="12">
                  <c:v>17.534538</c:v>
                </c:pt>
                <c:pt idx="13">
                  <c:v>7.992399</c:v>
                </c:pt>
                <c:pt idx="14">
                  <c:v>9.789559</c:v>
                </c:pt>
                <c:pt idx="15">
                  <c:v>23.583723</c:v>
                </c:pt>
                <c:pt idx="16">
                  <c:v>9.160330</c:v>
                </c:pt>
                <c:pt idx="17">
                  <c:v>11.926943</c:v>
                </c:pt>
                <c:pt idx="18">
                  <c:v>11.786910</c:v>
                </c:pt>
                <c:pt idx="19">
                  <c:v>13.689575</c:v>
                </c:pt>
                <c:pt idx="20">
                  <c:v>14.749640</c:v>
                </c:pt>
                <c:pt idx="21">
                  <c:v>14.474410</c:v>
                </c:pt>
                <c:pt idx="22">
                  <c:v>15.885169</c:v>
                </c:pt>
                <c:pt idx="23">
                  <c:v>8.657731</c:v>
                </c:pt>
                <c:pt idx="24">
                  <c:v>10.653592</c:v>
                </c:pt>
                <c:pt idx="25">
                  <c:v>3.731300</c:v>
                </c:pt>
                <c:pt idx="26">
                  <c:v>2.162350</c:v>
                </c:pt>
                <c:pt idx="27">
                  <c:v>1.471150</c:v>
                </c:pt>
                <c:pt idx="28">
                  <c:v>6.934715</c:v>
                </c:pt>
                <c:pt idx="29">
                  <c:v>7.459951</c:v>
                </c:pt>
                <c:pt idx="30">
                  <c:v>23.648542</c:v>
                </c:pt>
                <c:pt idx="31">
                  <c:v>10.171065</c:v>
                </c:pt>
                <c:pt idx="32">
                  <c:v>5.877850</c:v>
                </c:pt>
                <c:pt idx="33">
                  <c:v>12.718631</c:v>
                </c:pt>
              </c:numCache>
            </c:numRef>
          </c:xVal>
          <c:yVal>
            <c:numRef>
              <c:f>'All properties'!$AE$2:$AE$35</c:f>
              <c:numCache>
                <c:ptCount val="33"/>
                <c:pt idx="0">
                  <c:v>4.474260</c:v>
                </c:pt>
                <c:pt idx="1">
                  <c:v>16.069972</c:v>
                </c:pt>
                <c:pt idx="2">
                  <c:v>5.440304</c:v>
                </c:pt>
                <c:pt idx="3">
                  <c:v>4.348734</c:v>
                </c:pt>
                <c:pt idx="4">
                  <c:v>-2.951696</c:v>
                </c:pt>
                <c:pt idx="5">
                  <c:v>-3.279752</c:v>
                </c:pt>
                <c:pt idx="6">
                  <c:v>7.252723</c:v>
                </c:pt>
                <c:pt idx="7">
                  <c:v>-16.333711</c:v>
                </c:pt>
                <c:pt idx="9">
                  <c:v>-13.379864</c:v>
                </c:pt>
                <c:pt idx="10">
                  <c:v>-15.839710</c:v>
                </c:pt>
                <c:pt idx="11">
                  <c:v>13.691049</c:v>
                </c:pt>
                <c:pt idx="12">
                  <c:v>-2.973846</c:v>
                </c:pt>
                <c:pt idx="13">
                  <c:v>-5.967572</c:v>
                </c:pt>
                <c:pt idx="14">
                  <c:v>-10.463296</c:v>
                </c:pt>
                <c:pt idx="15">
                  <c:v>-14.291128</c:v>
                </c:pt>
                <c:pt idx="16">
                  <c:v>13.729549</c:v>
                </c:pt>
                <c:pt idx="17">
                  <c:v>-14.580639</c:v>
                </c:pt>
                <c:pt idx="18">
                  <c:v>4.701255</c:v>
                </c:pt>
                <c:pt idx="19">
                  <c:v>-1.406013</c:v>
                </c:pt>
                <c:pt idx="20">
                  <c:v>-8.721585</c:v>
                </c:pt>
                <c:pt idx="21">
                  <c:v>14.128451</c:v>
                </c:pt>
                <c:pt idx="22">
                  <c:v>-13.407316</c:v>
                </c:pt>
                <c:pt idx="23">
                  <c:v>-1.276141</c:v>
                </c:pt>
                <c:pt idx="24">
                  <c:v>1.460129</c:v>
                </c:pt>
                <c:pt idx="25">
                  <c:v>-10.178938</c:v>
                </c:pt>
                <c:pt idx="26">
                  <c:v>-28.850511</c:v>
                </c:pt>
                <c:pt idx="27">
                  <c:v>3.265552</c:v>
                </c:pt>
                <c:pt idx="28">
                  <c:v>17.449772</c:v>
                </c:pt>
                <c:pt idx="29">
                  <c:v>10.247412</c:v>
                </c:pt>
                <c:pt idx="30">
                  <c:v>9.270570</c:v>
                </c:pt>
                <c:pt idx="31">
                  <c:v>9.992736</c:v>
                </c:pt>
                <c:pt idx="32">
                  <c:v>13.840303</c:v>
                </c:pt>
                <c:pt idx="33">
                  <c:v>5.981402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7.5"/>
        <c:minorUnit val="3.7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3.125"/>
        <c:minorUnit val="6.56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Заголовок</a:t>
            </a:r>
          </a:p>
        </c:rich>
      </c:tx>
      <c:layout>
        <c:manualLayout>
          <c:xMode val="edge"/>
          <c:yMode val="edge"/>
          <c:x val="0.413151"/>
          <c:y val="0"/>
          <c:w val="0.173697"/>
          <c:h val="0.1289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49907"/>
          <c:y val="0.128933"/>
          <c:w val="0.864654"/>
          <c:h val="0.793822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0.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'All properties'!$AC$2:$AC$35</c:f>
              <c:numCache>
                <c:ptCount val="33"/>
                <c:pt idx="0">
                  <c:v>0.870000</c:v>
                </c:pt>
                <c:pt idx="1">
                  <c:v>0.294473</c:v>
                </c:pt>
                <c:pt idx="2">
                  <c:v>19.332058</c:v>
                </c:pt>
                <c:pt idx="3">
                  <c:v>18.098140</c:v>
                </c:pt>
                <c:pt idx="4">
                  <c:v>15.311311</c:v>
                </c:pt>
                <c:pt idx="5">
                  <c:v>76.522159</c:v>
                </c:pt>
                <c:pt idx="6">
                  <c:v>34.844479</c:v>
                </c:pt>
                <c:pt idx="7">
                  <c:v>0.945496</c:v>
                </c:pt>
                <c:pt idx="9">
                  <c:v>0.345882</c:v>
                </c:pt>
                <c:pt idx="10">
                  <c:v>2.058830</c:v>
                </c:pt>
                <c:pt idx="11">
                  <c:v>4.622985</c:v>
                </c:pt>
                <c:pt idx="12">
                  <c:v>311.827505</c:v>
                </c:pt>
                <c:pt idx="13">
                  <c:v>23.131225</c:v>
                </c:pt>
                <c:pt idx="14">
                  <c:v>53.863222</c:v>
                </c:pt>
                <c:pt idx="15">
                  <c:v>2051.861830</c:v>
                </c:pt>
                <c:pt idx="16">
                  <c:v>1.590485</c:v>
                </c:pt>
                <c:pt idx="17">
                  <c:v>11.100246</c:v>
                </c:pt>
                <c:pt idx="18">
                  <c:v>58.411574</c:v>
                </c:pt>
                <c:pt idx="19">
                  <c:v>265.416000</c:v>
                </c:pt>
                <c:pt idx="20">
                  <c:v>26.576167</c:v>
                </c:pt>
                <c:pt idx="21">
                  <c:v>47.412154</c:v>
                </c:pt>
                <c:pt idx="22">
                  <c:v>254.070728</c:v>
                </c:pt>
                <c:pt idx="23">
                  <c:v>16.154185</c:v>
                </c:pt>
                <c:pt idx="24">
                  <c:v>312.640255</c:v>
                </c:pt>
                <c:pt idx="25">
                  <c:v>0.386315</c:v>
                </c:pt>
                <c:pt idx="26">
                  <c:v>0.015606</c:v>
                </c:pt>
                <c:pt idx="27">
                  <c:v>0.017500</c:v>
                </c:pt>
                <c:pt idx="28">
                  <c:v>2.523655</c:v>
                </c:pt>
                <c:pt idx="29">
                  <c:v>7.802496</c:v>
                </c:pt>
                <c:pt idx="30">
                  <c:v>1559.116196</c:v>
                </c:pt>
                <c:pt idx="31">
                  <c:v>130.910055</c:v>
                </c:pt>
                <c:pt idx="32">
                  <c:v>0.559438</c:v>
                </c:pt>
                <c:pt idx="33">
                  <c:v>68.367119</c:v>
                </c:pt>
              </c:numCache>
            </c:numRef>
          </c:xVal>
          <c:yVal>
            <c:numRef>
              <c:f>'All properties'!$AE$2:$AE$35</c:f>
              <c:numCache>
                <c:ptCount val="33"/>
                <c:pt idx="0">
                  <c:v>4.474260</c:v>
                </c:pt>
                <c:pt idx="1">
                  <c:v>16.069972</c:v>
                </c:pt>
                <c:pt idx="2">
                  <c:v>5.440304</c:v>
                </c:pt>
                <c:pt idx="3">
                  <c:v>4.348734</c:v>
                </c:pt>
                <c:pt idx="4">
                  <c:v>-2.951696</c:v>
                </c:pt>
                <c:pt idx="5">
                  <c:v>-3.279752</c:v>
                </c:pt>
                <c:pt idx="6">
                  <c:v>7.252723</c:v>
                </c:pt>
                <c:pt idx="7">
                  <c:v>-16.333711</c:v>
                </c:pt>
                <c:pt idx="9">
                  <c:v>-13.379864</c:v>
                </c:pt>
                <c:pt idx="10">
                  <c:v>-15.839710</c:v>
                </c:pt>
                <c:pt idx="11">
                  <c:v>13.691049</c:v>
                </c:pt>
                <c:pt idx="12">
                  <c:v>-2.973846</c:v>
                </c:pt>
                <c:pt idx="13">
                  <c:v>-5.967572</c:v>
                </c:pt>
                <c:pt idx="14">
                  <c:v>-10.463296</c:v>
                </c:pt>
                <c:pt idx="15">
                  <c:v>-14.291128</c:v>
                </c:pt>
                <c:pt idx="16">
                  <c:v>13.729549</c:v>
                </c:pt>
                <c:pt idx="17">
                  <c:v>-14.580639</c:v>
                </c:pt>
                <c:pt idx="18">
                  <c:v>4.701255</c:v>
                </c:pt>
                <c:pt idx="19">
                  <c:v>-1.406013</c:v>
                </c:pt>
                <c:pt idx="20">
                  <c:v>-8.721585</c:v>
                </c:pt>
                <c:pt idx="21">
                  <c:v>14.128451</c:v>
                </c:pt>
                <c:pt idx="22">
                  <c:v>-13.407316</c:v>
                </c:pt>
                <c:pt idx="23">
                  <c:v>-1.276141</c:v>
                </c:pt>
                <c:pt idx="24">
                  <c:v>1.460129</c:v>
                </c:pt>
                <c:pt idx="25">
                  <c:v>-10.178938</c:v>
                </c:pt>
                <c:pt idx="26">
                  <c:v>-28.850511</c:v>
                </c:pt>
                <c:pt idx="27">
                  <c:v>3.265552</c:v>
                </c:pt>
                <c:pt idx="28">
                  <c:v>17.449772</c:v>
                </c:pt>
                <c:pt idx="29">
                  <c:v>10.247412</c:v>
                </c:pt>
                <c:pt idx="30">
                  <c:v>9.270570</c:v>
                </c:pt>
                <c:pt idx="31">
                  <c:v>9.992736</c:v>
                </c:pt>
                <c:pt idx="32">
                  <c:v>13.840303</c:v>
                </c:pt>
                <c:pt idx="33">
                  <c:v>5.981402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logBase val="10"/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3.125"/>
        <c:minorUnit val="6.56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0469"/>
          <c:y val="0.0299987"/>
          <c:w val="0.876032"/>
          <c:h val="0.916573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solidFill>
              <a:srgbClr val="FF0000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'All properties'!$E$2:$E$35</c:f>
              <c:numCache>
                <c:ptCount val="33"/>
                <c:pt idx="0">
                  <c:v>4.524900</c:v>
                </c:pt>
                <c:pt idx="1">
                  <c:v>6.473371</c:v>
                </c:pt>
                <c:pt idx="2">
                  <c:v>15.024288</c:v>
                </c:pt>
                <c:pt idx="3">
                  <c:v>14.192654</c:v>
                </c:pt>
                <c:pt idx="4">
                  <c:v>9.432966</c:v>
                </c:pt>
                <c:pt idx="5">
                  <c:v>9.294073</c:v>
                </c:pt>
                <c:pt idx="6">
                  <c:v>8.824133</c:v>
                </c:pt>
                <c:pt idx="7">
                  <c:v>7.476561</c:v>
                </c:pt>
                <c:pt idx="9">
                  <c:v>6.812695</c:v>
                </c:pt>
                <c:pt idx="10">
                  <c:v>8.326070</c:v>
                </c:pt>
                <c:pt idx="11">
                  <c:v>8.011974</c:v>
                </c:pt>
                <c:pt idx="12">
                  <c:v>17.534538</c:v>
                </c:pt>
                <c:pt idx="13">
                  <c:v>7.992399</c:v>
                </c:pt>
                <c:pt idx="14">
                  <c:v>9.789559</c:v>
                </c:pt>
                <c:pt idx="15">
                  <c:v>23.583723</c:v>
                </c:pt>
                <c:pt idx="16">
                  <c:v>9.160330</c:v>
                </c:pt>
                <c:pt idx="17">
                  <c:v>11.926943</c:v>
                </c:pt>
                <c:pt idx="18">
                  <c:v>11.786910</c:v>
                </c:pt>
                <c:pt idx="19">
                  <c:v>13.689575</c:v>
                </c:pt>
                <c:pt idx="20">
                  <c:v>14.749640</c:v>
                </c:pt>
                <c:pt idx="21">
                  <c:v>14.474410</c:v>
                </c:pt>
                <c:pt idx="22">
                  <c:v>15.885169</c:v>
                </c:pt>
                <c:pt idx="23">
                  <c:v>8.657731</c:v>
                </c:pt>
                <c:pt idx="24">
                  <c:v>10.653592</c:v>
                </c:pt>
                <c:pt idx="25">
                  <c:v>3.731300</c:v>
                </c:pt>
                <c:pt idx="26">
                  <c:v>2.162350</c:v>
                </c:pt>
                <c:pt idx="27">
                  <c:v>1.471150</c:v>
                </c:pt>
                <c:pt idx="28">
                  <c:v>6.934715</c:v>
                </c:pt>
                <c:pt idx="29">
                  <c:v>7.459951</c:v>
                </c:pt>
                <c:pt idx="30">
                  <c:v>23.648542</c:v>
                </c:pt>
                <c:pt idx="31">
                  <c:v>10.171065</c:v>
                </c:pt>
                <c:pt idx="32">
                  <c:v>5.877850</c:v>
                </c:pt>
                <c:pt idx="33">
                  <c:v>12.718631</c:v>
                </c:pt>
              </c:numCache>
            </c:numRef>
          </c:xVal>
          <c:yVal>
            <c:numRef>
              <c:f>'All properties'!$F$2:$F$35</c:f>
              <c:numCache>
                <c:ptCount val="33"/>
                <c:pt idx="0">
                  <c:v>0.832741</c:v>
                </c:pt>
                <c:pt idx="1">
                  <c:v>0.253703</c:v>
                </c:pt>
                <c:pt idx="2">
                  <c:v>18.334600</c:v>
                </c:pt>
                <c:pt idx="3">
                  <c:v>17.343900</c:v>
                </c:pt>
                <c:pt idx="4">
                  <c:v>15.777000</c:v>
                </c:pt>
                <c:pt idx="5">
                  <c:v>79.117000</c:v>
                </c:pt>
                <c:pt idx="6">
                  <c:v>32.488200</c:v>
                </c:pt>
                <c:pt idx="7">
                  <c:v>1.130080</c:v>
                </c:pt>
                <c:pt idx="9">
                  <c:v>0.399309</c:v>
                </c:pt>
                <c:pt idx="10">
                  <c:v>2.446320</c:v>
                </c:pt>
                <c:pt idx="11">
                  <c:v>4.066270</c:v>
                </c:pt>
                <c:pt idx="12">
                  <c:v>321.385000</c:v>
                </c:pt>
                <c:pt idx="13">
                  <c:v>24.599200</c:v>
                </c:pt>
                <c:pt idx="14">
                  <c:v>60.157700</c:v>
                </c:pt>
                <c:pt idx="15">
                  <c:v>2393.990000</c:v>
                </c:pt>
                <c:pt idx="16">
                  <c:v>1.398480</c:v>
                </c:pt>
                <c:pt idx="17">
                  <c:v>12.995000</c:v>
                </c:pt>
                <c:pt idx="18">
                  <c:v>55.788800</c:v>
                </c:pt>
                <c:pt idx="19">
                  <c:v>269.201000</c:v>
                </c:pt>
                <c:pt idx="20">
                  <c:v>29.115500</c:v>
                </c:pt>
                <c:pt idx="21">
                  <c:v>41.542800</c:v>
                </c:pt>
                <c:pt idx="22">
                  <c:v>293.409000</c:v>
                </c:pt>
                <c:pt idx="23">
                  <c:v>16.363000</c:v>
                </c:pt>
                <c:pt idx="24">
                  <c:v>308.141000</c:v>
                </c:pt>
                <c:pt idx="25">
                  <c:v>0.430094</c:v>
                </c:pt>
                <c:pt idx="26">
                  <c:v>0.021934</c:v>
                </c:pt>
                <c:pt idx="27">
                  <c:v>0.016947</c:v>
                </c:pt>
                <c:pt idx="28">
                  <c:v>2.148710</c:v>
                </c:pt>
                <c:pt idx="29">
                  <c:v>7.077260</c:v>
                </c:pt>
                <c:pt idx="30">
                  <c:v>1426.840000</c:v>
                </c:pt>
                <c:pt idx="31">
                  <c:v>119.017000</c:v>
                </c:pt>
                <c:pt idx="32">
                  <c:v>0.491424</c:v>
                </c:pt>
                <c:pt idx="33">
                  <c:v>64.508600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ax val="30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1" i="0" strike="noStrike" sz="1200" u="none">
                <a:solidFill>
                  <a:srgbClr val="FF0000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7.5"/>
        <c:minorUnit val="3.75"/>
      </c:val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1" i="0" strike="noStrike" sz="1100" u="none">
                <a:solidFill>
                  <a:srgbClr val="FF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78953"/>
          <c:y val="0.038958"/>
          <c:w val="0.786387"/>
          <c:h val="0.8348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'Prediction elastisity from TC'!$H$1</c:f>
              <c:strCache>
                <c:ptCount val="1"/>
                <c:pt idx="0">
                  <c:v>Vp_exp_air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63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TC'!$H$2:$H$35</c:f>
              <c:numCache>
                <c:ptCount val="33"/>
                <c:pt idx="0">
                  <c:v>5.037000</c:v>
                </c:pt>
                <c:pt idx="1">
                  <c:v>4.042333</c:v>
                </c:pt>
                <c:pt idx="2">
                  <c:v>3.514333</c:v>
                </c:pt>
                <c:pt idx="3">
                  <c:v>3.241000</c:v>
                </c:pt>
                <c:pt idx="4">
                  <c:v>3.798667</c:v>
                </c:pt>
                <c:pt idx="5">
                  <c:v>3.756667</c:v>
                </c:pt>
                <c:pt idx="6">
                  <c:v>3.847333</c:v>
                </c:pt>
                <c:pt idx="7">
                  <c:v>3.716667</c:v>
                </c:pt>
                <c:pt idx="9">
                  <c:v>4.065667</c:v>
                </c:pt>
                <c:pt idx="10">
                  <c:v>4.154333</c:v>
                </c:pt>
                <c:pt idx="11">
                  <c:v>4.248000</c:v>
                </c:pt>
                <c:pt idx="12">
                  <c:v>3.356000</c:v>
                </c:pt>
                <c:pt idx="13">
                  <c:v>4.839333</c:v>
                </c:pt>
                <c:pt idx="14">
                  <c:v>5.071667</c:v>
                </c:pt>
                <c:pt idx="15">
                  <c:v>2.230000</c:v>
                </c:pt>
                <c:pt idx="16">
                  <c:v>4.420000</c:v>
                </c:pt>
                <c:pt idx="17">
                  <c:v>3.594000</c:v>
                </c:pt>
                <c:pt idx="18">
                  <c:v>4.931333</c:v>
                </c:pt>
                <c:pt idx="19">
                  <c:v>3.375000</c:v>
                </c:pt>
                <c:pt idx="20">
                  <c:v>3.452000</c:v>
                </c:pt>
                <c:pt idx="21">
                  <c:v>3.316000</c:v>
                </c:pt>
                <c:pt idx="22">
                  <c:v>3.252000</c:v>
                </c:pt>
                <c:pt idx="23">
                  <c:v>4.603333</c:v>
                </c:pt>
                <c:pt idx="24">
                  <c:v>3.763000</c:v>
                </c:pt>
                <c:pt idx="25">
                  <c:v>4.817000</c:v>
                </c:pt>
                <c:pt idx="26">
                  <c:v>4.984000</c:v>
                </c:pt>
                <c:pt idx="27">
                  <c:v>4.881000</c:v>
                </c:pt>
                <c:pt idx="28">
                  <c:v>4.897667</c:v>
                </c:pt>
                <c:pt idx="29">
                  <c:v>5.199333</c:v>
                </c:pt>
                <c:pt idx="30">
                  <c:v>2.212333</c:v>
                </c:pt>
                <c:pt idx="31">
                  <c:v>4.072333</c:v>
                </c:pt>
                <c:pt idx="32">
                  <c:v>5.013000</c:v>
                </c:pt>
                <c:pt idx="33">
                  <c:v>3.926333</c:v>
                </c:pt>
              </c:numCache>
            </c:numRef>
          </c:xVal>
          <c:yVal>
            <c:numRef>
              <c:f>'Prediction elastisity from TC'!$F$2:$F$35</c:f>
              <c:numCache>
                <c:ptCount val="33"/>
                <c:pt idx="0">
                  <c:v>4.220696</c:v>
                </c:pt>
                <c:pt idx="1">
                  <c:v>4.368121</c:v>
                </c:pt>
                <c:pt idx="2">
                  <c:v>3.385588</c:v>
                </c:pt>
                <c:pt idx="3">
                  <c:v>3.384743</c:v>
                </c:pt>
                <c:pt idx="4">
                  <c:v>3.529706</c:v>
                </c:pt>
                <c:pt idx="5">
                  <c:v>4.102180</c:v>
                </c:pt>
                <c:pt idx="6">
                  <c:v>4.204744</c:v>
                </c:pt>
                <c:pt idx="7">
                  <c:v>4.192509</c:v>
                </c:pt>
                <c:pt idx="9">
                  <c:v>4.454090</c:v>
                </c:pt>
                <c:pt idx="10">
                  <c:v>4.089191</c:v>
                </c:pt>
                <c:pt idx="11">
                  <c:v>4.332162</c:v>
                </c:pt>
                <c:pt idx="12">
                  <c:v>3.089394</c:v>
                </c:pt>
                <c:pt idx="13">
                  <c:v>4.191330</c:v>
                </c:pt>
                <c:pt idx="14">
                  <c:v>4.405827</c:v>
                </c:pt>
                <c:pt idx="15">
                  <c:v>2.446811</c:v>
                </c:pt>
                <c:pt idx="16">
                  <c:v>4.524812</c:v>
                </c:pt>
                <c:pt idx="17">
                  <c:v>3.309418</c:v>
                </c:pt>
                <c:pt idx="18">
                  <c:v>4.219888</c:v>
                </c:pt>
                <c:pt idx="19">
                  <c:v>3.621906</c:v>
                </c:pt>
                <c:pt idx="20">
                  <c:v>3.417445</c:v>
                </c:pt>
                <c:pt idx="21">
                  <c:v>3.611189</c:v>
                </c:pt>
                <c:pt idx="22">
                  <c:v>3.285125</c:v>
                </c:pt>
                <c:pt idx="23">
                  <c:v>3.778259</c:v>
                </c:pt>
                <c:pt idx="24">
                  <c:v>3.491587</c:v>
                </c:pt>
                <c:pt idx="25">
                  <c:v>4.624744</c:v>
                </c:pt>
                <c:pt idx="26">
                  <c:v>4.784599</c:v>
                </c:pt>
                <c:pt idx="27">
                  <c:v>4.164114</c:v>
                </c:pt>
                <c:pt idx="28">
                  <c:v>4.314116</c:v>
                </c:pt>
                <c:pt idx="29">
                  <c:v>4.194539</c:v>
                </c:pt>
                <c:pt idx="30">
                  <c:v>1.656444</c:v>
                </c:pt>
                <c:pt idx="31">
                  <c:v>3.941468</c:v>
                </c:pt>
                <c:pt idx="32">
                  <c:v>4.267419</c:v>
                </c:pt>
                <c:pt idx="33">
                  <c:v>4.003662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'Prediction elastisity from TC'!$I$1</c:f>
              <c:strCache>
                <c:ptCount val="1"/>
                <c:pt idx="0">
                  <c:v>Vs_exp_air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rgbClr val="FF0000">
                  <a:alpha val="50000"/>
                </a:srgbClr>
              </a:solidFill>
              <a:ln w="9525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TC'!$I$2:$I$35</c:f>
              <c:numCache>
                <c:ptCount val="33"/>
                <c:pt idx="0">
                  <c:v>2.360000</c:v>
                </c:pt>
                <c:pt idx="1">
                  <c:v>2.427667</c:v>
                </c:pt>
                <c:pt idx="2">
                  <c:v>1.997000</c:v>
                </c:pt>
                <c:pt idx="3">
                  <c:v>1.837667</c:v>
                </c:pt>
                <c:pt idx="4">
                  <c:v>2.336333</c:v>
                </c:pt>
                <c:pt idx="5">
                  <c:v>2.222333</c:v>
                </c:pt>
                <c:pt idx="6">
                  <c:v>2.278000</c:v>
                </c:pt>
                <c:pt idx="7">
                  <c:v>2.083333</c:v>
                </c:pt>
                <c:pt idx="9">
                  <c:v>2.212000</c:v>
                </c:pt>
                <c:pt idx="10">
                  <c:v>2.432000</c:v>
                </c:pt>
                <c:pt idx="11">
                  <c:v>2.562000</c:v>
                </c:pt>
                <c:pt idx="12">
                  <c:v>1.939667</c:v>
                </c:pt>
                <c:pt idx="13">
                  <c:v>2.600667</c:v>
                </c:pt>
                <c:pt idx="14">
                  <c:v>2.794000</c:v>
                </c:pt>
                <c:pt idx="15">
                  <c:v>1.323000</c:v>
                </c:pt>
                <c:pt idx="16">
                  <c:v>2.632000</c:v>
                </c:pt>
                <c:pt idx="17">
                  <c:v>2.446000</c:v>
                </c:pt>
                <c:pt idx="18">
                  <c:v>2.675000</c:v>
                </c:pt>
                <c:pt idx="19">
                  <c:v>2.075000</c:v>
                </c:pt>
                <c:pt idx="20">
                  <c:v>1.916000</c:v>
                </c:pt>
                <c:pt idx="21">
                  <c:v>2.076667</c:v>
                </c:pt>
                <c:pt idx="22">
                  <c:v>1.984333</c:v>
                </c:pt>
                <c:pt idx="23">
                  <c:v>2.691000</c:v>
                </c:pt>
                <c:pt idx="24">
                  <c:v>2.218667</c:v>
                </c:pt>
                <c:pt idx="25">
                  <c:v>2.822000</c:v>
                </c:pt>
                <c:pt idx="26">
                  <c:v>2.876000</c:v>
                </c:pt>
                <c:pt idx="27">
                  <c:v>2.794000</c:v>
                </c:pt>
                <c:pt idx="28">
                  <c:v>2.757333</c:v>
                </c:pt>
                <c:pt idx="29">
                  <c:v>2.855667</c:v>
                </c:pt>
                <c:pt idx="30">
                  <c:v>1.503667</c:v>
                </c:pt>
                <c:pt idx="31">
                  <c:v>2.521333</c:v>
                </c:pt>
                <c:pt idx="32">
                  <c:v>2.883000</c:v>
                </c:pt>
                <c:pt idx="33">
                  <c:v>2.342333</c:v>
                </c:pt>
              </c:numCache>
            </c:numRef>
          </c:xVal>
          <c:yVal>
            <c:numRef>
              <c:f>'Prediction elastisity from TC'!$G$2:$G$35</c:f>
              <c:numCache>
                <c:ptCount val="33"/>
                <c:pt idx="0">
                  <c:v>2.488756</c:v>
                </c:pt>
                <c:pt idx="1">
                  <c:v>2.535317</c:v>
                </c:pt>
                <c:pt idx="2">
                  <c:v>2.060635</c:v>
                </c:pt>
                <c:pt idx="3">
                  <c:v>2.063885</c:v>
                </c:pt>
                <c:pt idx="4">
                  <c:v>2.155082</c:v>
                </c:pt>
                <c:pt idx="5">
                  <c:v>2.413295</c:v>
                </c:pt>
                <c:pt idx="6">
                  <c:v>2.457481</c:v>
                </c:pt>
                <c:pt idx="7">
                  <c:v>2.460571</c:v>
                </c:pt>
                <c:pt idx="9">
                  <c:v>2.565189</c:v>
                </c:pt>
                <c:pt idx="10">
                  <c:v>2.413448</c:v>
                </c:pt>
                <c:pt idx="11">
                  <c:v>2.512017</c:v>
                </c:pt>
                <c:pt idx="12">
                  <c:v>1.901013</c:v>
                </c:pt>
                <c:pt idx="13">
                  <c:v>2.457079</c:v>
                </c:pt>
                <c:pt idx="14">
                  <c:v>2.527849</c:v>
                </c:pt>
                <c:pt idx="15">
                  <c:v>1.531722</c:v>
                </c:pt>
                <c:pt idx="16">
                  <c:v>2.574610</c:v>
                </c:pt>
                <c:pt idx="17">
                  <c:v>2.035627</c:v>
                </c:pt>
                <c:pt idx="18">
                  <c:v>2.444878</c:v>
                </c:pt>
                <c:pt idx="19">
                  <c:v>2.179549</c:v>
                </c:pt>
                <c:pt idx="20">
                  <c:v>2.077406</c:v>
                </c:pt>
                <c:pt idx="21">
                  <c:v>2.170670</c:v>
                </c:pt>
                <c:pt idx="22">
                  <c:v>2.007227</c:v>
                </c:pt>
                <c:pt idx="23">
                  <c:v>2.275945</c:v>
                </c:pt>
                <c:pt idx="24">
                  <c:v>2.131381</c:v>
                </c:pt>
                <c:pt idx="25">
                  <c:v>2.646414</c:v>
                </c:pt>
                <c:pt idx="26">
                  <c:v>2.711190</c:v>
                </c:pt>
                <c:pt idx="27">
                  <c:v>2.481400</c:v>
                </c:pt>
                <c:pt idx="28">
                  <c:v>2.511789</c:v>
                </c:pt>
                <c:pt idx="29">
                  <c:v>2.461484</c:v>
                </c:pt>
                <c:pt idx="30">
                  <c:v>1.064009</c:v>
                </c:pt>
                <c:pt idx="31">
                  <c:v>2.340768</c:v>
                </c:pt>
                <c:pt idx="32">
                  <c:v>2.499832</c:v>
                </c:pt>
                <c:pt idx="33">
                  <c:v>2.352564</c:v>
                </c:pt>
              </c:numCache>
            </c:numRef>
          </c:yVal>
          <c:smooth val="0"/>
        </c:ser>
        <c:ser>
          <c:idx val="2"/>
          <c:order val="2"/>
          <c:tx>
            <c:v>Linear</c:v>
          </c:tx>
          <c:spPr>
            <a:noFill/>
            <a:ln w="19050" cap="flat">
              <a:solidFill>
                <a:srgbClr val="000000"/>
              </a:solidFill>
              <a:prstDash val="lgDash"/>
              <a:miter lim="800000"/>
            </a:ln>
            <a:effectLst/>
          </c:spPr>
          <c:marker>
            <c:symbol val="diamond"/>
            <c:size val="5"/>
            <c:spPr>
              <a:noFill/>
              <a:ln w="12700" cap="flat">
                <a:noFill/>
                <a:miter lim="4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'Prediction elastisity from TC'!$A$5</c:f>
              <c:strCache>
                <c:ptCount val="1"/>
                <c:pt idx="0">
                  <c:v>Linear-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TC'!$A$6:$A$7</c:f>
              <c:numCache>
                <c:ptCount val="2"/>
                <c:pt idx="0">
                  <c:v>0.000000</c:v>
                </c:pt>
                <c:pt idx="1">
                  <c:v>6.160000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'Prediction elastisity from TC'!$A$9</c:f>
              <c:strCache>
                <c:ptCount val="1"/>
                <c:pt idx="0">
                  <c:v>Linear+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TC'!$A$10:$A$11</c:f>
              <c:numCache>
                <c:ptCount val="2"/>
                <c:pt idx="0">
                  <c:v>0.000000</c:v>
                </c:pt>
                <c:pt idx="1">
                  <c:v>7.840000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  <c:max val="6"/>
          <c:min val="1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категории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crossBetween val="between"/>
        <c:majorUnit val="1.25"/>
        <c:minorUnit val="0.625"/>
      </c:valAx>
      <c:valAx>
        <c:axId val="2094734553"/>
        <c:scaling>
          <c:orientation val="minMax"/>
          <c:max val="6"/>
          <c:min val="1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значения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Заголовок</a:t>
            </a:r>
          </a:p>
        </c:rich>
      </c:tx>
      <c:layout>
        <c:manualLayout>
          <c:xMode val="edge"/>
          <c:yMode val="edge"/>
          <c:x val="0.414084"/>
          <c:y val="0"/>
          <c:w val="0.171833"/>
          <c:h val="0.1289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40785"/>
          <c:y val="0.128933"/>
          <c:w val="0.866107"/>
          <c:h val="0.793822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0.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'All properties'!$AC$2:$AC$35</c:f>
              <c:numCache>
                <c:ptCount val="33"/>
                <c:pt idx="0">
                  <c:v>0.870000</c:v>
                </c:pt>
                <c:pt idx="1">
                  <c:v>0.294473</c:v>
                </c:pt>
                <c:pt idx="2">
                  <c:v>19.332058</c:v>
                </c:pt>
                <c:pt idx="3">
                  <c:v>18.098140</c:v>
                </c:pt>
                <c:pt idx="4">
                  <c:v>15.311311</c:v>
                </c:pt>
                <c:pt idx="5">
                  <c:v>76.522159</c:v>
                </c:pt>
                <c:pt idx="6">
                  <c:v>34.844479</c:v>
                </c:pt>
                <c:pt idx="7">
                  <c:v>0.945496</c:v>
                </c:pt>
                <c:pt idx="9">
                  <c:v>0.345882</c:v>
                </c:pt>
                <c:pt idx="10">
                  <c:v>2.058830</c:v>
                </c:pt>
                <c:pt idx="11">
                  <c:v>4.622985</c:v>
                </c:pt>
                <c:pt idx="12">
                  <c:v>311.827505</c:v>
                </c:pt>
                <c:pt idx="13">
                  <c:v>23.131225</c:v>
                </c:pt>
                <c:pt idx="14">
                  <c:v>53.863222</c:v>
                </c:pt>
                <c:pt idx="15">
                  <c:v>2051.861830</c:v>
                </c:pt>
                <c:pt idx="16">
                  <c:v>1.590485</c:v>
                </c:pt>
                <c:pt idx="17">
                  <c:v>11.100246</c:v>
                </c:pt>
                <c:pt idx="18">
                  <c:v>58.411574</c:v>
                </c:pt>
                <c:pt idx="19">
                  <c:v>265.416000</c:v>
                </c:pt>
                <c:pt idx="20">
                  <c:v>26.576167</c:v>
                </c:pt>
                <c:pt idx="21">
                  <c:v>47.412154</c:v>
                </c:pt>
                <c:pt idx="22">
                  <c:v>254.070728</c:v>
                </c:pt>
                <c:pt idx="23">
                  <c:v>16.154185</c:v>
                </c:pt>
                <c:pt idx="24">
                  <c:v>312.640255</c:v>
                </c:pt>
                <c:pt idx="25">
                  <c:v>0.386315</c:v>
                </c:pt>
                <c:pt idx="26">
                  <c:v>0.015606</c:v>
                </c:pt>
                <c:pt idx="27">
                  <c:v>0.017500</c:v>
                </c:pt>
                <c:pt idx="28">
                  <c:v>2.523655</c:v>
                </c:pt>
                <c:pt idx="29">
                  <c:v>7.802496</c:v>
                </c:pt>
                <c:pt idx="30">
                  <c:v>1559.116196</c:v>
                </c:pt>
                <c:pt idx="31">
                  <c:v>130.910055</c:v>
                </c:pt>
                <c:pt idx="32">
                  <c:v>0.559438</c:v>
                </c:pt>
                <c:pt idx="33">
                  <c:v>68.367119</c:v>
                </c:pt>
              </c:numCache>
            </c:numRef>
          </c:xVal>
          <c:yVal>
            <c:numRef>
              <c:f>'All properties'!$AE$2:$AE$35</c:f>
              <c:numCache>
                <c:ptCount val="33"/>
                <c:pt idx="0">
                  <c:v>4.474260</c:v>
                </c:pt>
                <c:pt idx="1">
                  <c:v>16.069972</c:v>
                </c:pt>
                <c:pt idx="2">
                  <c:v>5.440304</c:v>
                </c:pt>
                <c:pt idx="3">
                  <c:v>4.348734</c:v>
                </c:pt>
                <c:pt idx="4">
                  <c:v>-2.951696</c:v>
                </c:pt>
                <c:pt idx="5">
                  <c:v>-3.279752</c:v>
                </c:pt>
                <c:pt idx="6">
                  <c:v>7.252723</c:v>
                </c:pt>
                <c:pt idx="7">
                  <c:v>-16.333711</c:v>
                </c:pt>
                <c:pt idx="9">
                  <c:v>-13.379864</c:v>
                </c:pt>
                <c:pt idx="10">
                  <c:v>-15.839710</c:v>
                </c:pt>
                <c:pt idx="11">
                  <c:v>13.691049</c:v>
                </c:pt>
                <c:pt idx="12">
                  <c:v>-2.973846</c:v>
                </c:pt>
                <c:pt idx="13">
                  <c:v>-5.967572</c:v>
                </c:pt>
                <c:pt idx="14">
                  <c:v>-10.463296</c:v>
                </c:pt>
                <c:pt idx="15">
                  <c:v>-14.291128</c:v>
                </c:pt>
                <c:pt idx="16">
                  <c:v>13.729549</c:v>
                </c:pt>
                <c:pt idx="17">
                  <c:v>-14.580639</c:v>
                </c:pt>
                <c:pt idx="18">
                  <c:v>4.701255</c:v>
                </c:pt>
                <c:pt idx="19">
                  <c:v>-1.406013</c:v>
                </c:pt>
                <c:pt idx="20">
                  <c:v>-8.721585</c:v>
                </c:pt>
                <c:pt idx="21">
                  <c:v>14.128451</c:v>
                </c:pt>
                <c:pt idx="22">
                  <c:v>-13.407316</c:v>
                </c:pt>
                <c:pt idx="23">
                  <c:v>-1.276141</c:v>
                </c:pt>
                <c:pt idx="24">
                  <c:v>1.460129</c:v>
                </c:pt>
                <c:pt idx="25">
                  <c:v>-10.178938</c:v>
                </c:pt>
                <c:pt idx="26">
                  <c:v>-28.850511</c:v>
                </c:pt>
                <c:pt idx="27">
                  <c:v>3.265552</c:v>
                </c:pt>
                <c:pt idx="28">
                  <c:v>17.449772</c:v>
                </c:pt>
                <c:pt idx="29">
                  <c:v>10.247412</c:v>
                </c:pt>
                <c:pt idx="30">
                  <c:v>9.270570</c:v>
                </c:pt>
                <c:pt idx="31">
                  <c:v>9.992736</c:v>
                </c:pt>
                <c:pt idx="32">
                  <c:v>13.840303</c:v>
                </c:pt>
                <c:pt idx="33">
                  <c:v>5.981402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logBase val="10"/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3.125"/>
        <c:minorUnit val="6.56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Заголовок</a:t>
            </a:r>
          </a:p>
        </c:rich>
      </c:tx>
      <c:layout>
        <c:manualLayout>
          <c:xMode val="edge"/>
          <c:yMode val="edge"/>
          <c:x val="0.414784"/>
          <c:y val="0"/>
          <c:w val="0.170432"/>
          <c:h val="0.1289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691"/>
          <c:y val="0.128933"/>
          <c:w val="0.830089"/>
          <c:h val="0.793822"/>
        </c:manualLayout>
      </c:layout>
      <c:scatterChart>
        <c:scatterStyle val="smoothMarker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19050" cap="rnd">
                <a:solidFill>
                  <a:schemeClr val="accent1"/>
                </a:solidFill>
                <a:prstDash val="sysDot"/>
                <a:miter lim="8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we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900" u="none">
                        <a:solidFill>
                          <a:srgbClr val="595959"/>
                        </a:solidFill>
                        <a:latin typeface="Calibri"/>
                      </a:defRPr>
                    </a:pPr>
                    <a:r>
                      <a:rPr b="0" i="0" strike="noStrike" sz="900" u="none">
                        <a:solidFill>
                          <a:srgbClr val="595959"/>
                        </a:solidFill>
                        <a:latin typeface="Calibri"/>
                      </a:rPr>
                      <a:t>y = 2,7459x</a:t>
                    </a:r>
                    <a:r>
                      <a:rPr b="0" baseline="33555" i="0" strike="noStrike" sz="900" u="none">
                        <a:solidFill>
                          <a:srgbClr val="595959"/>
                        </a:solidFill>
                        <a:latin typeface="Calibri"/>
                      </a:rPr>
                      <a:t>0,729
</a:t>
                    </a:r>
                    <a:r>
                      <a:rPr b="0" i="0" strike="noStrike" sz="900" u="none">
                        <a:solidFill>
                          <a:srgbClr val="595959"/>
                        </a:solidFill>
                        <a:latin typeface="Calibri"/>
                      </a:rPr>
                      <a:t>R² = 0,796</a:t>
                    </a:r>
                  </a:p>
                </c:rich>
              </c:tx>
            </c:trendlineLbl>
          </c:trendline>
          <c:xVal>
            <c:numRef>
              <c:f>'All properties'!$F$2:$F$35</c:f>
              <c:numCache>
                <c:ptCount val="33"/>
                <c:pt idx="0">
                  <c:v>0.832741</c:v>
                </c:pt>
                <c:pt idx="1">
                  <c:v>0.253703</c:v>
                </c:pt>
                <c:pt idx="2">
                  <c:v>18.334600</c:v>
                </c:pt>
                <c:pt idx="3">
                  <c:v>17.343900</c:v>
                </c:pt>
                <c:pt idx="4">
                  <c:v>15.777000</c:v>
                </c:pt>
                <c:pt idx="5">
                  <c:v>79.117000</c:v>
                </c:pt>
                <c:pt idx="6">
                  <c:v>32.488200</c:v>
                </c:pt>
                <c:pt idx="7">
                  <c:v>1.130080</c:v>
                </c:pt>
                <c:pt idx="9">
                  <c:v>0.399309</c:v>
                </c:pt>
                <c:pt idx="10">
                  <c:v>2.446320</c:v>
                </c:pt>
                <c:pt idx="11">
                  <c:v>4.066270</c:v>
                </c:pt>
                <c:pt idx="12">
                  <c:v>321.385000</c:v>
                </c:pt>
                <c:pt idx="13">
                  <c:v>24.599200</c:v>
                </c:pt>
                <c:pt idx="14">
                  <c:v>60.157700</c:v>
                </c:pt>
                <c:pt idx="15">
                  <c:v>2393.990000</c:v>
                </c:pt>
                <c:pt idx="16">
                  <c:v>1.398480</c:v>
                </c:pt>
                <c:pt idx="17">
                  <c:v>12.995000</c:v>
                </c:pt>
                <c:pt idx="18">
                  <c:v>55.788800</c:v>
                </c:pt>
                <c:pt idx="19">
                  <c:v>269.201000</c:v>
                </c:pt>
                <c:pt idx="20">
                  <c:v>29.115500</c:v>
                </c:pt>
                <c:pt idx="21">
                  <c:v>41.542800</c:v>
                </c:pt>
                <c:pt idx="22">
                  <c:v>293.409000</c:v>
                </c:pt>
                <c:pt idx="23">
                  <c:v>16.363000</c:v>
                </c:pt>
                <c:pt idx="24">
                  <c:v>308.141000</c:v>
                </c:pt>
                <c:pt idx="25">
                  <c:v>0.430094</c:v>
                </c:pt>
                <c:pt idx="26">
                  <c:v>0.021934</c:v>
                </c:pt>
                <c:pt idx="27">
                  <c:v>0.016947</c:v>
                </c:pt>
                <c:pt idx="28">
                  <c:v>2.148710</c:v>
                </c:pt>
                <c:pt idx="29">
                  <c:v>7.077260</c:v>
                </c:pt>
                <c:pt idx="30">
                  <c:v>1426.840000</c:v>
                </c:pt>
                <c:pt idx="31">
                  <c:v>119.017000</c:v>
                </c:pt>
                <c:pt idx="32">
                  <c:v>0.491424</c:v>
                </c:pt>
                <c:pt idx="33">
                  <c:v>64.508600</c:v>
                </c:pt>
              </c:numCache>
            </c:numRef>
          </c:xVal>
          <c:yVal>
            <c:numRef>
              <c:f>'All properties'!$AJ$2:$AJ$35</c:f>
              <c:numCache>
                <c:ptCount val="33"/>
                <c:pt idx="0">
                  <c:v>1.032229</c:v>
                </c:pt>
                <c:pt idx="1">
                  <c:v>4.323768</c:v>
                </c:pt>
                <c:pt idx="2">
                  <c:v>125.463065</c:v>
                </c:pt>
                <c:pt idx="3">
                  <c:v>99.906718</c:v>
                </c:pt>
                <c:pt idx="4">
                  <c:v>19.495454</c:v>
                </c:pt>
                <c:pt idx="5">
                  <c:v>18.372342</c:v>
                </c:pt>
                <c:pt idx="6">
                  <c:v>14.928922</c:v>
                </c:pt>
                <c:pt idx="7">
                  <c:v>7.693921</c:v>
                </c:pt>
                <c:pt idx="9">
                  <c:v>5.304155</c:v>
                </c:pt>
                <c:pt idx="10">
                  <c:v>11.833151</c:v>
                </c:pt>
                <c:pt idx="11">
                  <c:v>10.146083</c:v>
                </c:pt>
                <c:pt idx="12">
                  <c:v>232.764968</c:v>
                </c:pt>
                <c:pt idx="13">
                  <c:v>10.047290</c:v>
                </c:pt>
                <c:pt idx="14">
                  <c:v>22.614806</c:v>
                </c:pt>
                <c:pt idx="15">
                  <c:v>761.710161</c:v>
                </c:pt>
                <c:pt idx="16">
                  <c:v>17.337434</c:v>
                </c:pt>
                <c:pt idx="17">
                  <c:v>49.826099</c:v>
                </c:pt>
                <c:pt idx="18">
                  <c:v>47.526976</c:v>
                </c:pt>
                <c:pt idx="19">
                  <c:v>86.476909</c:v>
                </c:pt>
                <c:pt idx="20">
                  <c:v>116.537571</c:v>
                </c:pt>
                <c:pt idx="21">
                  <c:v>108.079601</c:v>
                </c:pt>
                <c:pt idx="22">
                  <c:v>156.786141</c:v>
                </c:pt>
                <c:pt idx="23">
                  <c:v>13.834280</c:v>
                </c:pt>
                <c:pt idx="24">
                  <c:v>31.719369</c:v>
                </c:pt>
                <c:pt idx="25">
                  <c:v>0.477288</c:v>
                </c:pt>
                <c:pt idx="26">
                  <c:v>0.053832</c:v>
                </c:pt>
                <c:pt idx="27">
                  <c:v>0.011534</c:v>
                </c:pt>
                <c:pt idx="28">
                  <c:v>5.694490</c:v>
                </c:pt>
                <c:pt idx="29">
                  <c:v>7.625779</c:v>
                </c:pt>
                <c:pt idx="30">
                  <c:v>770.118806</c:v>
                </c:pt>
                <c:pt idx="31">
                  <c:v>26.351544</c:v>
                </c:pt>
                <c:pt idx="32">
                  <c:v>2.939099</c:v>
                </c:pt>
                <c:pt idx="33">
                  <c:v>64.432028</c:v>
                </c:pt>
              </c:numCache>
            </c:numRef>
          </c:yVal>
          <c:smooth val="0"/>
        </c:ser>
        <c:ser>
          <c:idx val="1"/>
          <c:order val="1"/>
          <c:tx>
            <c:v>Series2</c:v>
          </c:tx>
          <c:spPr>
            <a:noFill/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19050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'All properties'!$AM$2:$AM$3</c:f>
              <c:numCache>
                <c:ptCount val="2"/>
                <c:pt idx="0">
                  <c:v>0.010000</c:v>
                </c:pt>
                <c:pt idx="1">
                  <c:v>10000.000000</c:v>
                </c:pt>
              </c:numCache>
            </c:numRef>
          </c:xVal>
          <c:yVal>
            <c:numRef>
              <c:f>'All properties'!$AM$2:$AM$3</c:f>
              <c:numCache>
                <c:ptCount val="2"/>
                <c:pt idx="0">
                  <c:v>0.010000</c:v>
                </c:pt>
                <c:pt idx="1">
                  <c:v>10000.000000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logBase val="10"/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</c:val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4655"/>
          <c:y val="0.0333586"/>
          <c:w val="0.900064"/>
          <c:h val="0.861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'Sens matrix air'!$D$1</c:f>
              <c:strCache>
                <c:ptCount val="1"/>
                <c:pt idx="0">
                  <c:v>Vp M</c:v>
                </c:pt>
              </c:strCache>
            </c:strRef>
          </c:tx>
          <c:spPr>
            <a:noFill/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rgbClr val="000000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'Sens matrix air'!$A$2:$A$52</c:f>
              <c:numCache>
                <c:ptCount val="51"/>
                <c:pt idx="0">
                  <c:v>0.010000</c:v>
                </c:pt>
                <c:pt idx="1">
                  <c:v>0.010965</c:v>
                </c:pt>
                <c:pt idx="2">
                  <c:v>0.012023</c:v>
                </c:pt>
                <c:pt idx="3">
                  <c:v>0.013183</c:v>
                </c:pt>
                <c:pt idx="4">
                  <c:v>0.014454</c:v>
                </c:pt>
                <c:pt idx="5">
                  <c:v>0.015849</c:v>
                </c:pt>
                <c:pt idx="6">
                  <c:v>0.017378</c:v>
                </c:pt>
                <c:pt idx="7">
                  <c:v>0.019055</c:v>
                </c:pt>
                <c:pt idx="8">
                  <c:v>0.020893</c:v>
                </c:pt>
                <c:pt idx="9">
                  <c:v>0.022909</c:v>
                </c:pt>
                <c:pt idx="10">
                  <c:v>0.025119</c:v>
                </c:pt>
                <c:pt idx="11">
                  <c:v>0.027542</c:v>
                </c:pt>
                <c:pt idx="12">
                  <c:v>0.030200</c:v>
                </c:pt>
                <c:pt idx="13">
                  <c:v>0.033113</c:v>
                </c:pt>
                <c:pt idx="14">
                  <c:v>0.036308</c:v>
                </c:pt>
                <c:pt idx="15">
                  <c:v>0.039811</c:v>
                </c:pt>
                <c:pt idx="16">
                  <c:v>0.043652</c:v>
                </c:pt>
                <c:pt idx="17">
                  <c:v>0.047863</c:v>
                </c:pt>
                <c:pt idx="18">
                  <c:v>0.052481</c:v>
                </c:pt>
                <c:pt idx="19">
                  <c:v>0.057544</c:v>
                </c:pt>
                <c:pt idx="20">
                  <c:v>0.063096</c:v>
                </c:pt>
                <c:pt idx="21">
                  <c:v>0.069183</c:v>
                </c:pt>
                <c:pt idx="22">
                  <c:v>0.075858</c:v>
                </c:pt>
                <c:pt idx="23">
                  <c:v>0.083176</c:v>
                </c:pt>
                <c:pt idx="24">
                  <c:v>0.091201</c:v>
                </c:pt>
                <c:pt idx="25">
                  <c:v>0.100000</c:v>
                </c:pt>
                <c:pt idx="26">
                  <c:v>0.109648</c:v>
                </c:pt>
                <c:pt idx="27">
                  <c:v>0.120226</c:v>
                </c:pt>
                <c:pt idx="28">
                  <c:v>0.131826</c:v>
                </c:pt>
                <c:pt idx="29">
                  <c:v>0.144544</c:v>
                </c:pt>
                <c:pt idx="30">
                  <c:v>0.158489</c:v>
                </c:pt>
                <c:pt idx="31">
                  <c:v>0.173780</c:v>
                </c:pt>
                <c:pt idx="32">
                  <c:v>0.190546</c:v>
                </c:pt>
                <c:pt idx="33">
                  <c:v>0.208930</c:v>
                </c:pt>
                <c:pt idx="34">
                  <c:v>0.229087</c:v>
                </c:pt>
                <c:pt idx="35">
                  <c:v>0.251189</c:v>
                </c:pt>
                <c:pt idx="36">
                  <c:v>0.275423</c:v>
                </c:pt>
                <c:pt idx="37">
                  <c:v>0.301995</c:v>
                </c:pt>
                <c:pt idx="38">
                  <c:v>0.331131</c:v>
                </c:pt>
                <c:pt idx="39">
                  <c:v>0.363078</c:v>
                </c:pt>
                <c:pt idx="40">
                  <c:v>0.398107</c:v>
                </c:pt>
                <c:pt idx="41">
                  <c:v>0.436516</c:v>
                </c:pt>
                <c:pt idx="42">
                  <c:v>0.478630</c:v>
                </c:pt>
                <c:pt idx="43">
                  <c:v>0.524807</c:v>
                </c:pt>
                <c:pt idx="44">
                  <c:v>0.575440</c:v>
                </c:pt>
                <c:pt idx="45">
                  <c:v>0.630957</c:v>
                </c:pt>
                <c:pt idx="46">
                  <c:v>0.691831</c:v>
                </c:pt>
                <c:pt idx="47">
                  <c:v>0.758578</c:v>
                </c:pt>
                <c:pt idx="48">
                  <c:v>0.831764</c:v>
                </c:pt>
                <c:pt idx="49">
                  <c:v>0.912011</c:v>
                </c:pt>
                <c:pt idx="50">
                  <c:v>1.000000</c:v>
                </c:pt>
              </c:numCache>
            </c:numRef>
          </c:xVal>
          <c:yVal>
            <c:numRef>
              <c:f>'Sens matrix air'!$D$2:$D$52</c:f>
              <c:numCache>
                <c:ptCount val="51"/>
                <c:pt idx="0">
                  <c:v>0.007512</c:v>
                </c:pt>
                <c:pt idx="1">
                  <c:v>0.007767</c:v>
                </c:pt>
                <c:pt idx="2">
                  <c:v>0.008079</c:v>
                </c:pt>
                <c:pt idx="3">
                  <c:v>0.008466</c:v>
                </c:pt>
                <c:pt idx="4">
                  <c:v>0.008960</c:v>
                </c:pt>
                <c:pt idx="5">
                  <c:v>0.009610</c:v>
                </c:pt>
                <c:pt idx="6">
                  <c:v>0.010509</c:v>
                </c:pt>
                <c:pt idx="7">
                  <c:v>0.011847</c:v>
                </c:pt>
                <c:pt idx="8">
                  <c:v>0.014099</c:v>
                </c:pt>
                <c:pt idx="9">
                  <c:v>0.019041</c:v>
                </c:pt>
                <c:pt idx="10">
                  <c:v>0.057517</c:v>
                </c:pt>
                <c:pt idx="11">
                  <c:v>1.023302</c:v>
                </c:pt>
                <c:pt idx="12">
                  <c:v>1.494899</c:v>
                </c:pt>
                <c:pt idx="13">
                  <c:v>1.850467</c:v>
                </c:pt>
                <c:pt idx="14">
                  <c:v>2.147420</c:v>
                </c:pt>
                <c:pt idx="15">
                  <c:v>2.406719</c:v>
                </c:pt>
                <c:pt idx="16">
                  <c:v>2.638766</c:v>
                </c:pt>
                <c:pt idx="17">
                  <c:v>2.849597</c:v>
                </c:pt>
                <c:pt idx="18">
                  <c:v>3.043075</c:v>
                </c:pt>
                <c:pt idx="19">
                  <c:v>3.221845</c:v>
                </c:pt>
                <c:pt idx="20">
                  <c:v>3.387810</c:v>
                </c:pt>
                <c:pt idx="21">
                  <c:v>3.542398</c:v>
                </c:pt>
                <c:pt idx="22">
                  <c:v>3.686709</c:v>
                </c:pt>
                <c:pt idx="23">
                  <c:v>3.821618</c:v>
                </c:pt>
                <c:pt idx="24">
                  <c:v>3.947829</c:v>
                </c:pt>
                <c:pt idx="25">
                  <c:v>4.065926</c:v>
                </c:pt>
                <c:pt idx="26">
                  <c:v>4.176395</c:v>
                </c:pt>
                <c:pt idx="27">
                  <c:v>4.279649</c:v>
                </c:pt>
                <c:pt idx="28">
                  <c:v>4.376041</c:v>
                </c:pt>
                <c:pt idx="29">
                  <c:v>4.465882</c:v>
                </c:pt>
                <c:pt idx="30">
                  <c:v>4.549442</c:v>
                </c:pt>
                <c:pt idx="31">
                  <c:v>4.626966</c:v>
                </c:pt>
                <c:pt idx="32">
                  <c:v>4.698675</c:v>
                </c:pt>
                <c:pt idx="33">
                  <c:v>4.764773</c:v>
                </c:pt>
                <c:pt idx="34">
                  <c:v>4.825453</c:v>
                </c:pt>
                <c:pt idx="35">
                  <c:v>4.880899</c:v>
                </c:pt>
                <c:pt idx="36">
                  <c:v>4.931289</c:v>
                </c:pt>
                <c:pt idx="37">
                  <c:v>4.976800</c:v>
                </c:pt>
                <c:pt idx="38">
                  <c:v>5.017611</c:v>
                </c:pt>
                <c:pt idx="39">
                  <c:v>5.053903</c:v>
                </c:pt>
                <c:pt idx="40">
                  <c:v>5.085862</c:v>
                </c:pt>
                <c:pt idx="41">
                  <c:v>5.113683</c:v>
                </c:pt>
                <c:pt idx="42">
                  <c:v>5.137569</c:v>
                </c:pt>
                <c:pt idx="43">
                  <c:v>5.157733</c:v>
                </c:pt>
                <c:pt idx="44">
                  <c:v>5.174399</c:v>
                </c:pt>
                <c:pt idx="45">
                  <c:v>5.187801</c:v>
                </c:pt>
                <c:pt idx="46">
                  <c:v>5.198184</c:v>
                </c:pt>
                <c:pt idx="47">
                  <c:v>5.205801</c:v>
                </c:pt>
                <c:pt idx="48">
                  <c:v>5.210913</c:v>
                </c:pt>
                <c:pt idx="49">
                  <c:v>5.213785</c:v>
                </c:pt>
                <c:pt idx="50">
                  <c:v>5.214683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 matrix air'!$E$1</c:f>
              <c:strCache>
                <c:ptCount val="1"/>
                <c:pt idx="0">
                  <c:v>Vs M</c:v>
                </c:pt>
              </c:strCache>
            </c:strRef>
          </c:tx>
          <c:spPr>
            <a:noFill/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  <c:size val="5"/>
            <c:spPr>
              <a:noFill/>
              <a:ln w="25400" cap="rnd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'Sens matrix air'!$A$2:$A$52</c:f>
              <c:numCache>
                <c:ptCount val="51"/>
                <c:pt idx="0">
                  <c:v>0.010000</c:v>
                </c:pt>
                <c:pt idx="1">
                  <c:v>0.010965</c:v>
                </c:pt>
                <c:pt idx="2">
                  <c:v>0.012023</c:v>
                </c:pt>
                <c:pt idx="3">
                  <c:v>0.013183</c:v>
                </c:pt>
                <c:pt idx="4">
                  <c:v>0.014454</c:v>
                </c:pt>
                <c:pt idx="5">
                  <c:v>0.015849</c:v>
                </c:pt>
                <c:pt idx="6">
                  <c:v>0.017378</c:v>
                </c:pt>
                <c:pt idx="7">
                  <c:v>0.019055</c:v>
                </c:pt>
                <c:pt idx="8">
                  <c:v>0.020893</c:v>
                </c:pt>
                <c:pt idx="9">
                  <c:v>0.022909</c:v>
                </c:pt>
                <c:pt idx="10">
                  <c:v>0.025119</c:v>
                </c:pt>
                <c:pt idx="11">
                  <c:v>0.027542</c:v>
                </c:pt>
                <c:pt idx="12">
                  <c:v>0.030200</c:v>
                </c:pt>
                <c:pt idx="13">
                  <c:v>0.033113</c:v>
                </c:pt>
                <c:pt idx="14">
                  <c:v>0.036308</c:v>
                </c:pt>
                <c:pt idx="15">
                  <c:v>0.039811</c:v>
                </c:pt>
                <c:pt idx="16">
                  <c:v>0.043652</c:v>
                </c:pt>
                <c:pt idx="17">
                  <c:v>0.047863</c:v>
                </c:pt>
                <c:pt idx="18">
                  <c:v>0.052481</c:v>
                </c:pt>
                <c:pt idx="19">
                  <c:v>0.057544</c:v>
                </c:pt>
                <c:pt idx="20">
                  <c:v>0.063096</c:v>
                </c:pt>
                <c:pt idx="21">
                  <c:v>0.069183</c:v>
                </c:pt>
                <c:pt idx="22">
                  <c:v>0.075858</c:v>
                </c:pt>
                <c:pt idx="23">
                  <c:v>0.083176</c:v>
                </c:pt>
                <c:pt idx="24">
                  <c:v>0.091201</c:v>
                </c:pt>
                <c:pt idx="25">
                  <c:v>0.100000</c:v>
                </c:pt>
                <c:pt idx="26">
                  <c:v>0.109648</c:v>
                </c:pt>
                <c:pt idx="27">
                  <c:v>0.120226</c:v>
                </c:pt>
                <c:pt idx="28">
                  <c:v>0.131826</c:v>
                </c:pt>
                <c:pt idx="29">
                  <c:v>0.144544</c:v>
                </c:pt>
                <c:pt idx="30">
                  <c:v>0.158489</c:v>
                </c:pt>
                <c:pt idx="31">
                  <c:v>0.173780</c:v>
                </c:pt>
                <c:pt idx="32">
                  <c:v>0.190546</c:v>
                </c:pt>
                <c:pt idx="33">
                  <c:v>0.208930</c:v>
                </c:pt>
                <c:pt idx="34">
                  <c:v>0.229087</c:v>
                </c:pt>
                <c:pt idx="35">
                  <c:v>0.251189</c:v>
                </c:pt>
                <c:pt idx="36">
                  <c:v>0.275423</c:v>
                </c:pt>
                <c:pt idx="37">
                  <c:v>0.301995</c:v>
                </c:pt>
                <c:pt idx="38">
                  <c:v>0.331131</c:v>
                </c:pt>
                <c:pt idx="39">
                  <c:v>0.363078</c:v>
                </c:pt>
                <c:pt idx="40">
                  <c:v>0.398107</c:v>
                </c:pt>
                <c:pt idx="41">
                  <c:v>0.436516</c:v>
                </c:pt>
                <c:pt idx="42">
                  <c:v>0.478630</c:v>
                </c:pt>
                <c:pt idx="43">
                  <c:v>0.524807</c:v>
                </c:pt>
                <c:pt idx="44">
                  <c:v>0.575440</c:v>
                </c:pt>
                <c:pt idx="45">
                  <c:v>0.630957</c:v>
                </c:pt>
                <c:pt idx="46">
                  <c:v>0.691831</c:v>
                </c:pt>
                <c:pt idx="47">
                  <c:v>0.758578</c:v>
                </c:pt>
                <c:pt idx="48">
                  <c:v>0.831764</c:v>
                </c:pt>
                <c:pt idx="49">
                  <c:v>0.912011</c:v>
                </c:pt>
                <c:pt idx="50">
                  <c:v>1.000000</c:v>
                </c:pt>
              </c:numCache>
            </c:numRef>
          </c:xVal>
          <c:yVal>
            <c:numRef>
              <c:f>'Sens matrix air'!$E$2:$E$52</c:f>
              <c:numCache>
                <c:ptCount val="51"/>
                <c:pt idx="0">
                  <c:v>0.004822</c:v>
                </c:pt>
                <c:pt idx="1">
                  <c:v>0.004999</c:v>
                </c:pt>
                <c:pt idx="2">
                  <c:v>0.005215</c:v>
                </c:pt>
                <c:pt idx="3">
                  <c:v>0.005481</c:v>
                </c:pt>
                <c:pt idx="4">
                  <c:v>0.005820</c:v>
                </c:pt>
                <c:pt idx="5">
                  <c:v>0.006263</c:v>
                </c:pt>
                <c:pt idx="6">
                  <c:v>0.006874</c:v>
                </c:pt>
                <c:pt idx="7">
                  <c:v>0.007779</c:v>
                </c:pt>
                <c:pt idx="8">
                  <c:v>0.009295</c:v>
                </c:pt>
                <c:pt idx="9">
                  <c:v>0.012605</c:v>
                </c:pt>
                <c:pt idx="10">
                  <c:v>0.038238</c:v>
                </c:pt>
                <c:pt idx="11">
                  <c:v>0.677152</c:v>
                </c:pt>
                <c:pt idx="12">
                  <c:v>0.983356</c:v>
                </c:pt>
                <c:pt idx="13">
                  <c:v>1.209884</c:v>
                </c:pt>
                <c:pt idx="14">
                  <c:v>1.395384</c:v>
                </c:pt>
                <c:pt idx="15">
                  <c:v>1.554068</c:v>
                </c:pt>
                <c:pt idx="16">
                  <c:v>1.693062</c:v>
                </c:pt>
                <c:pt idx="17">
                  <c:v>1.816551</c:v>
                </c:pt>
                <c:pt idx="18">
                  <c:v>1.927263</c:v>
                </c:pt>
                <c:pt idx="19">
                  <c:v>2.027109</c:v>
                </c:pt>
                <c:pt idx="20">
                  <c:v>2.117507</c:v>
                </c:pt>
                <c:pt idx="21">
                  <c:v>2.199558</c:v>
                </c:pt>
                <c:pt idx="22">
                  <c:v>2.274147</c:v>
                </c:pt>
                <c:pt idx="23">
                  <c:v>2.342011</c:v>
                </c:pt>
                <c:pt idx="24">
                  <c:v>2.403776</c:v>
                </c:pt>
                <c:pt idx="25">
                  <c:v>2.459985</c:v>
                </c:pt>
                <c:pt idx="26">
                  <c:v>2.511119</c:v>
                </c:pt>
                <c:pt idx="27">
                  <c:v>2.557602</c:v>
                </c:pt>
                <c:pt idx="28">
                  <c:v>2.599819</c:v>
                </c:pt>
                <c:pt idx="29">
                  <c:v>2.638117</c:v>
                </c:pt>
                <c:pt idx="30">
                  <c:v>2.672811</c:v>
                </c:pt>
                <c:pt idx="31">
                  <c:v>2.704188</c:v>
                </c:pt>
                <c:pt idx="32">
                  <c:v>2.732509</c:v>
                </c:pt>
                <c:pt idx="33">
                  <c:v>2.758015</c:v>
                </c:pt>
                <c:pt idx="34">
                  <c:v>2.780923</c:v>
                </c:pt>
                <c:pt idx="35">
                  <c:v>2.801434</c:v>
                </c:pt>
                <c:pt idx="36">
                  <c:v>2.819731</c:v>
                </c:pt>
                <c:pt idx="37">
                  <c:v>2.835982</c:v>
                </c:pt>
                <c:pt idx="38">
                  <c:v>2.850339</c:v>
                </c:pt>
                <c:pt idx="39">
                  <c:v>2.862944</c:v>
                </c:pt>
                <c:pt idx="40">
                  <c:v>2.873927</c:v>
                </c:pt>
                <c:pt idx="41">
                  <c:v>2.883407</c:v>
                </c:pt>
                <c:pt idx="42">
                  <c:v>2.891497</c:v>
                </c:pt>
                <c:pt idx="43">
                  <c:v>2.898300</c:v>
                </c:pt>
                <c:pt idx="44">
                  <c:v>2.903915</c:v>
                </c:pt>
                <c:pt idx="45">
                  <c:v>2.908434</c:v>
                </c:pt>
                <c:pt idx="46">
                  <c:v>2.911945</c:v>
                </c:pt>
                <c:pt idx="47">
                  <c:v>2.914535</c:v>
                </c:pt>
                <c:pt idx="48">
                  <c:v>2.916285</c:v>
                </c:pt>
                <c:pt idx="49">
                  <c:v>2.917278</c:v>
                </c:pt>
                <c:pt idx="50">
                  <c:v>2.917590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logBase val="10"/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FF0000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</c:valAx>
      <c:valAx>
        <c:axId val="2094734553"/>
        <c:scaling>
          <c:orientation val="minMax"/>
          <c:max val="6"/>
          <c:min val="0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cross"/>
        <c:minorTickMark val="cross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1" i="0" strike="noStrike" sz="1200" u="none">
                <a:solidFill>
                  <a:srgbClr val="FF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5"/>
        <c:minorUnit val="0.2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77476"/>
          <c:y val="0.963156"/>
          <c:w val="0.301508"/>
          <c:h val="0.036843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12700" cap="flat">
      <a:solidFill>
        <a:srgbClr val="D9D9D9"/>
      </a:solidFill>
      <a:prstDash val="solid"/>
      <a:round/>
    </a:ln>
    <a:effectLst/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9496"/>
          <c:y val="0.0333413"/>
          <c:w val="0.899524"/>
          <c:h val="0.8656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'Sens matrix water'!$D$1</c:f>
              <c:strCache>
                <c:ptCount val="1"/>
                <c:pt idx="0">
                  <c:v>Vp M</c:v>
                </c:pt>
              </c:strCache>
            </c:strRef>
          </c:tx>
          <c:spPr>
            <a:noFill/>
            <a:ln w="2222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2225" cap="rnd">
                <a:solidFill>
                  <a:srgbClr val="000000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'Sens matrix water'!$A$2:$A$52</c:f>
              <c:numCache>
                <c:ptCount val="51"/>
                <c:pt idx="0">
                  <c:v>0.010000</c:v>
                </c:pt>
                <c:pt idx="1">
                  <c:v>0.010965</c:v>
                </c:pt>
                <c:pt idx="2">
                  <c:v>0.012023</c:v>
                </c:pt>
                <c:pt idx="3">
                  <c:v>0.013183</c:v>
                </c:pt>
                <c:pt idx="4">
                  <c:v>0.014454</c:v>
                </c:pt>
                <c:pt idx="5">
                  <c:v>0.015849</c:v>
                </c:pt>
                <c:pt idx="6">
                  <c:v>0.017378</c:v>
                </c:pt>
                <c:pt idx="7">
                  <c:v>0.019055</c:v>
                </c:pt>
                <c:pt idx="8">
                  <c:v>0.020893</c:v>
                </c:pt>
                <c:pt idx="9">
                  <c:v>0.022909</c:v>
                </c:pt>
                <c:pt idx="10">
                  <c:v>0.025119</c:v>
                </c:pt>
                <c:pt idx="11">
                  <c:v>0.027542</c:v>
                </c:pt>
                <c:pt idx="12">
                  <c:v>0.030200</c:v>
                </c:pt>
                <c:pt idx="13">
                  <c:v>0.033113</c:v>
                </c:pt>
                <c:pt idx="14">
                  <c:v>0.036308</c:v>
                </c:pt>
                <c:pt idx="15">
                  <c:v>0.039811</c:v>
                </c:pt>
                <c:pt idx="16">
                  <c:v>0.043652</c:v>
                </c:pt>
                <c:pt idx="17">
                  <c:v>0.047863</c:v>
                </c:pt>
                <c:pt idx="18">
                  <c:v>0.052481</c:v>
                </c:pt>
                <c:pt idx="19">
                  <c:v>0.057544</c:v>
                </c:pt>
                <c:pt idx="20">
                  <c:v>0.063096</c:v>
                </c:pt>
                <c:pt idx="21">
                  <c:v>0.069183</c:v>
                </c:pt>
                <c:pt idx="22">
                  <c:v>0.075858</c:v>
                </c:pt>
                <c:pt idx="23">
                  <c:v>0.083176</c:v>
                </c:pt>
                <c:pt idx="24">
                  <c:v>0.091201</c:v>
                </c:pt>
                <c:pt idx="25">
                  <c:v>0.100000</c:v>
                </c:pt>
                <c:pt idx="26">
                  <c:v>0.109648</c:v>
                </c:pt>
                <c:pt idx="27">
                  <c:v>0.120226</c:v>
                </c:pt>
                <c:pt idx="28">
                  <c:v>0.131826</c:v>
                </c:pt>
                <c:pt idx="29">
                  <c:v>0.144544</c:v>
                </c:pt>
                <c:pt idx="30">
                  <c:v>0.158489</c:v>
                </c:pt>
                <c:pt idx="31">
                  <c:v>0.173780</c:v>
                </c:pt>
                <c:pt idx="32">
                  <c:v>0.190546</c:v>
                </c:pt>
                <c:pt idx="33">
                  <c:v>0.208930</c:v>
                </c:pt>
                <c:pt idx="34">
                  <c:v>0.229087</c:v>
                </c:pt>
                <c:pt idx="35">
                  <c:v>0.251189</c:v>
                </c:pt>
                <c:pt idx="36">
                  <c:v>0.275423</c:v>
                </c:pt>
                <c:pt idx="37">
                  <c:v>0.301995</c:v>
                </c:pt>
                <c:pt idx="38">
                  <c:v>0.331131</c:v>
                </c:pt>
                <c:pt idx="39">
                  <c:v>0.363078</c:v>
                </c:pt>
                <c:pt idx="40">
                  <c:v>0.398107</c:v>
                </c:pt>
                <c:pt idx="41">
                  <c:v>0.436516</c:v>
                </c:pt>
                <c:pt idx="42">
                  <c:v>0.478630</c:v>
                </c:pt>
                <c:pt idx="43">
                  <c:v>0.524807</c:v>
                </c:pt>
                <c:pt idx="44">
                  <c:v>0.575440</c:v>
                </c:pt>
                <c:pt idx="45">
                  <c:v>0.630957</c:v>
                </c:pt>
                <c:pt idx="46">
                  <c:v>0.691831</c:v>
                </c:pt>
                <c:pt idx="47">
                  <c:v>0.758578</c:v>
                </c:pt>
                <c:pt idx="48">
                  <c:v>0.831764</c:v>
                </c:pt>
                <c:pt idx="49">
                  <c:v>0.912011</c:v>
                </c:pt>
                <c:pt idx="50">
                  <c:v>1.000000</c:v>
                </c:pt>
              </c:numCache>
            </c:numRef>
          </c:xVal>
          <c:yVal>
            <c:numRef>
              <c:f>'Sens matrix water'!$D$2:$D$52</c:f>
              <c:numCache>
                <c:ptCount val="51"/>
                <c:pt idx="0">
                  <c:v>2.732844</c:v>
                </c:pt>
                <c:pt idx="1">
                  <c:v>2.818966</c:v>
                </c:pt>
                <c:pt idx="2">
                  <c:v>2.905710</c:v>
                </c:pt>
                <c:pt idx="3">
                  <c:v>2.992691</c:v>
                </c:pt>
                <c:pt idx="4">
                  <c:v>3.079559</c:v>
                </c:pt>
                <c:pt idx="5">
                  <c:v>3.166010</c:v>
                </c:pt>
                <c:pt idx="6">
                  <c:v>3.251789</c:v>
                </c:pt>
                <c:pt idx="7">
                  <c:v>3.336696</c:v>
                </c:pt>
                <c:pt idx="8">
                  <c:v>3.420583</c:v>
                </c:pt>
                <c:pt idx="9">
                  <c:v>3.503355</c:v>
                </c:pt>
                <c:pt idx="10">
                  <c:v>3.584968</c:v>
                </c:pt>
                <c:pt idx="11">
                  <c:v>3.665415</c:v>
                </c:pt>
                <c:pt idx="12">
                  <c:v>3.744731</c:v>
                </c:pt>
                <c:pt idx="13">
                  <c:v>3.822972</c:v>
                </c:pt>
                <c:pt idx="14">
                  <c:v>3.900217</c:v>
                </c:pt>
                <c:pt idx="15">
                  <c:v>3.976553</c:v>
                </c:pt>
                <c:pt idx="16">
                  <c:v>4.052067</c:v>
                </c:pt>
                <c:pt idx="17">
                  <c:v>4.126838</c:v>
                </c:pt>
                <c:pt idx="18">
                  <c:v>4.200927</c:v>
                </c:pt>
                <c:pt idx="19">
                  <c:v>4.274372</c:v>
                </c:pt>
                <c:pt idx="20">
                  <c:v>4.347180</c:v>
                </c:pt>
                <c:pt idx="21">
                  <c:v>4.419327</c:v>
                </c:pt>
                <c:pt idx="22">
                  <c:v>4.490751</c:v>
                </c:pt>
                <c:pt idx="23">
                  <c:v>4.561353</c:v>
                </c:pt>
                <c:pt idx="24">
                  <c:v>4.631002</c:v>
                </c:pt>
                <c:pt idx="25">
                  <c:v>4.699535</c:v>
                </c:pt>
                <c:pt idx="26">
                  <c:v>4.766763</c:v>
                </c:pt>
                <c:pt idx="27">
                  <c:v>4.832478</c:v>
                </c:pt>
                <c:pt idx="28">
                  <c:v>4.896458</c:v>
                </c:pt>
                <c:pt idx="29">
                  <c:v>4.958476</c:v>
                </c:pt>
                <c:pt idx="30">
                  <c:v>5.018305</c:v>
                </c:pt>
                <c:pt idx="31">
                  <c:v>5.075721</c:v>
                </c:pt>
                <c:pt idx="32">
                  <c:v>5.130517</c:v>
                </c:pt>
                <c:pt idx="33">
                  <c:v>5.182498</c:v>
                </c:pt>
                <c:pt idx="34">
                  <c:v>5.231492</c:v>
                </c:pt>
                <c:pt idx="35">
                  <c:v>5.277348</c:v>
                </c:pt>
                <c:pt idx="36">
                  <c:v>5.319944</c:v>
                </c:pt>
                <c:pt idx="37">
                  <c:v>5.359184</c:v>
                </c:pt>
                <c:pt idx="38">
                  <c:v>5.395003</c:v>
                </c:pt>
                <c:pt idx="39">
                  <c:v>5.427367</c:v>
                </c:pt>
                <c:pt idx="40">
                  <c:v>5.456275</c:v>
                </c:pt>
                <c:pt idx="41">
                  <c:v>5.481755</c:v>
                </c:pt>
                <c:pt idx="42">
                  <c:v>5.503872</c:v>
                </c:pt>
                <c:pt idx="43">
                  <c:v>5.522719</c:v>
                </c:pt>
                <c:pt idx="44">
                  <c:v>5.538423</c:v>
                </c:pt>
                <c:pt idx="45">
                  <c:v>5.551137</c:v>
                </c:pt>
                <c:pt idx="46">
                  <c:v>5.561042</c:v>
                </c:pt>
                <c:pt idx="47">
                  <c:v>5.568340</c:v>
                </c:pt>
                <c:pt idx="48">
                  <c:v>5.573256</c:v>
                </c:pt>
                <c:pt idx="49">
                  <c:v>5.576024</c:v>
                </c:pt>
                <c:pt idx="50">
                  <c:v>5.576890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 matrix water'!$E$1</c:f>
              <c:strCache>
                <c:ptCount val="1"/>
                <c:pt idx="0">
                  <c:v>Vs M</c:v>
                </c:pt>
              </c:strCache>
            </c:strRef>
          </c:tx>
          <c:spPr>
            <a:noFill/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2225" cap="rnd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'Sens matrix water'!$A$2:$A$52</c:f>
              <c:numCache>
                <c:ptCount val="51"/>
                <c:pt idx="0">
                  <c:v>0.010000</c:v>
                </c:pt>
                <c:pt idx="1">
                  <c:v>0.010965</c:v>
                </c:pt>
                <c:pt idx="2">
                  <c:v>0.012023</c:v>
                </c:pt>
                <c:pt idx="3">
                  <c:v>0.013183</c:v>
                </c:pt>
                <c:pt idx="4">
                  <c:v>0.014454</c:v>
                </c:pt>
                <c:pt idx="5">
                  <c:v>0.015849</c:v>
                </c:pt>
                <c:pt idx="6">
                  <c:v>0.017378</c:v>
                </c:pt>
                <c:pt idx="7">
                  <c:v>0.019055</c:v>
                </c:pt>
                <c:pt idx="8">
                  <c:v>0.020893</c:v>
                </c:pt>
                <c:pt idx="9">
                  <c:v>0.022909</c:v>
                </c:pt>
                <c:pt idx="10">
                  <c:v>0.025119</c:v>
                </c:pt>
                <c:pt idx="11">
                  <c:v>0.027542</c:v>
                </c:pt>
                <c:pt idx="12">
                  <c:v>0.030200</c:v>
                </c:pt>
                <c:pt idx="13">
                  <c:v>0.033113</c:v>
                </c:pt>
                <c:pt idx="14">
                  <c:v>0.036308</c:v>
                </c:pt>
                <c:pt idx="15">
                  <c:v>0.039811</c:v>
                </c:pt>
                <c:pt idx="16">
                  <c:v>0.043652</c:v>
                </c:pt>
                <c:pt idx="17">
                  <c:v>0.047863</c:v>
                </c:pt>
                <c:pt idx="18">
                  <c:v>0.052481</c:v>
                </c:pt>
                <c:pt idx="19">
                  <c:v>0.057544</c:v>
                </c:pt>
                <c:pt idx="20">
                  <c:v>0.063096</c:v>
                </c:pt>
                <c:pt idx="21">
                  <c:v>0.069183</c:v>
                </c:pt>
                <c:pt idx="22">
                  <c:v>0.075858</c:v>
                </c:pt>
                <c:pt idx="23">
                  <c:v>0.083176</c:v>
                </c:pt>
                <c:pt idx="24">
                  <c:v>0.091201</c:v>
                </c:pt>
                <c:pt idx="25">
                  <c:v>0.100000</c:v>
                </c:pt>
                <c:pt idx="26">
                  <c:v>0.109648</c:v>
                </c:pt>
                <c:pt idx="27">
                  <c:v>0.120226</c:v>
                </c:pt>
                <c:pt idx="28">
                  <c:v>0.131826</c:v>
                </c:pt>
                <c:pt idx="29">
                  <c:v>0.144544</c:v>
                </c:pt>
                <c:pt idx="30">
                  <c:v>0.158489</c:v>
                </c:pt>
                <c:pt idx="31">
                  <c:v>0.173780</c:v>
                </c:pt>
                <c:pt idx="32">
                  <c:v>0.190546</c:v>
                </c:pt>
                <c:pt idx="33">
                  <c:v>0.208930</c:v>
                </c:pt>
                <c:pt idx="34">
                  <c:v>0.229087</c:v>
                </c:pt>
                <c:pt idx="35">
                  <c:v>0.251189</c:v>
                </c:pt>
                <c:pt idx="36">
                  <c:v>0.275423</c:v>
                </c:pt>
                <c:pt idx="37">
                  <c:v>0.301995</c:v>
                </c:pt>
                <c:pt idx="38">
                  <c:v>0.331131</c:v>
                </c:pt>
                <c:pt idx="39">
                  <c:v>0.363078</c:v>
                </c:pt>
                <c:pt idx="40">
                  <c:v>0.398107</c:v>
                </c:pt>
                <c:pt idx="41">
                  <c:v>0.436516</c:v>
                </c:pt>
                <c:pt idx="42">
                  <c:v>0.478630</c:v>
                </c:pt>
                <c:pt idx="43">
                  <c:v>0.524807</c:v>
                </c:pt>
                <c:pt idx="44">
                  <c:v>0.575440</c:v>
                </c:pt>
                <c:pt idx="45">
                  <c:v>0.630957</c:v>
                </c:pt>
                <c:pt idx="46">
                  <c:v>0.691831</c:v>
                </c:pt>
                <c:pt idx="47">
                  <c:v>0.758578</c:v>
                </c:pt>
                <c:pt idx="48">
                  <c:v>0.831764</c:v>
                </c:pt>
                <c:pt idx="49">
                  <c:v>0.912011</c:v>
                </c:pt>
                <c:pt idx="50">
                  <c:v>1.000000</c:v>
                </c:pt>
              </c:numCache>
            </c:numRef>
          </c:xVal>
          <c:yVal>
            <c:numRef>
              <c:f>'Sens matrix water'!$E$2:$E$52</c:f>
              <c:numCache>
                <c:ptCount val="51"/>
                <c:pt idx="0">
                  <c:v>0.673176</c:v>
                </c:pt>
                <c:pt idx="1">
                  <c:v>0.832197</c:v>
                </c:pt>
                <c:pt idx="2">
                  <c:v>0.971851</c:v>
                </c:pt>
                <c:pt idx="3">
                  <c:v>1.098845</c:v>
                </c:pt>
                <c:pt idx="4">
                  <c:v>1.216455</c:v>
                </c:pt>
                <c:pt idx="5">
                  <c:v>1.326506</c:v>
                </c:pt>
                <c:pt idx="6">
                  <c:v>1.430110</c:v>
                </c:pt>
                <c:pt idx="7">
                  <c:v>1.527997</c:v>
                </c:pt>
                <c:pt idx="8">
                  <c:v>1.620680</c:v>
                </c:pt>
                <c:pt idx="9">
                  <c:v>1.708545</c:v>
                </c:pt>
                <c:pt idx="10">
                  <c:v>1.791905</c:v>
                </c:pt>
                <c:pt idx="11">
                  <c:v>1.871027</c:v>
                </c:pt>
                <c:pt idx="12">
                  <c:v>1.946150</c:v>
                </c:pt>
                <c:pt idx="13">
                  <c:v>2.017496</c:v>
                </c:pt>
                <c:pt idx="14">
                  <c:v>2.085269</c:v>
                </c:pt>
                <c:pt idx="15">
                  <c:v>2.149662</c:v>
                </c:pt>
                <c:pt idx="16">
                  <c:v>2.210855</c:v>
                </c:pt>
                <c:pt idx="17">
                  <c:v>2.269012</c:v>
                </c:pt>
                <c:pt idx="18">
                  <c:v>2.324282</c:v>
                </c:pt>
                <c:pt idx="19">
                  <c:v>2.376796</c:v>
                </c:pt>
                <c:pt idx="20">
                  <c:v>2.426668</c:v>
                </c:pt>
                <c:pt idx="21">
                  <c:v>2.473996</c:v>
                </c:pt>
                <c:pt idx="22">
                  <c:v>2.518861</c:v>
                </c:pt>
                <c:pt idx="23">
                  <c:v>2.561332</c:v>
                </c:pt>
                <c:pt idx="24">
                  <c:v>2.601465</c:v>
                </c:pt>
                <c:pt idx="25">
                  <c:v>2.639308</c:v>
                </c:pt>
                <c:pt idx="26">
                  <c:v>2.674906</c:v>
                </c:pt>
                <c:pt idx="27">
                  <c:v>2.708299</c:v>
                </c:pt>
                <c:pt idx="28">
                  <c:v>2.739530</c:v>
                </c:pt>
                <c:pt idx="29">
                  <c:v>2.768643</c:v>
                </c:pt>
                <c:pt idx="30">
                  <c:v>2.795687</c:v>
                </c:pt>
                <c:pt idx="31">
                  <c:v>2.820714</c:v>
                </c:pt>
                <c:pt idx="32">
                  <c:v>2.843784</c:v>
                </c:pt>
                <c:pt idx="33">
                  <c:v>2.864959</c:v>
                </c:pt>
                <c:pt idx="34">
                  <c:v>2.884308</c:v>
                </c:pt>
                <c:pt idx="35">
                  <c:v>2.901902</c:v>
                </c:pt>
                <c:pt idx="36">
                  <c:v>2.917815</c:v>
                </c:pt>
                <c:pt idx="37">
                  <c:v>2.932122</c:v>
                </c:pt>
                <c:pt idx="38">
                  <c:v>2.944901</c:v>
                </c:pt>
                <c:pt idx="39">
                  <c:v>2.956229</c:v>
                </c:pt>
                <c:pt idx="40">
                  <c:v>2.966182</c:v>
                </c:pt>
                <c:pt idx="41">
                  <c:v>2.974836</c:v>
                </c:pt>
                <c:pt idx="42">
                  <c:v>2.982269</c:v>
                </c:pt>
                <c:pt idx="43">
                  <c:v>2.988554</c:v>
                </c:pt>
                <c:pt idx="44">
                  <c:v>2.993765</c:v>
                </c:pt>
                <c:pt idx="45">
                  <c:v>2.997976</c:v>
                </c:pt>
                <c:pt idx="46">
                  <c:v>3.001259</c:v>
                </c:pt>
                <c:pt idx="47">
                  <c:v>3.003687</c:v>
                </c:pt>
                <c:pt idx="48">
                  <c:v>3.005332</c:v>
                </c:pt>
                <c:pt idx="49">
                  <c:v>3.006266</c:v>
                </c:pt>
                <c:pt idx="50">
                  <c:v>3.006561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logBase val="10"/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1" i="0" strike="noStrike" sz="1200" u="none">
                <a:solidFill>
                  <a:srgbClr val="FF0000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cross"/>
        <c:minorTickMark val="cross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1" i="0" strike="noStrike" sz="1200" u="none">
                <a:solidFill>
                  <a:srgbClr val="FF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.5"/>
        <c:minorUnit val="0.7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413257"/>
          <c:y val="0.963169"/>
          <c:w val="0.303139"/>
          <c:h val="0.036831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12700" cap="flat">
      <a:solidFill>
        <a:srgbClr val="D9D9D9"/>
      </a:solidFill>
      <a:prstDash val="solid"/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79076"/>
          <c:y val="0.038958"/>
          <c:w val="0.786241"/>
          <c:h val="0.8348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'Prediction elastisity from TC'!$R$1</c:f>
              <c:strCache>
                <c:ptCount val="1"/>
                <c:pt idx="0">
                  <c:v>Vp_exp_water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63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TC'!$R$2:$R$35</c:f>
              <c:numCache>
                <c:ptCount val="33"/>
                <c:pt idx="0">
                  <c:v>5.294500</c:v>
                </c:pt>
                <c:pt idx="1">
                  <c:v>5.054500</c:v>
                </c:pt>
                <c:pt idx="2">
                  <c:v>4.028500</c:v>
                </c:pt>
                <c:pt idx="3">
                  <c:v>3.815500</c:v>
                </c:pt>
                <c:pt idx="4">
                  <c:v>4.827000</c:v>
                </c:pt>
                <c:pt idx="5">
                  <c:v>4.888500</c:v>
                </c:pt>
                <c:pt idx="6">
                  <c:v>4.935500</c:v>
                </c:pt>
                <c:pt idx="7">
                  <c:v>4.888500</c:v>
                </c:pt>
                <c:pt idx="9">
                  <c:v>4.900000</c:v>
                </c:pt>
                <c:pt idx="10">
                  <c:v>4.983500</c:v>
                </c:pt>
                <c:pt idx="11">
                  <c:v>5.058000</c:v>
                </c:pt>
                <c:pt idx="12">
                  <c:v>3.904500</c:v>
                </c:pt>
                <c:pt idx="13">
                  <c:v>5.250000</c:v>
                </c:pt>
                <c:pt idx="14">
                  <c:v>5.259000</c:v>
                </c:pt>
                <c:pt idx="15">
                  <c:v>3.531000</c:v>
                </c:pt>
                <c:pt idx="16">
                  <c:v>4.976000</c:v>
                </c:pt>
                <c:pt idx="17">
                  <c:v>4.405000</c:v>
                </c:pt>
                <c:pt idx="18">
                  <c:v>5.092500</c:v>
                </c:pt>
                <c:pt idx="19">
                  <c:v>4.419500</c:v>
                </c:pt>
                <c:pt idx="20">
                  <c:v>3.872000</c:v>
                </c:pt>
                <c:pt idx="21">
                  <c:v>3.916500</c:v>
                </c:pt>
                <c:pt idx="22">
                  <c:v>3.799000</c:v>
                </c:pt>
                <c:pt idx="23">
                  <c:v>4.874500</c:v>
                </c:pt>
                <c:pt idx="24">
                  <c:v>4.759500</c:v>
                </c:pt>
                <c:pt idx="25">
                  <c:v>5.360000</c:v>
                </c:pt>
                <c:pt idx="26">
                  <c:v>5.674000</c:v>
                </c:pt>
                <c:pt idx="27">
                  <c:v>5.568000</c:v>
                </c:pt>
                <c:pt idx="28">
                  <c:v>5.211500</c:v>
                </c:pt>
                <c:pt idx="29">
                  <c:v>5.469500</c:v>
                </c:pt>
                <c:pt idx="30">
                  <c:v>3.259500</c:v>
                </c:pt>
                <c:pt idx="31">
                  <c:v>4.996500</c:v>
                </c:pt>
                <c:pt idx="32">
                  <c:v>5.402500</c:v>
                </c:pt>
                <c:pt idx="33">
                  <c:v>4.551500</c:v>
                </c:pt>
              </c:numCache>
            </c:numRef>
          </c:xVal>
          <c:yVal>
            <c:numRef>
              <c:f>'Prediction elastisity from TC'!$P$2:$P$35</c:f>
              <c:numCache>
                <c:ptCount val="33"/>
                <c:pt idx="0">
                  <c:v>5.049275</c:v>
                </c:pt>
                <c:pt idx="1">
                  <c:v>5.081696</c:v>
                </c:pt>
                <c:pt idx="2">
                  <c:v>4.229890</c:v>
                </c:pt>
                <c:pt idx="3">
                  <c:v>4.248244</c:v>
                </c:pt>
                <c:pt idx="4">
                  <c:v>4.467314</c:v>
                </c:pt>
                <c:pt idx="5">
                  <c:v>4.831118</c:v>
                </c:pt>
                <c:pt idx="6">
                  <c:v>4.915107</c:v>
                </c:pt>
                <c:pt idx="7">
                  <c:v>4.934201</c:v>
                </c:pt>
                <c:pt idx="9">
                  <c:v>5.139963</c:v>
                </c:pt>
                <c:pt idx="10">
                  <c:v>4.842830</c:v>
                </c:pt>
                <c:pt idx="11">
                  <c:v>5.025653</c:v>
                </c:pt>
                <c:pt idx="12">
                  <c:v>3.996391</c:v>
                </c:pt>
                <c:pt idx="13">
                  <c:v>4.921712</c:v>
                </c:pt>
                <c:pt idx="14">
                  <c:v>5.062922</c:v>
                </c:pt>
                <c:pt idx="15">
                  <c:v>3.518816</c:v>
                </c:pt>
                <c:pt idx="16">
                  <c:v>5.172367</c:v>
                </c:pt>
                <c:pt idx="17">
                  <c:v>4.265520</c:v>
                </c:pt>
                <c:pt idx="18">
                  <c:v>4.885826</c:v>
                </c:pt>
                <c:pt idx="19">
                  <c:v>4.410231</c:v>
                </c:pt>
                <c:pt idx="20">
                  <c:v>4.255780</c:v>
                </c:pt>
                <c:pt idx="21">
                  <c:v>4.387748</c:v>
                </c:pt>
                <c:pt idx="22">
                  <c:v>4.149197</c:v>
                </c:pt>
                <c:pt idx="23">
                  <c:v>4.635134</c:v>
                </c:pt>
                <c:pt idx="24">
                  <c:v>4.405993</c:v>
                </c:pt>
                <c:pt idx="25">
                  <c:v>5.332287</c:v>
                </c:pt>
                <c:pt idx="26">
                  <c:v>5.491608</c:v>
                </c:pt>
                <c:pt idx="27">
                  <c:v>5.283044</c:v>
                </c:pt>
                <c:pt idx="28">
                  <c:v>5.032588</c:v>
                </c:pt>
                <c:pt idx="29">
                  <c:v>4.936004</c:v>
                </c:pt>
                <c:pt idx="30">
                  <c:v>3.211339</c:v>
                </c:pt>
                <c:pt idx="31">
                  <c:v>4.699884</c:v>
                </c:pt>
                <c:pt idx="32">
                  <c:v>5.027441</c:v>
                </c:pt>
                <c:pt idx="33">
                  <c:v>4.701111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'Prediction elastisity from TC'!$S$1</c:f>
              <c:strCache>
                <c:ptCount val="1"/>
                <c:pt idx="0">
                  <c:v>Vs_exp_water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rgbClr val="FF0000">
                  <a:alpha val="50000"/>
                </a:srgbClr>
              </a:solidFill>
              <a:ln w="9525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TC'!$S$2:$S$35</c:f>
              <c:numCache>
                <c:ptCount val="33"/>
                <c:pt idx="0">
                  <c:v>2.649500</c:v>
                </c:pt>
                <c:pt idx="1">
                  <c:v>2.665000</c:v>
                </c:pt>
                <c:pt idx="2">
                  <c:v>2.233000</c:v>
                </c:pt>
                <c:pt idx="3">
                  <c:v>2.028500</c:v>
                </c:pt>
                <c:pt idx="4">
                  <c:v>2.503000</c:v>
                </c:pt>
                <c:pt idx="5">
                  <c:v>2.723500</c:v>
                </c:pt>
                <c:pt idx="6">
                  <c:v>2.632500</c:v>
                </c:pt>
                <c:pt idx="7">
                  <c:v>2.505000</c:v>
                </c:pt>
                <c:pt idx="9">
                  <c:v>2.471000</c:v>
                </c:pt>
                <c:pt idx="10">
                  <c:v>2.548000</c:v>
                </c:pt>
                <c:pt idx="11">
                  <c:v>2.649500</c:v>
                </c:pt>
                <c:pt idx="12">
                  <c:v>2.096500</c:v>
                </c:pt>
                <c:pt idx="13">
                  <c:v>2.666500</c:v>
                </c:pt>
                <c:pt idx="14">
                  <c:v>2.838500</c:v>
                </c:pt>
                <c:pt idx="15">
                  <c:v>1.718500</c:v>
                </c:pt>
                <c:pt idx="16">
                  <c:v>2.678500</c:v>
                </c:pt>
                <c:pt idx="17">
                  <c:v>2.577500</c:v>
                </c:pt>
                <c:pt idx="18">
                  <c:v>2.708000</c:v>
                </c:pt>
                <c:pt idx="19">
                  <c:v>2.230000</c:v>
                </c:pt>
                <c:pt idx="20">
                  <c:v>1.982000</c:v>
                </c:pt>
                <c:pt idx="21">
                  <c:v>2.033000</c:v>
                </c:pt>
                <c:pt idx="22">
                  <c:v>2.020000</c:v>
                </c:pt>
                <c:pt idx="23">
                  <c:v>2.779500</c:v>
                </c:pt>
                <c:pt idx="24">
                  <c:v>2.470000</c:v>
                </c:pt>
                <c:pt idx="25">
                  <c:v>2.893000</c:v>
                </c:pt>
                <c:pt idx="26">
                  <c:v>2.991500</c:v>
                </c:pt>
                <c:pt idx="27">
                  <c:v>2.954000</c:v>
                </c:pt>
                <c:pt idx="28">
                  <c:v>2.779500</c:v>
                </c:pt>
                <c:pt idx="29">
                  <c:v>2.911500</c:v>
                </c:pt>
                <c:pt idx="30">
                  <c:v>1.746500</c:v>
                </c:pt>
                <c:pt idx="31">
                  <c:v>2.582000</c:v>
                </c:pt>
                <c:pt idx="32">
                  <c:v>2.902500</c:v>
                </c:pt>
                <c:pt idx="33">
                  <c:v>2.358500</c:v>
                </c:pt>
              </c:numCache>
            </c:numRef>
          </c:xVal>
          <c:yVal>
            <c:numRef>
              <c:f>'Prediction elastisity from TC'!$Q$2:$Q$35</c:f>
              <c:numCache>
                <c:ptCount val="33"/>
                <c:pt idx="0">
                  <c:v>2.775130</c:v>
                </c:pt>
                <c:pt idx="1">
                  <c:v>2.797373</c:v>
                </c:pt>
                <c:pt idx="2">
                  <c:v>2.375480</c:v>
                </c:pt>
                <c:pt idx="3">
                  <c:v>2.384738</c:v>
                </c:pt>
                <c:pt idx="4">
                  <c:v>2.491052</c:v>
                </c:pt>
                <c:pt idx="5">
                  <c:v>2.682011</c:v>
                </c:pt>
                <c:pt idx="6">
                  <c:v>2.720689</c:v>
                </c:pt>
                <c:pt idx="7">
                  <c:v>2.730780</c:v>
                </c:pt>
                <c:pt idx="9">
                  <c:v>2.821005</c:v>
                </c:pt>
                <c:pt idx="10">
                  <c:v>2.688013</c:v>
                </c:pt>
                <c:pt idx="11">
                  <c:v>2.770321</c:v>
                </c:pt>
                <c:pt idx="12">
                  <c:v>2.244976</c:v>
                </c:pt>
                <c:pt idx="13">
                  <c:v>2.724885</c:v>
                </c:pt>
                <c:pt idx="14">
                  <c:v>2.777606</c:v>
                </c:pt>
                <c:pt idx="15">
                  <c:v>1.960547</c:v>
                </c:pt>
                <c:pt idx="16">
                  <c:v>2.821975</c:v>
                </c:pt>
                <c:pt idx="17">
                  <c:v>2.386689</c:v>
                </c:pt>
                <c:pt idx="18">
                  <c:v>2.697198</c:v>
                </c:pt>
                <c:pt idx="19">
                  <c:v>2.471978</c:v>
                </c:pt>
                <c:pt idx="20">
                  <c:v>2.389569</c:v>
                </c:pt>
                <c:pt idx="21">
                  <c:v>2.459764</c:v>
                </c:pt>
                <c:pt idx="22">
                  <c:v>2.331078</c:v>
                </c:pt>
                <c:pt idx="23">
                  <c:v>2.582284</c:v>
                </c:pt>
                <c:pt idx="24">
                  <c:v>2.462997</c:v>
                </c:pt>
                <c:pt idx="25">
                  <c:v>2.904590</c:v>
                </c:pt>
                <c:pt idx="26">
                  <c:v>2.967728</c:v>
                </c:pt>
                <c:pt idx="27">
                  <c:v>2.815045</c:v>
                </c:pt>
                <c:pt idx="28">
                  <c:v>2.775467</c:v>
                </c:pt>
                <c:pt idx="29">
                  <c:v>2.731614</c:v>
                </c:pt>
                <c:pt idx="30">
                  <c:v>1.747386</c:v>
                </c:pt>
                <c:pt idx="31">
                  <c:v>2.619098</c:v>
                </c:pt>
                <c:pt idx="32">
                  <c:v>2.772411</c:v>
                </c:pt>
                <c:pt idx="33">
                  <c:v>2.614279</c:v>
                </c:pt>
              </c:numCache>
            </c:numRef>
          </c:yVal>
          <c:smooth val="0"/>
        </c:ser>
        <c:ser>
          <c:idx val="2"/>
          <c:order val="2"/>
          <c:tx>
            <c:v>Linear</c:v>
          </c:tx>
          <c:spPr>
            <a:noFill/>
            <a:ln w="19050" cap="flat">
              <a:solidFill>
                <a:srgbClr val="000000"/>
              </a:solidFill>
              <a:prstDash val="lgDash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000000"/>
                </a:solidFill>
                <a:prstDash val="lgDash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'Prediction elastisity from TC'!$A$5</c:f>
              <c:strCache>
                <c:ptCount val="1"/>
                <c:pt idx="0">
                  <c:v>Linear-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TC'!$A$6:$A$7</c:f>
              <c:numCache>
                <c:ptCount val="2"/>
                <c:pt idx="0">
                  <c:v>0.000000</c:v>
                </c:pt>
                <c:pt idx="1">
                  <c:v>6.160000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'Prediction elastisity from TC'!$A$9</c:f>
              <c:strCache>
                <c:ptCount val="1"/>
                <c:pt idx="0">
                  <c:v>Linear+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TC'!$A$10:$A$11</c:f>
              <c:numCache>
                <c:ptCount val="2"/>
                <c:pt idx="0">
                  <c:v>0.000000</c:v>
                </c:pt>
                <c:pt idx="1">
                  <c:v>7.840000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  <c:max val="7"/>
          <c:min val="1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категории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crossBetween val="between"/>
        <c:majorUnit val="1.5"/>
        <c:minorUnit val="0.75"/>
      </c:valAx>
      <c:valAx>
        <c:axId val="2094734553"/>
        <c:scaling>
          <c:orientation val="minMax"/>
          <c:max val="7"/>
          <c:min val="1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значения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78953"/>
          <c:y val="0.038958"/>
          <c:w val="0.786387"/>
          <c:h val="0.8348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'Prediction elastisity from TC'!$AB$1</c:f>
              <c:strCache>
                <c:ptCount val="1"/>
                <c:pt idx="0">
                  <c:v>Vp_exp_oil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63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TC'!$AB$2:$AB$35</c:f>
              <c:numCache>
                <c:ptCount val="33"/>
                <c:pt idx="0">
                  <c:v>5.564425</c:v>
                </c:pt>
                <c:pt idx="1">
                  <c:v>5.173550</c:v>
                </c:pt>
                <c:pt idx="2">
                  <c:v>4.103260</c:v>
                </c:pt>
                <c:pt idx="3">
                  <c:v>3.971235</c:v>
                </c:pt>
                <c:pt idx="4">
                  <c:v>4.759910</c:v>
                </c:pt>
                <c:pt idx="5">
                  <c:v>4.699830</c:v>
                </c:pt>
                <c:pt idx="6">
                  <c:v>5.103325</c:v>
                </c:pt>
                <c:pt idx="7">
                  <c:v>4.972040</c:v>
                </c:pt>
                <c:pt idx="9">
                  <c:v>5.177195</c:v>
                </c:pt>
                <c:pt idx="10">
                  <c:v>4.983580</c:v>
                </c:pt>
                <c:pt idx="11">
                  <c:v>3.848400</c:v>
                </c:pt>
                <c:pt idx="12">
                  <c:v>4.949630</c:v>
                </c:pt>
                <c:pt idx="13">
                  <c:v>5.191380</c:v>
                </c:pt>
                <c:pt idx="14">
                  <c:v>5.190400</c:v>
                </c:pt>
                <c:pt idx="15">
                  <c:v>3.400395</c:v>
                </c:pt>
                <c:pt idx="16">
                  <c:v>5.065555</c:v>
                </c:pt>
                <c:pt idx="17">
                  <c:v>4.274135</c:v>
                </c:pt>
                <c:pt idx="18">
                  <c:v>4.921815</c:v>
                </c:pt>
                <c:pt idx="19">
                  <c:v>4.224880</c:v>
                </c:pt>
                <c:pt idx="20">
                  <c:v>4.156260</c:v>
                </c:pt>
                <c:pt idx="21">
                  <c:v>4.204595</c:v>
                </c:pt>
                <c:pt idx="22">
                  <c:v>4.033640</c:v>
                </c:pt>
                <c:pt idx="23">
                  <c:v>5.183660</c:v>
                </c:pt>
                <c:pt idx="24">
                  <c:v>4.750370</c:v>
                </c:pt>
                <c:pt idx="25">
                  <c:v>5.686820</c:v>
                </c:pt>
                <c:pt idx="26">
                  <c:v>5.919150</c:v>
                </c:pt>
                <c:pt idx="27">
                  <c:v>5.958540</c:v>
                </c:pt>
                <c:pt idx="28">
                  <c:v>5.374120</c:v>
                </c:pt>
                <c:pt idx="29">
                  <c:v>5.370535</c:v>
                </c:pt>
                <c:pt idx="30">
                  <c:v>3.167705</c:v>
                </c:pt>
                <c:pt idx="31">
                  <c:v>5.099085</c:v>
                </c:pt>
                <c:pt idx="32">
                  <c:v>5.491510</c:v>
                </c:pt>
                <c:pt idx="33">
                  <c:v>4.469470</c:v>
                </c:pt>
              </c:numCache>
            </c:numRef>
          </c:xVal>
          <c:yVal>
            <c:numRef>
              <c:f>'Prediction elastisity from TC'!$Z$2:$Z$35</c:f>
              <c:numCache>
                <c:ptCount val="33"/>
                <c:pt idx="0">
                  <c:v>5.012476</c:v>
                </c:pt>
                <c:pt idx="1">
                  <c:v>5.169718</c:v>
                </c:pt>
                <c:pt idx="2">
                  <c:v>4.037970</c:v>
                </c:pt>
                <c:pt idx="3">
                  <c:v>4.040407</c:v>
                </c:pt>
                <c:pt idx="4">
                  <c:v>4.223976</c:v>
                </c:pt>
                <c:pt idx="5">
                  <c:v>4.856441</c:v>
                </c:pt>
                <c:pt idx="6">
                  <c:v>4.975816</c:v>
                </c:pt>
                <c:pt idx="7">
                  <c:v>4.964318</c:v>
                </c:pt>
                <c:pt idx="9">
                  <c:v>5.270307</c:v>
                </c:pt>
                <c:pt idx="10">
                  <c:v>4.843815</c:v>
                </c:pt>
                <c:pt idx="11">
                  <c:v>5.125611</c:v>
                </c:pt>
                <c:pt idx="12">
                  <c:v>3.709752</c:v>
                </c:pt>
                <c:pt idx="13">
                  <c:v>4.961690</c:v>
                </c:pt>
                <c:pt idx="14">
                  <c:v>5.213456</c:v>
                </c:pt>
                <c:pt idx="15">
                  <c:v>3.022557</c:v>
                </c:pt>
                <c:pt idx="16">
                  <c:v>5.356484</c:v>
                </c:pt>
                <c:pt idx="17">
                  <c:v>3.973554</c:v>
                </c:pt>
                <c:pt idx="18">
                  <c:v>4.992880</c:v>
                </c:pt>
                <c:pt idx="19">
                  <c:v>4.302527</c:v>
                </c:pt>
                <c:pt idx="20">
                  <c:v>4.073685</c:v>
                </c:pt>
                <c:pt idx="21">
                  <c:v>4.288630</c:v>
                </c:pt>
                <c:pt idx="22">
                  <c:v>3.925842</c:v>
                </c:pt>
                <c:pt idx="23">
                  <c:v>4.495826</c:v>
                </c:pt>
                <c:pt idx="24">
                  <c:v>4.174317</c:v>
                </c:pt>
                <c:pt idx="25">
                  <c:v>5.476688</c:v>
                </c:pt>
                <c:pt idx="26">
                  <c:v>5.670762</c:v>
                </c:pt>
                <c:pt idx="27">
                  <c:v>5.054190</c:v>
                </c:pt>
                <c:pt idx="28">
                  <c:v>5.105965</c:v>
                </c:pt>
                <c:pt idx="29">
                  <c:v>4.966691</c:v>
                </c:pt>
                <c:pt idx="30">
                  <c:v>2.369064</c:v>
                </c:pt>
                <c:pt idx="31">
                  <c:v>4.670929</c:v>
                </c:pt>
                <c:pt idx="32">
                  <c:v>5.055569</c:v>
                </c:pt>
                <c:pt idx="33">
                  <c:v>4.738901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'Prediction elastisity from TC'!$AC$1</c:f>
              <c:strCache>
                <c:ptCount val="1"/>
                <c:pt idx="0">
                  <c:v>Vs_exp_oil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rgbClr val="FF0000">
                  <a:alpha val="50000"/>
                </a:srgbClr>
              </a:solidFill>
              <a:ln w="9525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TC'!$AC$2:$AC$35</c:f>
              <c:numCache>
                <c:ptCount val="33"/>
                <c:pt idx="0">
                  <c:v>3.019440</c:v>
                </c:pt>
                <c:pt idx="1">
                  <c:v>2.849075</c:v>
                </c:pt>
                <c:pt idx="2">
                  <c:v>2.256210</c:v>
                </c:pt>
                <c:pt idx="3">
                  <c:v>2.164210</c:v>
                </c:pt>
                <c:pt idx="4">
                  <c:v>2.564645</c:v>
                </c:pt>
                <c:pt idx="5">
                  <c:v>2.492100</c:v>
                </c:pt>
                <c:pt idx="6">
                  <c:v>2.809800</c:v>
                </c:pt>
                <c:pt idx="7">
                  <c:v>2.834515</c:v>
                </c:pt>
                <c:pt idx="9">
                  <c:v>2.813970</c:v>
                </c:pt>
                <c:pt idx="10">
                  <c:v>2.704390</c:v>
                </c:pt>
                <c:pt idx="11">
                  <c:v>2.114470</c:v>
                </c:pt>
                <c:pt idx="12">
                  <c:v>2.775565</c:v>
                </c:pt>
                <c:pt idx="13">
                  <c:v>2.876360</c:v>
                </c:pt>
                <c:pt idx="14">
                  <c:v>2.813755</c:v>
                </c:pt>
                <c:pt idx="15">
                  <c:v>1.825235</c:v>
                </c:pt>
                <c:pt idx="16">
                  <c:v>2.766570</c:v>
                </c:pt>
                <c:pt idx="17">
                  <c:v>2.451200</c:v>
                </c:pt>
                <c:pt idx="18">
                  <c:v>2.700855</c:v>
                </c:pt>
                <c:pt idx="19">
                  <c:v>2.245580</c:v>
                </c:pt>
                <c:pt idx="20">
                  <c:v>2.235810</c:v>
                </c:pt>
                <c:pt idx="21">
                  <c:v>2.373170</c:v>
                </c:pt>
                <c:pt idx="22">
                  <c:v>2.318860</c:v>
                </c:pt>
                <c:pt idx="23">
                  <c:v>2.909890</c:v>
                </c:pt>
                <c:pt idx="24">
                  <c:v>2.644360</c:v>
                </c:pt>
                <c:pt idx="25">
                  <c:v>3.238515</c:v>
                </c:pt>
                <c:pt idx="26">
                  <c:v>3.195955</c:v>
                </c:pt>
                <c:pt idx="27">
                  <c:v>3.269995</c:v>
                </c:pt>
                <c:pt idx="28">
                  <c:v>3.091910</c:v>
                </c:pt>
                <c:pt idx="29">
                  <c:v>3.007310</c:v>
                </c:pt>
                <c:pt idx="30">
                  <c:v>1.861495</c:v>
                </c:pt>
                <c:pt idx="31">
                  <c:v>2.699025</c:v>
                </c:pt>
                <c:pt idx="32">
                  <c:v>2.945640</c:v>
                </c:pt>
                <c:pt idx="33">
                  <c:v>2.513400</c:v>
                </c:pt>
              </c:numCache>
            </c:numRef>
          </c:xVal>
          <c:yVal>
            <c:numRef>
              <c:f>'Prediction elastisity from TC'!$AA$2:$AA$35</c:f>
              <c:numCache>
                <c:ptCount val="33"/>
                <c:pt idx="0">
                  <c:v>2.874018</c:v>
                </c:pt>
                <c:pt idx="1">
                  <c:v>2.922171</c:v>
                </c:pt>
                <c:pt idx="2">
                  <c:v>2.404532</c:v>
                </c:pt>
                <c:pt idx="3">
                  <c:v>2.409264</c:v>
                </c:pt>
                <c:pt idx="4">
                  <c:v>2.514394</c:v>
                </c:pt>
                <c:pt idx="5">
                  <c:v>2.788404</c:v>
                </c:pt>
                <c:pt idx="6">
                  <c:v>2.836747</c:v>
                </c:pt>
                <c:pt idx="7">
                  <c:v>2.840515</c:v>
                </c:pt>
                <c:pt idx="9">
                  <c:v>2.954884</c:v>
                </c:pt>
                <c:pt idx="10">
                  <c:v>2.789010</c:v>
                </c:pt>
                <c:pt idx="11">
                  <c:v>2.896562</c:v>
                </c:pt>
                <c:pt idx="12">
                  <c:v>2.233128</c:v>
                </c:pt>
                <c:pt idx="13">
                  <c:v>2.836505</c:v>
                </c:pt>
                <c:pt idx="14">
                  <c:v>2.914481</c:v>
                </c:pt>
                <c:pt idx="15">
                  <c:v>1.846142</c:v>
                </c:pt>
                <c:pt idx="16">
                  <c:v>2.966138</c:v>
                </c:pt>
                <c:pt idx="17">
                  <c:v>2.385056</c:v>
                </c:pt>
                <c:pt idx="18">
                  <c:v>2.823180</c:v>
                </c:pt>
                <c:pt idx="19">
                  <c:v>2.532812</c:v>
                </c:pt>
                <c:pt idx="20">
                  <c:v>2.422663</c:v>
                </c:pt>
                <c:pt idx="21">
                  <c:v>2.522601</c:v>
                </c:pt>
                <c:pt idx="22">
                  <c:v>2.346932</c:v>
                </c:pt>
                <c:pt idx="23">
                  <c:v>2.641841</c:v>
                </c:pt>
                <c:pt idx="24">
                  <c:v>2.486759</c:v>
                </c:pt>
                <c:pt idx="25">
                  <c:v>3.043874</c:v>
                </c:pt>
                <c:pt idx="26">
                  <c:v>3.114809</c:v>
                </c:pt>
                <c:pt idx="27">
                  <c:v>2.887706</c:v>
                </c:pt>
                <c:pt idx="28">
                  <c:v>2.896406</c:v>
                </c:pt>
                <c:pt idx="29">
                  <c:v>2.841514</c:v>
                </c:pt>
                <c:pt idx="30">
                  <c:v>1.461219</c:v>
                </c:pt>
                <c:pt idx="31">
                  <c:v>2.709266</c:v>
                </c:pt>
                <c:pt idx="32">
                  <c:v>2.883975</c:v>
                </c:pt>
                <c:pt idx="33">
                  <c:v>2.721403</c:v>
                </c:pt>
              </c:numCache>
            </c:numRef>
          </c:yVal>
          <c:smooth val="0"/>
        </c:ser>
        <c:ser>
          <c:idx val="2"/>
          <c:order val="2"/>
          <c:tx>
            <c:v>Linear</c:v>
          </c:tx>
          <c:spPr>
            <a:noFill/>
            <a:ln w="19050" cap="flat">
              <a:solidFill>
                <a:srgbClr val="000000"/>
              </a:solidFill>
              <a:prstDash val="lgDash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000000"/>
                </a:solidFill>
                <a:prstDash val="lgDash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'Prediction elastisity from TC'!$A$5</c:f>
              <c:strCache>
                <c:ptCount val="1"/>
                <c:pt idx="0">
                  <c:v>Linear-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TC'!$A$6:$A$7</c:f>
              <c:numCache>
                <c:ptCount val="2"/>
                <c:pt idx="0">
                  <c:v>0.000000</c:v>
                </c:pt>
                <c:pt idx="1">
                  <c:v>6.160000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'Prediction elastisity from TC'!$A$9</c:f>
              <c:strCache>
                <c:ptCount val="1"/>
                <c:pt idx="0">
                  <c:v>Linear+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TC'!$A$10:$A$11</c:f>
              <c:numCache>
                <c:ptCount val="2"/>
                <c:pt idx="0">
                  <c:v>0.000000</c:v>
                </c:pt>
                <c:pt idx="1">
                  <c:v>7.840000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  <c:max val="7"/>
          <c:min val="1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категории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crossBetween val="between"/>
        <c:majorUnit val="1.5"/>
        <c:minorUnit val="0.75"/>
      </c:valAx>
      <c:valAx>
        <c:axId val="2094734553"/>
        <c:scaling>
          <c:orientation val="minMax"/>
          <c:max val="7"/>
          <c:min val="1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значения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79076"/>
          <c:y val="0.0389049"/>
          <c:w val="0.786241"/>
          <c:h val="0.8350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'Prediction elastisity from TC'!$R$1</c:f>
              <c:strCache>
                <c:ptCount val="1"/>
                <c:pt idx="0">
                  <c:v>Vp_exp_water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miter lim="400000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1270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TC'!$R$2:$R$35</c:f>
              <c:numCache>
                <c:ptCount val="33"/>
                <c:pt idx="0">
                  <c:v>5.294500</c:v>
                </c:pt>
                <c:pt idx="1">
                  <c:v>5.054500</c:v>
                </c:pt>
                <c:pt idx="2">
                  <c:v>4.028500</c:v>
                </c:pt>
                <c:pt idx="3">
                  <c:v>3.815500</c:v>
                </c:pt>
                <c:pt idx="4">
                  <c:v>4.827000</c:v>
                </c:pt>
                <c:pt idx="5">
                  <c:v>4.888500</c:v>
                </c:pt>
                <c:pt idx="6">
                  <c:v>4.935500</c:v>
                </c:pt>
                <c:pt idx="7">
                  <c:v>4.888500</c:v>
                </c:pt>
                <c:pt idx="9">
                  <c:v>4.900000</c:v>
                </c:pt>
                <c:pt idx="10">
                  <c:v>4.983500</c:v>
                </c:pt>
                <c:pt idx="11">
                  <c:v>5.058000</c:v>
                </c:pt>
                <c:pt idx="12">
                  <c:v>3.904500</c:v>
                </c:pt>
                <c:pt idx="13">
                  <c:v>5.250000</c:v>
                </c:pt>
                <c:pt idx="14">
                  <c:v>5.259000</c:v>
                </c:pt>
                <c:pt idx="15">
                  <c:v>3.531000</c:v>
                </c:pt>
                <c:pt idx="16">
                  <c:v>4.976000</c:v>
                </c:pt>
                <c:pt idx="17">
                  <c:v>4.405000</c:v>
                </c:pt>
                <c:pt idx="18">
                  <c:v>5.092500</c:v>
                </c:pt>
                <c:pt idx="19">
                  <c:v>4.419500</c:v>
                </c:pt>
                <c:pt idx="20">
                  <c:v>3.872000</c:v>
                </c:pt>
                <c:pt idx="21">
                  <c:v>3.916500</c:v>
                </c:pt>
                <c:pt idx="22">
                  <c:v>3.799000</c:v>
                </c:pt>
                <c:pt idx="23">
                  <c:v>4.874500</c:v>
                </c:pt>
                <c:pt idx="24">
                  <c:v>4.759500</c:v>
                </c:pt>
                <c:pt idx="25">
                  <c:v>5.360000</c:v>
                </c:pt>
                <c:pt idx="26">
                  <c:v>5.674000</c:v>
                </c:pt>
                <c:pt idx="27">
                  <c:v>5.568000</c:v>
                </c:pt>
                <c:pt idx="28">
                  <c:v>5.211500</c:v>
                </c:pt>
                <c:pt idx="29">
                  <c:v>5.469500</c:v>
                </c:pt>
                <c:pt idx="30">
                  <c:v>3.259500</c:v>
                </c:pt>
                <c:pt idx="31">
                  <c:v>4.996500</c:v>
                </c:pt>
                <c:pt idx="32">
                  <c:v>5.402500</c:v>
                </c:pt>
                <c:pt idx="33">
                  <c:v>4.551500</c:v>
                </c:pt>
              </c:numCache>
            </c:numRef>
          </c:xVal>
          <c:yVal>
            <c:numRef>
              <c:f>'Prediction elastisity from TC'!$P$2:$P$35</c:f>
              <c:numCache>
                <c:ptCount val="33"/>
                <c:pt idx="0">
                  <c:v>5.049275</c:v>
                </c:pt>
                <c:pt idx="1">
                  <c:v>5.081696</c:v>
                </c:pt>
                <c:pt idx="2">
                  <c:v>4.229890</c:v>
                </c:pt>
                <c:pt idx="3">
                  <c:v>4.248244</c:v>
                </c:pt>
                <c:pt idx="4">
                  <c:v>4.467314</c:v>
                </c:pt>
                <c:pt idx="5">
                  <c:v>4.831118</c:v>
                </c:pt>
                <c:pt idx="6">
                  <c:v>4.915107</c:v>
                </c:pt>
                <c:pt idx="7">
                  <c:v>4.934201</c:v>
                </c:pt>
                <c:pt idx="9">
                  <c:v>5.139963</c:v>
                </c:pt>
                <c:pt idx="10">
                  <c:v>4.842830</c:v>
                </c:pt>
                <c:pt idx="11">
                  <c:v>5.025653</c:v>
                </c:pt>
                <c:pt idx="12">
                  <c:v>3.996391</c:v>
                </c:pt>
                <c:pt idx="13">
                  <c:v>4.921712</c:v>
                </c:pt>
                <c:pt idx="14">
                  <c:v>5.062922</c:v>
                </c:pt>
                <c:pt idx="15">
                  <c:v>3.518816</c:v>
                </c:pt>
                <c:pt idx="16">
                  <c:v>5.172367</c:v>
                </c:pt>
                <c:pt idx="17">
                  <c:v>4.265520</c:v>
                </c:pt>
                <c:pt idx="18">
                  <c:v>4.885826</c:v>
                </c:pt>
                <c:pt idx="19">
                  <c:v>4.410231</c:v>
                </c:pt>
                <c:pt idx="20">
                  <c:v>4.255780</c:v>
                </c:pt>
                <c:pt idx="21">
                  <c:v>4.387748</c:v>
                </c:pt>
                <c:pt idx="22">
                  <c:v>4.149197</c:v>
                </c:pt>
                <c:pt idx="23">
                  <c:v>4.635134</c:v>
                </c:pt>
                <c:pt idx="24">
                  <c:v>4.405993</c:v>
                </c:pt>
                <c:pt idx="25">
                  <c:v>5.332287</c:v>
                </c:pt>
                <c:pt idx="26">
                  <c:v>5.491608</c:v>
                </c:pt>
                <c:pt idx="27">
                  <c:v>5.283044</c:v>
                </c:pt>
                <c:pt idx="28">
                  <c:v>5.032588</c:v>
                </c:pt>
                <c:pt idx="29">
                  <c:v>4.936004</c:v>
                </c:pt>
                <c:pt idx="30">
                  <c:v>3.211339</c:v>
                </c:pt>
                <c:pt idx="31">
                  <c:v>4.699884</c:v>
                </c:pt>
                <c:pt idx="32">
                  <c:v>5.027441</c:v>
                </c:pt>
                <c:pt idx="33">
                  <c:v>4.701111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'Prediction elastisity from TC'!$S$1</c:f>
              <c:strCache>
                <c:ptCount val="1"/>
                <c:pt idx="0">
                  <c:v>Vs_exp_water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chemeClr val="accent5">
                  <a:alpha val="50000"/>
                </a:schemeClr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TC'!$S$2:$S$35</c:f>
              <c:numCache>
                <c:ptCount val="33"/>
                <c:pt idx="0">
                  <c:v>2.649500</c:v>
                </c:pt>
                <c:pt idx="1">
                  <c:v>2.665000</c:v>
                </c:pt>
                <c:pt idx="2">
                  <c:v>2.233000</c:v>
                </c:pt>
                <c:pt idx="3">
                  <c:v>2.028500</c:v>
                </c:pt>
                <c:pt idx="4">
                  <c:v>2.503000</c:v>
                </c:pt>
                <c:pt idx="5">
                  <c:v>2.723500</c:v>
                </c:pt>
                <c:pt idx="6">
                  <c:v>2.632500</c:v>
                </c:pt>
                <c:pt idx="7">
                  <c:v>2.505000</c:v>
                </c:pt>
                <c:pt idx="9">
                  <c:v>2.471000</c:v>
                </c:pt>
                <c:pt idx="10">
                  <c:v>2.548000</c:v>
                </c:pt>
                <c:pt idx="11">
                  <c:v>2.649500</c:v>
                </c:pt>
                <c:pt idx="12">
                  <c:v>2.096500</c:v>
                </c:pt>
                <c:pt idx="13">
                  <c:v>2.666500</c:v>
                </c:pt>
                <c:pt idx="14">
                  <c:v>2.838500</c:v>
                </c:pt>
                <c:pt idx="15">
                  <c:v>1.718500</c:v>
                </c:pt>
                <c:pt idx="16">
                  <c:v>2.678500</c:v>
                </c:pt>
                <c:pt idx="17">
                  <c:v>2.577500</c:v>
                </c:pt>
                <c:pt idx="18">
                  <c:v>2.708000</c:v>
                </c:pt>
                <c:pt idx="19">
                  <c:v>2.230000</c:v>
                </c:pt>
                <c:pt idx="20">
                  <c:v>1.982000</c:v>
                </c:pt>
                <c:pt idx="21">
                  <c:v>2.033000</c:v>
                </c:pt>
                <c:pt idx="22">
                  <c:v>2.020000</c:v>
                </c:pt>
                <c:pt idx="23">
                  <c:v>2.779500</c:v>
                </c:pt>
                <c:pt idx="24">
                  <c:v>2.470000</c:v>
                </c:pt>
                <c:pt idx="25">
                  <c:v>2.893000</c:v>
                </c:pt>
                <c:pt idx="26">
                  <c:v>2.991500</c:v>
                </c:pt>
                <c:pt idx="27">
                  <c:v>2.954000</c:v>
                </c:pt>
                <c:pt idx="28">
                  <c:v>2.779500</c:v>
                </c:pt>
                <c:pt idx="29">
                  <c:v>2.911500</c:v>
                </c:pt>
                <c:pt idx="30">
                  <c:v>1.746500</c:v>
                </c:pt>
                <c:pt idx="31">
                  <c:v>2.582000</c:v>
                </c:pt>
                <c:pt idx="32">
                  <c:v>2.902500</c:v>
                </c:pt>
                <c:pt idx="33">
                  <c:v>2.358500</c:v>
                </c:pt>
              </c:numCache>
            </c:numRef>
          </c:xVal>
          <c:yVal>
            <c:numRef>
              <c:f>'Prediction elastisity from TC'!$Q$2:$Q$35</c:f>
              <c:numCache>
                <c:ptCount val="33"/>
                <c:pt idx="0">
                  <c:v>2.775130</c:v>
                </c:pt>
                <c:pt idx="1">
                  <c:v>2.797373</c:v>
                </c:pt>
                <c:pt idx="2">
                  <c:v>2.375480</c:v>
                </c:pt>
                <c:pt idx="3">
                  <c:v>2.384738</c:v>
                </c:pt>
                <c:pt idx="4">
                  <c:v>2.491052</c:v>
                </c:pt>
                <c:pt idx="5">
                  <c:v>2.682011</c:v>
                </c:pt>
                <c:pt idx="6">
                  <c:v>2.720689</c:v>
                </c:pt>
                <c:pt idx="7">
                  <c:v>2.730780</c:v>
                </c:pt>
                <c:pt idx="9">
                  <c:v>2.821005</c:v>
                </c:pt>
                <c:pt idx="10">
                  <c:v>2.688013</c:v>
                </c:pt>
                <c:pt idx="11">
                  <c:v>2.770321</c:v>
                </c:pt>
                <c:pt idx="12">
                  <c:v>2.244976</c:v>
                </c:pt>
                <c:pt idx="13">
                  <c:v>2.724885</c:v>
                </c:pt>
                <c:pt idx="14">
                  <c:v>2.777606</c:v>
                </c:pt>
                <c:pt idx="15">
                  <c:v>1.960547</c:v>
                </c:pt>
                <c:pt idx="16">
                  <c:v>2.821975</c:v>
                </c:pt>
                <c:pt idx="17">
                  <c:v>2.386689</c:v>
                </c:pt>
                <c:pt idx="18">
                  <c:v>2.697198</c:v>
                </c:pt>
                <c:pt idx="19">
                  <c:v>2.471978</c:v>
                </c:pt>
                <c:pt idx="20">
                  <c:v>2.389569</c:v>
                </c:pt>
                <c:pt idx="21">
                  <c:v>2.459764</c:v>
                </c:pt>
                <c:pt idx="22">
                  <c:v>2.331078</c:v>
                </c:pt>
                <c:pt idx="23">
                  <c:v>2.582284</c:v>
                </c:pt>
                <c:pt idx="24">
                  <c:v>2.462997</c:v>
                </c:pt>
                <c:pt idx="25">
                  <c:v>2.904590</c:v>
                </c:pt>
                <c:pt idx="26">
                  <c:v>2.967728</c:v>
                </c:pt>
                <c:pt idx="27">
                  <c:v>2.815045</c:v>
                </c:pt>
                <c:pt idx="28">
                  <c:v>2.775467</c:v>
                </c:pt>
                <c:pt idx="29">
                  <c:v>2.731614</c:v>
                </c:pt>
                <c:pt idx="30">
                  <c:v>1.747386</c:v>
                </c:pt>
                <c:pt idx="31">
                  <c:v>2.619098</c:v>
                </c:pt>
                <c:pt idx="32">
                  <c:v>2.772411</c:v>
                </c:pt>
                <c:pt idx="33">
                  <c:v>2.614279</c:v>
                </c:pt>
              </c:numCache>
            </c:numRef>
          </c:yVal>
          <c:smooth val="0"/>
        </c:ser>
        <c:ser>
          <c:idx val="2"/>
          <c:order val="2"/>
          <c:tx>
            <c:v>Linear</c:v>
          </c:tx>
          <c:spPr>
            <a:solidFill>
              <a:schemeClr val="accent2"/>
            </a:solidFill>
            <a:ln w="19050" cap="flat">
              <a:solidFill>
                <a:srgbClr val="000000"/>
              </a:solidFill>
              <a:prstDash val="lg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'Prediction elastisity from TC'!$A$5</c:f>
              <c:strCache>
                <c:ptCount val="1"/>
                <c:pt idx="0">
                  <c:v>Linear-</c:v>
                </c:pt>
              </c:strCache>
            </c:strRef>
          </c:tx>
          <c:spPr>
            <a:solidFill>
              <a:schemeClr val="accent3"/>
            </a:solidFill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TC'!$A$6:$A$7</c:f>
              <c:numCache>
                <c:ptCount val="2"/>
                <c:pt idx="0">
                  <c:v>0.000000</c:v>
                </c:pt>
                <c:pt idx="1">
                  <c:v>6.160000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'Prediction elastisity from TC'!$A$9</c:f>
              <c:strCache>
                <c:ptCount val="1"/>
                <c:pt idx="0">
                  <c:v>Linear+</c:v>
                </c:pt>
              </c:strCache>
            </c:strRef>
          </c:tx>
          <c:spPr>
            <a:solidFill>
              <a:schemeClr val="accent4"/>
            </a:solidFill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TC'!$A$10:$A$11</c:f>
              <c:numCache>
                <c:ptCount val="2"/>
                <c:pt idx="0">
                  <c:v>0.000000</c:v>
                </c:pt>
                <c:pt idx="1">
                  <c:v>7.840000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'Prediction elastisity from TC'!$AB$1</c:f>
              <c:strCache>
                <c:ptCount val="1"/>
                <c:pt idx="0">
                  <c:v>Vp_exp_oil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1270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TC'!$AB$2:$AB$35</c:f>
              <c:numCache>
                <c:ptCount val="33"/>
                <c:pt idx="0">
                  <c:v>5.564425</c:v>
                </c:pt>
                <c:pt idx="1">
                  <c:v>5.173550</c:v>
                </c:pt>
                <c:pt idx="2">
                  <c:v>4.103260</c:v>
                </c:pt>
                <c:pt idx="3">
                  <c:v>3.971235</c:v>
                </c:pt>
                <c:pt idx="4">
                  <c:v>4.759910</c:v>
                </c:pt>
                <c:pt idx="5">
                  <c:v>4.699830</c:v>
                </c:pt>
                <c:pt idx="6">
                  <c:v>5.103325</c:v>
                </c:pt>
                <c:pt idx="7">
                  <c:v>4.972040</c:v>
                </c:pt>
                <c:pt idx="9">
                  <c:v>5.177195</c:v>
                </c:pt>
                <c:pt idx="10">
                  <c:v>4.983580</c:v>
                </c:pt>
                <c:pt idx="11">
                  <c:v>3.848400</c:v>
                </c:pt>
                <c:pt idx="12">
                  <c:v>4.949630</c:v>
                </c:pt>
                <c:pt idx="13">
                  <c:v>5.191380</c:v>
                </c:pt>
                <c:pt idx="14">
                  <c:v>5.190400</c:v>
                </c:pt>
                <c:pt idx="15">
                  <c:v>3.400395</c:v>
                </c:pt>
                <c:pt idx="16">
                  <c:v>5.065555</c:v>
                </c:pt>
                <c:pt idx="17">
                  <c:v>4.274135</c:v>
                </c:pt>
                <c:pt idx="18">
                  <c:v>4.921815</c:v>
                </c:pt>
                <c:pt idx="19">
                  <c:v>4.224880</c:v>
                </c:pt>
                <c:pt idx="20">
                  <c:v>4.156260</c:v>
                </c:pt>
                <c:pt idx="21">
                  <c:v>4.204595</c:v>
                </c:pt>
                <c:pt idx="22">
                  <c:v>4.033640</c:v>
                </c:pt>
                <c:pt idx="23">
                  <c:v>5.183660</c:v>
                </c:pt>
                <c:pt idx="24">
                  <c:v>4.750370</c:v>
                </c:pt>
                <c:pt idx="25">
                  <c:v>5.686820</c:v>
                </c:pt>
                <c:pt idx="26">
                  <c:v>5.919150</c:v>
                </c:pt>
                <c:pt idx="27">
                  <c:v>5.958540</c:v>
                </c:pt>
                <c:pt idx="28">
                  <c:v>5.374120</c:v>
                </c:pt>
                <c:pt idx="29">
                  <c:v>5.370535</c:v>
                </c:pt>
                <c:pt idx="30">
                  <c:v>3.167705</c:v>
                </c:pt>
                <c:pt idx="31">
                  <c:v>5.099085</c:v>
                </c:pt>
                <c:pt idx="32">
                  <c:v>5.491510</c:v>
                </c:pt>
                <c:pt idx="33">
                  <c:v>4.469470</c:v>
                </c:pt>
              </c:numCache>
            </c:numRef>
          </c:xVal>
          <c:yVal>
            <c:numRef>
              <c:f>'Prediction elastisity from TC'!$Z$2:$Z$35</c:f>
              <c:numCache>
                <c:ptCount val="33"/>
                <c:pt idx="0">
                  <c:v>5.012476</c:v>
                </c:pt>
                <c:pt idx="1">
                  <c:v>5.169718</c:v>
                </c:pt>
                <c:pt idx="2">
                  <c:v>4.037970</c:v>
                </c:pt>
                <c:pt idx="3">
                  <c:v>4.040407</c:v>
                </c:pt>
                <c:pt idx="4">
                  <c:v>4.223976</c:v>
                </c:pt>
                <c:pt idx="5">
                  <c:v>4.856441</c:v>
                </c:pt>
                <c:pt idx="6">
                  <c:v>4.975816</c:v>
                </c:pt>
                <c:pt idx="7">
                  <c:v>4.964318</c:v>
                </c:pt>
                <c:pt idx="9">
                  <c:v>5.270307</c:v>
                </c:pt>
                <c:pt idx="10">
                  <c:v>4.843815</c:v>
                </c:pt>
                <c:pt idx="11">
                  <c:v>5.125611</c:v>
                </c:pt>
                <c:pt idx="12">
                  <c:v>3.709752</c:v>
                </c:pt>
                <c:pt idx="13">
                  <c:v>4.961690</c:v>
                </c:pt>
                <c:pt idx="14">
                  <c:v>5.213456</c:v>
                </c:pt>
                <c:pt idx="15">
                  <c:v>3.022557</c:v>
                </c:pt>
                <c:pt idx="16">
                  <c:v>5.356484</c:v>
                </c:pt>
                <c:pt idx="17">
                  <c:v>3.973554</c:v>
                </c:pt>
                <c:pt idx="18">
                  <c:v>4.992880</c:v>
                </c:pt>
                <c:pt idx="19">
                  <c:v>4.302527</c:v>
                </c:pt>
                <c:pt idx="20">
                  <c:v>4.073685</c:v>
                </c:pt>
                <c:pt idx="21">
                  <c:v>4.288630</c:v>
                </c:pt>
                <c:pt idx="22">
                  <c:v>3.925842</c:v>
                </c:pt>
                <c:pt idx="23">
                  <c:v>4.495826</c:v>
                </c:pt>
                <c:pt idx="24">
                  <c:v>4.174317</c:v>
                </c:pt>
                <c:pt idx="25">
                  <c:v>5.476688</c:v>
                </c:pt>
                <c:pt idx="26">
                  <c:v>5.670762</c:v>
                </c:pt>
                <c:pt idx="27">
                  <c:v>5.054190</c:v>
                </c:pt>
                <c:pt idx="28">
                  <c:v>5.105965</c:v>
                </c:pt>
                <c:pt idx="29">
                  <c:v>4.966691</c:v>
                </c:pt>
                <c:pt idx="30">
                  <c:v>2.369064</c:v>
                </c:pt>
                <c:pt idx="31">
                  <c:v>4.670929</c:v>
                </c:pt>
                <c:pt idx="32">
                  <c:v>5.055569</c:v>
                </c:pt>
                <c:pt idx="33">
                  <c:v>4.738901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'Prediction elastisity from TC'!$AC$1</c:f>
              <c:strCache>
                <c:ptCount val="1"/>
                <c:pt idx="0">
                  <c:v>Vs_exp_oil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50000"/>
                </a:schemeClr>
              </a:solidFill>
              <a:ln w="9525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TC'!$AC$2:$AC$35</c:f>
              <c:numCache>
                <c:ptCount val="33"/>
                <c:pt idx="0">
                  <c:v>3.019440</c:v>
                </c:pt>
                <c:pt idx="1">
                  <c:v>2.849075</c:v>
                </c:pt>
                <c:pt idx="2">
                  <c:v>2.256210</c:v>
                </c:pt>
                <c:pt idx="3">
                  <c:v>2.164210</c:v>
                </c:pt>
                <c:pt idx="4">
                  <c:v>2.564645</c:v>
                </c:pt>
                <c:pt idx="5">
                  <c:v>2.492100</c:v>
                </c:pt>
                <c:pt idx="6">
                  <c:v>2.809800</c:v>
                </c:pt>
                <c:pt idx="7">
                  <c:v>2.834515</c:v>
                </c:pt>
                <c:pt idx="9">
                  <c:v>2.813970</c:v>
                </c:pt>
                <c:pt idx="10">
                  <c:v>2.704390</c:v>
                </c:pt>
                <c:pt idx="11">
                  <c:v>2.114470</c:v>
                </c:pt>
                <c:pt idx="12">
                  <c:v>2.775565</c:v>
                </c:pt>
                <c:pt idx="13">
                  <c:v>2.876360</c:v>
                </c:pt>
                <c:pt idx="14">
                  <c:v>2.813755</c:v>
                </c:pt>
                <c:pt idx="15">
                  <c:v>1.825235</c:v>
                </c:pt>
                <c:pt idx="16">
                  <c:v>2.766570</c:v>
                </c:pt>
                <c:pt idx="17">
                  <c:v>2.451200</c:v>
                </c:pt>
                <c:pt idx="18">
                  <c:v>2.700855</c:v>
                </c:pt>
                <c:pt idx="19">
                  <c:v>2.245580</c:v>
                </c:pt>
                <c:pt idx="20">
                  <c:v>2.235810</c:v>
                </c:pt>
                <c:pt idx="21">
                  <c:v>2.373170</c:v>
                </c:pt>
                <c:pt idx="22">
                  <c:v>2.318860</c:v>
                </c:pt>
                <c:pt idx="23">
                  <c:v>2.909890</c:v>
                </c:pt>
                <c:pt idx="24">
                  <c:v>2.644360</c:v>
                </c:pt>
                <c:pt idx="25">
                  <c:v>3.238515</c:v>
                </c:pt>
                <c:pt idx="26">
                  <c:v>3.195955</c:v>
                </c:pt>
                <c:pt idx="27">
                  <c:v>3.269995</c:v>
                </c:pt>
                <c:pt idx="28">
                  <c:v>3.091910</c:v>
                </c:pt>
                <c:pt idx="29">
                  <c:v>3.007310</c:v>
                </c:pt>
                <c:pt idx="30">
                  <c:v>1.861495</c:v>
                </c:pt>
                <c:pt idx="31">
                  <c:v>2.699025</c:v>
                </c:pt>
                <c:pt idx="32">
                  <c:v>2.945640</c:v>
                </c:pt>
                <c:pt idx="33">
                  <c:v>2.513400</c:v>
                </c:pt>
              </c:numCache>
            </c:numRef>
          </c:xVal>
          <c:yVal>
            <c:numRef>
              <c:f>'Prediction elastisity from TC'!$AA$2:$AA$35</c:f>
              <c:numCache>
                <c:ptCount val="33"/>
                <c:pt idx="0">
                  <c:v>2.874018</c:v>
                </c:pt>
                <c:pt idx="1">
                  <c:v>2.922171</c:v>
                </c:pt>
                <c:pt idx="2">
                  <c:v>2.404532</c:v>
                </c:pt>
                <c:pt idx="3">
                  <c:v>2.409264</c:v>
                </c:pt>
                <c:pt idx="4">
                  <c:v>2.514394</c:v>
                </c:pt>
                <c:pt idx="5">
                  <c:v>2.788404</c:v>
                </c:pt>
                <c:pt idx="6">
                  <c:v>2.836747</c:v>
                </c:pt>
                <c:pt idx="7">
                  <c:v>2.840515</c:v>
                </c:pt>
                <c:pt idx="9">
                  <c:v>2.954884</c:v>
                </c:pt>
                <c:pt idx="10">
                  <c:v>2.789010</c:v>
                </c:pt>
                <c:pt idx="11">
                  <c:v>2.896562</c:v>
                </c:pt>
                <c:pt idx="12">
                  <c:v>2.233128</c:v>
                </c:pt>
                <c:pt idx="13">
                  <c:v>2.836505</c:v>
                </c:pt>
                <c:pt idx="14">
                  <c:v>2.914481</c:v>
                </c:pt>
                <c:pt idx="15">
                  <c:v>1.846142</c:v>
                </c:pt>
                <c:pt idx="16">
                  <c:v>2.966138</c:v>
                </c:pt>
                <c:pt idx="17">
                  <c:v>2.385056</c:v>
                </c:pt>
                <c:pt idx="18">
                  <c:v>2.823180</c:v>
                </c:pt>
                <c:pt idx="19">
                  <c:v>2.532812</c:v>
                </c:pt>
                <c:pt idx="20">
                  <c:v>2.422663</c:v>
                </c:pt>
                <c:pt idx="21">
                  <c:v>2.522601</c:v>
                </c:pt>
                <c:pt idx="22">
                  <c:v>2.346932</c:v>
                </c:pt>
                <c:pt idx="23">
                  <c:v>2.641841</c:v>
                </c:pt>
                <c:pt idx="24">
                  <c:v>2.486759</c:v>
                </c:pt>
                <c:pt idx="25">
                  <c:v>3.043874</c:v>
                </c:pt>
                <c:pt idx="26">
                  <c:v>3.114809</c:v>
                </c:pt>
                <c:pt idx="27">
                  <c:v>2.887706</c:v>
                </c:pt>
                <c:pt idx="28">
                  <c:v>2.896406</c:v>
                </c:pt>
                <c:pt idx="29">
                  <c:v>2.841514</c:v>
                </c:pt>
                <c:pt idx="30">
                  <c:v>1.461219</c:v>
                </c:pt>
                <c:pt idx="31">
                  <c:v>2.709266</c:v>
                </c:pt>
                <c:pt idx="32">
                  <c:v>2.883975</c:v>
                </c:pt>
                <c:pt idx="33">
                  <c:v>2.721403</c:v>
                </c:pt>
              </c:numCache>
            </c:numRef>
          </c:yVal>
          <c:smooth val="0"/>
        </c:ser>
        <c:ser>
          <c:idx val="7"/>
          <c:order val="7"/>
          <c:tx>
            <c:v>Linear</c:v>
          </c:tx>
          <c:spPr>
            <a:noFill/>
            <a:ln w="19050" cap="flat">
              <a:solidFill>
                <a:schemeClr val="accent3"/>
              </a:solidFill>
              <a:prstDash val="lgDash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3"/>
                </a:solidFill>
                <a:prstDash val="lgDash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'Prediction elastisity from TC'!$A$5</c:f>
              <c:strCache>
                <c:ptCount val="1"/>
                <c:pt idx="0">
                  <c:v>Linear-</c:v>
                </c:pt>
              </c:strCache>
            </c:strRef>
          </c:tx>
          <c:spPr>
            <a:noFill/>
            <a:ln w="19050" cap="flat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TC'!$A$6:$A$7</c:f>
              <c:numCache>
                <c:ptCount val="2"/>
                <c:pt idx="0">
                  <c:v>0.000000</c:v>
                </c:pt>
                <c:pt idx="1">
                  <c:v>6.160000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'Prediction elastisity from TC'!$A$9</c:f>
              <c:strCache>
                <c:ptCount val="1"/>
                <c:pt idx="0">
                  <c:v>Linear+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TC'!$A$10:$A$11</c:f>
              <c:numCache>
                <c:ptCount val="2"/>
                <c:pt idx="0">
                  <c:v>0.000000</c:v>
                </c:pt>
                <c:pt idx="1">
                  <c:v>7.840000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  <c:max val="7"/>
          <c:min val="1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категории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crossBetween val="between"/>
        <c:majorUnit val="1.5"/>
        <c:minorUnit val="0.75"/>
      </c:valAx>
      <c:valAx>
        <c:axId val="2094734553"/>
        <c:scaling>
          <c:orientation val="minMax"/>
          <c:max val="7"/>
          <c:min val="1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значения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79076"/>
          <c:y val="0.0389049"/>
          <c:w val="0.786241"/>
          <c:h val="0.8350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'Prediction elastisity from TC'!$R$1</c:f>
              <c:strCache>
                <c:ptCount val="1"/>
                <c:pt idx="0">
                  <c:v>Vp_exp_water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miter lim="400000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1270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TC'!$R$2:$R$35</c:f>
              <c:numCache>
                <c:ptCount val="33"/>
                <c:pt idx="0">
                  <c:v>5.294500</c:v>
                </c:pt>
                <c:pt idx="1">
                  <c:v>5.054500</c:v>
                </c:pt>
                <c:pt idx="2">
                  <c:v>4.028500</c:v>
                </c:pt>
                <c:pt idx="3">
                  <c:v>3.815500</c:v>
                </c:pt>
                <c:pt idx="4">
                  <c:v>4.827000</c:v>
                </c:pt>
                <c:pt idx="5">
                  <c:v>4.888500</c:v>
                </c:pt>
                <c:pt idx="6">
                  <c:v>4.935500</c:v>
                </c:pt>
                <c:pt idx="7">
                  <c:v>4.888500</c:v>
                </c:pt>
                <c:pt idx="9">
                  <c:v>4.900000</c:v>
                </c:pt>
                <c:pt idx="10">
                  <c:v>4.983500</c:v>
                </c:pt>
                <c:pt idx="11">
                  <c:v>5.058000</c:v>
                </c:pt>
                <c:pt idx="12">
                  <c:v>3.904500</c:v>
                </c:pt>
                <c:pt idx="13">
                  <c:v>5.250000</c:v>
                </c:pt>
                <c:pt idx="14">
                  <c:v>5.259000</c:v>
                </c:pt>
                <c:pt idx="15">
                  <c:v>3.531000</c:v>
                </c:pt>
                <c:pt idx="16">
                  <c:v>4.976000</c:v>
                </c:pt>
                <c:pt idx="17">
                  <c:v>4.405000</c:v>
                </c:pt>
                <c:pt idx="18">
                  <c:v>5.092500</c:v>
                </c:pt>
                <c:pt idx="19">
                  <c:v>4.419500</c:v>
                </c:pt>
                <c:pt idx="20">
                  <c:v>3.872000</c:v>
                </c:pt>
                <c:pt idx="21">
                  <c:v>3.916500</c:v>
                </c:pt>
                <c:pt idx="22">
                  <c:v>3.799000</c:v>
                </c:pt>
                <c:pt idx="23">
                  <c:v>4.874500</c:v>
                </c:pt>
                <c:pt idx="24">
                  <c:v>4.759500</c:v>
                </c:pt>
                <c:pt idx="25">
                  <c:v>5.360000</c:v>
                </c:pt>
                <c:pt idx="26">
                  <c:v>5.674000</c:v>
                </c:pt>
                <c:pt idx="27">
                  <c:v>5.568000</c:v>
                </c:pt>
                <c:pt idx="28">
                  <c:v>5.211500</c:v>
                </c:pt>
                <c:pt idx="29">
                  <c:v>5.469500</c:v>
                </c:pt>
                <c:pt idx="30">
                  <c:v>3.259500</c:v>
                </c:pt>
                <c:pt idx="31">
                  <c:v>4.996500</c:v>
                </c:pt>
                <c:pt idx="32">
                  <c:v>5.402500</c:v>
                </c:pt>
                <c:pt idx="33">
                  <c:v>4.551500</c:v>
                </c:pt>
              </c:numCache>
            </c:numRef>
          </c:xVal>
          <c:yVal>
            <c:numRef>
              <c:f>'Prediction elastisity from TC'!$P$2:$P$35</c:f>
              <c:numCache>
                <c:ptCount val="33"/>
                <c:pt idx="0">
                  <c:v>5.049275</c:v>
                </c:pt>
                <c:pt idx="1">
                  <c:v>5.081696</c:v>
                </c:pt>
                <c:pt idx="2">
                  <c:v>4.229890</c:v>
                </c:pt>
                <c:pt idx="3">
                  <c:v>4.248244</c:v>
                </c:pt>
                <c:pt idx="4">
                  <c:v>4.467314</c:v>
                </c:pt>
                <c:pt idx="5">
                  <c:v>4.831118</c:v>
                </c:pt>
                <c:pt idx="6">
                  <c:v>4.915107</c:v>
                </c:pt>
                <c:pt idx="7">
                  <c:v>4.934201</c:v>
                </c:pt>
                <c:pt idx="9">
                  <c:v>5.139963</c:v>
                </c:pt>
                <c:pt idx="10">
                  <c:v>4.842830</c:v>
                </c:pt>
                <c:pt idx="11">
                  <c:v>5.025653</c:v>
                </c:pt>
                <c:pt idx="12">
                  <c:v>3.996391</c:v>
                </c:pt>
                <c:pt idx="13">
                  <c:v>4.921712</c:v>
                </c:pt>
                <c:pt idx="14">
                  <c:v>5.062922</c:v>
                </c:pt>
                <c:pt idx="15">
                  <c:v>3.518816</c:v>
                </c:pt>
                <c:pt idx="16">
                  <c:v>5.172367</c:v>
                </c:pt>
                <c:pt idx="17">
                  <c:v>4.265520</c:v>
                </c:pt>
                <c:pt idx="18">
                  <c:v>4.885826</c:v>
                </c:pt>
                <c:pt idx="19">
                  <c:v>4.410231</c:v>
                </c:pt>
                <c:pt idx="20">
                  <c:v>4.255780</c:v>
                </c:pt>
                <c:pt idx="21">
                  <c:v>4.387748</c:v>
                </c:pt>
                <c:pt idx="22">
                  <c:v>4.149197</c:v>
                </c:pt>
                <c:pt idx="23">
                  <c:v>4.635134</c:v>
                </c:pt>
                <c:pt idx="24">
                  <c:v>4.405993</c:v>
                </c:pt>
                <c:pt idx="25">
                  <c:v>5.332287</c:v>
                </c:pt>
                <c:pt idx="26">
                  <c:v>5.491608</c:v>
                </c:pt>
                <c:pt idx="27">
                  <c:v>5.283044</c:v>
                </c:pt>
                <c:pt idx="28">
                  <c:v>5.032588</c:v>
                </c:pt>
                <c:pt idx="29">
                  <c:v>4.936004</c:v>
                </c:pt>
                <c:pt idx="30">
                  <c:v>3.211339</c:v>
                </c:pt>
                <c:pt idx="31">
                  <c:v>4.699884</c:v>
                </c:pt>
                <c:pt idx="32">
                  <c:v>5.027441</c:v>
                </c:pt>
                <c:pt idx="33">
                  <c:v>4.701111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'Prediction elastisity from TC'!$S$1</c:f>
              <c:strCache>
                <c:ptCount val="1"/>
                <c:pt idx="0">
                  <c:v>Vs_exp_water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chemeClr val="accent5">
                  <a:alpha val="50000"/>
                </a:schemeClr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>
                <a:solidFill>
                  <a:srgbClr val="000000"/>
                </a:solidFill>
                <a:prstDash val="solid"/>
                <a:miter lim="800000"/>
              </a:ln>
              <a:effectLst/>
            </c:spPr>
          </c:errBars>
          <c:xVal>
            <c:numRef>
              <c:f>'Prediction elastisity from TC'!$S$2:$S$35</c:f>
              <c:numCache>
                <c:ptCount val="33"/>
                <c:pt idx="0">
                  <c:v>2.649500</c:v>
                </c:pt>
                <c:pt idx="1">
                  <c:v>2.665000</c:v>
                </c:pt>
                <c:pt idx="2">
                  <c:v>2.233000</c:v>
                </c:pt>
                <c:pt idx="3">
                  <c:v>2.028500</c:v>
                </c:pt>
                <c:pt idx="4">
                  <c:v>2.503000</c:v>
                </c:pt>
                <c:pt idx="5">
                  <c:v>2.723500</c:v>
                </c:pt>
                <c:pt idx="6">
                  <c:v>2.632500</c:v>
                </c:pt>
                <c:pt idx="7">
                  <c:v>2.505000</c:v>
                </c:pt>
                <c:pt idx="9">
                  <c:v>2.471000</c:v>
                </c:pt>
                <c:pt idx="10">
                  <c:v>2.548000</c:v>
                </c:pt>
                <c:pt idx="11">
                  <c:v>2.649500</c:v>
                </c:pt>
                <c:pt idx="12">
                  <c:v>2.096500</c:v>
                </c:pt>
                <c:pt idx="13">
                  <c:v>2.666500</c:v>
                </c:pt>
                <c:pt idx="14">
                  <c:v>2.838500</c:v>
                </c:pt>
                <c:pt idx="15">
                  <c:v>1.718500</c:v>
                </c:pt>
                <c:pt idx="16">
                  <c:v>2.678500</c:v>
                </c:pt>
                <c:pt idx="17">
                  <c:v>2.577500</c:v>
                </c:pt>
                <c:pt idx="18">
                  <c:v>2.708000</c:v>
                </c:pt>
                <c:pt idx="19">
                  <c:v>2.230000</c:v>
                </c:pt>
                <c:pt idx="20">
                  <c:v>1.982000</c:v>
                </c:pt>
                <c:pt idx="21">
                  <c:v>2.033000</c:v>
                </c:pt>
                <c:pt idx="22">
                  <c:v>2.020000</c:v>
                </c:pt>
                <c:pt idx="23">
                  <c:v>2.779500</c:v>
                </c:pt>
                <c:pt idx="24">
                  <c:v>2.470000</c:v>
                </c:pt>
                <c:pt idx="25">
                  <c:v>2.893000</c:v>
                </c:pt>
                <c:pt idx="26">
                  <c:v>2.991500</c:v>
                </c:pt>
                <c:pt idx="27">
                  <c:v>2.954000</c:v>
                </c:pt>
                <c:pt idx="28">
                  <c:v>2.779500</c:v>
                </c:pt>
                <c:pt idx="29">
                  <c:v>2.911500</c:v>
                </c:pt>
                <c:pt idx="30">
                  <c:v>1.746500</c:v>
                </c:pt>
                <c:pt idx="31">
                  <c:v>2.582000</c:v>
                </c:pt>
                <c:pt idx="32">
                  <c:v>2.902500</c:v>
                </c:pt>
                <c:pt idx="33">
                  <c:v>2.358500</c:v>
                </c:pt>
              </c:numCache>
            </c:numRef>
          </c:xVal>
          <c:yVal>
            <c:numRef>
              <c:f>'Prediction elastisity from TC'!$Q$2:$Q$35</c:f>
              <c:numCache>
                <c:ptCount val="33"/>
                <c:pt idx="0">
                  <c:v>2.775130</c:v>
                </c:pt>
                <c:pt idx="1">
                  <c:v>2.797373</c:v>
                </c:pt>
                <c:pt idx="2">
                  <c:v>2.375480</c:v>
                </c:pt>
                <c:pt idx="3">
                  <c:v>2.384738</c:v>
                </c:pt>
                <c:pt idx="4">
                  <c:v>2.491052</c:v>
                </c:pt>
                <c:pt idx="5">
                  <c:v>2.682011</c:v>
                </c:pt>
                <c:pt idx="6">
                  <c:v>2.720689</c:v>
                </c:pt>
                <c:pt idx="7">
                  <c:v>2.730780</c:v>
                </c:pt>
                <c:pt idx="9">
                  <c:v>2.821005</c:v>
                </c:pt>
                <c:pt idx="10">
                  <c:v>2.688013</c:v>
                </c:pt>
                <c:pt idx="11">
                  <c:v>2.770321</c:v>
                </c:pt>
                <c:pt idx="12">
                  <c:v>2.244976</c:v>
                </c:pt>
                <c:pt idx="13">
                  <c:v>2.724885</c:v>
                </c:pt>
                <c:pt idx="14">
                  <c:v>2.777606</c:v>
                </c:pt>
                <c:pt idx="15">
                  <c:v>1.960547</c:v>
                </c:pt>
                <c:pt idx="16">
                  <c:v>2.821975</c:v>
                </c:pt>
                <c:pt idx="17">
                  <c:v>2.386689</c:v>
                </c:pt>
                <c:pt idx="18">
                  <c:v>2.697198</c:v>
                </c:pt>
                <c:pt idx="19">
                  <c:v>2.471978</c:v>
                </c:pt>
                <c:pt idx="20">
                  <c:v>2.389569</c:v>
                </c:pt>
                <c:pt idx="21">
                  <c:v>2.459764</c:v>
                </c:pt>
                <c:pt idx="22">
                  <c:v>2.331078</c:v>
                </c:pt>
                <c:pt idx="23">
                  <c:v>2.582284</c:v>
                </c:pt>
                <c:pt idx="24">
                  <c:v>2.462997</c:v>
                </c:pt>
                <c:pt idx="25">
                  <c:v>2.904590</c:v>
                </c:pt>
                <c:pt idx="26">
                  <c:v>2.967728</c:v>
                </c:pt>
                <c:pt idx="27">
                  <c:v>2.815045</c:v>
                </c:pt>
                <c:pt idx="28">
                  <c:v>2.775467</c:v>
                </c:pt>
                <c:pt idx="29">
                  <c:v>2.731614</c:v>
                </c:pt>
                <c:pt idx="30">
                  <c:v>1.747386</c:v>
                </c:pt>
                <c:pt idx="31">
                  <c:v>2.619098</c:v>
                </c:pt>
                <c:pt idx="32">
                  <c:v>2.772411</c:v>
                </c:pt>
                <c:pt idx="33">
                  <c:v>2.614279</c:v>
                </c:pt>
              </c:numCache>
            </c:numRef>
          </c:yVal>
          <c:smooth val="0"/>
        </c:ser>
        <c:ser>
          <c:idx val="2"/>
          <c:order val="2"/>
          <c:tx>
            <c:v>Linear</c:v>
          </c:tx>
          <c:spPr>
            <a:solidFill>
              <a:schemeClr val="accent2"/>
            </a:solidFill>
            <a:ln w="19050" cap="flat">
              <a:solidFill>
                <a:srgbClr val="000000"/>
              </a:solidFill>
              <a:prstDash val="lg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'Prediction elastisity from TC'!$A$5</c:f>
              <c:strCache>
                <c:ptCount val="1"/>
                <c:pt idx="0">
                  <c:v>Linear-</c:v>
                </c:pt>
              </c:strCache>
            </c:strRef>
          </c:tx>
          <c:spPr>
            <a:solidFill>
              <a:schemeClr val="accent3"/>
            </a:solidFill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TC'!$A$6:$A$7</c:f>
              <c:numCache>
                <c:ptCount val="2"/>
                <c:pt idx="0">
                  <c:v>0.000000</c:v>
                </c:pt>
                <c:pt idx="1">
                  <c:v>6.160000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'Prediction elastisity from TC'!$A$9</c:f>
              <c:strCache>
                <c:ptCount val="1"/>
                <c:pt idx="0">
                  <c:v>Linear+</c:v>
                </c:pt>
              </c:strCache>
            </c:strRef>
          </c:tx>
          <c:spPr>
            <a:solidFill>
              <a:schemeClr val="accent4"/>
            </a:solidFill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TC'!$A$10:$A$11</c:f>
              <c:numCache>
                <c:ptCount val="2"/>
                <c:pt idx="0">
                  <c:v>0.000000</c:v>
                </c:pt>
                <c:pt idx="1">
                  <c:v>7.840000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'Prediction elastisity from TC'!$AB$1</c:f>
              <c:strCache>
                <c:ptCount val="1"/>
                <c:pt idx="0">
                  <c:v>Vp_exp_oil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1270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>
                <a:solidFill>
                  <a:srgbClr val="000000"/>
                </a:solidFill>
                <a:prstDash val="solid"/>
                <a:miter lim="800000"/>
              </a:ln>
              <a:effectLst/>
            </c:spPr>
          </c:errBars>
          <c:xVal>
            <c:numRef>
              <c:f>'Prediction elastisity from TC'!$AB$2:$AB$35</c:f>
              <c:numCache>
                <c:ptCount val="33"/>
                <c:pt idx="0">
                  <c:v>5.564425</c:v>
                </c:pt>
                <c:pt idx="1">
                  <c:v>5.173550</c:v>
                </c:pt>
                <c:pt idx="2">
                  <c:v>4.103260</c:v>
                </c:pt>
                <c:pt idx="3">
                  <c:v>3.971235</c:v>
                </c:pt>
                <c:pt idx="4">
                  <c:v>4.759910</c:v>
                </c:pt>
                <c:pt idx="5">
                  <c:v>4.699830</c:v>
                </c:pt>
                <c:pt idx="6">
                  <c:v>5.103325</c:v>
                </c:pt>
                <c:pt idx="7">
                  <c:v>4.972040</c:v>
                </c:pt>
                <c:pt idx="9">
                  <c:v>5.177195</c:v>
                </c:pt>
                <c:pt idx="10">
                  <c:v>4.983580</c:v>
                </c:pt>
                <c:pt idx="11">
                  <c:v>3.848400</c:v>
                </c:pt>
                <c:pt idx="12">
                  <c:v>4.949630</c:v>
                </c:pt>
                <c:pt idx="13">
                  <c:v>5.191380</c:v>
                </c:pt>
                <c:pt idx="14">
                  <c:v>5.190400</c:v>
                </c:pt>
                <c:pt idx="15">
                  <c:v>3.400395</c:v>
                </c:pt>
                <c:pt idx="16">
                  <c:v>5.065555</c:v>
                </c:pt>
                <c:pt idx="17">
                  <c:v>4.274135</c:v>
                </c:pt>
                <c:pt idx="18">
                  <c:v>4.921815</c:v>
                </c:pt>
                <c:pt idx="19">
                  <c:v>4.224880</c:v>
                </c:pt>
                <c:pt idx="20">
                  <c:v>4.156260</c:v>
                </c:pt>
                <c:pt idx="21">
                  <c:v>4.204595</c:v>
                </c:pt>
                <c:pt idx="22">
                  <c:v>4.033640</c:v>
                </c:pt>
                <c:pt idx="23">
                  <c:v>5.183660</c:v>
                </c:pt>
                <c:pt idx="24">
                  <c:v>4.750370</c:v>
                </c:pt>
                <c:pt idx="25">
                  <c:v>5.686820</c:v>
                </c:pt>
                <c:pt idx="26">
                  <c:v>5.919150</c:v>
                </c:pt>
                <c:pt idx="27">
                  <c:v>5.958540</c:v>
                </c:pt>
                <c:pt idx="28">
                  <c:v>5.374120</c:v>
                </c:pt>
                <c:pt idx="29">
                  <c:v>5.370535</c:v>
                </c:pt>
                <c:pt idx="30">
                  <c:v>3.167705</c:v>
                </c:pt>
                <c:pt idx="31">
                  <c:v>5.099085</c:v>
                </c:pt>
                <c:pt idx="32">
                  <c:v>5.491510</c:v>
                </c:pt>
                <c:pt idx="33">
                  <c:v>4.469470</c:v>
                </c:pt>
              </c:numCache>
            </c:numRef>
          </c:xVal>
          <c:yVal>
            <c:numRef>
              <c:f>'Prediction elastisity from TC'!$Z$2:$Z$35</c:f>
              <c:numCache>
                <c:ptCount val="33"/>
                <c:pt idx="0">
                  <c:v>5.012476</c:v>
                </c:pt>
                <c:pt idx="1">
                  <c:v>5.169718</c:v>
                </c:pt>
                <c:pt idx="2">
                  <c:v>4.037970</c:v>
                </c:pt>
                <c:pt idx="3">
                  <c:v>4.040407</c:v>
                </c:pt>
                <c:pt idx="4">
                  <c:v>4.223976</c:v>
                </c:pt>
                <c:pt idx="5">
                  <c:v>4.856441</c:v>
                </c:pt>
                <c:pt idx="6">
                  <c:v>4.975816</c:v>
                </c:pt>
                <c:pt idx="7">
                  <c:v>4.964318</c:v>
                </c:pt>
                <c:pt idx="9">
                  <c:v>5.270307</c:v>
                </c:pt>
                <c:pt idx="10">
                  <c:v>4.843815</c:v>
                </c:pt>
                <c:pt idx="11">
                  <c:v>5.125611</c:v>
                </c:pt>
                <c:pt idx="12">
                  <c:v>3.709752</c:v>
                </c:pt>
                <c:pt idx="13">
                  <c:v>4.961690</c:v>
                </c:pt>
                <c:pt idx="14">
                  <c:v>5.213456</c:v>
                </c:pt>
                <c:pt idx="15">
                  <c:v>3.022557</c:v>
                </c:pt>
                <c:pt idx="16">
                  <c:v>5.356484</c:v>
                </c:pt>
                <c:pt idx="17">
                  <c:v>3.973554</c:v>
                </c:pt>
                <c:pt idx="18">
                  <c:v>4.992880</c:v>
                </c:pt>
                <c:pt idx="19">
                  <c:v>4.302527</c:v>
                </c:pt>
                <c:pt idx="20">
                  <c:v>4.073685</c:v>
                </c:pt>
                <c:pt idx="21">
                  <c:v>4.288630</c:v>
                </c:pt>
                <c:pt idx="22">
                  <c:v>3.925842</c:v>
                </c:pt>
                <c:pt idx="23">
                  <c:v>4.495826</c:v>
                </c:pt>
                <c:pt idx="24">
                  <c:v>4.174317</c:v>
                </c:pt>
                <c:pt idx="25">
                  <c:v>5.476688</c:v>
                </c:pt>
                <c:pt idx="26">
                  <c:v>5.670762</c:v>
                </c:pt>
                <c:pt idx="27">
                  <c:v>5.054190</c:v>
                </c:pt>
                <c:pt idx="28">
                  <c:v>5.105965</c:v>
                </c:pt>
                <c:pt idx="29">
                  <c:v>4.966691</c:v>
                </c:pt>
                <c:pt idx="30">
                  <c:v>2.369064</c:v>
                </c:pt>
                <c:pt idx="31">
                  <c:v>4.670929</c:v>
                </c:pt>
                <c:pt idx="32">
                  <c:v>5.055569</c:v>
                </c:pt>
                <c:pt idx="33">
                  <c:v>4.738901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'Prediction elastisity from TC'!$AC$1</c:f>
              <c:strCache>
                <c:ptCount val="1"/>
                <c:pt idx="0">
                  <c:v>Vs_exp_oil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50000"/>
                </a:schemeClr>
              </a:solidFill>
              <a:ln w="9525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TC'!$AC$2:$AC$35</c:f>
              <c:numCache>
                <c:ptCount val="33"/>
                <c:pt idx="0">
                  <c:v>3.019440</c:v>
                </c:pt>
                <c:pt idx="1">
                  <c:v>2.849075</c:v>
                </c:pt>
                <c:pt idx="2">
                  <c:v>2.256210</c:v>
                </c:pt>
                <c:pt idx="3">
                  <c:v>2.164210</c:v>
                </c:pt>
                <c:pt idx="4">
                  <c:v>2.564645</c:v>
                </c:pt>
                <c:pt idx="5">
                  <c:v>2.492100</c:v>
                </c:pt>
                <c:pt idx="6">
                  <c:v>2.809800</c:v>
                </c:pt>
                <c:pt idx="7">
                  <c:v>2.834515</c:v>
                </c:pt>
                <c:pt idx="9">
                  <c:v>2.813970</c:v>
                </c:pt>
                <c:pt idx="10">
                  <c:v>2.704390</c:v>
                </c:pt>
                <c:pt idx="11">
                  <c:v>2.114470</c:v>
                </c:pt>
                <c:pt idx="12">
                  <c:v>2.775565</c:v>
                </c:pt>
                <c:pt idx="13">
                  <c:v>2.876360</c:v>
                </c:pt>
                <c:pt idx="14">
                  <c:v>2.813755</c:v>
                </c:pt>
                <c:pt idx="15">
                  <c:v>1.825235</c:v>
                </c:pt>
                <c:pt idx="16">
                  <c:v>2.766570</c:v>
                </c:pt>
                <c:pt idx="17">
                  <c:v>2.451200</c:v>
                </c:pt>
                <c:pt idx="18">
                  <c:v>2.700855</c:v>
                </c:pt>
                <c:pt idx="19">
                  <c:v>2.245580</c:v>
                </c:pt>
                <c:pt idx="20">
                  <c:v>2.235810</c:v>
                </c:pt>
                <c:pt idx="21">
                  <c:v>2.373170</c:v>
                </c:pt>
                <c:pt idx="22">
                  <c:v>2.318860</c:v>
                </c:pt>
                <c:pt idx="23">
                  <c:v>2.909890</c:v>
                </c:pt>
                <c:pt idx="24">
                  <c:v>2.644360</c:v>
                </c:pt>
                <c:pt idx="25">
                  <c:v>3.238515</c:v>
                </c:pt>
                <c:pt idx="26">
                  <c:v>3.195955</c:v>
                </c:pt>
                <c:pt idx="27">
                  <c:v>3.269995</c:v>
                </c:pt>
                <c:pt idx="28">
                  <c:v>3.091910</c:v>
                </c:pt>
                <c:pt idx="29">
                  <c:v>3.007310</c:v>
                </c:pt>
                <c:pt idx="30">
                  <c:v>1.861495</c:v>
                </c:pt>
                <c:pt idx="31">
                  <c:v>2.699025</c:v>
                </c:pt>
                <c:pt idx="32">
                  <c:v>2.945640</c:v>
                </c:pt>
                <c:pt idx="33">
                  <c:v>2.513400</c:v>
                </c:pt>
              </c:numCache>
            </c:numRef>
          </c:xVal>
          <c:yVal>
            <c:numRef>
              <c:f>'Prediction elastisity from TC'!$AA$2:$AA$35</c:f>
              <c:numCache>
                <c:ptCount val="33"/>
                <c:pt idx="0">
                  <c:v>2.874018</c:v>
                </c:pt>
                <c:pt idx="1">
                  <c:v>2.922171</c:v>
                </c:pt>
                <c:pt idx="2">
                  <c:v>2.404532</c:v>
                </c:pt>
                <c:pt idx="3">
                  <c:v>2.409264</c:v>
                </c:pt>
                <c:pt idx="4">
                  <c:v>2.514394</c:v>
                </c:pt>
                <c:pt idx="5">
                  <c:v>2.788404</c:v>
                </c:pt>
                <c:pt idx="6">
                  <c:v>2.836747</c:v>
                </c:pt>
                <c:pt idx="7">
                  <c:v>2.840515</c:v>
                </c:pt>
                <c:pt idx="9">
                  <c:v>2.954884</c:v>
                </c:pt>
                <c:pt idx="10">
                  <c:v>2.789010</c:v>
                </c:pt>
                <c:pt idx="11">
                  <c:v>2.896562</c:v>
                </c:pt>
                <c:pt idx="12">
                  <c:v>2.233128</c:v>
                </c:pt>
                <c:pt idx="13">
                  <c:v>2.836505</c:v>
                </c:pt>
                <c:pt idx="14">
                  <c:v>2.914481</c:v>
                </c:pt>
                <c:pt idx="15">
                  <c:v>1.846142</c:v>
                </c:pt>
                <c:pt idx="16">
                  <c:v>2.966138</c:v>
                </c:pt>
                <c:pt idx="17">
                  <c:v>2.385056</c:v>
                </c:pt>
                <c:pt idx="18">
                  <c:v>2.823180</c:v>
                </c:pt>
                <c:pt idx="19">
                  <c:v>2.532812</c:v>
                </c:pt>
                <c:pt idx="20">
                  <c:v>2.422663</c:v>
                </c:pt>
                <c:pt idx="21">
                  <c:v>2.522601</c:v>
                </c:pt>
                <c:pt idx="22">
                  <c:v>2.346932</c:v>
                </c:pt>
                <c:pt idx="23">
                  <c:v>2.641841</c:v>
                </c:pt>
                <c:pt idx="24">
                  <c:v>2.486759</c:v>
                </c:pt>
                <c:pt idx="25">
                  <c:v>3.043874</c:v>
                </c:pt>
                <c:pt idx="26">
                  <c:v>3.114809</c:v>
                </c:pt>
                <c:pt idx="27">
                  <c:v>2.887706</c:v>
                </c:pt>
                <c:pt idx="28">
                  <c:v>2.896406</c:v>
                </c:pt>
                <c:pt idx="29">
                  <c:v>2.841514</c:v>
                </c:pt>
                <c:pt idx="30">
                  <c:v>1.461219</c:v>
                </c:pt>
                <c:pt idx="31">
                  <c:v>2.709266</c:v>
                </c:pt>
                <c:pt idx="32">
                  <c:v>2.883975</c:v>
                </c:pt>
                <c:pt idx="33">
                  <c:v>2.721403</c:v>
                </c:pt>
              </c:numCache>
            </c:numRef>
          </c:yVal>
          <c:smooth val="0"/>
        </c:ser>
        <c:ser>
          <c:idx val="7"/>
          <c:order val="7"/>
          <c:tx>
            <c:v>Linear</c:v>
          </c:tx>
          <c:spPr>
            <a:noFill/>
            <a:ln w="19050" cap="flat">
              <a:solidFill>
                <a:schemeClr val="accent3"/>
              </a:solidFill>
              <a:prstDash val="lgDash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3"/>
                </a:solidFill>
                <a:prstDash val="lgDash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'Prediction elastisity from TC'!$A$5</c:f>
              <c:strCache>
                <c:ptCount val="1"/>
                <c:pt idx="0">
                  <c:v>Linear-</c:v>
                </c:pt>
              </c:strCache>
            </c:strRef>
          </c:tx>
          <c:spPr>
            <a:noFill/>
            <a:ln w="19050" cap="flat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TC'!$A$6:$A$7</c:f>
              <c:numCache>
                <c:ptCount val="2"/>
                <c:pt idx="0">
                  <c:v>0.000000</c:v>
                </c:pt>
                <c:pt idx="1">
                  <c:v>6.160000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'Prediction elastisity from TC'!$A$9</c:f>
              <c:strCache>
                <c:ptCount val="1"/>
                <c:pt idx="0">
                  <c:v>Linear+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TC'!$A$10:$A$11</c:f>
              <c:numCache>
                <c:ptCount val="2"/>
                <c:pt idx="0">
                  <c:v>0.000000</c:v>
                </c:pt>
                <c:pt idx="1">
                  <c:v>7.840000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  <c:max val="7"/>
          <c:min val="1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категории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crossBetween val="between"/>
        <c:majorUnit val="1.5"/>
        <c:minorUnit val="0.75"/>
      </c:valAx>
      <c:valAx>
        <c:axId val="2094734553"/>
        <c:scaling>
          <c:orientation val="minMax"/>
          <c:max val="7"/>
          <c:min val="1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значения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79076"/>
          <c:y val="0.0388812"/>
          <c:w val="0.786241"/>
          <c:h val="0.8351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'Prediction elastisity from TC'!$R$1</c:f>
              <c:strCache>
                <c:ptCount val="1"/>
                <c:pt idx="0">
                  <c:v>Vp_exp_water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miter lim="400000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1270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>
                <a:solidFill>
                  <a:srgbClr val="000000"/>
                </a:solidFill>
                <a:prstDash val="solid"/>
                <a:miter lim="800000"/>
              </a:ln>
              <a:effectLst/>
            </c:spPr>
          </c:errBars>
          <c:xVal>
            <c:numRef>
              <c:f>'Prediction elastisity from TC'!$R$2:$R$35</c:f>
              <c:numCache>
                <c:ptCount val="33"/>
                <c:pt idx="0">
                  <c:v>5.294500</c:v>
                </c:pt>
                <c:pt idx="1">
                  <c:v>5.054500</c:v>
                </c:pt>
                <c:pt idx="2">
                  <c:v>4.028500</c:v>
                </c:pt>
                <c:pt idx="3">
                  <c:v>3.815500</c:v>
                </c:pt>
                <c:pt idx="4">
                  <c:v>4.827000</c:v>
                </c:pt>
                <c:pt idx="5">
                  <c:v>4.888500</c:v>
                </c:pt>
                <c:pt idx="6">
                  <c:v>4.935500</c:v>
                </c:pt>
                <c:pt idx="7">
                  <c:v>4.888500</c:v>
                </c:pt>
                <c:pt idx="9">
                  <c:v>4.900000</c:v>
                </c:pt>
                <c:pt idx="10">
                  <c:v>4.983500</c:v>
                </c:pt>
                <c:pt idx="11">
                  <c:v>5.058000</c:v>
                </c:pt>
                <c:pt idx="12">
                  <c:v>3.904500</c:v>
                </c:pt>
                <c:pt idx="13">
                  <c:v>5.250000</c:v>
                </c:pt>
                <c:pt idx="14">
                  <c:v>5.259000</c:v>
                </c:pt>
                <c:pt idx="15">
                  <c:v>3.531000</c:v>
                </c:pt>
                <c:pt idx="16">
                  <c:v>4.976000</c:v>
                </c:pt>
                <c:pt idx="17">
                  <c:v>4.405000</c:v>
                </c:pt>
                <c:pt idx="18">
                  <c:v>5.092500</c:v>
                </c:pt>
                <c:pt idx="19">
                  <c:v>4.419500</c:v>
                </c:pt>
                <c:pt idx="20">
                  <c:v>3.872000</c:v>
                </c:pt>
                <c:pt idx="21">
                  <c:v>3.916500</c:v>
                </c:pt>
                <c:pt idx="22">
                  <c:v>3.799000</c:v>
                </c:pt>
                <c:pt idx="23">
                  <c:v>4.874500</c:v>
                </c:pt>
                <c:pt idx="24">
                  <c:v>4.759500</c:v>
                </c:pt>
                <c:pt idx="25">
                  <c:v>5.360000</c:v>
                </c:pt>
                <c:pt idx="26">
                  <c:v>5.674000</c:v>
                </c:pt>
                <c:pt idx="27">
                  <c:v>5.568000</c:v>
                </c:pt>
                <c:pt idx="28">
                  <c:v>5.211500</c:v>
                </c:pt>
                <c:pt idx="29">
                  <c:v>5.469500</c:v>
                </c:pt>
                <c:pt idx="30">
                  <c:v>3.259500</c:v>
                </c:pt>
                <c:pt idx="31">
                  <c:v>4.996500</c:v>
                </c:pt>
                <c:pt idx="32">
                  <c:v>5.402500</c:v>
                </c:pt>
                <c:pt idx="33">
                  <c:v>4.551500</c:v>
                </c:pt>
              </c:numCache>
            </c:numRef>
          </c:xVal>
          <c:yVal>
            <c:numRef>
              <c:f>'Prediction elastisity from TC'!$P$2:$P$35</c:f>
              <c:numCache>
                <c:ptCount val="33"/>
                <c:pt idx="0">
                  <c:v>5.049275</c:v>
                </c:pt>
                <c:pt idx="1">
                  <c:v>5.081696</c:v>
                </c:pt>
                <c:pt idx="2">
                  <c:v>4.229890</c:v>
                </c:pt>
                <c:pt idx="3">
                  <c:v>4.248244</c:v>
                </c:pt>
                <c:pt idx="4">
                  <c:v>4.467314</c:v>
                </c:pt>
                <c:pt idx="5">
                  <c:v>4.831118</c:v>
                </c:pt>
                <c:pt idx="6">
                  <c:v>4.915107</c:v>
                </c:pt>
                <c:pt idx="7">
                  <c:v>4.934201</c:v>
                </c:pt>
                <c:pt idx="9">
                  <c:v>5.139963</c:v>
                </c:pt>
                <c:pt idx="10">
                  <c:v>4.842830</c:v>
                </c:pt>
                <c:pt idx="11">
                  <c:v>5.025653</c:v>
                </c:pt>
                <c:pt idx="12">
                  <c:v>3.996391</c:v>
                </c:pt>
                <c:pt idx="13">
                  <c:v>4.921712</c:v>
                </c:pt>
                <c:pt idx="14">
                  <c:v>5.062922</c:v>
                </c:pt>
                <c:pt idx="15">
                  <c:v>3.518816</c:v>
                </c:pt>
                <c:pt idx="16">
                  <c:v>5.172367</c:v>
                </c:pt>
                <c:pt idx="17">
                  <c:v>4.265520</c:v>
                </c:pt>
                <c:pt idx="18">
                  <c:v>4.885826</c:v>
                </c:pt>
                <c:pt idx="19">
                  <c:v>4.410231</c:v>
                </c:pt>
                <c:pt idx="20">
                  <c:v>4.255780</c:v>
                </c:pt>
                <c:pt idx="21">
                  <c:v>4.387748</c:v>
                </c:pt>
                <c:pt idx="22">
                  <c:v>4.149197</c:v>
                </c:pt>
                <c:pt idx="23">
                  <c:v>4.635134</c:v>
                </c:pt>
                <c:pt idx="24">
                  <c:v>4.405993</c:v>
                </c:pt>
                <c:pt idx="25">
                  <c:v>5.332287</c:v>
                </c:pt>
                <c:pt idx="26">
                  <c:v>5.491608</c:v>
                </c:pt>
                <c:pt idx="27">
                  <c:v>5.283044</c:v>
                </c:pt>
                <c:pt idx="28">
                  <c:v>5.032588</c:v>
                </c:pt>
                <c:pt idx="29">
                  <c:v>4.936004</c:v>
                </c:pt>
                <c:pt idx="30">
                  <c:v>3.211339</c:v>
                </c:pt>
                <c:pt idx="31">
                  <c:v>4.699884</c:v>
                </c:pt>
                <c:pt idx="32">
                  <c:v>5.027441</c:v>
                </c:pt>
                <c:pt idx="33">
                  <c:v>4.701111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'Prediction elastisity from TC'!$S$1</c:f>
              <c:strCache>
                <c:ptCount val="1"/>
                <c:pt idx="0">
                  <c:v>Vs_exp_water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chemeClr val="accent5">
                  <a:alpha val="50000"/>
                </a:schemeClr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>
                <a:solidFill>
                  <a:srgbClr val="000000"/>
                </a:solidFill>
                <a:prstDash val="solid"/>
                <a:miter lim="800000"/>
              </a:ln>
              <a:effectLst/>
            </c:spPr>
          </c:errBars>
          <c:xVal>
            <c:numRef>
              <c:f>'Prediction elastisity from TC'!$S$2:$S$35</c:f>
              <c:numCache>
                <c:ptCount val="33"/>
                <c:pt idx="0">
                  <c:v>2.649500</c:v>
                </c:pt>
                <c:pt idx="1">
                  <c:v>2.665000</c:v>
                </c:pt>
                <c:pt idx="2">
                  <c:v>2.233000</c:v>
                </c:pt>
                <c:pt idx="3">
                  <c:v>2.028500</c:v>
                </c:pt>
                <c:pt idx="4">
                  <c:v>2.503000</c:v>
                </c:pt>
                <c:pt idx="5">
                  <c:v>2.723500</c:v>
                </c:pt>
                <c:pt idx="6">
                  <c:v>2.632500</c:v>
                </c:pt>
                <c:pt idx="7">
                  <c:v>2.505000</c:v>
                </c:pt>
                <c:pt idx="9">
                  <c:v>2.471000</c:v>
                </c:pt>
                <c:pt idx="10">
                  <c:v>2.548000</c:v>
                </c:pt>
                <c:pt idx="11">
                  <c:v>2.649500</c:v>
                </c:pt>
                <c:pt idx="12">
                  <c:v>2.096500</c:v>
                </c:pt>
                <c:pt idx="13">
                  <c:v>2.666500</c:v>
                </c:pt>
                <c:pt idx="14">
                  <c:v>2.838500</c:v>
                </c:pt>
                <c:pt idx="15">
                  <c:v>1.718500</c:v>
                </c:pt>
                <c:pt idx="16">
                  <c:v>2.678500</c:v>
                </c:pt>
                <c:pt idx="17">
                  <c:v>2.577500</c:v>
                </c:pt>
                <c:pt idx="18">
                  <c:v>2.708000</c:v>
                </c:pt>
                <c:pt idx="19">
                  <c:v>2.230000</c:v>
                </c:pt>
                <c:pt idx="20">
                  <c:v>1.982000</c:v>
                </c:pt>
                <c:pt idx="21">
                  <c:v>2.033000</c:v>
                </c:pt>
                <c:pt idx="22">
                  <c:v>2.020000</c:v>
                </c:pt>
                <c:pt idx="23">
                  <c:v>2.779500</c:v>
                </c:pt>
                <c:pt idx="24">
                  <c:v>2.470000</c:v>
                </c:pt>
                <c:pt idx="25">
                  <c:v>2.893000</c:v>
                </c:pt>
                <c:pt idx="26">
                  <c:v>2.991500</c:v>
                </c:pt>
                <c:pt idx="27">
                  <c:v>2.954000</c:v>
                </c:pt>
                <c:pt idx="28">
                  <c:v>2.779500</c:v>
                </c:pt>
                <c:pt idx="29">
                  <c:v>2.911500</c:v>
                </c:pt>
                <c:pt idx="30">
                  <c:v>1.746500</c:v>
                </c:pt>
                <c:pt idx="31">
                  <c:v>2.582000</c:v>
                </c:pt>
                <c:pt idx="32">
                  <c:v>2.902500</c:v>
                </c:pt>
                <c:pt idx="33">
                  <c:v>2.358500</c:v>
                </c:pt>
              </c:numCache>
            </c:numRef>
          </c:xVal>
          <c:yVal>
            <c:numRef>
              <c:f>'Prediction elastisity from TC'!$Q$2:$Q$35</c:f>
              <c:numCache>
                <c:ptCount val="33"/>
                <c:pt idx="0">
                  <c:v>2.775130</c:v>
                </c:pt>
                <c:pt idx="1">
                  <c:v>2.797373</c:v>
                </c:pt>
                <c:pt idx="2">
                  <c:v>2.375480</c:v>
                </c:pt>
                <c:pt idx="3">
                  <c:v>2.384738</c:v>
                </c:pt>
                <c:pt idx="4">
                  <c:v>2.491052</c:v>
                </c:pt>
                <c:pt idx="5">
                  <c:v>2.682011</c:v>
                </c:pt>
                <c:pt idx="6">
                  <c:v>2.720689</c:v>
                </c:pt>
                <c:pt idx="7">
                  <c:v>2.730780</c:v>
                </c:pt>
                <c:pt idx="9">
                  <c:v>2.821005</c:v>
                </c:pt>
                <c:pt idx="10">
                  <c:v>2.688013</c:v>
                </c:pt>
                <c:pt idx="11">
                  <c:v>2.770321</c:v>
                </c:pt>
                <c:pt idx="12">
                  <c:v>2.244976</c:v>
                </c:pt>
                <c:pt idx="13">
                  <c:v>2.724885</c:v>
                </c:pt>
                <c:pt idx="14">
                  <c:v>2.777606</c:v>
                </c:pt>
                <c:pt idx="15">
                  <c:v>1.960547</c:v>
                </c:pt>
                <c:pt idx="16">
                  <c:v>2.821975</c:v>
                </c:pt>
                <c:pt idx="17">
                  <c:v>2.386689</c:v>
                </c:pt>
                <c:pt idx="18">
                  <c:v>2.697198</c:v>
                </c:pt>
                <c:pt idx="19">
                  <c:v>2.471978</c:v>
                </c:pt>
                <c:pt idx="20">
                  <c:v>2.389569</c:v>
                </c:pt>
                <c:pt idx="21">
                  <c:v>2.459764</c:v>
                </c:pt>
                <c:pt idx="22">
                  <c:v>2.331078</c:v>
                </c:pt>
                <c:pt idx="23">
                  <c:v>2.582284</c:v>
                </c:pt>
                <c:pt idx="24">
                  <c:v>2.462997</c:v>
                </c:pt>
                <c:pt idx="25">
                  <c:v>2.904590</c:v>
                </c:pt>
                <c:pt idx="26">
                  <c:v>2.967728</c:v>
                </c:pt>
                <c:pt idx="27">
                  <c:v>2.815045</c:v>
                </c:pt>
                <c:pt idx="28">
                  <c:v>2.775467</c:v>
                </c:pt>
                <c:pt idx="29">
                  <c:v>2.731614</c:v>
                </c:pt>
                <c:pt idx="30">
                  <c:v>1.747386</c:v>
                </c:pt>
                <c:pt idx="31">
                  <c:v>2.619098</c:v>
                </c:pt>
                <c:pt idx="32">
                  <c:v>2.772411</c:v>
                </c:pt>
                <c:pt idx="33">
                  <c:v>2.614279</c:v>
                </c:pt>
              </c:numCache>
            </c:numRef>
          </c:yVal>
          <c:smooth val="0"/>
        </c:ser>
        <c:ser>
          <c:idx val="2"/>
          <c:order val="2"/>
          <c:tx>
            <c:v>Linear</c:v>
          </c:tx>
          <c:spPr>
            <a:solidFill>
              <a:schemeClr val="accent2"/>
            </a:solidFill>
            <a:ln w="19050" cap="flat">
              <a:solidFill>
                <a:srgbClr val="000000"/>
              </a:solidFill>
              <a:prstDash val="lg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'Prediction elastisity from TC'!$A$5</c:f>
              <c:strCache>
                <c:ptCount val="1"/>
                <c:pt idx="0">
                  <c:v>Linear-</c:v>
                </c:pt>
              </c:strCache>
            </c:strRef>
          </c:tx>
          <c:spPr>
            <a:solidFill>
              <a:schemeClr val="accent3"/>
            </a:solidFill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TC'!$A$6:$A$7</c:f>
              <c:numCache>
                <c:ptCount val="2"/>
                <c:pt idx="0">
                  <c:v>0.000000</c:v>
                </c:pt>
                <c:pt idx="1">
                  <c:v>6.160000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'Prediction elastisity from TC'!$A$9</c:f>
              <c:strCache>
                <c:ptCount val="1"/>
                <c:pt idx="0">
                  <c:v>Linear+</c:v>
                </c:pt>
              </c:strCache>
            </c:strRef>
          </c:tx>
          <c:spPr>
            <a:solidFill>
              <a:schemeClr val="accent4"/>
            </a:solidFill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TC'!$A$10:$A$11</c:f>
              <c:numCache>
                <c:ptCount val="2"/>
                <c:pt idx="0">
                  <c:v>0.000000</c:v>
                </c:pt>
                <c:pt idx="1">
                  <c:v>7.840000</c:v>
                </c:pt>
              </c:numCache>
            </c:numRef>
          </c:yVal>
          <c:smooth val="0"/>
        </c:ser>
        <c:ser>
          <c:idx val="5"/>
          <c:order val="5"/>
          <c:tx>
            <c:v>Linear</c:v>
          </c:tx>
          <c:spPr>
            <a:noFill/>
            <a:ln w="19050" cap="flat">
              <a:solidFill>
                <a:schemeClr val="accent3"/>
              </a:solidFill>
              <a:prstDash val="lgDash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3"/>
                </a:solidFill>
                <a:prstDash val="lgDash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'Prediction elastisity from TC'!$A$5</c:f>
              <c:strCache>
                <c:ptCount val="1"/>
                <c:pt idx="0">
                  <c:v>Linear-</c:v>
                </c:pt>
              </c:strCache>
            </c:strRef>
          </c:tx>
          <c:spPr>
            <a:noFill/>
            <a:ln w="19050" cap="flat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TC'!$A$6:$A$7</c:f>
              <c:numCache>
                <c:ptCount val="2"/>
                <c:pt idx="0">
                  <c:v>0.000000</c:v>
                </c:pt>
                <c:pt idx="1">
                  <c:v>6.160000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'Prediction elastisity from TC'!$A$9</c:f>
              <c:strCache>
                <c:ptCount val="1"/>
                <c:pt idx="0">
                  <c:v>Linear+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TC'!$A$10:$A$11</c:f>
              <c:numCache>
                <c:ptCount val="2"/>
                <c:pt idx="0">
                  <c:v>0.000000</c:v>
                </c:pt>
                <c:pt idx="1">
                  <c:v>7.840000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  <c:max val="6"/>
          <c:min val="1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категории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crossBetween val="between"/>
        <c:majorUnit val="1.25"/>
        <c:minorUnit val="0.625"/>
      </c:valAx>
      <c:valAx>
        <c:axId val="2094734553"/>
        <c:scaling>
          <c:orientation val="minMax"/>
          <c:max val="6"/>
          <c:min val="1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значения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72014"/>
          <c:y val="0.0399017"/>
          <c:w val="0.794671"/>
          <c:h val="0.831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'Prediction elastisity from TC'!$H$1</c:f>
              <c:strCache>
                <c:ptCount val="1"/>
                <c:pt idx="0">
                  <c:v>Vp_exp_air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63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>
                <a:solidFill>
                  <a:srgbClr val="000000"/>
                </a:solidFill>
                <a:prstDash val="solid"/>
                <a:miter lim="800000"/>
              </a:ln>
              <a:effectLst/>
            </c:spPr>
          </c:errBars>
          <c:xVal>
            <c:numRef>
              <c:f>'Prediction elastisity from TC'!$H$2:$H$35</c:f>
              <c:numCache>
                <c:ptCount val="33"/>
                <c:pt idx="0">
                  <c:v>5.037000</c:v>
                </c:pt>
                <c:pt idx="1">
                  <c:v>4.042333</c:v>
                </c:pt>
                <c:pt idx="2">
                  <c:v>3.514333</c:v>
                </c:pt>
                <c:pt idx="3">
                  <c:v>3.241000</c:v>
                </c:pt>
                <c:pt idx="4">
                  <c:v>3.798667</c:v>
                </c:pt>
                <c:pt idx="5">
                  <c:v>3.756667</c:v>
                </c:pt>
                <c:pt idx="6">
                  <c:v>3.847333</c:v>
                </c:pt>
                <c:pt idx="7">
                  <c:v>3.716667</c:v>
                </c:pt>
                <c:pt idx="9">
                  <c:v>4.065667</c:v>
                </c:pt>
                <c:pt idx="10">
                  <c:v>4.154333</c:v>
                </c:pt>
                <c:pt idx="11">
                  <c:v>4.248000</c:v>
                </c:pt>
                <c:pt idx="12">
                  <c:v>3.356000</c:v>
                </c:pt>
                <c:pt idx="13">
                  <c:v>4.839333</c:v>
                </c:pt>
                <c:pt idx="14">
                  <c:v>5.071667</c:v>
                </c:pt>
                <c:pt idx="15">
                  <c:v>2.230000</c:v>
                </c:pt>
                <c:pt idx="16">
                  <c:v>4.420000</c:v>
                </c:pt>
                <c:pt idx="17">
                  <c:v>3.594000</c:v>
                </c:pt>
                <c:pt idx="18">
                  <c:v>4.931333</c:v>
                </c:pt>
                <c:pt idx="19">
                  <c:v>3.375000</c:v>
                </c:pt>
                <c:pt idx="20">
                  <c:v>3.452000</c:v>
                </c:pt>
                <c:pt idx="21">
                  <c:v>3.316000</c:v>
                </c:pt>
                <c:pt idx="22">
                  <c:v>3.252000</c:v>
                </c:pt>
                <c:pt idx="23">
                  <c:v>4.603333</c:v>
                </c:pt>
                <c:pt idx="24">
                  <c:v>3.763000</c:v>
                </c:pt>
                <c:pt idx="25">
                  <c:v>4.817000</c:v>
                </c:pt>
                <c:pt idx="26">
                  <c:v>4.984000</c:v>
                </c:pt>
                <c:pt idx="27">
                  <c:v>4.881000</c:v>
                </c:pt>
                <c:pt idx="28">
                  <c:v>4.897667</c:v>
                </c:pt>
                <c:pt idx="29">
                  <c:v>5.199333</c:v>
                </c:pt>
                <c:pt idx="30">
                  <c:v>2.212333</c:v>
                </c:pt>
                <c:pt idx="31">
                  <c:v>4.072333</c:v>
                </c:pt>
                <c:pt idx="32">
                  <c:v>5.013000</c:v>
                </c:pt>
                <c:pt idx="33">
                  <c:v>3.926333</c:v>
                </c:pt>
              </c:numCache>
            </c:numRef>
          </c:xVal>
          <c:yVal>
            <c:numRef>
              <c:f>'Prediction elastisity from TC'!$F$2:$F$35</c:f>
              <c:numCache>
                <c:ptCount val="33"/>
                <c:pt idx="0">
                  <c:v>4.220696</c:v>
                </c:pt>
                <c:pt idx="1">
                  <c:v>4.368121</c:v>
                </c:pt>
                <c:pt idx="2">
                  <c:v>3.385588</c:v>
                </c:pt>
                <c:pt idx="3">
                  <c:v>3.384743</c:v>
                </c:pt>
                <c:pt idx="4">
                  <c:v>3.529706</c:v>
                </c:pt>
                <c:pt idx="5">
                  <c:v>4.102180</c:v>
                </c:pt>
                <c:pt idx="6">
                  <c:v>4.204744</c:v>
                </c:pt>
                <c:pt idx="7">
                  <c:v>4.192509</c:v>
                </c:pt>
                <c:pt idx="9">
                  <c:v>4.454090</c:v>
                </c:pt>
                <c:pt idx="10">
                  <c:v>4.089191</c:v>
                </c:pt>
                <c:pt idx="11">
                  <c:v>4.332162</c:v>
                </c:pt>
                <c:pt idx="12">
                  <c:v>3.089394</c:v>
                </c:pt>
                <c:pt idx="13">
                  <c:v>4.191330</c:v>
                </c:pt>
                <c:pt idx="14">
                  <c:v>4.405827</c:v>
                </c:pt>
                <c:pt idx="15">
                  <c:v>2.446811</c:v>
                </c:pt>
                <c:pt idx="16">
                  <c:v>4.524812</c:v>
                </c:pt>
                <c:pt idx="17">
                  <c:v>3.309418</c:v>
                </c:pt>
                <c:pt idx="18">
                  <c:v>4.219888</c:v>
                </c:pt>
                <c:pt idx="19">
                  <c:v>3.621906</c:v>
                </c:pt>
                <c:pt idx="20">
                  <c:v>3.417445</c:v>
                </c:pt>
                <c:pt idx="21">
                  <c:v>3.611189</c:v>
                </c:pt>
                <c:pt idx="22">
                  <c:v>3.285125</c:v>
                </c:pt>
                <c:pt idx="23">
                  <c:v>3.778259</c:v>
                </c:pt>
                <c:pt idx="24">
                  <c:v>3.491587</c:v>
                </c:pt>
                <c:pt idx="25">
                  <c:v>4.624744</c:v>
                </c:pt>
                <c:pt idx="26">
                  <c:v>4.784599</c:v>
                </c:pt>
                <c:pt idx="27">
                  <c:v>4.164114</c:v>
                </c:pt>
                <c:pt idx="28">
                  <c:v>4.314116</c:v>
                </c:pt>
                <c:pt idx="29">
                  <c:v>4.194539</c:v>
                </c:pt>
                <c:pt idx="30">
                  <c:v>1.656444</c:v>
                </c:pt>
                <c:pt idx="31">
                  <c:v>3.941468</c:v>
                </c:pt>
                <c:pt idx="32">
                  <c:v>4.267419</c:v>
                </c:pt>
                <c:pt idx="33">
                  <c:v>4.003662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'Prediction elastisity from TC'!$I$1</c:f>
              <c:strCache>
                <c:ptCount val="1"/>
                <c:pt idx="0">
                  <c:v>Vs_exp_air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rgbClr val="FF0000">
                  <a:alpha val="50000"/>
                </a:srgbClr>
              </a:solidFill>
              <a:ln w="9525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>
                <a:solidFill>
                  <a:srgbClr val="000000"/>
                </a:solidFill>
                <a:prstDash val="solid"/>
                <a:miter lim="800000"/>
              </a:ln>
              <a:effectLst/>
            </c:spPr>
          </c:errBars>
          <c:xVal>
            <c:numRef>
              <c:f>'Prediction elastisity from TC'!$I$2:$I$35</c:f>
              <c:numCache>
                <c:ptCount val="33"/>
                <c:pt idx="0">
                  <c:v>2.360000</c:v>
                </c:pt>
                <c:pt idx="1">
                  <c:v>2.427667</c:v>
                </c:pt>
                <c:pt idx="2">
                  <c:v>1.997000</c:v>
                </c:pt>
                <c:pt idx="3">
                  <c:v>1.837667</c:v>
                </c:pt>
                <c:pt idx="4">
                  <c:v>2.336333</c:v>
                </c:pt>
                <c:pt idx="5">
                  <c:v>2.222333</c:v>
                </c:pt>
                <c:pt idx="6">
                  <c:v>2.278000</c:v>
                </c:pt>
                <c:pt idx="7">
                  <c:v>2.083333</c:v>
                </c:pt>
                <c:pt idx="9">
                  <c:v>2.212000</c:v>
                </c:pt>
                <c:pt idx="10">
                  <c:v>2.432000</c:v>
                </c:pt>
                <c:pt idx="11">
                  <c:v>2.562000</c:v>
                </c:pt>
                <c:pt idx="12">
                  <c:v>1.939667</c:v>
                </c:pt>
                <c:pt idx="13">
                  <c:v>2.600667</c:v>
                </c:pt>
                <c:pt idx="14">
                  <c:v>2.794000</c:v>
                </c:pt>
                <c:pt idx="15">
                  <c:v>1.323000</c:v>
                </c:pt>
                <c:pt idx="16">
                  <c:v>2.632000</c:v>
                </c:pt>
                <c:pt idx="17">
                  <c:v>2.446000</c:v>
                </c:pt>
                <c:pt idx="18">
                  <c:v>2.675000</c:v>
                </c:pt>
                <c:pt idx="19">
                  <c:v>2.075000</c:v>
                </c:pt>
                <c:pt idx="20">
                  <c:v>1.916000</c:v>
                </c:pt>
                <c:pt idx="21">
                  <c:v>2.076667</c:v>
                </c:pt>
                <c:pt idx="22">
                  <c:v>1.984333</c:v>
                </c:pt>
                <c:pt idx="23">
                  <c:v>2.691000</c:v>
                </c:pt>
                <c:pt idx="24">
                  <c:v>2.218667</c:v>
                </c:pt>
                <c:pt idx="25">
                  <c:v>2.822000</c:v>
                </c:pt>
                <c:pt idx="26">
                  <c:v>2.876000</c:v>
                </c:pt>
                <c:pt idx="27">
                  <c:v>2.794000</c:v>
                </c:pt>
                <c:pt idx="28">
                  <c:v>2.757333</c:v>
                </c:pt>
                <c:pt idx="29">
                  <c:v>2.855667</c:v>
                </c:pt>
                <c:pt idx="30">
                  <c:v>1.503667</c:v>
                </c:pt>
                <c:pt idx="31">
                  <c:v>2.521333</c:v>
                </c:pt>
                <c:pt idx="32">
                  <c:v>2.883000</c:v>
                </c:pt>
                <c:pt idx="33">
                  <c:v>2.342333</c:v>
                </c:pt>
              </c:numCache>
            </c:numRef>
          </c:xVal>
          <c:yVal>
            <c:numRef>
              <c:f>'Prediction elastisity from TC'!$G$2:$G$35</c:f>
              <c:numCache>
                <c:ptCount val="33"/>
                <c:pt idx="0">
                  <c:v>2.488756</c:v>
                </c:pt>
                <c:pt idx="1">
                  <c:v>2.535317</c:v>
                </c:pt>
                <c:pt idx="2">
                  <c:v>2.060635</c:v>
                </c:pt>
                <c:pt idx="3">
                  <c:v>2.063885</c:v>
                </c:pt>
                <c:pt idx="4">
                  <c:v>2.155082</c:v>
                </c:pt>
                <c:pt idx="5">
                  <c:v>2.413295</c:v>
                </c:pt>
                <c:pt idx="6">
                  <c:v>2.457481</c:v>
                </c:pt>
                <c:pt idx="7">
                  <c:v>2.460571</c:v>
                </c:pt>
                <c:pt idx="9">
                  <c:v>2.565189</c:v>
                </c:pt>
                <c:pt idx="10">
                  <c:v>2.413448</c:v>
                </c:pt>
                <c:pt idx="11">
                  <c:v>2.512017</c:v>
                </c:pt>
                <c:pt idx="12">
                  <c:v>1.901013</c:v>
                </c:pt>
                <c:pt idx="13">
                  <c:v>2.457079</c:v>
                </c:pt>
                <c:pt idx="14">
                  <c:v>2.527849</c:v>
                </c:pt>
                <c:pt idx="15">
                  <c:v>1.531722</c:v>
                </c:pt>
                <c:pt idx="16">
                  <c:v>2.574610</c:v>
                </c:pt>
                <c:pt idx="17">
                  <c:v>2.035627</c:v>
                </c:pt>
                <c:pt idx="18">
                  <c:v>2.444878</c:v>
                </c:pt>
                <c:pt idx="19">
                  <c:v>2.179549</c:v>
                </c:pt>
                <c:pt idx="20">
                  <c:v>2.077406</c:v>
                </c:pt>
                <c:pt idx="21">
                  <c:v>2.170670</c:v>
                </c:pt>
                <c:pt idx="22">
                  <c:v>2.007227</c:v>
                </c:pt>
                <c:pt idx="23">
                  <c:v>2.275945</c:v>
                </c:pt>
                <c:pt idx="24">
                  <c:v>2.131381</c:v>
                </c:pt>
                <c:pt idx="25">
                  <c:v>2.646414</c:v>
                </c:pt>
                <c:pt idx="26">
                  <c:v>2.711190</c:v>
                </c:pt>
                <c:pt idx="27">
                  <c:v>2.481400</c:v>
                </c:pt>
                <c:pt idx="28">
                  <c:v>2.511789</c:v>
                </c:pt>
                <c:pt idx="29">
                  <c:v>2.461484</c:v>
                </c:pt>
                <c:pt idx="30">
                  <c:v>1.064009</c:v>
                </c:pt>
                <c:pt idx="31">
                  <c:v>2.340768</c:v>
                </c:pt>
                <c:pt idx="32">
                  <c:v>2.499832</c:v>
                </c:pt>
                <c:pt idx="33">
                  <c:v>2.352564</c:v>
                </c:pt>
              </c:numCache>
            </c:numRef>
          </c:yVal>
          <c:smooth val="0"/>
        </c:ser>
        <c:ser>
          <c:idx val="2"/>
          <c:order val="2"/>
          <c:tx>
            <c:v>Linear</c:v>
          </c:tx>
          <c:spPr>
            <a:noFill/>
            <a:ln w="19050" cap="flat">
              <a:solidFill>
                <a:srgbClr val="000000"/>
              </a:solidFill>
              <a:prstDash val="lgDash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000000"/>
                </a:solidFill>
                <a:prstDash val="lgDash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'Prediction elastisity from TC'!$A$5</c:f>
              <c:strCache>
                <c:ptCount val="1"/>
                <c:pt idx="0">
                  <c:v>Linear-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TC'!$A$6:$A$7</c:f>
              <c:numCache>
                <c:ptCount val="2"/>
                <c:pt idx="0">
                  <c:v>0.000000</c:v>
                </c:pt>
                <c:pt idx="1">
                  <c:v>6.160000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'Prediction elastisity from TC'!$A$9</c:f>
              <c:strCache>
                <c:ptCount val="1"/>
                <c:pt idx="0">
                  <c:v>Linear+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TC'!$A$2:$A$3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TC'!$A$10:$A$11</c:f>
              <c:numCache>
                <c:ptCount val="2"/>
                <c:pt idx="0">
                  <c:v>0.000000</c:v>
                </c:pt>
                <c:pt idx="1">
                  <c:v>7.840000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  <c:max val="5.5"/>
          <c:min val="1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категории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crossBetween val="between"/>
        <c:majorUnit val="0.5625"/>
        <c:minorUnit val="0.28125"/>
      </c:valAx>
      <c:valAx>
        <c:axId val="2094734553"/>
        <c:scaling>
          <c:orientation val="minMax"/>
          <c:max val="5.5"/>
          <c:min val="1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значения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between"/>
        <c:majorUnit val="0.5625"/>
        <c:minorUnit val="0.281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78953"/>
          <c:y val="0.038958"/>
          <c:w val="0.786387"/>
          <c:h val="0.8348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'Prediction elastisity from El'!$H$1</c:f>
              <c:strCache>
                <c:ptCount val="1"/>
                <c:pt idx="0">
                  <c:v>Vp_exp_air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63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El'!$H$2:$H$35</c:f>
              <c:numCache>
                <c:ptCount val="33"/>
                <c:pt idx="0">
                  <c:v>5.037000</c:v>
                </c:pt>
                <c:pt idx="1">
                  <c:v>4.042333</c:v>
                </c:pt>
                <c:pt idx="2">
                  <c:v>3.514333</c:v>
                </c:pt>
                <c:pt idx="3">
                  <c:v>3.241000</c:v>
                </c:pt>
                <c:pt idx="4">
                  <c:v>3.798667</c:v>
                </c:pt>
                <c:pt idx="5">
                  <c:v>3.756667</c:v>
                </c:pt>
                <c:pt idx="6">
                  <c:v>3.847333</c:v>
                </c:pt>
                <c:pt idx="7">
                  <c:v>3.716667</c:v>
                </c:pt>
                <c:pt idx="8">
                  <c:v>4.065667</c:v>
                </c:pt>
                <c:pt idx="9">
                  <c:v>4.154333</c:v>
                </c:pt>
                <c:pt idx="10">
                  <c:v>4.248000</c:v>
                </c:pt>
                <c:pt idx="11">
                  <c:v>3.356000</c:v>
                </c:pt>
                <c:pt idx="12">
                  <c:v>4.839333</c:v>
                </c:pt>
                <c:pt idx="13">
                  <c:v>5.071667</c:v>
                </c:pt>
                <c:pt idx="14">
                  <c:v>2.230000</c:v>
                </c:pt>
                <c:pt idx="15">
                  <c:v>4.420000</c:v>
                </c:pt>
                <c:pt idx="16">
                  <c:v>3.594000</c:v>
                </c:pt>
                <c:pt idx="17">
                  <c:v>4.931333</c:v>
                </c:pt>
                <c:pt idx="18">
                  <c:v>3.375000</c:v>
                </c:pt>
                <c:pt idx="19">
                  <c:v>3.452000</c:v>
                </c:pt>
                <c:pt idx="20">
                  <c:v>3.316000</c:v>
                </c:pt>
                <c:pt idx="21">
                  <c:v>3.252000</c:v>
                </c:pt>
                <c:pt idx="22">
                  <c:v>4.603333</c:v>
                </c:pt>
                <c:pt idx="23">
                  <c:v>3.763000</c:v>
                </c:pt>
                <c:pt idx="24">
                  <c:v>4.817000</c:v>
                </c:pt>
                <c:pt idx="25">
                  <c:v>4.984000</c:v>
                </c:pt>
                <c:pt idx="26">
                  <c:v>4.881000</c:v>
                </c:pt>
                <c:pt idx="27">
                  <c:v>4.897667</c:v>
                </c:pt>
                <c:pt idx="28">
                  <c:v>5.199333</c:v>
                </c:pt>
                <c:pt idx="29">
                  <c:v>2.212333</c:v>
                </c:pt>
                <c:pt idx="30">
                  <c:v>4.072333</c:v>
                </c:pt>
                <c:pt idx="31">
                  <c:v>5.013000</c:v>
                </c:pt>
                <c:pt idx="32">
                  <c:v>3.926333</c:v>
                </c:pt>
              </c:numCache>
            </c:numRef>
          </c:xVal>
          <c:yVal>
            <c:numRef>
              <c:f>'Prediction elastisity from El'!$F$2:$F$35</c:f>
              <c:numCache>
                <c:ptCount val="33"/>
                <c:pt idx="0">
                  <c:v>4.220696</c:v>
                </c:pt>
                <c:pt idx="1">
                  <c:v>4.368121</c:v>
                </c:pt>
                <c:pt idx="2">
                  <c:v>3.385588</c:v>
                </c:pt>
                <c:pt idx="3">
                  <c:v>3.384743</c:v>
                </c:pt>
                <c:pt idx="4">
                  <c:v>3.529706</c:v>
                </c:pt>
                <c:pt idx="5">
                  <c:v>4.102180</c:v>
                </c:pt>
                <c:pt idx="6">
                  <c:v>4.204744</c:v>
                </c:pt>
                <c:pt idx="7">
                  <c:v>4.192509</c:v>
                </c:pt>
                <c:pt idx="8">
                  <c:v>4.454090</c:v>
                </c:pt>
                <c:pt idx="9">
                  <c:v>4.089191</c:v>
                </c:pt>
                <c:pt idx="10">
                  <c:v>4.332162</c:v>
                </c:pt>
                <c:pt idx="11">
                  <c:v>3.089394</c:v>
                </c:pt>
                <c:pt idx="12">
                  <c:v>4.191330</c:v>
                </c:pt>
                <c:pt idx="13">
                  <c:v>4.405827</c:v>
                </c:pt>
                <c:pt idx="14">
                  <c:v>2.446811</c:v>
                </c:pt>
                <c:pt idx="15">
                  <c:v>4.524812</c:v>
                </c:pt>
                <c:pt idx="16">
                  <c:v>3.309418</c:v>
                </c:pt>
                <c:pt idx="17">
                  <c:v>4.219888</c:v>
                </c:pt>
                <c:pt idx="18">
                  <c:v>3.621906</c:v>
                </c:pt>
                <c:pt idx="19">
                  <c:v>3.417445</c:v>
                </c:pt>
                <c:pt idx="20">
                  <c:v>3.611189</c:v>
                </c:pt>
                <c:pt idx="21">
                  <c:v>3.285125</c:v>
                </c:pt>
                <c:pt idx="22">
                  <c:v>3.778259</c:v>
                </c:pt>
                <c:pt idx="23">
                  <c:v>3.491587</c:v>
                </c:pt>
                <c:pt idx="24">
                  <c:v>4.624744</c:v>
                </c:pt>
                <c:pt idx="25">
                  <c:v>4.784599</c:v>
                </c:pt>
                <c:pt idx="26">
                  <c:v>4.164114</c:v>
                </c:pt>
                <c:pt idx="27">
                  <c:v>4.314116</c:v>
                </c:pt>
                <c:pt idx="28">
                  <c:v>4.194539</c:v>
                </c:pt>
                <c:pt idx="29">
                  <c:v>1.656444</c:v>
                </c:pt>
                <c:pt idx="30">
                  <c:v>3.941468</c:v>
                </c:pt>
                <c:pt idx="31">
                  <c:v>4.267419</c:v>
                </c:pt>
                <c:pt idx="32">
                  <c:v>4.003662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'Prediction elastisity from El'!$I$1</c:f>
              <c:strCache>
                <c:ptCount val="1"/>
                <c:pt idx="0">
                  <c:v>Vs_exp_air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rgbClr val="FF0000">
                  <a:alpha val="50000"/>
                </a:srgbClr>
              </a:solidFill>
              <a:ln w="9525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El'!$I$2:$I$35</c:f>
              <c:numCache>
                <c:ptCount val="33"/>
                <c:pt idx="0">
                  <c:v>2.360000</c:v>
                </c:pt>
                <c:pt idx="1">
                  <c:v>2.427667</c:v>
                </c:pt>
                <c:pt idx="2">
                  <c:v>1.997000</c:v>
                </c:pt>
                <c:pt idx="3">
                  <c:v>1.837667</c:v>
                </c:pt>
                <c:pt idx="4">
                  <c:v>2.336333</c:v>
                </c:pt>
                <c:pt idx="5">
                  <c:v>2.222333</c:v>
                </c:pt>
                <c:pt idx="6">
                  <c:v>2.278000</c:v>
                </c:pt>
                <c:pt idx="7">
                  <c:v>2.083333</c:v>
                </c:pt>
                <c:pt idx="8">
                  <c:v>2.212000</c:v>
                </c:pt>
                <c:pt idx="9">
                  <c:v>2.432000</c:v>
                </c:pt>
                <c:pt idx="10">
                  <c:v>2.562000</c:v>
                </c:pt>
                <c:pt idx="11">
                  <c:v>1.939667</c:v>
                </c:pt>
                <c:pt idx="12">
                  <c:v>2.600667</c:v>
                </c:pt>
                <c:pt idx="13">
                  <c:v>2.794000</c:v>
                </c:pt>
                <c:pt idx="14">
                  <c:v>1.323000</c:v>
                </c:pt>
                <c:pt idx="15">
                  <c:v>2.632000</c:v>
                </c:pt>
                <c:pt idx="16">
                  <c:v>2.446000</c:v>
                </c:pt>
                <c:pt idx="17">
                  <c:v>2.675000</c:v>
                </c:pt>
                <c:pt idx="18">
                  <c:v>2.075000</c:v>
                </c:pt>
                <c:pt idx="19">
                  <c:v>1.916000</c:v>
                </c:pt>
                <c:pt idx="20">
                  <c:v>2.076667</c:v>
                </c:pt>
                <c:pt idx="21">
                  <c:v>1.984333</c:v>
                </c:pt>
                <c:pt idx="22">
                  <c:v>2.691000</c:v>
                </c:pt>
                <c:pt idx="23">
                  <c:v>2.218667</c:v>
                </c:pt>
                <c:pt idx="24">
                  <c:v>2.822000</c:v>
                </c:pt>
                <c:pt idx="25">
                  <c:v>2.876000</c:v>
                </c:pt>
                <c:pt idx="26">
                  <c:v>2.794000</c:v>
                </c:pt>
                <c:pt idx="27">
                  <c:v>2.757333</c:v>
                </c:pt>
                <c:pt idx="28">
                  <c:v>2.855667</c:v>
                </c:pt>
                <c:pt idx="29">
                  <c:v>1.503667</c:v>
                </c:pt>
                <c:pt idx="30">
                  <c:v>2.521333</c:v>
                </c:pt>
                <c:pt idx="31">
                  <c:v>2.883000</c:v>
                </c:pt>
                <c:pt idx="32">
                  <c:v>2.342333</c:v>
                </c:pt>
              </c:numCache>
            </c:numRef>
          </c:xVal>
          <c:yVal>
            <c:numRef>
              <c:f>'Prediction elastisity from El'!$G$2:$G$35</c:f>
              <c:numCache>
                <c:ptCount val="33"/>
                <c:pt idx="0">
                  <c:v>2.488756</c:v>
                </c:pt>
                <c:pt idx="1">
                  <c:v>2.535317</c:v>
                </c:pt>
                <c:pt idx="2">
                  <c:v>2.060635</c:v>
                </c:pt>
                <c:pt idx="3">
                  <c:v>2.063885</c:v>
                </c:pt>
                <c:pt idx="4">
                  <c:v>2.155082</c:v>
                </c:pt>
                <c:pt idx="5">
                  <c:v>2.413295</c:v>
                </c:pt>
                <c:pt idx="6">
                  <c:v>2.457481</c:v>
                </c:pt>
                <c:pt idx="7">
                  <c:v>2.460571</c:v>
                </c:pt>
                <c:pt idx="8">
                  <c:v>2.565189</c:v>
                </c:pt>
                <c:pt idx="9">
                  <c:v>2.413448</c:v>
                </c:pt>
                <c:pt idx="10">
                  <c:v>2.512017</c:v>
                </c:pt>
                <c:pt idx="11">
                  <c:v>1.901013</c:v>
                </c:pt>
                <c:pt idx="12">
                  <c:v>2.457079</c:v>
                </c:pt>
                <c:pt idx="13">
                  <c:v>2.527849</c:v>
                </c:pt>
                <c:pt idx="14">
                  <c:v>1.531722</c:v>
                </c:pt>
                <c:pt idx="15">
                  <c:v>2.574610</c:v>
                </c:pt>
                <c:pt idx="16">
                  <c:v>2.035627</c:v>
                </c:pt>
                <c:pt idx="17">
                  <c:v>2.444878</c:v>
                </c:pt>
                <c:pt idx="18">
                  <c:v>2.179549</c:v>
                </c:pt>
                <c:pt idx="19">
                  <c:v>2.077406</c:v>
                </c:pt>
                <c:pt idx="20">
                  <c:v>2.170670</c:v>
                </c:pt>
                <c:pt idx="21">
                  <c:v>2.007227</c:v>
                </c:pt>
                <c:pt idx="22">
                  <c:v>2.275945</c:v>
                </c:pt>
                <c:pt idx="23">
                  <c:v>2.131381</c:v>
                </c:pt>
                <c:pt idx="24">
                  <c:v>2.646414</c:v>
                </c:pt>
                <c:pt idx="25">
                  <c:v>2.711190</c:v>
                </c:pt>
                <c:pt idx="26">
                  <c:v>2.481400</c:v>
                </c:pt>
                <c:pt idx="27">
                  <c:v>2.511789</c:v>
                </c:pt>
                <c:pt idx="28">
                  <c:v>2.461484</c:v>
                </c:pt>
                <c:pt idx="29">
                  <c:v>1.064009</c:v>
                </c:pt>
                <c:pt idx="30">
                  <c:v>2.340768</c:v>
                </c:pt>
                <c:pt idx="31">
                  <c:v>2.499832</c:v>
                </c:pt>
                <c:pt idx="32">
                  <c:v>2.352564</c:v>
                </c:pt>
              </c:numCache>
            </c:numRef>
          </c:yVal>
          <c:smooth val="0"/>
        </c:ser>
        <c:ser>
          <c:idx val="2"/>
          <c:order val="2"/>
          <c:tx>
            <c:v>Linear</c:v>
          </c:tx>
          <c:spPr>
            <a:noFill/>
            <a:ln w="19050" cap="flat">
              <a:solidFill>
                <a:srgbClr val="000000"/>
              </a:solidFill>
              <a:prstDash val="lgDash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000000"/>
                </a:solidFill>
                <a:prstDash val="lgDash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'Prediction elastisity from El'!$A$5</c:f>
              <c:strCache>
                <c:ptCount val="1"/>
                <c:pt idx="0">
                  <c:v>Linear-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El'!$A$6:$A$7</c:f>
              <c:numCache>
                <c:ptCount val="2"/>
                <c:pt idx="0">
                  <c:v>0.000000</c:v>
                </c:pt>
                <c:pt idx="1">
                  <c:v>6.160000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'Prediction elastisity from El'!$A$9</c:f>
              <c:strCache>
                <c:ptCount val="1"/>
                <c:pt idx="0">
                  <c:v>Linear+</c:v>
                </c:pt>
              </c:strCache>
            </c:strRef>
          </c:tx>
          <c:spPr>
            <a:noFill/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  <c:size val="4"/>
            <c:spPr>
              <a:noFill/>
              <a:ln w="19050" cap="flat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'Prediction elastisity from El'!$A$2:$A$3</c:f>
              <c:numCache>
                <c:ptCount val="2"/>
                <c:pt idx="0">
                  <c:v>0.000000</c:v>
                </c:pt>
                <c:pt idx="1">
                  <c:v>7.000000</c:v>
                </c:pt>
              </c:numCache>
            </c:numRef>
          </c:xVal>
          <c:yVal>
            <c:numRef>
              <c:f>'Prediction elastisity from El'!$A$10:$A$11</c:f>
              <c:numCache>
                <c:ptCount val="2"/>
                <c:pt idx="0">
                  <c:v>0.000000</c:v>
                </c:pt>
                <c:pt idx="1">
                  <c:v>7.840000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  <c:max val="6"/>
          <c:min val="1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категории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crossBetween val="between"/>
        <c:majorUnit val="1.25"/>
        <c:minorUnit val="0.625"/>
      </c:valAx>
      <c:valAx>
        <c:axId val="2094734553"/>
        <c:scaling>
          <c:orientation val="minMax"/>
          <c:max val="6"/>
          <c:min val="1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Times New Roman"/>
                  </a:rPr>
                  <a:t>Название значения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22.xml"/></Relationships>
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chart" Target="../charts/chart2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1034114</xdr:colOff>
      <xdr:row>35</xdr:row>
      <xdr:rowOff>62555</xdr:rowOff>
    </xdr:from>
    <xdr:to>
      <xdr:col>9</xdr:col>
      <xdr:colOff>183982</xdr:colOff>
      <xdr:row>49</xdr:row>
      <xdr:rowOff>66213</xdr:rowOff>
    </xdr:to>
    <xdr:graphicFrame>
      <xdr:nvGraphicFramePr>
        <xdr:cNvPr id="2" name="Диаграмма 4"/>
        <xdr:cNvGraphicFramePr/>
      </xdr:nvGraphicFramePr>
      <xdr:xfrm>
        <a:off x="4615514" y="7866705"/>
        <a:ext cx="4356869" cy="241284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282281</xdr:colOff>
      <xdr:row>11</xdr:row>
      <xdr:rowOff>112905</xdr:rowOff>
    </xdr:from>
    <xdr:to>
      <xdr:col>12</xdr:col>
      <xdr:colOff>185419</xdr:colOff>
      <xdr:row>39</xdr:row>
      <xdr:rowOff>18226</xdr:rowOff>
    </xdr:to>
    <xdr:graphicFrame>
      <xdr:nvGraphicFramePr>
        <xdr:cNvPr id="4" name="Диаграмма 1"/>
        <xdr:cNvGraphicFramePr/>
      </xdr:nvGraphicFramePr>
      <xdr:xfrm>
        <a:off x="6060781" y="2005840"/>
        <a:ext cx="4030639" cy="472370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16</xdr:col>
      <xdr:colOff>301993</xdr:colOff>
      <xdr:row>15</xdr:row>
      <xdr:rowOff>66798</xdr:rowOff>
    </xdr:from>
    <xdr:to>
      <xdr:col>21</xdr:col>
      <xdr:colOff>202372</xdr:colOff>
      <xdr:row>42</xdr:row>
      <xdr:rowOff>144204</xdr:rowOff>
    </xdr:to>
    <xdr:graphicFrame>
      <xdr:nvGraphicFramePr>
        <xdr:cNvPr id="5" name="Диаграмма 3"/>
        <xdr:cNvGraphicFramePr/>
      </xdr:nvGraphicFramePr>
      <xdr:xfrm>
        <a:off x="13509993" y="2648073"/>
        <a:ext cx="4027880" cy="472370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22</xdr:col>
      <xdr:colOff>464884</xdr:colOff>
      <xdr:row>15</xdr:row>
      <xdr:rowOff>66799</xdr:rowOff>
    </xdr:from>
    <xdr:to>
      <xdr:col>27</xdr:col>
      <xdr:colOff>368022</xdr:colOff>
      <xdr:row>42</xdr:row>
      <xdr:rowOff>144205</xdr:rowOff>
    </xdr:to>
    <xdr:graphicFrame>
      <xdr:nvGraphicFramePr>
        <xdr:cNvPr id="6" name="Диаграмма 5"/>
        <xdr:cNvGraphicFramePr/>
      </xdr:nvGraphicFramePr>
      <xdr:xfrm>
        <a:off x="18625884" y="2648074"/>
        <a:ext cx="4030639" cy="472370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6</xdr:col>
      <xdr:colOff>394022</xdr:colOff>
      <xdr:row>43</xdr:row>
      <xdr:rowOff>139760</xdr:rowOff>
    </xdr:from>
    <xdr:to>
      <xdr:col>11</xdr:col>
      <xdr:colOff>294399</xdr:colOff>
      <xdr:row>71</xdr:row>
      <xdr:rowOff>51523</xdr:rowOff>
    </xdr:to>
    <xdr:graphicFrame>
      <xdr:nvGraphicFramePr>
        <xdr:cNvPr id="7" name="Диаграмма 6"/>
        <xdr:cNvGraphicFramePr/>
      </xdr:nvGraphicFramePr>
      <xdr:xfrm>
        <a:off x="5347022" y="7539415"/>
        <a:ext cx="4027878" cy="473014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12</xdr:col>
      <xdr:colOff>464884</xdr:colOff>
      <xdr:row>44</xdr:row>
      <xdr:rowOff>29334</xdr:rowOff>
    </xdr:from>
    <xdr:to>
      <xdr:col>17</xdr:col>
      <xdr:colOff>365261</xdr:colOff>
      <xdr:row>71</xdr:row>
      <xdr:rowOff>113182</xdr:rowOff>
    </xdr:to>
    <xdr:graphicFrame>
      <xdr:nvGraphicFramePr>
        <xdr:cNvPr id="8" name="Диаграмма 7"/>
        <xdr:cNvGraphicFramePr/>
      </xdr:nvGraphicFramePr>
      <xdr:xfrm>
        <a:off x="10370884" y="7601074"/>
        <a:ext cx="4027878" cy="473014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0</xdr:col>
      <xdr:colOff>464884</xdr:colOff>
      <xdr:row>50</xdr:row>
      <xdr:rowOff>43418</xdr:rowOff>
    </xdr:from>
    <xdr:to>
      <xdr:col>5</xdr:col>
      <xdr:colOff>365262</xdr:colOff>
      <xdr:row>77</xdr:row>
      <xdr:rowOff>38078</xdr:rowOff>
    </xdr:to>
    <xdr:graphicFrame>
      <xdr:nvGraphicFramePr>
        <xdr:cNvPr id="9" name="Диаграмма 8"/>
        <xdr:cNvGraphicFramePr/>
      </xdr:nvGraphicFramePr>
      <xdr:xfrm>
        <a:off x="464884" y="8647668"/>
        <a:ext cx="4027879" cy="473303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0</xdr:col>
      <xdr:colOff>551475</xdr:colOff>
      <xdr:row>18</xdr:row>
      <xdr:rowOff>61431</xdr:rowOff>
    </xdr:from>
    <xdr:to>
      <xdr:col>5</xdr:col>
      <xdr:colOff>617220</xdr:colOff>
      <xdr:row>45</xdr:row>
      <xdr:rowOff>27116</xdr:rowOff>
    </xdr:to>
    <xdr:graphicFrame>
      <xdr:nvGraphicFramePr>
        <xdr:cNvPr id="10" name="Диаграмма 9"/>
        <xdr:cNvGraphicFramePr/>
      </xdr:nvGraphicFramePr>
      <xdr:xfrm>
        <a:off x="551475" y="3158961"/>
        <a:ext cx="4193246" cy="46119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</xdr:col>
      <xdr:colOff>822031</xdr:colOff>
      <xdr:row>71</xdr:row>
      <xdr:rowOff>74805</xdr:rowOff>
    </xdr:from>
    <xdr:to>
      <xdr:col>11</xdr:col>
      <xdr:colOff>725169</xdr:colOff>
      <xdr:row>98</xdr:row>
      <xdr:rowOff>78552</xdr:rowOff>
    </xdr:to>
    <xdr:graphicFrame>
      <xdr:nvGraphicFramePr>
        <xdr:cNvPr id="12" name="Диаграмма 1"/>
        <xdr:cNvGraphicFramePr/>
      </xdr:nvGraphicFramePr>
      <xdr:xfrm>
        <a:off x="5775031" y="12292840"/>
        <a:ext cx="4030639" cy="472370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714743</xdr:colOff>
      <xdr:row>73</xdr:row>
      <xdr:rowOff>118868</xdr:rowOff>
    </xdr:from>
    <xdr:to>
      <xdr:col>19</xdr:col>
      <xdr:colOff>615122</xdr:colOff>
      <xdr:row>100</xdr:row>
      <xdr:rowOff>85784</xdr:rowOff>
    </xdr:to>
    <xdr:graphicFrame>
      <xdr:nvGraphicFramePr>
        <xdr:cNvPr id="13" name="Диаграмма 2"/>
        <xdr:cNvGraphicFramePr/>
      </xdr:nvGraphicFramePr>
      <xdr:xfrm>
        <a:off x="12271743" y="12681073"/>
        <a:ext cx="4027880" cy="472370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21</xdr:col>
      <xdr:colOff>496634</xdr:colOff>
      <xdr:row>74</xdr:row>
      <xdr:rowOff>137284</xdr:rowOff>
    </xdr:from>
    <xdr:to>
      <xdr:col>26</xdr:col>
      <xdr:colOff>399772</xdr:colOff>
      <xdr:row>101</xdr:row>
      <xdr:rowOff>85785</xdr:rowOff>
    </xdr:to>
    <xdr:graphicFrame>
      <xdr:nvGraphicFramePr>
        <xdr:cNvPr id="14" name="Диаграмма 3"/>
        <xdr:cNvGraphicFramePr/>
      </xdr:nvGraphicFramePr>
      <xdr:xfrm>
        <a:off x="17832134" y="12871574"/>
        <a:ext cx="4030639" cy="472370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</xdr:col>
      <xdr:colOff>76521</xdr:colOff>
      <xdr:row>42</xdr:row>
      <xdr:rowOff>106913</xdr:rowOff>
    </xdr:from>
    <xdr:to>
      <xdr:col>6</xdr:col>
      <xdr:colOff>802399</xdr:colOff>
      <xdr:row>70</xdr:row>
      <xdr:rowOff>18675</xdr:rowOff>
    </xdr:to>
    <xdr:graphicFrame>
      <xdr:nvGraphicFramePr>
        <xdr:cNvPr id="15" name="Диаграмма 4"/>
        <xdr:cNvGraphicFramePr/>
      </xdr:nvGraphicFramePr>
      <xdr:xfrm>
        <a:off x="1727521" y="7334483"/>
        <a:ext cx="4027879" cy="473014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15</xdr:col>
      <xdr:colOff>522611</xdr:colOff>
      <xdr:row>44</xdr:row>
      <xdr:rowOff>43765</xdr:rowOff>
    </xdr:from>
    <xdr:to>
      <xdr:col>20</xdr:col>
      <xdr:colOff>422988</xdr:colOff>
      <xdr:row>71</xdr:row>
      <xdr:rowOff>127613</xdr:rowOff>
    </xdr:to>
    <xdr:graphicFrame>
      <xdr:nvGraphicFramePr>
        <xdr:cNvPr id="16" name="Диаграмма 5"/>
        <xdr:cNvGraphicFramePr/>
      </xdr:nvGraphicFramePr>
      <xdr:xfrm>
        <a:off x="12905111" y="7615505"/>
        <a:ext cx="4027878" cy="473014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0</xdr:col>
      <xdr:colOff>464884</xdr:colOff>
      <xdr:row>71</xdr:row>
      <xdr:rowOff>144383</xdr:rowOff>
    </xdr:from>
    <xdr:to>
      <xdr:col>5</xdr:col>
      <xdr:colOff>365262</xdr:colOff>
      <xdr:row>98</xdr:row>
      <xdr:rowOff>157459</xdr:rowOff>
    </xdr:to>
    <xdr:graphicFrame>
      <xdr:nvGraphicFramePr>
        <xdr:cNvPr id="17" name="Диаграмма 6"/>
        <xdr:cNvGraphicFramePr/>
      </xdr:nvGraphicFramePr>
      <xdr:xfrm>
        <a:off x="464884" y="12362418"/>
        <a:ext cx="4027879" cy="473303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0</xdr:col>
      <xdr:colOff>464884</xdr:colOff>
      <xdr:row>42</xdr:row>
      <xdr:rowOff>122390</xdr:rowOff>
    </xdr:from>
    <xdr:to>
      <xdr:col>5</xdr:col>
      <xdr:colOff>530628</xdr:colOff>
      <xdr:row>69</xdr:row>
      <xdr:rowOff>88076</xdr:rowOff>
    </xdr:to>
    <xdr:graphicFrame>
      <xdr:nvGraphicFramePr>
        <xdr:cNvPr id="18" name="Диаграмма 7"/>
        <xdr:cNvGraphicFramePr/>
      </xdr:nvGraphicFramePr>
      <xdr:xfrm>
        <a:off x="464884" y="7349960"/>
        <a:ext cx="4193245" cy="461198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15</xdr:col>
      <xdr:colOff>419456</xdr:colOff>
      <xdr:row>41</xdr:row>
      <xdr:rowOff>55697</xdr:rowOff>
    </xdr:from>
    <xdr:to>
      <xdr:col>26</xdr:col>
      <xdr:colOff>644486</xdr:colOff>
      <xdr:row>74</xdr:row>
      <xdr:rowOff>121437</xdr:rowOff>
    </xdr:to>
    <xdr:pic>
      <xdr:nvPicPr>
        <xdr:cNvPr id="20" name="Рисунок 2" descr="Рисунок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4084656" y="8571047"/>
          <a:ext cx="7730731" cy="635224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56214</xdr:colOff>
      <xdr:row>35</xdr:row>
      <xdr:rowOff>23872</xdr:rowOff>
    </xdr:from>
    <xdr:to>
      <xdr:col>4</xdr:col>
      <xdr:colOff>171634</xdr:colOff>
      <xdr:row>48</xdr:row>
      <xdr:rowOff>147833</xdr:rowOff>
    </xdr:to>
    <xdr:graphicFrame>
      <xdr:nvGraphicFramePr>
        <xdr:cNvPr id="21" name="Диаграмма 3"/>
        <xdr:cNvGraphicFramePr/>
      </xdr:nvGraphicFramePr>
      <xdr:xfrm>
        <a:off x="56214" y="7396222"/>
        <a:ext cx="3722221" cy="260046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26</xdr:col>
      <xdr:colOff>384729</xdr:colOff>
      <xdr:row>39</xdr:row>
      <xdr:rowOff>109322</xdr:rowOff>
    </xdr:from>
    <xdr:to>
      <xdr:col>30</xdr:col>
      <xdr:colOff>493762</xdr:colOff>
      <xdr:row>51</xdr:row>
      <xdr:rowOff>179842</xdr:rowOff>
    </xdr:to>
    <xdr:graphicFrame>
      <xdr:nvGraphicFramePr>
        <xdr:cNvPr id="22" name="Диаграмма 5"/>
        <xdr:cNvGraphicFramePr/>
      </xdr:nvGraphicFramePr>
      <xdr:xfrm>
        <a:off x="21555629" y="8243672"/>
        <a:ext cx="4414334" cy="235652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32</xdr:col>
      <xdr:colOff>156686</xdr:colOff>
      <xdr:row>38</xdr:row>
      <xdr:rowOff>166913</xdr:rowOff>
    </xdr:from>
    <xdr:to>
      <xdr:col>38</xdr:col>
      <xdr:colOff>553941</xdr:colOff>
      <xdr:row>51</xdr:row>
      <xdr:rowOff>46935</xdr:rowOff>
    </xdr:to>
    <xdr:graphicFrame>
      <xdr:nvGraphicFramePr>
        <xdr:cNvPr id="23" name="Диаграмма 6"/>
        <xdr:cNvGraphicFramePr/>
      </xdr:nvGraphicFramePr>
      <xdr:xfrm>
        <a:off x="26979086" y="8110763"/>
        <a:ext cx="4435856" cy="23565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16</xdr:col>
      <xdr:colOff>584205</xdr:colOff>
      <xdr:row>41</xdr:row>
      <xdr:rowOff>21599</xdr:rowOff>
    </xdr:from>
    <xdr:to>
      <xdr:col>25</xdr:col>
      <xdr:colOff>667768</xdr:colOff>
      <xdr:row>68</xdr:row>
      <xdr:rowOff>107150</xdr:rowOff>
    </xdr:to>
    <xdr:graphicFrame>
      <xdr:nvGraphicFramePr>
        <xdr:cNvPr id="24" name="Диаграмма 1"/>
        <xdr:cNvGraphicFramePr/>
      </xdr:nvGraphicFramePr>
      <xdr:xfrm>
        <a:off x="14973305" y="8536949"/>
        <a:ext cx="6192264" cy="52290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7</xdr:col>
      <xdr:colOff>537159</xdr:colOff>
      <xdr:row>35</xdr:row>
      <xdr:rowOff>130665</xdr:rowOff>
    </xdr:from>
    <xdr:to>
      <xdr:col>12</xdr:col>
      <xdr:colOff>157041</xdr:colOff>
      <xdr:row>48</xdr:row>
      <xdr:rowOff>10687</xdr:rowOff>
    </xdr:to>
    <xdr:graphicFrame>
      <xdr:nvGraphicFramePr>
        <xdr:cNvPr id="25" name="Диаграмма 7"/>
        <xdr:cNvGraphicFramePr/>
      </xdr:nvGraphicFramePr>
      <xdr:xfrm>
        <a:off x="7268159" y="7503015"/>
        <a:ext cx="4483983" cy="23565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37</xdr:col>
      <xdr:colOff>584598</xdr:colOff>
      <xdr:row>13</xdr:row>
      <xdr:rowOff>31447</xdr:rowOff>
    </xdr:from>
    <xdr:to>
      <xdr:col>44</xdr:col>
      <xdr:colOff>393740</xdr:colOff>
      <xdr:row>25</xdr:row>
      <xdr:rowOff>101969</xdr:rowOff>
    </xdr:to>
    <xdr:graphicFrame>
      <xdr:nvGraphicFramePr>
        <xdr:cNvPr id="26" name="Диаграмма 8"/>
        <xdr:cNvGraphicFramePr/>
      </xdr:nvGraphicFramePr>
      <xdr:xfrm>
        <a:off x="30772498" y="3212797"/>
        <a:ext cx="4520843" cy="23565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13</xdr:col>
      <xdr:colOff>473529</xdr:colOff>
      <xdr:row>11</xdr:row>
      <xdr:rowOff>41729</xdr:rowOff>
    </xdr:from>
    <xdr:to>
      <xdr:col>19</xdr:col>
      <xdr:colOff>156029</xdr:colOff>
      <xdr:row>37</xdr:row>
      <xdr:rowOff>29029</xdr:rowOff>
    </xdr:to>
    <xdr:pic>
      <xdr:nvPicPr>
        <xdr:cNvPr id="28" name="Рисунок 1" descr="Рисунок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1205029" y="2137229"/>
          <a:ext cx="4635501" cy="49403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13</xdr:col>
      <xdr:colOff>618234</xdr:colOff>
      <xdr:row>11</xdr:row>
      <xdr:rowOff>73034</xdr:rowOff>
    </xdr:from>
    <xdr:to>
      <xdr:col>18</xdr:col>
      <xdr:colOff>785954</xdr:colOff>
      <xdr:row>36</xdr:row>
      <xdr:rowOff>12911</xdr:rowOff>
    </xdr:to>
    <xdr:graphicFrame>
      <xdr:nvGraphicFramePr>
        <xdr:cNvPr id="29" name="Диаграмма 2"/>
        <xdr:cNvGraphicFramePr/>
      </xdr:nvGraphicFramePr>
      <xdr:xfrm>
        <a:off x="11349734" y="2168534"/>
        <a:ext cx="4295221" cy="470237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9</xdr:col>
      <xdr:colOff>50800</xdr:colOff>
      <xdr:row>3</xdr:row>
      <xdr:rowOff>101600</xdr:rowOff>
    </xdr:from>
    <xdr:to>
      <xdr:col>14</xdr:col>
      <xdr:colOff>558800</xdr:colOff>
      <xdr:row>29</xdr:row>
      <xdr:rowOff>88900</xdr:rowOff>
    </xdr:to>
    <xdr:pic>
      <xdr:nvPicPr>
        <xdr:cNvPr id="31" name="Рисунок 1" descr="Рисунок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480300" y="673100"/>
          <a:ext cx="4635500" cy="49403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9</xdr:col>
      <xdr:colOff>207308</xdr:colOff>
      <xdr:row>3</xdr:row>
      <xdr:rowOff>110348</xdr:rowOff>
    </xdr:from>
    <xdr:to>
      <xdr:col>14</xdr:col>
      <xdr:colOff>351913</xdr:colOff>
      <xdr:row>28</xdr:row>
      <xdr:rowOff>52666</xdr:rowOff>
    </xdr:to>
    <xdr:graphicFrame>
      <xdr:nvGraphicFramePr>
        <xdr:cNvPr id="32" name="Диаграмма 2"/>
        <xdr:cNvGraphicFramePr/>
      </xdr:nvGraphicFramePr>
      <xdr:xfrm>
        <a:off x="7636808" y="681848"/>
        <a:ext cx="4272106" cy="470481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49</v>
      </c>
      <c r="C11" s="3"/>
      <c r="D11" s="3"/>
    </row>
    <row r="12">
      <c r="B12" s="4"/>
      <c r="C12" t="s" s="4">
        <v>5</v>
      </c>
      <c r="D12" t="s" s="5">
        <v>49</v>
      </c>
    </row>
    <row r="13">
      <c r="B13" t="s" s="3">
        <v>72</v>
      </c>
      <c r="C13" s="3"/>
      <c r="D13" s="3"/>
    </row>
    <row r="14">
      <c r="B14" s="4"/>
      <c r="C14" t="s" s="4">
        <v>5</v>
      </c>
      <c r="D14" t="s" s="5">
        <v>72</v>
      </c>
    </row>
    <row r="15">
      <c r="B15" t="s" s="3">
        <v>96</v>
      </c>
      <c r="C15" s="3"/>
      <c r="D15" s="3"/>
    </row>
    <row r="16">
      <c r="B16" s="4"/>
      <c r="C16" t="s" s="4">
        <v>5</v>
      </c>
      <c r="D16" t="s" s="5">
        <v>96</v>
      </c>
    </row>
    <row r="17">
      <c r="B17" t="s" s="3">
        <v>98</v>
      </c>
      <c r="C17" s="3"/>
      <c r="D17" s="3"/>
    </row>
    <row r="18">
      <c r="B18" s="4"/>
      <c r="C18" t="s" s="4">
        <v>5</v>
      </c>
      <c r="D18" t="s" s="5">
        <v>98</v>
      </c>
    </row>
    <row r="19">
      <c r="B19" t="s" s="3">
        <v>62</v>
      </c>
      <c r="C19" s="3"/>
      <c r="D19" s="3"/>
    </row>
    <row r="20">
      <c r="B20" s="4"/>
      <c r="C20" t="s" s="4">
        <v>5</v>
      </c>
      <c r="D20" t="s" s="5">
        <v>62</v>
      </c>
    </row>
    <row r="21">
      <c r="B21" t="s" s="3">
        <v>118</v>
      </c>
      <c r="C21" s="3"/>
      <c r="D21" s="3"/>
    </row>
    <row r="22">
      <c r="B22" s="4"/>
      <c r="C22" t="s" s="4">
        <v>5</v>
      </c>
      <c r="D22" t="s" s="5">
        <v>118</v>
      </c>
    </row>
    <row r="23">
      <c r="B23" t="s" s="3">
        <v>126</v>
      </c>
      <c r="C23" s="3"/>
      <c r="D23" s="3"/>
    </row>
    <row r="24">
      <c r="B24" s="4"/>
      <c r="C24" t="s" s="4">
        <v>5</v>
      </c>
      <c r="D24" t="s" s="5">
        <v>126</v>
      </c>
    </row>
  </sheetData>
  <mergeCells count="1">
    <mergeCell ref="B3:D3"/>
  </mergeCells>
  <hyperlinks>
    <hyperlink ref="D10" location="'All properties_data'!R1C1" tooltip="" display="All properties_data"/>
    <hyperlink ref="D12" location="'Berriman_inverse'!R1C1" tooltip="" display="Berriman_inverse"/>
    <hyperlink ref="D14" location="'Prediction elastisity from TC'!R1C1" tooltip="" display="Prediction elastisity from TC"/>
    <hyperlink ref="D16" location="'Prediction elastisity from El'!R1C1" tooltip="" display="Prediction elastisity from El"/>
    <hyperlink ref="D18" location="'All properties'!R1C1" tooltip="" display="All properties"/>
    <hyperlink ref="D20" location="'Comments'!R1C1" tooltip="" display="Comments"/>
    <hyperlink ref="D22" location="'Sens matrix air'!R1C1" tooltip="" display="Sens matrix air"/>
    <hyperlink ref="D24" location="'Sens matrix water'!R1C1" tooltip="" display="Sens matrix water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Y6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6" customWidth="1"/>
    <col min="2" max="3" width="13.6719" style="6" customWidth="1"/>
    <col min="4" max="4" width="10.8516" style="6" customWidth="1"/>
    <col min="5" max="9" width="13.6719" style="6" customWidth="1"/>
    <col min="10" max="13" width="8.85156" style="6" customWidth="1"/>
    <col min="14" max="15" width="9.5" style="6" customWidth="1"/>
    <col min="16" max="25" width="8.85156" style="6" customWidth="1"/>
    <col min="26" max="16384" width="8.85156" style="6" customWidth="1"/>
  </cols>
  <sheetData>
    <row r="1" ht="70.5" customHeight="1">
      <c r="A1" t="s" s="7">
        <v>6</v>
      </c>
      <c r="B1" t="s" s="8">
        <v>7</v>
      </c>
      <c r="C1" t="s" s="9">
        <v>8</v>
      </c>
      <c r="D1" t="s" s="7">
        <v>9</v>
      </c>
      <c r="E1" t="s" s="9">
        <v>10</v>
      </c>
      <c r="F1" t="s" s="10">
        <v>11</v>
      </c>
      <c r="G1" t="s" s="9">
        <v>12</v>
      </c>
      <c r="H1" t="s" s="9">
        <v>13</v>
      </c>
      <c r="I1" t="s" s="11">
        <v>14</v>
      </c>
      <c r="J1" t="s" s="11">
        <v>15</v>
      </c>
      <c r="K1" t="s" s="12">
        <v>16</v>
      </c>
      <c r="L1" t="s" s="12">
        <v>17</v>
      </c>
      <c r="M1" t="s" s="13">
        <v>18</v>
      </c>
      <c r="N1" t="s" s="13">
        <v>19</v>
      </c>
      <c r="O1" s="14"/>
      <c r="P1" t="s" s="9">
        <v>20</v>
      </c>
      <c r="Q1" t="s" s="9">
        <v>21</v>
      </c>
      <c r="R1" s="15"/>
      <c r="S1" s="16"/>
      <c r="T1" t="s" s="11">
        <v>22</v>
      </c>
      <c r="U1" t="s" s="17">
        <v>23</v>
      </c>
      <c r="V1" t="s" s="18">
        <v>24</v>
      </c>
      <c r="W1" t="s" s="18">
        <v>25</v>
      </c>
      <c r="X1" t="s" s="18">
        <v>26</v>
      </c>
      <c r="Y1" t="s" s="18">
        <v>27</v>
      </c>
    </row>
    <row r="2" ht="16" customHeight="1">
      <c r="A2" s="19">
        <v>113480</v>
      </c>
      <c r="B2" s="20">
        <v>113480</v>
      </c>
      <c r="C2" t="s" s="21">
        <v>28</v>
      </c>
      <c r="D2" t="s" s="7">
        <v>29</v>
      </c>
      <c r="E2" s="22">
        <v>4.5249</v>
      </c>
      <c r="F2" s="23">
        <v>0.832741</v>
      </c>
      <c r="G2" s="24">
        <v>2.57224651473236</v>
      </c>
      <c r="H2" s="25">
        <v>2.57622680553869</v>
      </c>
      <c r="I2" s="26">
        <v>5.037</v>
      </c>
      <c r="J2" s="26">
        <v>2.36</v>
      </c>
      <c r="K2" s="26">
        <v>5.564425</v>
      </c>
      <c r="L2" s="26">
        <v>3.01944</v>
      </c>
      <c r="M2" s="25">
        <v>5.2945</v>
      </c>
      <c r="N2" s="25">
        <v>2.6495</v>
      </c>
      <c r="O2" s="25"/>
      <c r="P2" s="27">
        <v>0.066681</v>
      </c>
      <c r="Q2" s="28">
        <v>0.0691830970918936</v>
      </c>
      <c r="R2" s="29"/>
      <c r="S2" s="29"/>
      <c r="T2" s="30">
        <v>2.4728875</v>
      </c>
      <c r="U2" s="30">
        <v>2.66888457425328</v>
      </c>
      <c r="V2" s="30"/>
      <c r="W2" s="30">
        <v>2.740225</v>
      </c>
      <c r="X2" s="30">
        <v>2.9664375</v>
      </c>
      <c r="Y2" s="30">
        <v>2.8526125</v>
      </c>
    </row>
    <row r="3" ht="16" customHeight="1">
      <c r="A3" s="31">
        <v>113532</v>
      </c>
      <c r="B3" s="32">
        <v>113532</v>
      </c>
      <c r="C3" t="s" s="33">
        <v>28</v>
      </c>
      <c r="D3" t="s" s="7">
        <v>30</v>
      </c>
      <c r="E3" s="34">
        <v>6.47337128595146</v>
      </c>
      <c r="F3" s="35">
        <v>0.253703</v>
      </c>
      <c r="G3" s="36">
        <v>2.53716220846233</v>
      </c>
      <c r="H3" s="37">
        <v>2.52937353896316</v>
      </c>
      <c r="I3" s="38">
        <v>4.04233333333333</v>
      </c>
      <c r="J3" s="38">
        <v>2.42766666666667</v>
      </c>
      <c r="K3" s="38">
        <v>5.17355</v>
      </c>
      <c r="L3" s="38">
        <v>2.849075</v>
      </c>
      <c r="M3" s="37">
        <v>5.0545</v>
      </c>
      <c r="N3" s="37">
        <v>2.665</v>
      </c>
      <c r="O3" s="37"/>
      <c r="P3" s="39">
        <v>0.134276</v>
      </c>
      <c r="Q3" s="40">
        <v>0.08709635899560809</v>
      </c>
      <c r="R3" s="41"/>
      <c r="S3" s="41"/>
      <c r="T3" s="42">
        <v>2.404575</v>
      </c>
      <c r="U3" s="42">
        <v>2.60088763678152</v>
      </c>
      <c r="V3" s="42">
        <v>2.7455</v>
      </c>
      <c r="W3" s="42">
        <v>2.741125</v>
      </c>
      <c r="X3" s="42">
        <v>2.857375</v>
      </c>
      <c r="Y3" s="42">
        <v>2.8345875</v>
      </c>
    </row>
    <row r="4" ht="16" customHeight="1">
      <c r="A4" s="31">
        <v>113536</v>
      </c>
      <c r="B4" s="32">
        <v>113536</v>
      </c>
      <c r="C4" t="s" s="33">
        <v>28</v>
      </c>
      <c r="D4" t="s" s="7">
        <v>30</v>
      </c>
      <c r="E4" s="34">
        <v>15.0242881386861</v>
      </c>
      <c r="F4" s="35">
        <v>18.3346</v>
      </c>
      <c r="G4" s="36">
        <v>2.28524501733577</v>
      </c>
      <c r="H4" s="37">
        <v>2.29737441093901</v>
      </c>
      <c r="I4" s="38">
        <v>3.51433333333333</v>
      </c>
      <c r="J4" s="38">
        <v>1.997</v>
      </c>
      <c r="K4" s="38">
        <v>4.10326</v>
      </c>
      <c r="L4" s="38">
        <v>2.25621</v>
      </c>
      <c r="M4" s="37">
        <v>4.0285</v>
      </c>
      <c r="N4" s="37">
        <v>2.233</v>
      </c>
      <c r="O4" s="37"/>
      <c r="P4" s="39">
        <v>0.131826</v>
      </c>
      <c r="Q4" s="40">
        <v>0.10471285480509</v>
      </c>
      <c r="R4" s="41"/>
      <c r="S4" s="41"/>
      <c r="T4" s="42">
        <v>1.85855</v>
      </c>
      <c r="U4" s="42">
        <v>2.23458197098924</v>
      </c>
      <c r="V4" s="42">
        <v>2.535225</v>
      </c>
      <c r="W4" s="42">
        <v>2.5147125</v>
      </c>
      <c r="X4" s="42">
        <v>2.63095</v>
      </c>
      <c r="Y4" s="42">
        <v>2.677875</v>
      </c>
    </row>
    <row r="5" ht="16" customHeight="1">
      <c r="A5" s="31">
        <v>113541</v>
      </c>
      <c r="B5" s="32">
        <v>113541</v>
      </c>
      <c r="C5" t="s" s="33">
        <v>28</v>
      </c>
      <c r="D5" t="s" s="7">
        <v>30</v>
      </c>
      <c r="E5" s="34">
        <v>14.1926536402371</v>
      </c>
      <c r="F5" s="35">
        <v>17.3439</v>
      </c>
      <c r="G5" s="36">
        <v>2.32606673768062</v>
      </c>
      <c r="H5" s="37">
        <v>2.31927774695766</v>
      </c>
      <c r="I5" s="38">
        <v>3.241</v>
      </c>
      <c r="J5" s="38">
        <v>1.83766666666667</v>
      </c>
      <c r="K5" s="38">
        <v>3.971235</v>
      </c>
      <c r="L5" s="38">
        <v>2.16421</v>
      </c>
      <c r="M5" s="37">
        <v>3.8155</v>
      </c>
      <c r="N5" s="37">
        <v>2.0285</v>
      </c>
      <c r="O5" s="37"/>
      <c r="P5" s="39">
        <v>0.122462</v>
      </c>
      <c r="Q5" s="40">
        <v>0.0954992586021436</v>
      </c>
      <c r="R5" s="41"/>
      <c r="S5" s="41"/>
      <c r="T5" s="42">
        <v>1.867175</v>
      </c>
      <c r="U5" s="42">
        <v>2.28687304883645</v>
      </c>
      <c r="V5" s="42">
        <v>2.6193375</v>
      </c>
      <c r="W5" s="42">
        <v>2.604425</v>
      </c>
      <c r="X5" s="42">
        <v>2.7286125</v>
      </c>
      <c r="Y5" s="42">
        <v>2.7157</v>
      </c>
    </row>
    <row r="6" ht="16" customHeight="1">
      <c r="A6" s="31">
        <v>113556</v>
      </c>
      <c r="B6" s="32">
        <v>113556</v>
      </c>
      <c r="C6" t="s" s="33">
        <v>28</v>
      </c>
      <c r="D6" t="s" s="7">
        <v>30</v>
      </c>
      <c r="E6" s="34">
        <v>9.432965948473459</v>
      </c>
      <c r="F6" s="35">
        <v>15.777</v>
      </c>
      <c r="G6" s="36">
        <v>2.45978462913725</v>
      </c>
      <c r="H6" s="37">
        <v>2.44589595272911</v>
      </c>
      <c r="I6" s="38">
        <v>3.79866666666667</v>
      </c>
      <c r="J6" s="38">
        <v>2.33633333333333</v>
      </c>
      <c r="K6" s="38">
        <v>4.75991</v>
      </c>
      <c r="L6" s="38">
        <v>2.564645</v>
      </c>
      <c r="M6" s="37">
        <v>4.827</v>
      </c>
      <c r="N6" s="37">
        <v>2.503</v>
      </c>
      <c r="O6" s="37"/>
      <c r="P6" s="39">
        <v>0.08165799999999999</v>
      </c>
      <c r="Q6" s="40">
        <v>0.072443596007499</v>
      </c>
      <c r="R6" s="41"/>
      <c r="S6" s="41"/>
      <c r="T6" s="42">
        <v>2.1235625</v>
      </c>
      <c r="U6" s="42">
        <v>2.4008625</v>
      </c>
      <c r="V6" s="42">
        <v>2.661125</v>
      </c>
      <c r="W6" s="42">
        <v>2.6230875</v>
      </c>
      <c r="X6" s="42">
        <v>2.8231</v>
      </c>
      <c r="Y6" s="42">
        <v>2.718675</v>
      </c>
    </row>
    <row r="7" ht="16" customHeight="1">
      <c r="A7" s="31">
        <v>113566</v>
      </c>
      <c r="B7" s="32">
        <v>113566</v>
      </c>
      <c r="C7" t="s" s="33">
        <v>28</v>
      </c>
      <c r="D7" t="s" s="7">
        <v>30</v>
      </c>
      <c r="E7" s="34">
        <v>9.294072678275301</v>
      </c>
      <c r="F7" s="35">
        <v>79.117</v>
      </c>
      <c r="G7" s="36">
        <v>2.46281314759536</v>
      </c>
      <c r="H7" s="37">
        <v>2.45329843176964</v>
      </c>
      <c r="I7" s="38">
        <v>3.75666666666667</v>
      </c>
      <c r="J7" s="38">
        <v>2.22233333333333</v>
      </c>
      <c r="K7" s="38">
        <v>4.69983</v>
      </c>
      <c r="L7" s="38">
        <v>2.4921</v>
      </c>
      <c r="M7" s="37">
        <v>4.8885</v>
      </c>
      <c r="N7" s="37">
        <v>2.7235</v>
      </c>
      <c r="O7" s="37"/>
      <c r="P7" s="39">
        <v>0.144544</v>
      </c>
      <c r="Q7" s="40">
        <v>0.0630957344480194</v>
      </c>
      <c r="R7" s="41"/>
      <c r="S7" s="41"/>
      <c r="T7" s="42">
        <v>2.244775</v>
      </c>
      <c r="U7" s="42">
        <v>2.45669965152627</v>
      </c>
      <c r="V7" s="42">
        <v>2.659225</v>
      </c>
      <c r="W7" s="42">
        <v>2.679425</v>
      </c>
      <c r="X7" s="42">
        <v>2.7460125</v>
      </c>
      <c r="Y7" s="42">
        <v>2.8253625</v>
      </c>
    </row>
    <row r="8" ht="16" customHeight="1">
      <c r="A8" s="31">
        <v>113572</v>
      </c>
      <c r="B8" s="32">
        <v>113572</v>
      </c>
      <c r="C8" t="s" s="33">
        <v>28</v>
      </c>
      <c r="D8" t="s" s="7">
        <v>30</v>
      </c>
      <c r="E8" s="34">
        <v>8.824132941979361</v>
      </c>
      <c r="F8" s="35">
        <v>32.4882</v>
      </c>
      <c r="G8" s="36">
        <v>2.47303553509462</v>
      </c>
      <c r="H8" s="37">
        <v>2.46200092466664</v>
      </c>
      <c r="I8" s="38">
        <v>3.84733333333333</v>
      </c>
      <c r="J8" s="38">
        <v>2.278</v>
      </c>
      <c r="K8" s="38">
        <v>5.103325</v>
      </c>
      <c r="L8" s="38">
        <v>2.8098</v>
      </c>
      <c r="M8" s="37">
        <v>4.9355</v>
      </c>
      <c r="N8" s="37">
        <v>2.6325</v>
      </c>
      <c r="O8" s="37"/>
      <c r="P8" s="39">
        <v>0.149968</v>
      </c>
      <c r="Q8" s="40">
        <v>0.072443596007499</v>
      </c>
      <c r="R8" s="41"/>
      <c r="S8" s="41"/>
      <c r="T8" s="42">
        <v>2.26715</v>
      </c>
      <c r="U8" s="42">
        <v>2.52625</v>
      </c>
      <c r="V8" s="42">
        <v>2.6441875</v>
      </c>
      <c r="W8" s="42">
        <v>2.7002</v>
      </c>
      <c r="X8" s="42">
        <v>2.843925</v>
      </c>
      <c r="Y8" s="42">
        <v>2.8021625</v>
      </c>
    </row>
    <row r="9" ht="16" customHeight="1">
      <c r="A9" s="31">
        <v>113577</v>
      </c>
      <c r="B9" s="32">
        <v>113577</v>
      </c>
      <c r="C9" t="s" s="33">
        <v>28</v>
      </c>
      <c r="D9" t="s" s="7">
        <v>31</v>
      </c>
      <c r="E9" s="34">
        <v>7.47656068123766</v>
      </c>
      <c r="F9" s="35">
        <v>1.13008</v>
      </c>
      <c r="G9" s="36">
        <v>2.51421414526001</v>
      </c>
      <c r="H9" s="37">
        <v>2.50636489418515</v>
      </c>
      <c r="I9" s="38">
        <v>3.71666666666667</v>
      </c>
      <c r="J9" s="38">
        <v>2.08333333333333</v>
      </c>
      <c r="K9" s="38">
        <v>4.97204</v>
      </c>
      <c r="L9" s="38">
        <v>2.834515</v>
      </c>
      <c r="M9" s="37">
        <v>4.8885</v>
      </c>
      <c r="N9" s="37">
        <v>2.505</v>
      </c>
      <c r="O9" s="37"/>
      <c r="P9" s="39">
        <v>0.120226</v>
      </c>
      <c r="Q9" s="40">
        <v>0.0794328234724281</v>
      </c>
      <c r="R9" s="41"/>
      <c r="S9" s="41"/>
      <c r="T9" s="42">
        <v>2.29725</v>
      </c>
      <c r="U9" s="42">
        <v>2.57128167425307</v>
      </c>
      <c r="V9" s="42">
        <v>2.7329375</v>
      </c>
      <c r="W9" s="42">
        <v>2.7632625</v>
      </c>
      <c r="X9" s="42">
        <v>2.9365625</v>
      </c>
      <c r="Y9" s="42">
        <v>2.8383</v>
      </c>
    </row>
    <row r="10" ht="16" customHeight="1">
      <c r="A10" s="43">
        <v>113596</v>
      </c>
      <c r="B10" s="44">
        <v>113596</v>
      </c>
      <c r="C10" t="s" s="45">
        <v>32</v>
      </c>
      <c r="D10" s="46"/>
      <c r="E10" s="47"/>
      <c r="F10" s="48"/>
      <c r="G10" s="47"/>
      <c r="H10" s="49">
        <v>2.39227252306673</v>
      </c>
      <c r="I10" s="47"/>
      <c r="J10" s="47"/>
      <c r="K10" s="50"/>
      <c r="L10" s="50"/>
      <c r="M10" s="37"/>
      <c r="N10" s="37"/>
      <c r="O10" s="37"/>
      <c r="P10" s="51"/>
      <c r="Q10" s="40"/>
      <c r="R10" s="41"/>
      <c r="S10" s="41"/>
      <c r="T10" s="52">
        <v>2.1277625</v>
      </c>
      <c r="U10" s="42">
        <v>2.3361362612136</v>
      </c>
      <c r="V10" s="52">
        <v>2.63475</v>
      </c>
      <c r="W10" s="52">
        <v>2.6563375</v>
      </c>
      <c r="X10" s="52">
        <v>2.7248375</v>
      </c>
      <c r="Y10" s="52">
        <v>2.7164125</v>
      </c>
    </row>
    <row r="11" ht="16" customHeight="1">
      <c r="A11" s="31">
        <v>113603</v>
      </c>
      <c r="B11" s="32">
        <v>113603</v>
      </c>
      <c r="C11" t="s" s="33">
        <v>28</v>
      </c>
      <c r="D11" t="s" s="7">
        <v>33</v>
      </c>
      <c r="E11" s="34">
        <v>6.81269547757207</v>
      </c>
      <c r="F11" s="35">
        <v>0.399309</v>
      </c>
      <c r="G11" s="53">
        <v>2.53875809155384</v>
      </c>
      <c r="H11" s="37">
        <v>2.53510126402715</v>
      </c>
      <c r="I11" s="38">
        <v>4.06566666666667</v>
      </c>
      <c r="J11" s="38">
        <v>2.212</v>
      </c>
      <c r="K11" s="38">
        <v>5.177195</v>
      </c>
      <c r="L11" s="38">
        <v>2.81397</v>
      </c>
      <c r="M11" s="37">
        <v>4.9</v>
      </c>
      <c r="N11" s="37">
        <v>2.471</v>
      </c>
      <c r="O11" s="37"/>
      <c r="P11" s="39">
        <v>0.158489</v>
      </c>
      <c r="Q11" s="40">
        <v>0.0691830970918936</v>
      </c>
      <c r="R11" s="41"/>
      <c r="S11" s="41"/>
      <c r="T11" s="42">
        <v>2.3428</v>
      </c>
      <c r="U11" s="42">
        <v>2.72115</v>
      </c>
      <c r="V11" s="42">
        <v>2.9359875</v>
      </c>
      <c r="W11" s="42">
        <v>2.9313875</v>
      </c>
      <c r="X11" s="42">
        <v>2.9926125</v>
      </c>
      <c r="Y11" s="42">
        <v>3.0033125</v>
      </c>
    </row>
    <row r="12" ht="16" customHeight="1">
      <c r="A12" s="31">
        <v>113619</v>
      </c>
      <c r="B12" s="32">
        <v>113619</v>
      </c>
      <c r="C12" t="s" s="33">
        <v>28</v>
      </c>
      <c r="D12" t="s" s="7">
        <v>30</v>
      </c>
      <c r="E12" s="34">
        <v>8.32606954730187</v>
      </c>
      <c r="F12" s="35">
        <v>2.44632</v>
      </c>
      <c r="G12" s="36">
        <v>2.47854254504403</v>
      </c>
      <c r="H12" s="37">
        <v>2.47606521333713</v>
      </c>
      <c r="I12" s="38">
        <v>4.15433333333333</v>
      </c>
      <c r="J12" s="38">
        <v>2.432</v>
      </c>
      <c r="K12" s="38">
        <v>4.98358</v>
      </c>
      <c r="L12" s="38">
        <v>2.70439</v>
      </c>
      <c r="M12" s="37">
        <v>4.9835</v>
      </c>
      <c r="N12" s="37">
        <v>2.548</v>
      </c>
      <c r="O12" s="37"/>
      <c r="P12" s="39">
        <v>0.124738</v>
      </c>
      <c r="Q12" s="40">
        <v>0.0713400375071256</v>
      </c>
      <c r="R12" s="41"/>
      <c r="S12" s="41"/>
      <c r="T12" s="42">
        <v>2.252275</v>
      </c>
      <c r="U12" s="42">
        <v>2.52885210967879</v>
      </c>
      <c r="V12" s="42">
        <v>2.7100375</v>
      </c>
      <c r="W12" s="42">
        <v>2.7310375</v>
      </c>
      <c r="X12" s="42">
        <v>2.82315</v>
      </c>
      <c r="Y12" s="42">
        <v>2.8105875</v>
      </c>
    </row>
    <row r="13" ht="16" customHeight="1">
      <c r="A13" s="31">
        <v>113622</v>
      </c>
      <c r="B13" s="32">
        <v>113622</v>
      </c>
      <c r="C13" t="s" s="33">
        <v>28</v>
      </c>
      <c r="D13" t="s" s="7">
        <v>34</v>
      </c>
      <c r="E13" s="34">
        <v>8.011973979984599</v>
      </c>
      <c r="F13" s="35">
        <v>4.06627</v>
      </c>
      <c r="G13" s="36">
        <v>2.50057620613141</v>
      </c>
      <c r="H13" s="37">
        <v>2.49302320286472</v>
      </c>
      <c r="I13" s="38">
        <v>4.248</v>
      </c>
      <c r="J13" s="38">
        <v>2.562</v>
      </c>
      <c r="K13" s="37">
        <v>3.8484</v>
      </c>
      <c r="L13" s="37">
        <v>2.11447</v>
      </c>
      <c r="M13" s="37">
        <v>5.058</v>
      </c>
      <c r="N13" s="37">
        <v>2.6495</v>
      </c>
      <c r="O13" s="37"/>
      <c r="P13" s="39">
        <v>0.155597</v>
      </c>
      <c r="Q13" s="40">
        <v>0.08317637711026719</v>
      </c>
      <c r="R13" s="41"/>
      <c r="S13" s="41"/>
      <c r="T13" s="42">
        <v>2.31575</v>
      </c>
      <c r="U13" s="42">
        <v>2.62118707166734</v>
      </c>
      <c r="V13" s="42">
        <v>2.7498625</v>
      </c>
      <c r="W13" s="42">
        <v>2.8187</v>
      </c>
      <c r="X13" s="42">
        <v>2.92005</v>
      </c>
      <c r="Y13" s="42">
        <v>2.869525</v>
      </c>
    </row>
    <row r="14" ht="16" customHeight="1">
      <c r="A14" s="31">
        <v>113704</v>
      </c>
      <c r="B14" s="32">
        <v>113704</v>
      </c>
      <c r="C14" t="s" s="33">
        <v>28</v>
      </c>
      <c r="D14" t="s" s="7">
        <v>30</v>
      </c>
      <c r="E14" s="34">
        <v>17.5345383277166</v>
      </c>
      <c r="F14" s="35">
        <v>321.385</v>
      </c>
      <c r="G14" s="36">
        <v>2.23308041169505</v>
      </c>
      <c r="H14" s="37">
        <v>2.22965734125194</v>
      </c>
      <c r="I14" s="38">
        <v>3.356</v>
      </c>
      <c r="J14" s="38">
        <v>1.93966666666667</v>
      </c>
      <c r="K14" s="37">
        <v>4.94963</v>
      </c>
      <c r="L14" s="37">
        <v>2.775565</v>
      </c>
      <c r="M14" s="37">
        <v>3.9045</v>
      </c>
      <c r="N14" s="37">
        <v>2.0965</v>
      </c>
      <c r="O14" s="37"/>
      <c r="P14" s="39">
        <v>0.127057</v>
      </c>
      <c r="Q14" s="40">
        <v>0.116591440117983</v>
      </c>
      <c r="R14" s="41"/>
      <c r="S14" s="41"/>
      <c r="T14" s="42">
        <v>1.7076125</v>
      </c>
      <c r="U14" s="42">
        <v>2.05415</v>
      </c>
      <c r="V14" s="42">
        <v>2.4076625</v>
      </c>
      <c r="W14" s="42">
        <v>2.4020875</v>
      </c>
      <c r="X14" s="42">
        <v>2.5313125</v>
      </c>
      <c r="Y14" s="42">
        <v>2.4858125</v>
      </c>
    </row>
    <row r="15" ht="16" customHeight="1">
      <c r="A15" s="31">
        <v>113724</v>
      </c>
      <c r="B15" s="32">
        <v>113724</v>
      </c>
      <c r="C15" t="s" s="33">
        <v>28</v>
      </c>
      <c r="D15" t="s" s="7">
        <v>30</v>
      </c>
      <c r="E15" s="34">
        <v>7.99239922795612</v>
      </c>
      <c r="F15" s="35">
        <v>24.5992</v>
      </c>
      <c r="G15" s="36">
        <v>2.49278693665628</v>
      </c>
      <c r="H15" s="37">
        <v>2.48591528025209</v>
      </c>
      <c r="I15" s="38">
        <v>4.83933333333333</v>
      </c>
      <c r="J15" s="38">
        <v>2.60066666666667</v>
      </c>
      <c r="K15" s="38">
        <v>5.19138</v>
      </c>
      <c r="L15" s="38">
        <v>2.87636</v>
      </c>
      <c r="M15" s="37">
        <v>5.25</v>
      </c>
      <c r="N15" s="37">
        <v>2.6665</v>
      </c>
      <c r="O15" s="37"/>
      <c r="P15" s="39">
        <v>0.131826</v>
      </c>
      <c r="Q15" s="40">
        <v>0.0713400375071256</v>
      </c>
      <c r="R15" s="41"/>
      <c r="S15" s="41"/>
      <c r="T15" s="42">
        <v>2.3283</v>
      </c>
      <c r="U15" s="42">
        <v>2.4123875</v>
      </c>
      <c r="V15" s="42">
        <v>2.6304125</v>
      </c>
      <c r="W15" s="42">
        <v>2.703</v>
      </c>
      <c r="X15" s="42">
        <v>2.8098625</v>
      </c>
      <c r="Y15" s="42">
        <v>2.70245</v>
      </c>
    </row>
    <row r="16" ht="16" customHeight="1">
      <c r="A16" s="31">
        <v>113726</v>
      </c>
      <c r="B16" s="32">
        <v>113726</v>
      </c>
      <c r="C16" t="s" s="33">
        <v>28</v>
      </c>
      <c r="D16" t="s" s="7">
        <v>35</v>
      </c>
      <c r="E16" s="34">
        <v>9.78955946745562</v>
      </c>
      <c r="F16" s="35">
        <v>60.1577</v>
      </c>
      <c r="G16" s="36">
        <v>2.45046968502503</v>
      </c>
      <c r="H16" s="37">
        <v>2.44076448674201</v>
      </c>
      <c r="I16" s="38">
        <v>5.07166666666667</v>
      </c>
      <c r="J16" s="38">
        <v>2.794</v>
      </c>
      <c r="K16" s="38">
        <v>5.1904</v>
      </c>
      <c r="L16" s="38">
        <v>2.813755</v>
      </c>
      <c r="M16" s="37">
        <v>5.259</v>
      </c>
      <c r="N16" s="37">
        <v>2.8385</v>
      </c>
      <c r="O16" s="37"/>
      <c r="P16" s="39">
        <v>0.242103</v>
      </c>
      <c r="Q16" s="40">
        <v>0.09404448517263519</v>
      </c>
      <c r="R16" s="41"/>
      <c r="S16" s="41"/>
      <c r="T16" s="42">
        <v>2.3587375</v>
      </c>
      <c r="U16" s="42">
        <v>2.49763130252558</v>
      </c>
      <c r="V16" s="42">
        <v>2.74645</v>
      </c>
      <c r="W16" s="42">
        <v>2.7252125</v>
      </c>
      <c r="X16" s="42">
        <v>2.7946125</v>
      </c>
      <c r="Y16" s="42">
        <v>2.8171875</v>
      </c>
    </row>
    <row r="17" ht="16" customHeight="1">
      <c r="A17" s="31">
        <v>113728</v>
      </c>
      <c r="B17" s="32">
        <v>113728</v>
      </c>
      <c r="C17" t="s" s="33">
        <v>28</v>
      </c>
      <c r="D17" t="s" s="7">
        <v>36</v>
      </c>
      <c r="E17" s="34">
        <v>23.5837231711068</v>
      </c>
      <c r="F17" s="35">
        <v>2393.99</v>
      </c>
      <c r="G17" s="36">
        <v>2.07987697250745</v>
      </c>
      <c r="H17" s="37">
        <v>2.07800529094877</v>
      </c>
      <c r="I17" s="38">
        <v>2.23</v>
      </c>
      <c r="J17" s="38">
        <v>1.323</v>
      </c>
      <c r="K17" s="38">
        <v>3.400395</v>
      </c>
      <c r="L17" s="38">
        <v>1.825235</v>
      </c>
      <c r="M17" s="37">
        <v>3.531</v>
      </c>
      <c r="N17" s="37">
        <v>1.7185</v>
      </c>
      <c r="O17" s="37"/>
      <c r="P17" s="54">
        <v>0.139316</v>
      </c>
      <c r="Q17" s="55"/>
      <c r="R17" s="41"/>
      <c r="S17" s="41"/>
      <c r="T17" s="42">
        <v>1.4346</v>
      </c>
      <c r="U17" s="42">
        <v>1.7373784115254</v>
      </c>
      <c r="V17" s="42">
        <v>2.2228125</v>
      </c>
      <c r="W17" s="42">
        <v>2.2265</v>
      </c>
      <c r="X17" s="42">
        <v>2.286675</v>
      </c>
      <c r="Y17" s="42">
        <v>2.243125</v>
      </c>
    </row>
    <row r="18" ht="16" customHeight="1">
      <c r="A18" s="31">
        <v>113735</v>
      </c>
      <c r="B18" s="32">
        <v>113735</v>
      </c>
      <c r="C18" t="s" s="33">
        <v>28</v>
      </c>
      <c r="D18" t="s" s="7">
        <v>37</v>
      </c>
      <c r="E18" s="34">
        <v>9.160330411903461</v>
      </c>
      <c r="F18" s="35">
        <v>1.39848</v>
      </c>
      <c r="G18" s="36">
        <v>2.46333155144257</v>
      </c>
      <c r="H18" s="37">
        <v>2.45739120594947</v>
      </c>
      <c r="I18" s="38">
        <v>4.42</v>
      </c>
      <c r="J18" s="38">
        <v>2.632</v>
      </c>
      <c r="K18" s="38">
        <v>5.065555</v>
      </c>
      <c r="L18" s="38">
        <v>2.76657</v>
      </c>
      <c r="M18" s="37">
        <v>4.976</v>
      </c>
      <c r="N18" s="37">
        <v>2.6785</v>
      </c>
      <c r="O18" s="37"/>
      <c r="P18" s="54">
        <v>0.275423</v>
      </c>
      <c r="Q18" s="55">
        <v>0.0857695898590895</v>
      </c>
      <c r="R18" s="41"/>
      <c r="S18" s="41"/>
      <c r="T18" s="42">
        <v>2.3656875</v>
      </c>
      <c r="U18" s="42">
        <v>2.59656249047217</v>
      </c>
      <c r="V18" s="42">
        <v>2.792675</v>
      </c>
      <c r="W18" s="42">
        <v>2.7996625</v>
      </c>
      <c r="X18" s="42">
        <v>2.8722</v>
      </c>
      <c r="Y18" s="42">
        <v>2.8815875</v>
      </c>
    </row>
    <row r="19" ht="16" customHeight="1">
      <c r="A19" s="31">
        <v>113754</v>
      </c>
      <c r="B19" s="32">
        <v>113754</v>
      </c>
      <c r="C19" t="s" s="33">
        <v>28</v>
      </c>
      <c r="D19" t="s" s="7">
        <v>38</v>
      </c>
      <c r="E19" s="34">
        <v>11.926943226601</v>
      </c>
      <c r="F19" s="35">
        <v>12.995</v>
      </c>
      <c r="G19" s="36">
        <v>2.38875488505747</v>
      </c>
      <c r="H19" s="37">
        <v>2.38136637194975</v>
      </c>
      <c r="I19" s="38">
        <v>3.594</v>
      </c>
      <c r="J19" s="38">
        <v>2.446</v>
      </c>
      <c r="K19" s="38">
        <v>4.274135</v>
      </c>
      <c r="L19" s="38">
        <v>2.4512</v>
      </c>
      <c r="M19" s="37">
        <v>4.405</v>
      </c>
      <c r="N19" s="37">
        <v>2.5775</v>
      </c>
      <c r="O19" s="37"/>
      <c r="P19" s="39">
        <v>0.08790199999999999</v>
      </c>
      <c r="Q19" s="40">
        <v>0.09120108393559111</v>
      </c>
      <c r="R19" s="41"/>
      <c r="S19" s="41"/>
      <c r="T19" s="42">
        <v>1.88635</v>
      </c>
      <c r="U19" s="42">
        <v>2.2409375</v>
      </c>
      <c r="V19" s="42">
        <v>2.5473125</v>
      </c>
      <c r="W19" s="42">
        <v>2.5207</v>
      </c>
      <c r="X19" s="42">
        <v>2.60505</v>
      </c>
      <c r="Y19" s="42">
        <v>2.588825</v>
      </c>
    </row>
    <row r="20" ht="16" customHeight="1">
      <c r="A20" s="31">
        <v>129473</v>
      </c>
      <c r="B20" s="32">
        <v>129473</v>
      </c>
      <c r="C20" t="s" s="33">
        <v>39</v>
      </c>
      <c r="D20" t="s" s="7">
        <v>30</v>
      </c>
      <c r="E20" s="34">
        <v>11.7869102602222</v>
      </c>
      <c r="F20" s="35">
        <v>55.7888</v>
      </c>
      <c r="G20" s="36">
        <v>2.39109692158761</v>
      </c>
      <c r="H20" s="37">
        <v>2.37889265573321</v>
      </c>
      <c r="I20" s="38">
        <v>4.93133333333333</v>
      </c>
      <c r="J20" s="38">
        <v>2.675</v>
      </c>
      <c r="K20" s="38">
        <v>4.921815</v>
      </c>
      <c r="L20" s="38">
        <v>2.700855</v>
      </c>
      <c r="M20" s="37">
        <v>5.0925</v>
      </c>
      <c r="N20" s="37">
        <v>2.708</v>
      </c>
      <c r="O20" s="37"/>
      <c r="P20" s="39">
        <v>0.233346</v>
      </c>
      <c r="Q20" s="40">
        <v>0.0857695898590895</v>
      </c>
      <c r="R20" s="41"/>
      <c r="S20" s="41"/>
      <c r="T20" s="42">
        <v>2.235925</v>
      </c>
      <c r="U20" s="42">
        <v>2.41134026497542</v>
      </c>
      <c r="V20" s="42">
        <v>2.704775</v>
      </c>
      <c r="W20" s="42">
        <v>2.6572375</v>
      </c>
      <c r="X20" s="42">
        <v>2.6124875</v>
      </c>
      <c r="Y20" s="42">
        <v>2.78754166666667</v>
      </c>
    </row>
    <row r="21" ht="16" customHeight="1">
      <c r="A21" s="31">
        <v>129498</v>
      </c>
      <c r="B21" s="32">
        <v>129498</v>
      </c>
      <c r="C21" t="s" s="33">
        <v>39</v>
      </c>
      <c r="D21" t="s" s="7">
        <v>40</v>
      </c>
      <c r="E21" s="34">
        <v>13.6895751762234</v>
      </c>
      <c r="F21" s="35">
        <v>269.201</v>
      </c>
      <c r="G21" s="36">
        <v>2.34679160905517</v>
      </c>
      <c r="H21" s="37">
        <v>2.3388940203621</v>
      </c>
      <c r="I21" s="38">
        <v>3.375</v>
      </c>
      <c r="J21" s="38">
        <v>2.075</v>
      </c>
      <c r="K21" s="38">
        <v>4.22488</v>
      </c>
      <c r="L21" s="38">
        <v>2.24558</v>
      </c>
      <c r="M21" s="37">
        <v>4.4195</v>
      </c>
      <c r="N21" s="37">
        <v>2.23</v>
      </c>
      <c r="O21" s="37"/>
      <c r="P21" s="39">
        <v>0.136773</v>
      </c>
      <c r="Q21" s="40">
        <v>0.096976535910825</v>
      </c>
      <c r="R21" s="41"/>
      <c r="S21" s="41"/>
      <c r="T21" s="42">
        <v>1.9574</v>
      </c>
      <c r="U21" s="42">
        <v>2.2367375</v>
      </c>
      <c r="V21" s="42">
        <v>2.473025</v>
      </c>
      <c r="W21" s="42">
        <v>2.48195</v>
      </c>
      <c r="X21" s="42">
        <v>2.3839125</v>
      </c>
      <c r="Y21" s="42">
        <v>2.55171666666667</v>
      </c>
    </row>
    <row r="22" ht="16" customHeight="1">
      <c r="A22" s="31">
        <v>129524</v>
      </c>
      <c r="B22" s="32">
        <v>129524</v>
      </c>
      <c r="C22" t="s" s="33">
        <v>39</v>
      </c>
      <c r="D22" t="s" s="7">
        <v>41</v>
      </c>
      <c r="E22" s="34">
        <v>14.7496400266624</v>
      </c>
      <c r="F22" s="35">
        <v>29.1155</v>
      </c>
      <c r="G22" s="36">
        <v>2.32029522264254</v>
      </c>
      <c r="H22" s="37">
        <v>2.31219410493688</v>
      </c>
      <c r="I22" s="38">
        <v>3.452</v>
      </c>
      <c r="J22" s="38">
        <v>1.916</v>
      </c>
      <c r="K22" s="38">
        <v>4.15626</v>
      </c>
      <c r="L22" s="38">
        <v>2.23581</v>
      </c>
      <c r="M22" s="37">
        <v>3.872</v>
      </c>
      <c r="N22" s="37">
        <v>1.982</v>
      </c>
      <c r="O22" s="37"/>
      <c r="P22" s="39">
        <v>0.131826</v>
      </c>
      <c r="Q22" s="40">
        <v>0.1</v>
      </c>
      <c r="R22" s="41"/>
      <c r="S22" s="41"/>
      <c r="T22" s="42">
        <v>1.9375625</v>
      </c>
      <c r="U22" s="42">
        <v>2.27314447629368</v>
      </c>
      <c r="V22" s="42">
        <v>2.6184125</v>
      </c>
      <c r="W22" s="42">
        <v>2.5919875</v>
      </c>
      <c r="X22" s="42">
        <v>2.5233375</v>
      </c>
      <c r="Y22" s="42">
        <v>2.7059</v>
      </c>
    </row>
    <row r="23" ht="16" customHeight="1">
      <c r="A23" s="31">
        <v>129552</v>
      </c>
      <c r="B23" s="32">
        <v>129552</v>
      </c>
      <c r="C23" t="s" s="33">
        <v>39</v>
      </c>
      <c r="D23" t="s" s="7">
        <v>30</v>
      </c>
      <c r="E23" s="34">
        <v>14.4744098072433</v>
      </c>
      <c r="F23" s="35">
        <v>41.5428</v>
      </c>
      <c r="G23" s="36">
        <v>2.31767405888009</v>
      </c>
      <c r="H23" s="37">
        <v>2.3103288700721</v>
      </c>
      <c r="I23" s="38">
        <v>3.316</v>
      </c>
      <c r="J23" s="38">
        <v>2.07666666666667</v>
      </c>
      <c r="K23" s="38">
        <v>4.204595</v>
      </c>
      <c r="L23" s="38">
        <v>2.37317</v>
      </c>
      <c r="M23" s="37">
        <v>3.9165</v>
      </c>
      <c r="N23" s="37">
        <v>2.033</v>
      </c>
      <c r="O23" s="37"/>
      <c r="P23" s="39">
        <v>0.149968</v>
      </c>
      <c r="Q23" s="40">
        <v>0.09404448517263519</v>
      </c>
      <c r="R23" s="41"/>
      <c r="S23" s="41"/>
      <c r="T23" s="42">
        <v>1.869</v>
      </c>
      <c r="U23" s="42">
        <v>2.2544596734705</v>
      </c>
      <c r="V23" s="42">
        <v>2.5841875</v>
      </c>
      <c r="W23" s="42">
        <v>2.5781125</v>
      </c>
      <c r="X23" s="42">
        <v>2.540625</v>
      </c>
      <c r="Y23" s="42">
        <v>2.70180833333333</v>
      </c>
    </row>
    <row r="24" ht="16" customHeight="1">
      <c r="A24" s="31">
        <v>129563</v>
      </c>
      <c r="B24" s="32">
        <v>129563</v>
      </c>
      <c r="C24" t="s" s="33">
        <v>39</v>
      </c>
      <c r="D24" t="s" s="7">
        <v>34</v>
      </c>
      <c r="E24" s="34">
        <v>15.8851693406969</v>
      </c>
      <c r="F24" s="35">
        <v>293.409</v>
      </c>
      <c r="G24" s="36">
        <v>2.27983787838761</v>
      </c>
      <c r="H24" s="37">
        <v>2.27416868496522</v>
      </c>
      <c r="I24" s="38">
        <v>3.252</v>
      </c>
      <c r="J24" s="38">
        <v>1.98433333333333</v>
      </c>
      <c r="K24" s="38">
        <v>4.03364</v>
      </c>
      <c r="L24" s="38">
        <v>2.31886</v>
      </c>
      <c r="M24" s="37">
        <v>3.799</v>
      </c>
      <c r="N24" s="37">
        <v>2.02</v>
      </c>
      <c r="O24" s="37"/>
      <c r="P24" s="39">
        <v>0.134276</v>
      </c>
      <c r="Q24" s="40">
        <v>0.096976535910825</v>
      </c>
      <c r="R24" s="41"/>
      <c r="S24" s="41"/>
      <c r="T24" s="42">
        <v>1.8122</v>
      </c>
      <c r="U24" s="42">
        <v>2.166325</v>
      </c>
      <c r="V24" s="42">
        <v>2.6128125</v>
      </c>
      <c r="W24" s="42">
        <v>2.5403875</v>
      </c>
      <c r="X24" s="42">
        <v>2.48075</v>
      </c>
      <c r="Y24" s="42">
        <v>2.61398333333333</v>
      </c>
    </row>
    <row r="25" ht="16" customHeight="1">
      <c r="A25" s="31">
        <v>129688</v>
      </c>
      <c r="B25" s="32">
        <v>129688</v>
      </c>
      <c r="C25" t="s" s="33">
        <v>39</v>
      </c>
      <c r="D25" t="s" s="7">
        <v>30</v>
      </c>
      <c r="E25" s="34">
        <v>8.65773064992614</v>
      </c>
      <c r="F25" s="35">
        <v>16.363</v>
      </c>
      <c r="G25" s="36">
        <v>2.47254932514771</v>
      </c>
      <c r="H25" s="37">
        <v>2.20689708063385</v>
      </c>
      <c r="I25" s="38">
        <v>4.60333333333333</v>
      </c>
      <c r="J25" s="38">
        <v>2.691</v>
      </c>
      <c r="K25" s="38">
        <v>5.18366</v>
      </c>
      <c r="L25" s="38">
        <v>2.90989</v>
      </c>
      <c r="M25" s="37">
        <v>4.8745</v>
      </c>
      <c r="N25" s="37">
        <v>2.7795</v>
      </c>
      <c r="O25" s="37"/>
      <c r="P25" s="39">
        <v>0.09289699999999999</v>
      </c>
      <c r="Q25" s="40">
        <v>0.08066156921766129</v>
      </c>
      <c r="R25" s="41"/>
      <c r="S25" s="41"/>
      <c r="T25" s="42">
        <v>2.2072875</v>
      </c>
      <c r="U25" s="42">
        <v>2.36528841565671</v>
      </c>
      <c r="V25" s="42">
        <v>2.6574375</v>
      </c>
      <c r="W25" s="42">
        <v>2.595825</v>
      </c>
      <c r="X25" s="42">
        <v>2.55265</v>
      </c>
      <c r="Y25" s="42">
        <v>2.65515</v>
      </c>
    </row>
    <row r="26" ht="16" customHeight="1">
      <c r="A26" s="31">
        <v>129693</v>
      </c>
      <c r="B26" s="32">
        <v>129693</v>
      </c>
      <c r="C26" t="s" s="33">
        <v>39</v>
      </c>
      <c r="D26" t="s" s="7">
        <v>30</v>
      </c>
      <c r="E26" s="34">
        <v>10.6535921624174</v>
      </c>
      <c r="F26" s="35">
        <v>308.141</v>
      </c>
      <c r="G26" s="36">
        <v>2.42444305288008</v>
      </c>
      <c r="H26" s="37">
        <v>2.4152912588464</v>
      </c>
      <c r="I26" s="38">
        <v>3.763</v>
      </c>
      <c r="J26" s="38">
        <v>2.21866666666667</v>
      </c>
      <c r="K26" s="38">
        <v>4.75037</v>
      </c>
      <c r="L26" s="38">
        <v>2.64436</v>
      </c>
      <c r="M26" s="37">
        <v>4.7595</v>
      </c>
      <c r="N26" s="37">
        <v>2.47</v>
      </c>
      <c r="O26" s="37"/>
      <c r="P26" s="39">
        <v>0.08790199999999999</v>
      </c>
      <c r="Q26" s="40">
        <v>0.0758577575029184</v>
      </c>
      <c r="R26" s="41"/>
      <c r="S26" s="41"/>
      <c r="T26" s="42">
        <v>2.075675</v>
      </c>
      <c r="U26" s="42">
        <v>2.24859238040216</v>
      </c>
      <c r="V26" s="42">
        <v>2.598425</v>
      </c>
      <c r="W26" s="42">
        <v>2.4998</v>
      </c>
      <c r="X26" s="42">
        <v>2.4773625</v>
      </c>
      <c r="Y26" s="42">
        <v>2.604325</v>
      </c>
    </row>
    <row r="27" ht="16" customHeight="1">
      <c r="A27" s="31">
        <v>129744</v>
      </c>
      <c r="B27" s="32">
        <v>129744</v>
      </c>
      <c r="C27" t="s" s="33">
        <v>39</v>
      </c>
      <c r="D27" t="s" s="7">
        <v>42</v>
      </c>
      <c r="E27" s="34">
        <v>3.7313</v>
      </c>
      <c r="F27" s="35">
        <v>0.430094</v>
      </c>
      <c r="G27" s="36">
        <v>2.53784567539267</v>
      </c>
      <c r="H27" s="37">
        <v>2.60060744769084</v>
      </c>
      <c r="I27" s="38">
        <v>4.817</v>
      </c>
      <c r="J27" s="38">
        <v>2.822</v>
      </c>
      <c r="K27" s="38">
        <v>5.68682</v>
      </c>
      <c r="L27" s="38">
        <v>3.238515</v>
      </c>
      <c r="M27" s="37">
        <v>5.36</v>
      </c>
      <c r="N27" s="37">
        <v>2.893</v>
      </c>
      <c r="O27" s="37"/>
      <c r="P27" s="39">
        <v>0.107647</v>
      </c>
      <c r="Q27" s="40">
        <v>0.0558041717476997</v>
      </c>
      <c r="R27" s="41"/>
      <c r="S27" s="41"/>
      <c r="T27" s="42">
        <v>2.598375</v>
      </c>
      <c r="U27" s="42">
        <v>2.71515006849988</v>
      </c>
      <c r="V27" s="42"/>
      <c r="W27" s="42">
        <v>2.810875</v>
      </c>
      <c r="X27" s="42">
        <v>2.7981125</v>
      </c>
      <c r="Y27" s="42">
        <v>2.87930833333333</v>
      </c>
    </row>
    <row r="28" ht="16" customHeight="1">
      <c r="A28" s="31">
        <v>129750</v>
      </c>
      <c r="B28" s="32">
        <v>129750</v>
      </c>
      <c r="C28" t="s" s="33">
        <v>39</v>
      </c>
      <c r="D28" t="s" s="7">
        <v>43</v>
      </c>
      <c r="E28" s="34">
        <v>2.16235</v>
      </c>
      <c r="F28" s="56">
        <v>0.0219341</v>
      </c>
      <c r="G28" s="36">
        <v>2.63858368752665</v>
      </c>
      <c r="H28" s="37">
        <v>2.64075739142615</v>
      </c>
      <c r="I28" s="38">
        <v>4.984</v>
      </c>
      <c r="J28" s="38">
        <v>2.876</v>
      </c>
      <c r="K28" s="38">
        <v>5.91915</v>
      </c>
      <c r="L28" s="38">
        <v>3.195955</v>
      </c>
      <c r="M28" s="37">
        <v>5.674</v>
      </c>
      <c r="N28" s="37">
        <v>2.9915</v>
      </c>
      <c r="O28" s="37"/>
      <c r="P28" s="39">
        <v>0.091201</v>
      </c>
      <c r="Q28" s="40">
        <v>0.144543977074593</v>
      </c>
      <c r="R28" s="41"/>
      <c r="S28" s="41"/>
      <c r="T28" s="42">
        <v>2.7035125</v>
      </c>
      <c r="U28" s="42">
        <v>2.81738374479819</v>
      </c>
      <c r="V28" s="42"/>
      <c r="W28" s="42">
        <v>2.871125</v>
      </c>
      <c r="X28" s="42">
        <v>2.8489375</v>
      </c>
      <c r="Y28" s="42">
        <v>2.96265</v>
      </c>
    </row>
    <row r="29" ht="16" customHeight="1">
      <c r="A29" s="31">
        <v>129817</v>
      </c>
      <c r="B29" s="32">
        <v>129817</v>
      </c>
      <c r="C29" t="s" s="33">
        <v>39</v>
      </c>
      <c r="D29" t="s" s="7">
        <v>44</v>
      </c>
      <c r="E29" s="34">
        <v>1.47115</v>
      </c>
      <c r="F29" s="56">
        <v>0.0169466</v>
      </c>
      <c r="G29" s="36">
        <v>2.66202412340174</v>
      </c>
      <c r="H29" s="37">
        <v>2.66326394791671</v>
      </c>
      <c r="I29" s="38">
        <v>4.881</v>
      </c>
      <c r="J29" s="38">
        <v>2.794</v>
      </c>
      <c r="K29" s="38">
        <v>5.95854</v>
      </c>
      <c r="L29" s="38">
        <v>3.269995</v>
      </c>
      <c r="M29" s="37">
        <v>5.568</v>
      </c>
      <c r="N29" s="37">
        <v>2.954</v>
      </c>
      <c r="O29" s="37"/>
      <c r="P29" s="39">
        <v>0.022491</v>
      </c>
      <c r="Q29" s="40">
        <v>0.0301995172040202</v>
      </c>
      <c r="R29" s="41"/>
      <c r="S29" s="41"/>
      <c r="T29" s="42">
        <v>2.659425</v>
      </c>
      <c r="U29" s="42">
        <v>2.83688986168779</v>
      </c>
      <c r="V29" s="42"/>
      <c r="W29" s="42">
        <v>2.9071875</v>
      </c>
      <c r="X29" s="42">
        <v>2.9149375</v>
      </c>
      <c r="Y29" s="42">
        <v>3.02493333333333</v>
      </c>
    </row>
    <row r="30" ht="16" customHeight="1">
      <c r="A30" s="31">
        <v>129822</v>
      </c>
      <c r="B30" s="32">
        <v>129822</v>
      </c>
      <c r="C30" t="s" s="33">
        <v>39</v>
      </c>
      <c r="D30" t="s" s="7">
        <v>45</v>
      </c>
      <c r="E30" s="34">
        <v>6.93471538580656</v>
      </c>
      <c r="F30" s="35">
        <v>2.14871</v>
      </c>
      <c r="G30" s="36">
        <v>2.52520044686311</v>
      </c>
      <c r="H30" s="37">
        <v>2.51631567421079</v>
      </c>
      <c r="I30" s="38">
        <v>4.89766666666667</v>
      </c>
      <c r="J30" s="38">
        <v>2.75733333333333</v>
      </c>
      <c r="K30" s="38">
        <v>5.37412</v>
      </c>
      <c r="L30" s="38">
        <v>3.09191</v>
      </c>
      <c r="M30" s="37">
        <v>5.2115</v>
      </c>
      <c r="N30" s="37">
        <v>2.7795</v>
      </c>
      <c r="O30" s="37"/>
      <c r="P30" s="39">
        <v>0.131826</v>
      </c>
      <c r="Q30" s="40">
        <v>0.1</v>
      </c>
      <c r="R30" s="41"/>
      <c r="S30" s="41"/>
      <c r="T30" s="42">
        <v>2.4153</v>
      </c>
      <c r="U30" s="42">
        <v>2.60516146035312</v>
      </c>
      <c r="V30" s="42">
        <v>2.8582125</v>
      </c>
      <c r="W30" s="42">
        <v>2.781475</v>
      </c>
      <c r="X30" s="42">
        <v>2.8097</v>
      </c>
      <c r="Y30" s="42">
        <v>2.87224166666667</v>
      </c>
    </row>
    <row r="31" ht="16" customHeight="1">
      <c r="A31" s="31">
        <v>129845</v>
      </c>
      <c r="B31" s="32">
        <v>129845</v>
      </c>
      <c r="C31" t="s" s="33">
        <v>39</v>
      </c>
      <c r="D31" t="s" s="7">
        <v>30</v>
      </c>
      <c r="E31" s="34">
        <v>7.45995112280221</v>
      </c>
      <c r="F31" s="35">
        <v>7.07726</v>
      </c>
      <c r="G31" s="36">
        <v>2.50330227384531</v>
      </c>
      <c r="H31" s="37">
        <v>2.49466042379601</v>
      </c>
      <c r="I31" s="38">
        <v>5.19933333333333</v>
      </c>
      <c r="J31" s="38">
        <v>2.85566666666667</v>
      </c>
      <c r="K31" s="38">
        <v>5.370535</v>
      </c>
      <c r="L31" s="38">
        <v>3.00731</v>
      </c>
      <c r="M31" s="37">
        <v>5.4695</v>
      </c>
      <c r="N31" s="37">
        <v>2.9115</v>
      </c>
      <c r="O31" s="37"/>
      <c r="P31" s="39">
        <v>0.120226</v>
      </c>
      <c r="Q31" s="40">
        <v>0.0735642254459641</v>
      </c>
      <c r="R31" s="41"/>
      <c r="S31" s="41"/>
      <c r="T31" s="42">
        <v>2.357925</v>
      </c>
      <c r="U31" s="42">
        <v>2.53375679782887</v>
      </c>
      <c r="V31" s="42">
        <v>2.789625</v>
      </c>
      <c r="W31" s="42">
        <v>2.69595</v>
      </c>
      <c r="X31" s="42">
        <v>2.6235875</v>
      </c>
      <c r="Y31" s="42">
        <v>2.74848333333333</v>
      </c>
    </row>
    <row r="32" ht="16" customHeight="1">
      <c r="A32" s="31">
        <v>129897</v>
      </c>
      <c r="B32" s="32">
        <v>129897</v>
      </c>
      <c r="C32" t="s" s="33">
        <v>39</v>
      </c>
      <c r="D32" t="s" s="7">
        <v>46</v>
      </c>
      <c r="E32" s="34">
        <v>23.6485416123435</v>
      </c>
      <c r="F32" s="35">
        <v>1426.84</v>
      </c>
      <c r="G32" s="36">
        <v>2.07553320264503</v>
      </c>
      <c r="H32" s="37">
        <v>2.07829286422022</v>
      </c>
      <c r="I32" s="38">
        <v>2.21233333333333</v>
      </c>
      <c r="J32" s="38">
        <v>1.50366666666667</v>
      </c>
      <c r="K32" s="38">
        <v>3.167705</v>
      </c>
      <c r="L32" s="38">
        <v>1.861495</v>
      </c>
      <c r="M32" s="37">
        <v>3.2595</v>
      </c>
      <c r="N32" s="37">
        <v>1.7465</v>
      </c>
      <c r="O32" s="37"/>
      <c r="P32" s="39">
        <v>0.096383</v>
      </c>
      <c r="Q32" s="40">
        <v>0.135935639087853</v>
      </c>
      <c r="R32" s="41"/>
      <c r="S32" s="41"/>
      <c r="T32" s="42">
        <v>1.2605</v>
      </c>
      <c r="U32" s="42">
        <v>1.6629125</v>
      </c>
      <c r="V32" s="42">
        <v>2.2841125</v>
      </c>
      <c r="W32" s="42">
        <v>2.2273875</v>
      </c>
      <c r="X32" s="42">
        <v>2.1783</v>
      </c>
      <c r="Y32" s="42">
        <v>2.25865</v>
      </c>
    </row>
    <row r="33" ht="16" customHeight="1">
      <c r="A33" s="31">
        <v>129913</v>
      </c>
      <c r="B33" s="32">
        <v>129913</v>
      </c>
      <c r="C33" t="s" s="33">
        <v>39</v>
      </c>
      <c r="D33" t="s" s="7">
        <v>47</v>
      </c>
      <c r="E33" s="34">
        <v>10.1710654437316</v>
      </c>
      <c r="F33" s="35">
        <v>119.017</v>
      </c>
      <c r="G33" s="36">
        <v>2.43317809498352</v>
      </c>
      <c r="H33" s="37">
        <v>2.42501885954885</v>
      </c>
      <c r="I33" s="38">
        <v>4.07233333333333</v>
      </c>
      <c r="J33" s="38">
        <v>2.52133333333333</v>
      </c>
      <c r="K33" s="38">
        <v>5.099085</v>
      </c>
      <c r="L33" s="38">
        <v>2.699025</v>
      </c>
      <c r="M33" s="37">
        <v>4.9965</v>
      </c>
      <c r="N33" s="37">
        <v>2.582</v>
      </c>
      <c r="O33" s="37"/>
      <c r="P33" s="39">
        <v>0.131826</v>
      </c>
      <c r="Q33" s="40">
        <v>0.08066156921766129</v>
      </c>
      <c r="R33" s="41"/>
      <c r="S33" s="41"/>
      <c r="T33" s="42">
        <v>2.2462375</v>
      </c>
      <c r="U33" s="42">
        <v>2.4261375077051</v>
      </c>
      <c r="V33" s="42">
        <v>2.696575</v>
      </c>
      <c r="W33" s="42">
        <v>2.639975</v>
      </c>
      <c r="X33" s="42">
        <v>2.604825</v>
      </c>
      <c r="Y33" s="42">
        <v>2.66591666666667</v>
      </c>
    </row>
    <row r="34" ht="16" customHeight="1">
      <c r="A34" s="31">
        <v>129914</v>
      </c>
      <c r="B34" s="32">
        <v>129914</v>
      </c>
      <c r="C34" t="s" s="33">
        <v>39</v>
      </c>
      <c r="D34" t="s" s="7">
        <v>48</v>
      </c>
      <c r="E34" s="34">
        <v>5.87784979501734</v>
      </c>
      <c r="F34" s="35">
        <v>0.4914235</v>
      </c>
      <c r="G34" s="36">
        <v>2.49826565752129</v>
      </c>
      <c r="H34" s="37">
        <v>2.53609541235552</v>
      </c>
      <c r="I34" s="38">
        <v>5.013</v>
      </c>
      <c r="J34" s="38">
        <v>2.883</v>
      </c>
      <c r="K34" s="38">
        <v>5.49151</v>
      </c>
      <c r="L34" s="38">
        <v>2.94564</v>
      </c>
      <c r="M34" s="37">
        <v>5.4025</v>
      </c>
      <c r="N34" s="37">
        <v>2.9025</v>
      </c>
      <c r="O34" s="37"/>
      <c r="P34" s="39">
        <v>0.096383</v>
      </c>
      <c r="Q34" s="40">
        <v>0.09404448517263519</v>
      </c>
      <c r="R34" s="41"/>
      <c r="S34" s="41"/>
      <c r="T34" s="42">
        <v>2.4985875</v>
      </c>
      <c r="U34" s="42">
        <v>2.57868139761831</v>
      </c>
      <c r="V34" s="42">
        <v>2.6914375</v>
      </c>
      <c r="W34" s="42">
        <v>2.7406125</v>
      </c>
      <c r="X34" s="42">
        <v>2.661575</v>
      </c>
      <c r="Y34" s="42">
        <v>2.7928</v>
      </c>
    </row>
    <row r="35" ht="16" customHeight="1">
      <c r="A35" s="31">
        <v>129937</v>
      </c>
      <c r="B35" s="32">
        <v>129937</v>
      </c>
      <c r="C35" t="s" s="33">
        <v>39</v>
      </c>
      <c r="D35" t="s" s="7">
        <v>30</v>
      </c>
      <c r="E35" s="34">
        <v>12.7186314179544</v>
      </c>
      <c r="F35" s="35">
        <v>64.5086</v>
      </c>
      <c r="G35" s="36">
        <v>2.37472264014139</v>
      </c>
      <c r="H35" s="37">
        <v>2.36464355058845</v>
      </c>
      <c r="I35" s="38">
        <v>3.92633333333333</v>
      </c>
      <c r="J35" s="38">
        <v>2.34233333333333</v>
      </c>
      <c r="K35" s="38">
        <v>4.46947</v>
      </c>
      <c r="L35" s="38">
        <v>2.5134</v>
      </c>
      <c r="M35" s="37">
        <v>4.5515</v>
      </c>
      <c r="N35" s="37">
        <v>2.3585</v>
      </c>
      <c r="O35" s="37"/>
      <c r="P35" s="39">
        <v>0.194089</v>
      </c>
      <c r="Q35" s="40">
        <v>0.096976535910825</v>
      </c>
      <c r="R35" s="41"/>
      <c r="S35" s="41"/>
      <c r="T35" s="42">
        <v>2.1168875</v>
      </c>
      <c r="U35" s="42">
        <v>2.30317523039618</v>
      </c>
      <c r="V35" s="42">
        <v>2.7065</v>
      </c>
      <c r="W35" s="42">
        <v>2.6811</v>
      </c>
      <c r="X35" s="42">
        <v>2.63515</v>
      </c>
      <c r="Y35" s="42">
        <v>2.73660833333333</v>
      </c>
    </row>
    <row r="36" ht="13.55" customHeight="1">
      <c r="A36" s="41"/>
      <c r="B36" s="57"/>
      <c r="C36" s="41"/>
      <c r="D36" s="29"/>
      <c r="E36" s="41"/>
      <c r="F36" s="57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2"/>
      <c r="U36" s="42"/>
      <c r="V36" s="42"/>
      <c r="W36" s="42"/>
      <c r="X36" s="42"/>
      <c r="Y36" s="42"/>
    </row>
    <row r="37" ht="13.55" customHeight="1">
      <c r="A37" s="41"/>
      <c r="B37" s="41"/>
      <c r="C37" s="41"/>
      <c r="D37" s="41"/>
      <c r="E37" s="41"/>
      <c r="F37" s="41"/>
      <c r="G37" s="41"/>
      <c r="H37" s="41"/>
      <c r="I37" s="41"/>
      <c r="J37" s="58"/>
      <c r="K37" s="58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 ht="13.55" customHeight="1">
      <c r="A38" s="41"/>
      <c r="B38" s="41"/>
      <c r="C38" s="41"/>
      <c r="D38" s="41"/>
      <c r="E38" s="41"/>
      <c r="F38" s="41"/>
      <c r="G38" s="41"/>
      <c r="H38" s="41"/>
      <c r="I38" s="41"/>
      <c r="J38" s="58"/>
      <c r="K38" s="58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 ht="13.55" customHeight="1">
      <c r="A39" s="41"/>
      <c r="B39" s="41"/>
      <c r="C39" s="41"/>
      <c r="D39" s="41"/>
      <c r="E39" s="41"/>
      <c r="F39" s="41"/>
      <c r="G39" s="41"/>
      <c r="H39" s="41"/>
      <c r="I39" s="41"/>
      <c r="J39" s="58"/>
      <c r="K39" s="58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ht="13.55" customHeight="1">
      <c r="A40" s="41"/>
      <c r="B40" s="41"/>
      <c r="C40" s="41"/>
      <c r="D40" s="41"/>
      <c r="E40" s="41"/>
      <c r="F40" s="41"/>
      <c r="G40" s="41"/>
      <c r="H40" s="41"/>
      <c r="I40" s="41"/>
      <c r="J40" s="58"/>
      <c r="K40" s="58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ht="13.55" customHeight="1">
      <c r="A41" s="41"/>
      <c r="B41" s="41"/>
      <c r="C41" s="41"/>
      <c r="D41" s="41"/>
      <c r="E41" s="41"/>
      <c r="F41" s="41"/>
      <c r="G41" s="41"/>
      <c r="H41" s="41"/>
      <c r="I41" s="41"/>
      <c r="J41" s="58"/>
      <c r="K41" s="58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 ht="13.55" customHeight="1">
      <c r="A42" s="41"/>
      <c r="B42" s="41"/>
      <c r="C42" s="41"/>
      <c r="D42" s="41"/>
      <c r="E42" s="41"/>
      <c r="F42" s="41"/>
      <c r="G42" s="41"/>
      <c r="H42" s="41"/>
      <c r="I42" s="41"/>
      <c r="J42" s="58"/>
      <c r="K42" s="58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 ht="13.55" customHeight="1">
      <c r="A43" s="41"/>
      <c r="B43" s="41"/>
      <c r="C43" s="41"/>
      <c r="D43" s="41"/>
      <c r="E43" s="41"/>
      <c r="F43" s="41"/>
      <c r="G43" s="41"/>
      <c r="H43" s="41"/>
      <c r="I43" s="41"/>
      <c r="J43" s="58"/>
      <c r="K43" s="58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 ht="13.55" customHeight="1">
      <c r="A44" s="41"/>
      <c r="B44" s="41"/>
      <c r="C44" s="41"/>
      <c r="D44" s="41"/>
      <c r="E44" s="41"/>
      <c r="F44" s="41"/>
      <c r="G44" s="41"/>
      <c r="H44" s="41"/>
      <c r="I44" s="41"/>
      <c r="J44" s="58"/>
      <c r="K44" s="58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 ht="13.55" customHeight="1">
      <c r="A45" s="41"/>
      <c r="B45" s="41"/>
      <c r="C45" s="41"/>
      <c r="D45" s="41"/>
      <c r="E45" s="41"/>
      <c r="F45" s="41"/>
      <c r="G45" s="41"/>
      <c r="H45" s="41"/>
      <c r="I45" s="41"/>
      <c r="J45" s="58"/>
      <c r="K45" s="58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 ht="13.55" customHeight="1">
      <c r="A46" s="41"/>
      <c r="B46" s="41"/>
      <c r="C46" s="41"/>
      <c r="D46" s="41"/>
      <c r="E46" s="41"/>
      <c r="F46" s="41"/>
      <c r="G46" s="41"/>
      <c r="H46" s="41"/>
      <c r="I46" s="41"/>
      <c r="J46" s="58"/>
      <c r="K46" s="58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 ht="13.55" customHeight="1">
      <c r="A47" s="41"/>
      <c r="B47" s="41"/>
      <c r="C47" s="41"/>
      <c r="D47" s="41"/>
      <c r="E47" s="41"/>
      <c r="F47" s="41"/>
      <c r="G47" s="41"/>
      <c r="H47" s="41"/>
      <c r="I47" s="41"/>
      <c r="J47" s="58"/>
      <c r="K47" s="58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 ht="13.55" customHeight="1">
      <c r="A48" s="41"/>
      <c r="B48" s="41"/>
      <c r="C48" s="41"/>
      <c r="D48" s="41"/>
      <c r="E48" s="41"/>
      <c r="F48" s="41"/>
      <c r="G48" s="41"/>
      <c r="H48" s="41"/>
      <c r="I48" s="41"/>
      <c r="J48" s="58"/>
      <c r="K48" s="58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 ht="13.55" customHeight="1">
      <c r="A49" s="41"/>
      <c r="B49" s="41"/>
      <c r="C49" s="41"/>
      <c r="D49" s="41"/>
      <c r="E49" s="41"/>
      <c r="F49" s="41"/>
      <c r="G49" s="41"/>
      <c r="H49" s="41"/>
      <c r="I49" s="41"/>
      <c r="J49" s="58"/>
      <c r="K49" s="58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 ht="13.55" customHeight="1">
      <c r="A50" s="41"/>
      <c r="B50" s="41"/>
      <c r="C50" s="41"/>
      <c r="D50" s="41"/>
      <c r="E50" s="41"/>
      <c r="F50" s="41"/>
      <c r="G50" s="41"/>
      <c r="H50" s="41"/>
      <c r="I50" s="41"/>
      <c r="J50" s="58"/>
      <c r="K50" s="58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 ht="13.55" customHeight="1">
      <c r="A51" s="41"/>
      <c r="B51" s="41"/>
      <c r="C51" s="41"/>
      <c r="D51" s="41"/>
      <c r="E51" s="41"/>
      <c r="F51" s="41"/>
      <c r="G51" s="41"/>
      <c r="H51" s="41"/>
      <c r="I51" s="41"/>
      <c r="J51" s="58"/>
      <c r="K51" s="58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 ht="13.55" customHeight="1">
      <c r="A52" s="41"/>
      <c r="B52" s="41"/>
      <c r="C52" s="41"/>
      <c r="D52" s="41"/>
      <c r="E52" s="41"/>
      <c r="F52" s="41"/>
      <c r="G52" s="41"/>
      <c r="H52" s="41"/>
      <c r="I52" s="41"/>
      <c r="J52" s="58"/>
      <c r="K52" s="58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 ht="13.55" customHeight="1">
      <c r="A53" s="41"/>
      <c r="B53" s="41"/>
      <c r="C53" s="41"/>
      <c r="D53" s="41"/>
      <c r="E53" s="41"/>
      <c r="F53" s="41"/>
      <c r="G53" s="41"/>
      <c r="H53" s="41"/>
      <c r="I53" s="41"/>
      <c r="J53" s="58"/>
      <c r="K53" s="58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 ht="13.55" customHeight="1">
      <c r="A54" s="41"/>
      <c r="B54" s="41"/>
      <c r="C54" s="41"/>
      <c r="D54" s="41"/>
      <c r="E54" s="41"/>
      <c r="F54" s="41"/>
      <c r="G54" s="41"/>
      <c r="H54" s="41"/>
      <c r="I54" s="41"/>
      <c r="J54" s="58"/>
      <c r="K54" s="58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ht="13.55" customHeight="1">
      <c r="A55" s="41"/>
      <c r="B55" s="41"/>
      <c r="C55" s="41"/>
      <c r="D55" s="41"/>
      <c r="E55" s="41"/>
      <c r="F55" s="41"/>
      <c r="G55" s="41"/>
      <c r="H55" s="41"/>
      <c r="I55" s="41"/>
      <c r="J55" s="58"/>
      <c r="K55" s="58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 ht="13.55" customHeight="1">
      <c r="A56" s="41"/>
      <c r="B56" s="41"/>
      <c r="C56" s="41"/>
      <c r="D56" s="41"/>
      <c r="E56" s="41"/>
      <c r="F56" s="41"/>
      <c r="G56" s="41"/>
      <c r="H56" s="41"/>
      <c r="I56" s="41"/>
      <c r="J56" s="58"/>
      <c r="K56" s="58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 ht="13.55" customHeight="1">
      <c r="A57" s="41"/>
      <c r="B57" s="41"/>
      <c r="C57" s="41"/>
      <c r="D57" s="41"/>
      <c r="E57" s="41"/>
      <c r="F57" s="41"/>
      <c r="G57" s="41"/>
      <c r="H57" s="41"/>
      <c r="I57" s="41"/>
      <c r="J57" s="58"/>
      <c r="K57" s="58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 ht="13.55" customHeight="1">
      <c r="A58" s="41"/>
      <c r="B58" s="41"/>
      <c r="C58" s="41"/>
      <c r="D58" s="41"/>
      <c r="E58" s="41"/>
      <c r="F58" s="41"/>
      <c r="G58" s="41"/>
      <c r="H58" s="41"/>
      <c r="I58" s="41"/>
      <c r="J58" s="58"/>
      <c r="K58" s="58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 ht="13.55" customHeight="1">
      <c r="A59" s="41"/>
      <c r="B59" s="41"/>
      <c r="C59" s="41"/>
      <c r="D59" s="41"/>
      <c r="E59" s="41"/>
      <c r="F59" s="41"/>
      <c r="G59" s="41"/>
      <c r="H59" s="41"/>
      <c r="I59" s="41"/>
      <c r="J59" s="58"/>
      <c r="K59" s="58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 ht="13.55" customHeight="1">
      <c r="A60" s="41"/>
      <c r="B60" s="41"/>
      <c r="C60" s="41"/>
      <c r="D60" s="41"/>
      <c r="E60" s="41"/>
      <c r="F60" s="41"/>
      <c r="G60" s="41"/>
      <c r="H60" s="41"/>
      <c r="I60" s="41"/>
      <c r="J60" s="58"/>
      <c r="K60" s="58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 ht="13.55" customHeight="1">
      <c r="A61" s="41"/>
      <c r="B61" s="41"/>
      <c r="C61" s="41"/>
      <c r="D61" s="41"/>
      <c r="E61" s="41"/>
      <c r="F61" s="41"/>
      <c r="G61" s="41"/>
      <c r="H61" s="41"/>
      <c r="I61" s="41"/>
      <c r="J61" s="58"/>
      <c r="K61" s="58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BN6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9" customWidth="1"/>
    <col min="2" max="3" width="13.6719" style="59" customWidth="1"/>
    <col min="4" max="4" width="10.8516" style="59" customWidth="1"/>
    <col min="5" max="11" width="13.6719" style="59" customWidth="1"/>
    <col min="12" max="15" width="8.85156" style="59" customWidth="1"/>
    <col min="16" max="17" width="9.5" style="59" customWidth="1"/>
    <col min="18" max="44" width="8.85156" style="59" customWidth="1"/>
    <col min="45" max="45" width="20" style="59" customWidth="1"/>
    <col min="46" max="66" width="8.85156" style="59" customWidth="1"/>
    <col min="67" max="16384" width="8.85156" style="59" customWidth="1"/>
  </cols>
  <sheetData>
    <row r="1" ht="70.5" customHeight="1">
      <c r="A1" t="s" s="7">
        <v>6</v>
      </c>
      <c r="B1" t="s" s="8">
        <v>7</v>
      </c>
      <c r="C1" t="s" s="9">
        <v>8</v>
      </c>
      <c r="D1" t="s" s="7">
        <v>9</v>
      </c>
      <c r="E1" t="s" s="9">
        <v>10</v>
      </c>
      <c r="F1" t="s" s="10">
        <v>11</v>
      </c>
      <c r="G1" t="s" s="9">
        <v>50</v>
      </c>
      <c r="H1" t="s" s="10">
        <v>51</v>
      </c>
      <c r="I1" t="s" s="9">
        <v>12</v>
      </c>
      <c r="J1" t="s" s="9">
        <v>13</v>
      </c>
      <c r="K1" t="s" s="11">
        <v>14</v>
      </c>
      <c r="L1" t="s" s="11">
        <v>15</v>
      </c>
      <c r="M1" t="s" s="12">
        <v>16</v>
      </c>
      <c r="N1" t="s" s="12">
        <v>17</v>
      </c>
      <c r="O1" t="s" s="18">
        <v>18</v>
      </c>
      <c r="P1" t="s" s="18">
        <v>19</v>
      </c>
      <c r="Q1" s="14"/>
      <c r="R1" t="s" s="9">
        <v>20</v>
      </c>
      <c r="S1" t="s" s="9">
        <v>21</v>
      </c>
      <c r="T1" s="15"/>
      <c r="U1" s="16"/>
      <c r="V1" t="s" s="11">
        <v>22</v>
      </c>
      <c r="W1" t="s" s="17">
        <v>23</v>
      </c>
      <c r="X1" t="s" s="18">
        <v>24</v>
      </c>
      <c r="Y1" t="s" s="18">
        <v>25</v>
      </c>
      <c r="Z1" t="s" s="18">
        <v>26</v>
      </c>
      <c r="AA1" t="s" s="18">
        <v>27</v>
      </c>
      <c r="AB1" s="60"/>
      <c r="AC1" t="s" s="9">
        <v>10</v>
      </c>
      <c r="AD1" t="s" s="9">
        <v>20</v>
      </c>
      <c r="AE1" t="s" s="9">
        <v>52</v>
      </c>
      <c r="AF1" t="s" s="9">
        <v>53</v>
      </c>
      <c r="AG1" t="s" s="9">
        <v>54</v>
      </c>
      <c r="AH1" t="s" s="9">
        <v>55</v>
      </c>
      <c r="AI1" t="s" s="9">
        <v>14</v>
      </c>
      <c r="AJ1" t="s" s="9">
        <v>15</v>
      </c>
      <c r="AK1" t="s" s="9">
        <v>56</v>
      </c>
      <c r="AL1" t="s" s="9">
        <v>57</v>
      </c>
      <c r="AM1" t="s" s="9">
        <v>18</v>
      </c>
      <c r="AN1" t="s" s="9">
        <v>18</v>
      </c>
      <c r="AO1" t="s" s="7">
        <v>58</v>
      </c>
      <c r="AP1" t="s" s="7">
        <v>59</v>
      </c>
      <c r="AQ1" t="s" s="9">
        <v>60</v>
      </c>
      <c r="AR1" t="s" s="9">
        <v>61</v>
      </c>
      <c r="AS1" t="s" s="7">
        <v>62</v>
      </c>
      <c r="AT1" s="61"/>
      <c r="AU1" t="s" s="9">
        <v>10</v>
      </c>
      <c r="AV1" s="14"/>
      <c r="AW1" s="14"/>
      <c r="AX1" t="s" s="9">
        <v>63</v>
      </c>
      <c r="AY1" t="s" s="7">
        <v>64</v>
      </c>
      <c r="AZ1" t="s" s="7">
        <v>65</v>
      </c>
      <c r="BA1" t="s" s="7">
        <v>66</v>
      </c>
      <c r="BB1" t="s" s="7">
        <v>14</v>
      </c>
      <c r="BC1" t="s" s="7">
        <v>15</v>
      </c>
      <c r="BD1" t="s" s="7">
        <v>67</v>
      </c>
      <c r="BE1" t="s" s="7">
        <v>68</v>
      </c>
      <c r="BF1" t="s" s="7">
        <v>69</v>
      </c>
      <c r="BG1" t="s" s="7">
        <v>18</v>
      </c>
      <c r="BH1" t="s" s="7">
        <v>19</v>
      </c>
      <c r="BI1" t="s" s="7">
        <v>58</v>
      </c>
      <c r="BJ1" t="s" s="7">
        <v>59</v>
      </c>
      <c r="BK1" t="s" s="9">
        <v>60</v>
      </c>
      <c r="BL1" t="s" s="9">
        <v>61</v>
      </c>
      <c r="BM1" s="15"/>
      <c r="BN1" s="62"/>
    </row>
    <row r="2" ht="16" customHeight="1">
      <c r="A2" s="19">
        <v>113480</v>
      </c>
      <c r="B2" s="20">
        <v>113480</v>
      </c>
      <c r="C2" t="s" s="21">
        <v>28</v>
      </c>
      <c r="D2" t="s" s="7">
        <v>29</v>
      </c>
      <c r="E2" s="22">
        <v>4.5249</v>
      </c>
      <c r="F2" s="23">
        <v>0.832741</v>
      </c>
      <c r="G2" s="24">
        <v>2.56268531501757</v>
      </c>
      <c r="H2" s="26">
        <v>2.68413927286864</v>
      </c>
      <c r="I2" s="26">
        <v>2.57224651473236</v>
      </c>
      <c r="J2" s="63">
        <v>2.57622680553869</v>
      </c>
      <c r="K2" s="64">
        <v>5.037</v>
      </c>
      <c r="L2" s="64">
        <v>2.36</v>
      </c>
      <c r="M2" s="65">
        <v>5.564425</v>
      </c>
      <c r="N2" s="66">
        <v>3.01944</v>
      </c>
      <c r="O2" s="67">
        <v>5.2945</v>
      </c>
      <c r="P2" s="67">
        <v>2.6495</v>
      </c>
      <c r="Q2" s="68"/>
      <c r="R2" s="27">
        <v>0.066681</v>
      </c>
      <c r="S2" s="28">
        <v>0.0691830970918936</v>
      </c>
      <c r="T2" s="29"/>
      <c r="U2" s="29"/>
      <c r="V2" s="30">
        <v>2.4728875</v>
      </c>
      <c r="W2" s="30">
        <v>2.66888457425328</v>
      </c>
      <c r="X2" s="30"/>
      <c r="Y2" s="30">
        <v>2.740225</v>
      </c>
      <c r="Z2" s="30">
        <v>2.9664375</v>
      </c>
      <c r="AA2" s="30">
        <v>2.8526125</v>
      </c>
      <c r="AB2" s="30"/>
      <c r="AC2" s="25">
        <v>4.5249</v>
      </c>
      <c r="AD2" s="27">
        <v>0.066681</v>
      </c>
      <c r="AE2" s="30">
        <v>0.05728</v>
      </c>
      <c r="AF2" s="30">
        <f>3*E2/100/(4*PI()*AE2)</f>
        <v>0.188589438371993</v>
      </c>
      <c r="AG2" s="30">
        <v>51.218047</v>
      </c>
      <c r="AH2" s="30">
        <v>25.870893</v>
      </c>
      <c r="AI2" s="30">
        <v>4.403667</v>
      </c>
      <c r="AJ2" s="30">
        <v>2.627028</v>
      </c>
      <c r="AK2" s="30">
        <v>60.484187</v>
      </c>
      <c r="AL2" s="30">
        <v>27.193156</v>
      </c>
      <c r="AM2" s="30">
        <v>5.063301</v>
      </c>
      <c r="AN2" s="30">
        <v>2.787806</v>
      </c>
      <c r="AO2" s="69">
        <f>(AI2-K2)/K2*100</f>
        <v>-12.5736152471709</v>
      </c>
      <c r="AP2" s="69">
        <f>(AJ2-L2)/L2*100</f>
        <v>11.3147457627119</v>
      </c>
      <c r="AQ2" s="70">
        <f>(AM2-O2)/O2*100</f>
        <v>-4.36677684389461</v>
      </c>
      <c r="AR2" s="70">
        <f>(AN2-P2)/P2*100</f>
        <v>5.22007926023778</v>
      </c>
      <c r="AS2" t="s" s="71">
        <v>70</v>
      </c>
      <c r="AT2" s="72"/>
      <c r="AU2" s="25">
        <v>4.5249</v>
      </c>
      <c r="AV2" s="25"/>
      <c r="AW2" s="25"/>
      <c r="AX2" s="30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30"/>
    </row>
    <row r="3" ht="16" customHeight="1">
      <c r="A3" s="31">
        <v>113532</v>
      </c>
      <c r="B3" s="32">
        <v>113532</v>
      </c>
      <c r="C3" t="s" s="33">
        <v>28</v>
      </c>
      <c r="D3" t="s" s="7">
        <v>30</v>
      </c>
      <c r="E3" s="34">
        <v>6.47337128595146</v>
      </c>
      <c r="F3" s="35">
        <v>0.253703</v>
      </c>
      <c r="G3" s="36">
        <v>2.53215826287516</v>
      </c>
      <c r="H3" s="38">
        <v>2.70903394772557</v>
      </c>
      <c r="I3" s="38">
        <v>2.53716220846233</v>
      </c>
      <c r="J3" s="73">
        <v>2.52937353896316</v>
      </c>
      <c r="K3" s="74">
        <v>4.04233333333333</v>
      </c>
      <c r="L3" s="74">
        <v>2.42766666666667</v>
      </c>
      <c r="M3" s="75">
        <v>5.17355</v>
      </c>
      <c r="N3" s="76">
        <v>2.849075</v>
      </c>
      <c r="O3" s="77">
        <v>5.0545</v>
      </c>
      <c r="P3" s="77">
        <v>2.665</v>
      </c>
      <c r="Q3" s="78"/>
      <c r="R3" s="39">
        <v>0.134276</v>
      </c>
      <c r="S3" s="40">
        <v>0.08709635899560809</v>
      </c>
      <c r="T3" s="41"/>
      <c r="U3" s="41"/>
      <c r="V3" s="42">
        <v>2.404575</v>
      </c>
      <c r="W3" s="42">
        <v>2.60088763678152</v>
      </c>
      <c r="X3" s="42">
        <v>2.7455</v>
      </c>
      <c r="Y3" s="42">
        <v>2.741125</v>
      </c>
      <c r="Z3" s="42">
        <v>2.857375</v>
      </c>
      <c r="AA3" s="42">
        <v>2.8345875</v>
      </c>
      <c r="AB3" s="42"/>
      <c r="AC3" s="37">
        <v>6.47337128595146</v>
      </c>
      <c r="AD3" s="39">
        <v>0.134276</v>
      </c>
      <c r="AE3" s="42">
        <v>0.07196900000000001</v>
      </c>
      <c r="AF3" s="42">
        <f>3*E3/100/(4*PI()*AE3)</f>
        <v>0.214731837032955</v>
      </c>
      <c r="AG3" s="42">
        <v>51.218047</v>
      </c>
      <c r="AH3" s="42">
        <v>25.870893</v>
      </c>
      <c r="AI3" s="42">
        <v>4.23044</v>
      </c>
      <c r="AJ3" s="42">
        <v>2.540441</v>
      </c>
      <c r="AK3" s="42">
        <v>63.667566</v>
      </c>
      <c r="AL3" s="42">
        <v>28.624375</v>
      </c>
      <c r="AM3" s="42">
        <v>4.991435</v>
      </c>
      <c r="AN3" s="42">
        <v>2.776339</v>
      </c>
      <c r="AO3" s="79">
        <f>(AI3-K3)/K3*100</f>
        <v>4.65341799290847</v>
      </c>
      <c r="AP3" s="79">
        <f>(AJ3-L3)/L3*100</f>
        <v>4.64537965124248</v>
      </c>
      <c r="AQ3" s="79">
        <f>(AM3-O3)/O3*100</f>
        <v>-1.24770006924523</v>
      </c>
      <c r="AR3" s="79">
        <f>(AN3-P3)/P3*100</f>
        <v>4.17782363977486</v>
      </c>
      <c r="AS3" s="41"/>
      <c r="AT3" s="80"/>
      <c r="AU3" s="37">
        <v>6.47337128595146</v>
      </c>
      <c r="AV3" s="37"/>
      <c r="AW3" s="37"/>
      <c r="AX3" s="42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2"/>
    </row>
    <row r="4" ht="16" customHeight="1">
      <c r="A4" s="31">
        <v>113536</v>
      </c>
      <c r="B4" s="32">
        <v>113536</v>
      </c>
      <c r="C4" t="s" s="33">
        <v>28</v>
      </c>
      <c r="D4" t="s" s="7">
        <v>30</v>
      </c>
      <c r="E4" s="34">
        <v>15.0242881386861</v>
      </c>
      <c r="F4" s="35">
        <v>18.3346</v>
      </c>
      <c r="G4" s="36">
        <v>2.29521983829835</v>
      </c>
      <c r="H4" s="38">
        <v>2.70818794461358</v>
      </c>
      <c r="I4" s="38">
        <v>2.28524501733577</v>
      </c>
      <c r="J4" s="73">
        <v>2.29737441093901</v>
      </c>
      <c r="K4" s="74">
        <v>3.51433333333333</v>
      </c>
      <c r="L4" s="74">
        <v>1.997</v>
      </c>
      <c r="M4" s="75">
        <v>4.10326</v>
      </c>
      <c r="N4" s="76">
        <v>2.25621</v>
      </c>
      <c r="O4" s="77">
        <v>4.0285</v>
      </c>
      <c r="P4" s="77">
        <v>2.233</v>
      </c>
      <c r="Q4" s="78"/>
      <c r="R4" s="39">
        <v>0.131826</v>
      </c>
      <c r="S4" s="40">
        <v>0.10471285480509</v>
      </c>
      <c r="T4" s="41"/>
      <c r="U4" s="41"/>
      <c r="V4" s="42">
        <v>1.85855</v>
      </c>
      <c r="W4" s="42">
        <v>2.23458197098924</v>
      </c>
      <c r="X4" s="42">
        <v>2.535225</v>
      </c>
      <c r="Y4" s="42">
        <v>2.5147125</v>
      </c>
      <c r="Z4" s="42">
        <v>2.63095</v>
      </c>
      <c r="AA4" s="42">
        <v>2.677875</v>
      </c>
      <c r="AB4" s="42"/>
      <c r="AC4" s="37">
        <v>15.0242881386861</v>
      </c>
      <c r="AD4" s="39">
        <v>0.131826</v>
      </c>
      <c r="AE4" s="42">
        <v>0.108143</v>
      </c>
      <c r="AF4" s="42">
        <f>3*E4/100/(4*PI()*AE4)</f>
        <v>0.331670527501848</v>
      </c>
      <c r="AG4" s="42">
        <v>51.218047</v>
      </c>
      <c r="AH4" s="42">
        <v>25.870893</v>
      </c>
      <c r="AI4" s="42">
        <v>3.41191</v>
      </c>
      <c r="AJ4" s="42">
        <v>2.104483</v>
      </c>
      <c r="AK4" s="42">
        <v>60.484187</v>
      </c>
      <c r="AL4" s="42">
        <v>27.193156</v>
      </c>
      <c r="AM4" s="42">
        <v>4.162803</v>
      </c>
      <c r="AN4" s="42">
        <v>2.342817</v>
      </c>
      <c r="AO4" s="79">
        <f>(AI4-K4)/K4*100</f>
        <v>-2.91444560371801</v>
      </c>
      <c r="AP4" s="79">
        <f>(AJ4-L4)/L4*100</f>
        <v>5.3822233350025</v>
      </c>
      <c r="AQ4" s="79">
        <f>(AM4-O4)/O4*100</f>
        <v>3.33382152165819</v>
      </c>
      <c r="AR4" s="79">
        <f>(AN4-P4)/P4*100</f>
        <v>4.9179131213614</v>
      </c>
      <c r="AS4" s="41"/>
      <c r="AT4" s="80"/>
      <c r="AU4" s="37">
        <v>15.0242881386861</v>
      </c>
      <c r="AV4" s="42">
        <f>2.71*(1-AU4/100)+1.22*AU4/100</f>
        <v>2.48613810673358</v>
      </c>
      <c r="AW4" s="42">
        <f>2.71*(1-AU4/100)+1.04*AU4/100</f>
        <v>2.45909438808394</v>
      </c>
      <c r="AX4" s="42">
        <v>0.08599999999999999</v>
      </c>
      <c r="AY4" s="42">
        <v>25.445646</v>
      </c>
      <c r="AZ4" s="42">
        <v>8.709455</v>
      </c>
      <c r="BA4" s="42">
        <v>8.368095</v>
      </c>
      <c r="BB4" s="42">
        <v>3.329619</v>
      </c>
      <c r="BC4" s="42">
        <v>1.909419</v>
      </c>
      <c r="BD4" s="42">
        <v>45.297998</v>
      </c>
      <c r="BE4" s="42">
        <v>22.761196</v>
      </c>
      <c r="BF4" s="42">
        <v>11.268401</v>
      </c>
      <c r="BG4" s="42">
        <f>SQRT(BD4/AW4)</f>
        <v>4.29192283155149</v>
      </c>
      <c r="BH4" s="42">
        <f>SQRT(BF4/AW4)</f>
        <v>2.14063956133822</v>
      </c>
      <c r="BI4" s="81">
        <f>(BB4-K4)/K4*100</f>
        <v>-5.25602769610159</v>
      </c>
      <c r="BJ4" s="81">
        <f>(BC4-L4)/L4*100</f>
        <v>-4.385628442664</v>
      </c>
      <c r="BK4" s="81">
        <f>(BG4-O4)/O4*100</f>
        <v>6.53898055235174</v>
      </c>
      <c r="BL4" s="81">
        <f>(BH4-P4)/P4*100</f>
        <v>-4.13615936685087</v>
      </c>
      <c r="BM4" s="41"/>
      <c r="BN4" s="42"/>
    </row>
    <row r="5" ht="16" customHeight="1">
      <c r="A5" s="31">
        <v>113541</v>
      </c>
      <c r="B5" s="32">
        <v>113541</v>
      </c>
      <c r="C5" t="s" s="33">
        <v>28</v>
      </c>
      <c r="D5" t="s" s="7">
        <v>30</v>
      </c>
      <c r="E5" s="34">
        <v>14.1926536402371</v>
      </c>
      <c r="F5" s="35">
        <v>17.3439</v>
      </c>
      <c r="G5" s="36">
        <v>2.32411133285464</v>
      </c>
      <c r="H5" s="38">
        <v>2.7122520508256</v>
      </c>
      <c r="I5" s="38">
        <v>2.32606673768062</v>
      </c>
      <c r="J5" s="73">
        <v>2.31927774695766</v>
      </c>
      <c r="K5" s="74">
        <v>3.241</v>
      </c>
      <c r="L5" s="74">
        <v>1.83766666666667</v>
      </c>
      <c r="M5" s="75">
        <v>3.971235</v>
      </c>
      <c r="N5" s="76">
        <v>2.16421</v>
      </c>
      <c r="O5" s="77">
        <v>3.8155</v>
      </c>
      <c r="P5" s="77">
        <v>2.0285</v>
      </c>
      <c r="Q5" s="78"/>
      <c r="R5" s="39">
        <v>0.122462</v>
      </c>
      <c r="S5" s="40">
        <v>0.0954992586021436</v>
      </c>
      <c r="T5" s="41"/>
      <c r="U5" s="41"/>
      <c r="V5" s="42">
        <v>1.867175</v>
      </c>
      <c r="W5" s="42">
        <v>2.28687304883645</v>
      </c>
      <c r="X5" s="42">
        <v>2.6193375</v>
      </c>
      <c r="Y5" s="42">
        <v>2.604425</v>
      </c>
      <c r="Z5" s="42">
        <v>2.7286125</v>
      </c>
      <c r="AA5" s="42">
        <v>2.7157</v>
      </c>
      <c r="AB5" s="42"/>
      <c r="AC5" s="37">
        <v>14.1926536402371</v>
      </c>
      <c r="AD5" s="39">
        <v>0.122462</v>
      </c>
      <c r="AE5" s="42">
        <v>0.078705</v>
      </c>
      <c r="AF5" s="42">
        <f>3*E5/100/(4*PI()*AE5)</f>
        <v>0.430499520189616</v>
      </c>
      <c r="AG5" s="42">
        <v>53.913734</v>
      </c>
      <c r="AH5" s="42">
        <v>27.232519</v>
      </c>
      <c r="AI5" s="42">
        <v>3.124251</v>
      </c>
      <c r="AJ5" s="42">
        <v>1.810954</v>
      </c>
      <c r="AK5" s="42">
        <v>60.484187</v>
      </c>
      <c r="AL5" s="42">
        <v>27.193156</v>
      </c>
      <c r="AM5" s="42">
        <v>3.985808</v>
      </c>
      <c r="AN5" s="42">
        <v>2.225916</v>
      </c>
      <c r="AO5" s="79">
        <f>(AI5-K5)/K5*100</f>
        <v>-3.60225239123727</v>
      </c>
      <c r="AP5" s="79">
        <f>(AJ5-L5)/L5*100</f>
        <v>-1.45361871939071</v>
      </c>
      <c r="AQ5" s="79">
        <f>(AM5-O5)/O5*100</f>
        <v>4.46358275455379</v>
      </c>
      <c r="AR5" s="79">
        <f>(AN5-P5)/P5*100</f>
        <v>9.73211732807493</v>
      </c>
      <c r="AS5" s="41"/>
      <c r="AT5" s="80"/>
      <c r="AU5" s="37">
        <v>14.1926536402371</v>
      </c>
      <c r="AV5" s="42">
        <f>2.71*(1-AU5/100)+1.22*AU5/100</f>
        <v>2.49852946076047</v>
      </c>
      <c r="AW5" s="42">
        <f>2.71*(1-AU5/100)+1.04*AU5/100</f>
        <v>2.47298268420804</v>
      </c>
      <c r="AX5" s="42">
        <v>0.079</v>
      </c>
      <c r="AY5" s="42">
        <v>25.292239</v>
      </c>
      <c r="AZ5" s="42">
        <v>8.587356</v>
      </c>
      <c r="BA5" s="42">
        <v>8.352442</v>
      </c>
      <c r="BB5" s="42">
        <v>3.29887</v>
      </c>
      <c r="BC5" s="42">
        <v>1.895738</v>
      </c>
      <c r="BD5" s="42">
        <v>46.040169</v>
      </c>
      <c r="BE5" s="42">
        <v>23.228455</v>
      </c>
      <c r="BF5" s="42">
        <v>11.405857</v>
      </c>
      <c r="BG5" s="42">
        <f>SQRT(BD5/AW5)</f>
        <v>4.31477264631012</v>
      </c>
      <c r="BH5" s="42">
        <f>SQRT(BF5/AW5)</f>
        <v>2.14760013925582</v>
      </c>
      <c r="BI5" s="81">
        <f>(BB5-K5)/K5*100</f>
        <v>1.78556001234187</v>
      </c>
      <c r="BJ5" s="81">
        <f>(BC5-L5)/L5*100</f>
        <v>3.16005804462162</v>
      </c>
      <c r="BK5" s="81">
        <f>(BG5-O5)/O5*100</f>
        <v>13.0853792769</v>
      </c>
      <c r="BL5" s="81">
        <f>(BH5-P5)/P5*100</f>
        <v>5.87134036262361</v>
      </c>
      <c r="BM5" s="41"/>
      <c r="BN5" s="42"/>
    </row>
    <row r="6" ht="16" customHeight="1">
      <c r="A6" s="31">
        <v>113556</v>
      </c>
      <c r="B6" s="32">
        <v>113556</v>
      </c>
      <c r="C6" t="s" s="33">
        <v>28</v>
      </c>
      <c r="D6" t="s" s="7">
        <v>30</v>
      </c>
      <c r="E6" s="34">
        <v>9.432965948473459</v>
      </c>
      <c r="F6" s="35">
        <v>15.777</v>
      </c>
      <c r="G6" s="36">
        <v>2.4488827697001</v>
      </c>
      <c r="H6" s="38">
        <v>2.70671374729059</v>
      </c>
      <c r="I6" s="38">
        <v>2.45978462913725</v>
      </c>
      <c r="J6" s="73">
        <v>2.44589595272911</v>
      </c>
      <c r="K6" s="74">
        <v>3.79866666666667</v>
      </c>
      <c r="L6" s="74">
        <v>2.33633333333333</v>
      </c>
      <c r="M6" s="75">
        <v>4.75991</v>
      </c>
      <c r="N6" s="76">
        <v>2.564645</v>
      </c>
      <c r="O6" s="77">
        <v>4.827</v>
      </c>
      <c r="P6" s="77">
        <v>2.503</v>
      </c>
      <c r="Q6" s="78"/>
      <c r="R6" s="39">
        <v>0.08165799999999999</v>
      </c>
      <c r="S6" s="40">
        <v>0.072443596007499</v>
      </c>
      <c r="T6" s="41"/>
      <c r="U6" s="41"/>
      <c r="V6" s="42">
        <v>2.1235625</v>
      </c>
      <c r="W6" s="42">
        <v>2.4008625</v>
      </c>
      <c r="X6" s="42">
        <v>2.661125</v>
      </c>
      <c r="Y6" s="42">
        <v>2.6230875</v>
      </c>
      <c r="Z6" s="42">
        <v>2.8231</v>
      </c>
      <c r="AA6" s="42">
        <v>2.718675</v>
      </c>
      <c r="AB6" s="42"/>
      <c r="AC6" s="37">
        <v>9.432965948473459</v>
      </c>
      <c r="AD6" s="39">
        <v>0.08165799999999999</v>
      </c>
      <c r="AE6" s="42">
        <v>0.078705</v>
      </c>
      <c r="AF6" s="42">
        <f>3*E6/100/(4*PI()*AE6)</f>
        <v>0.286126006997728</v>
      </c>
      <c r="AG6" s="42">
        <v>51.218047</v>
      </c>
      <c r="AH6" s="42">
        <v>25.870893</v>
      </c>
      <c r="AI6" s="42">
        <v>3.801312</v>
      </c>
      <c r="AJ6" s="42">
        <v>2.324422</v>
      </c>
      <c r="AK6" s="42">
        <v>63.667566</v>
      </c>
      <c r="AL6" s="42">
        <v>28.624375</v>
      </c>
      <c r="AM6" s="42">
        <v>4.635104</v>
      </c>
      <c r="AN6" s="42">
        <v>2.59831</v>
      </c>
      <c r="AO6" s="79">
        <f>(AI6-K6)/K6*100</f>
        <v>0.0696384696383818</v>
      </c>
      <c r="AP6" s="79">
        <f>(AJ6-L6)/L6*100</f>
        <v>-0.509830218290627</v>
      </c>
      <c r="AQ6" s="79">
        <f>(AM6-O6)/O6*100</f>
        <v>-3.97547130723016</v>
      </c>
      <c r="AR6" s="79">
        <f>(AN6-P6)/P6*100</f>
        <v>3.80783060327607</v>
      </c>
      <c r="AS6" s="41"/>
      <c r="AT6" s="80"/>
      <c r="AU6" s="37">
        <v>9.432965948473459</v>
      </c>
      <c r="AV6" s="37"/>
      <c r="AW6" s="37"/>
      <c r="AX6" s="42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2"/>
    </row>
    <row r="7" ht="16" customHeight="1">
      <c r="A7" s="31">
        <v>113566</v>
      </c>
      <c r="B7" s="32">
        <v>113566</v>
      </c>
      <c r="C7" t="s" s="33">
        <v>28</v>
      </c>
      <c r="D7" t="s" s="7">
        <v>30</v>
      </c>
      <c r="E7" s="34">
        <v>9.294072678275301</v>
      </c>
      <c r="F7" s="35">
        <v>79.117</v>
      </c>
      <c r="G7" s="36">
        <v>2.44970212714708</v>
      </c>
      <c r="H7" s="38">
        <v>2.70507622712325</v>
      </c>
      <c r="I7" s="38">
        <v>2.46281314759536</v>
      </c>
      <c r="J7" s="73">
        <v>2.45329843176964</v>
      </c>
      <c r="K7" s="74">
        <v>3.75666666666667</v>
      </c>
      <c r="L7" s="74">
        <v>2.22233333333333</v>
      </c>
      <c r="M7" s="75">
        <v>4.69983</v>
      </c>
      <c r="N7" s="76">
        <v>2.4921</v>
      </c>
      <c r="O7" s="77">
        <v>4.8885</v>
      </c>
      <c r="P7" s="77">
        <v>2.7235</v>
      </c>
      <c r="Q7" s="78"/>
      <c r="R7" s="39">
        <v>0.144544</v>
      </c>
      <c r="S7" s="40">
        <v>0.0630957344480194</v>
      </c>
      <c r="T7" s="41"/>
      <c r="U7" s="41"/>
      <c r="V7" s="42">
        <v>2.244775</v>
      </c>
      <c r="W7" s="42">
        <v>2.45669965152627</v>
      </c>
      <c r="X7" s="42">
        <v>2.659225</v>
      </c>
      <c r="Y7" s="42">
        <v>2.679425</v>
      </c>
      <c r="Z7" s="42">
        <v>2.7460125</v>
      </c>
      <c r="AA7" s="42">
        <v>2.8253625</v>
      </c>
      <c r="AB7" s="42"/>
      <c r="AC7" s="37">
        <v>9.294072678275301</v>
      </c>
      <c r="AD7" s="39">
        <v>0.144544</v>
      </c>
      <c r="AE7" s="42">
        <v>0.130103</v>
      </c>
      <c r="AF7" s="42">
        <f>3*E7/100/(4*PI()*AE7)</f>
        <v>0.170541525737628</v>
      </c>
      <c r="AG7" s="42"/>
      <c r="AH7" s="42"/>
      <c r="AI7" s="42"/>
      <c r="AJ7" s="42"/>
      <c r="AK7" s="42">
        <v>60.484187</v>
      </c>
      <c r="AL7" s="42">
        <v>27.193156</v>
      </c>
      <c r="AM7" s="42">
        <v>4.891011</v>
      </c>
      <c r="AN7" s="42">
        <v>2.723751</v>
      </c>
      <c r="AO7" s="79"/>
      <c r="AP7" s="79"/>
      <c r="AQ7" s="79">
        <f>(AM7-O7)/O7*100</f>
        <v>0.051365449524394</v>
      </c>
      <c r="AR7" s="79">
        <f>(AN7-P7)/P7*100</f>
        <v>0.009216082247108501</v>
      </c>
      <c r="AS7" t="s" s="82">
        <v>71</v>
      </c>
      <c r="AT7" s="80"/>
      <c r="AU7" s="37">
        <v>9.294072678275301</v>
      </c>
      <c r="AV7" s="37"/>
      <c r="AW7" s="37"/>
      <c r="AX7" s="42"/>
      <c r="AY7" s="41"/>
      <c r="AZ7" s="41"/>
      <c r="BA7" s="41"/>
      <c r="BB7" s="41"/>
      <c r="BC7" s="41"/>
      <c r="BD7" s="41"/>
      <c r="BE7" s="41"/>
      <c r="BF7" s="41"/>
      <c r="BG7" s="37"/>
      <c r="BH7" s="37"/>
      <c r="BI7" s="41"/>
      <c r="BJ7" s="41"/>
      <c r="BK7" s="41"/>
      <c r="BL7" s="41"/>
      <c r="BM7" s="41"/>
      <c r="BN7" s="42"/>
    </row>
    <row r="8" ht="16" customHeight="1">
      <c r="A8" s="31">
        <v>113572</v>
      </c>
      <c r="B8" s="32">
        <v>113572</v>
      </c>
      <c r="C8" t="s" s="33">
        <v>28</v>
      </c>
      <c r="D8" t="s" s="7">
        <v>30</v>
      </c>
      <c r="E8" s="34">
        <v>8.824132941979361</v>
      </c>
      <c r="F8" s="35">
        <v>32.4882</v>
      </c>
      <c r="G8" s="36">
        <v>2.46260205481052</v>
      </c>
      <c r="H8" s="38">
        <v>2.70206803495464</v>
      </c>
      <c r="I8" s="38">
        <v>2.47303553509462</v>
      </c>
      <c r="J8" s="73">
        <v>2.46200092466664</v>
      </c>
      <c r="K8" s="74">
        <v>3.84733333333333</v>
      </c>
      <c r="L8" s="74">
        <v>2.278</v>
      </c>
      <c r="M8" s="75">
        <v>5.103325</v>
      </c>
      <c r="N8" s="76">
        <v>2.8098</v>
      </c>
      <c r="O8" s="77">
        <v>4.9355</v>
      </c>
      <c r="P8" s="77">
        <v>2.6325</v>
      </c>
      <c r="Q8" s="78"/>
      <c r="R8" s="39">
        <v>0.149968</v>
      </c>
      <c r="S8" s="40">
        <v>0.072443596007499</v>
      </c>
      <c r="T8" s="41"/>
      <c r="U8" s="41"/>
      <c r="V8" s="42">
        <v>2.26715</v>
      </c>
      <c r="W8" s="42">
        <v>2.52625</v>
      </c>
      <c r="X8" s="42">
        <v>2.6441875</v>
      </c>
      <c r="Y8" s="42">
        <v>2.7002</v>
      </c>
      <c r="Z8" s="42">
        <v>2.843925</v>
      </c>
      <c r="AA8" s="42">
        <v>2.8021625</v>
      </c>
      <c r="AB8" s="42"/>
      <c r="AC8" s="37">
        <v>8.824132941979361</v>
      </c>
      <c r="AD8" s="39">
        <v>0.149968</v>
      </c>
      <c r="AE8" s="42">
        <v>0.130103</v>
      </c>
      <c r="AF8" s="42">
        <f>3*E8/100/(4*PI()*AE8)</f>
        <v>0.16191836962438</v>
      </c>
      <c r="AG8" s="42"/>
      <c r="AH8" s="42"/>
      <c r="AI8" s="42"/>
      <c r="AJ8" s="42"/>
      <c r="AK8" s="42">
        <v>60.484187</v>
      </c>
      <c r="AL8" s="42">
        <v>27.193156</v>
      </c>
      <c r="AM8" s="42">
        <v>4.940475</v>
      </c>
      <c r="AN8" s="42">
        <v>2.747203</v>
      </c>
      <c r="AO8" s="79"/>
      <c r="AP8" s="79"/>
      <c r="AQ8" s="79">
        <f>(AM8-O8)/O8*100</f>
        <v>0.100800324181947</v>
      </c>
      <c r="AR8" s="79">
        <f>(AN8-P8)/P8*100</f>
        <v>4.35718898385565</v>
      </c>
      <c r="AS8" t="s" s="82">
        <v>71</v>
      </c>
      <c r="AT8" s="80"/>
      <c r="AU8" s="37">
        <v>8.824132941979361</v>
      </c>
      <c r="AV8" s="37"/>
      <c r="AW8" s="37"/>
      <c r="AX8" s="42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2"/>
    </row>
    <row r="9" ht="16" customHeight="1">
      <c r="A9" s="31">
        <v>113577</v>
      </c>
      <c r="B9" s="32">
        <v>113577</v>
      </c>
      <c r="C9" t="s" s="33">
        <v>28</v>
      </c>
      <c r="D9" t="s" s="7">
        <v>31</v>
      </c>
      <c r="E9" s="34">
        <v>7.47656068123766</v>
      </c>
      <c r="F9" s="35">
        <v>1.13008</v>
      </c>
      <c r="G9" s="36">
        <v>2.49889080834789</v>
      </c>
      <c r="H9" s="38">
        <v>2.7072805106574</v>
      </c>
      <c r="I9" s="38">
        <v>2.51421414526001</v>
      </c>
      <c r="J9" s="73">
        <v>2.50636489418515</v>
      </c>
      <c r="K9" s="74">
        <v>3.71666666666667</v>
      </c>
      <c r="L9" s="74">
        <v>2.08333333333333</v>
      </c>
      <c r="M9" s="75">
        <v>4.97204</v>
      </c>
      <c r="N9" s="76">
        <v>2.834515</v>
      </c>
      <c r="O9" s="77">
        <v>4.8885</v>
      </c>
      <c r="P9" s="77">
        <v>2.505</v>
      </c>
      <c r="Q9" s="78"/>
      <c r="R9" s="39">
        <v>0.120226</v>
      </c>
      <c r="S9" s="40">
        <v>0.0794328234724281</v>
      </c>
      <c r="T9" s="41"/>
      <c r="U9" s="41"/>
      <c r="V9" s="42">
        <v>2.29725</v>
      </c>
      <c r="W9" s="42">
        <v>2.57128167425307</v>
      </c>
      <c r="X9" s="42">
        <v>2.7329375</v>
      </c>
      <c r="Y9" s="42">
        <v>2.7632625</v>
      </c>
      <c r="Z9" s="42">
        <v>2.9365625</v>
      </c>
      <c r="AA9" s="42">
        <v>2.8383</v>
      </c>
      <c r="AB9" s="42"/>
      <c r="AC9" s="37">
        <v>7.47656068123766</v>
      </c>
      <c r="AD9" s="39">
        <v>0.120226</v>
      </c>
      <c r="AE9" s="42">
        <v>0.048497</v>
      </c>
      <c r="AF9" s="42">
        <f>3*E9/100/(4*PI()*AE9)</f>
        <v>0.368042844839521</v>
      </c>
      <c r="AG9" s="42">
        <v>51.218047</v>
      </c>
      <c r="AH9" s="42">
        <v>25.870893</v>
      </c>
      <c r="AI9" s="42">
        <v>3.502959</v>
      </c>
      <c r="AJ9" s="42">
        <v>2.180827</v>
      </c>
      <c r="AK9" s="42">
        <v>66.850944</v>
      </c>
      <c r="AL9" s="42">
        <v>30.055594</v>
      </c>
      <c r="AM9" s="42">
        <v>4.669903</v>
      </c>
      <c r="AN9" s="42">
        <v>2.592969</v>
      </c>
      <c r="AO9" s="79">
        <f>(AI9-K9)/K9*100</f>
        <v>-5.74998206278035</v>
      </c>
      <c r="AP9" s="79">
        <f>(AJ9-L9)/L9*100</f>
        <v>4.67969600000017</v>
      </c>
      <c r="AQ9" s="79">
        <f>(AM9-O9)/O9*100</f>
        <v>-4.47165797279329</v>
      </c>
      <c r="AR9" s="79">
        <f>(AN9-P9)/P9*100</f>
        <v>3.51173652694611</v>
      </c>
      <c r="AS9" s="41"/>
      <c r="AT9" s="80"/>
      <c r="AU9" s="37">
        <v>7.47656068123766</v>
      </c>
      <c r="AV9" s="37"/>
      <c r="AW9" s="37"/>
      <c r="AX9" s="42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2"/>
    </row>
    <row r="10" ht="16" customHeight="1">
      <c r="A10" s="43">
        <v>113596</v>
      </c>
      <c r="B10" s="44">
        <v>113596</v>
      </c>
      <c r="C10" t="s" s="45">
        <v>32</v>
      </c>
      <c r="D10" s="46"/>
      <c r="E10" s="47"/>
      <c r="F10" s="48"/>
      <c r="G10" s="37"/>
      <c r="H10" s="37"/>
      <c r="I10" s="47"/>
      <c r="J10" s="83">
        <v>2.39227252306673</v>
      </c>
      <c r="K10" s="84"/>
      <c r="L10" s="84"/>
      <c r="M10" s="85"/>
      <c r="N10" s="86"/>
      <c r="O10" s="77"/>
      <c r="P10" s="77"/>
      <c r="Q10" s="78"/>
      <c r="R10" s="51"/>
      <c r="S10" s="40"/>
      <c r="T10" s="41"/>
      <c r="U10" s="41"/>
      <c r="V10" s="52">
        <v>2.1277625</v>
      </c>
      <c r="W10" s="42">
        <v>2.3361362612136</v>
      </c>
      <c r="X10" s="52">
        <v>2.63475</v>
      </c>
      <c r="Y10" s="52">
        <v>2.6563375</v>
      </c>
      <c r="Z10" s="52">
        <v>2.7248375</v>
      </c>
      <c r="AA10" s="52">
        <v>2.7164125</v>
      </c>
      <c r="AB10" s="52"/>
      <c r="AC10" s="50"/>
      <c r="AD10" s="51"/>
      <c r="AE10" s="42"/>
      <c r="AF10" s="42"/>
      <c r="AG10" s="52"/>
      <c r="AH10" s="52"/>
      <c r="AI10" s="52"/>
      <c r="AJ10" s="52"/>
      <c r="AK10" s="52"/>
      <c r="AL10" s="52"/>
      <c r="AM10" s="52"/>
      <c r="AN10" s="52"/>
      <c r="AO10" s="79"/>
      <c r="AP10" s="79"/>
      <c r="AQ10" s="79"/>
      <c r="AR10" s="79"/>
      <c r="AS10" s="41"/>
      <c r="AT10" s="80"/>
      <c r="AU10" s="50"/>
      <c r="AV10" s="50"/>
      <c r="AW10" s="50"/>
      <c r="AX10" s="42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2"/>
    </row>
    <row r="11" ht="16" customHeight="1">
      <c r="A11" s="31">
        <v>113603</v>
      </c>
      <c r="B11" s="32">
        <v>113603</v>
      </c>
      <c r="C11" t="s" s="33">
        <v>28</v>
      </c>
      <c r="D11" t="s" s="7">
        <v>33</v>
      </c>
      <c r="E11" s="34">
        <v>6.81269547757207</v>
      </c>
      <c r="F11" s="35">
        <v>0.399309</v>
      </c>
      <c r="G11" s="36">
        <v>2.54335905399165</v>
      </c>
      <c r="H11" s="37">
        <v>2.72637459614842</v>
      </c>
      <c r="I11" s="37">
        <v>2.53875809155384</v>
      </c>
      <c r="J11" s="73">
        <v>2.53510126402715</v>
      </c>
      <c r="K11" s="74">
        <v>4.06566666666667</v>
      </c>
      <c r="L11" s="74">
        <v>2.212</v>
      </c>
      <c r="M11" s="75">
        <v>5.177195</v>
      </c>
      <c r="N11" s="76">
        <v>2.81397</v>
      </c>
      <c r="O11" s="77">
        <v>4.9</v>
      </c>
      <c r="P11" s="77">
        <v>2.471</v>
      </c>
      <c r="Q11" s="78"/>
      <c r="R11" s="39">
        <v>0.158489</v>
      </c>
      <c r="S11" s="40">
        <v>0.0691830970918936</v>
      </c>
      <c r="T11" s="41"/>
      <c r="U11" s="41"/>
      <c r="V11" s="42">
        <v>2.3428</v>
      </c>
      <c r="W11" s="42">
        <v>2.72115</v>
      </c>
      <c r="X11" s="42">
        <v>2.9359875</v>
      </c>
      <c r="Y11" s="42">
        <v>2.9313875</v>
      </c>
      <c r="Z11" s="42">
        <v>2.9926125</v>
      </c>
      <c r="AA11" s="42">
        <v>3.0033125</v>
      </c>
      <c r="AB11" s="42"/>
      <c r="AC11" s="37">
        <v>6.81269547757207</v>
      </c>
      <c r="AD11" s="39">
        <v>0.158489</v>
      </c>
      <c r="AE11" s="42">
        <v>0.046928</v>
      </c>
      <c r="AF11" s="42">
        <f>3*E11/100/(4*PI()*AE11)</f>
        <v>0.346575869747932</v>
      </c>
      <c r="AG11" s="42">
        <v>56.60942</v>
      </c>
      <c r="AH11" s="42">
        <v>28.594145</v>
      </c>
      <c r="AI11" s="42">
        <v>3.800845</v>
      </c>
      <c r="AJ11" s="42">
        <v>2.356793</v>
      </c>
      <c r="AK11" s="42">
        <v>63.667566</v>
      </c>
      <c r="AL11" s="42">
        <v>28.624375</v>
      </c>
      <c r="AM11" s="42">
        <v>4.666906</v>
      </c>
      <c r="AN11" s="42">
        <v>2.580523</v>
      </c>
      <c r="AO11" s="79">
        <f>(AI11-K11)/K11*100</f>
        <v>-6.51360990407485</v>
      </c>
      <c r="AP11" s="79">
        <f>(AJ11-L11)/L11*100</f>
        <v>6.54579566003617</v>
      </c>
      <c r="AQ11" s="79">
        <f>(AM11-O11)/O11*100</f>
        <v>-4.75702040816327</v>
      </c>
      <c r="AR11" s="79">
        <f>(AN11-P11)/P11*100</f>
        <v>4.43233508700931</v>
      </c>
      <c r="AS11" s="41"/>
      <c r="AT11" s="80"/>
      <c r="AU11" s="37">
        <v>6.81269547757207</v>
      </c>
      <c r="AV11" s="37"/>
      <c r="AW11" s="37"/>
      <c r="AX11" s="42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2"/>
    </row>
    <row r="12" ht="16" customHeight="1">
      <c r="A12" s="31">
        <v>113619</v>
      </c>
      <c r="B12" s="32">
        <v>113619</v>
      </c>
      <c r="C12" t="s" s="33">
        <v>28</v>
      </c>
      <c r="D12" t="s" s="7">
        <v>30</v>
      </c>
      <c r="E12" s="34">
        <v>8.32606954730187</v>
      </c>
      <c r="F12" s="35">
        <v>2.44632</v>
      </c>
      <c r="G12" s="36">
        <v>2.48265669274964</v>
      </c>
      <c r="H12" s="38">
        <v>2.71149138979449</v>
      </c>
      <c r="I12" s="38">
        <v>2.47854254504403</v>
      </c>
      <c r="J12" s="73">
        <v>2.47606521333713</v>
      </c>
      <c r="K12" s="74">
        <v>4.15433333333333</v>
      </c>
      <c r="L12" s="74">
        <v>2.432</v>
      </c>
      <c r="M12" s="75">
        <v>4.98358</v>
      </c>
      <c r="N12" s="76">
        <v>2.70439</v>
      </c>
      <c r="O12" s="77">
        <v>4.9835</v>
      </c>
      <c r="P12" s="77">
        <v>2.548</v>
      </c>
      <c r="Q12" s="78"/>
      <c r="R12" s="39">
        <v>0.124738</v>
      </c>
      <c r="S12" s="40">
        <v>0.0713400375071256</v>
      </c>
      <c r="T12" s="41"/>
      <c r="U12" s="41"/>
      <c r="V12" s="42">
        <v>2.252275</v>
      </c>
      <c r="W12" s="42">
        <v>2.52885210967879</v>
      </c>
      <c r="X12" s="42">
        <v>2.7100375</v>
      </c>
      <c r="Y12" s="42">
        <v>2.7310375</v>
      </c>
      <c r="Z12" s="42">
        <v>2.82315</v>
      </c>
      <c r="AA12" s="42">
        <v>2.8105875</v>
      </c>
      <c r="AB12" s="42"/>
      <c r="AC12" s="37">
        <v>8.32606954730187</v>
      </c>
      <c r="AD12" s="39">
        <v>0.124738</v>
      </c>
      <c r="AE12" s="42">
        <v>0.087671</v>
      </c>
      <c r="AF12" s="42">
        <f>3*E12/100/(4*PI()*AE12)</f>
        <v>0.226722940022355</v>
      </c>
      <c r="AG12" s="42">
        <v>51.218047</v>
      </c>
      <c r="AH12" s="42">
        <v>25.870893</v>
      </c>
      <c r="AI12" s="42">
        <v>4.124868</v>
      </c>
      <c r="AJ12" s="42">
        <v>2.483084</v>
      </c>
      <c r="AK12" s="42">
        <v>60.484187</v>
      </c>
      <c r="AL12" s="42">
        <v>27.193156</v>
      </c>
      <c r="AM12" s="42">
        <v>4.752507</v>
      </c>
      <c r="AN12" s="42">
        <v>2.651828</v>
      </c>
      <c r="AO12" s="79">
        <f>(AI12-K12)/K12*100</f>
        <v>-0.709267431597449</v>
      </c>
      <c r="AP12" s="79">
        <f>(AJ12-L12)/L12*100</f>
        <v>2.10049342105263</v>
      </c>
      <c r="AQ12" s="79">
        <f>(AM12-O12)/O12*100</f>
        <v>-4.635156014849</v>
      </c>
      <c r="AR12" s="79">
        <f>(AN12-P12)/P12*100</f>
        <v>4.07488226059655</v>
      </c>
      <c r="AS12" s="41"/>
      <c r="AT12" s="80"/>
      <c r="AU12" s="37">
        <v>8.32606954730187</v>
      </c>
      <c r="AV12" s="37"/>
      <c r="AW12" s="37"/>
      <c r="AX12" s="42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2"/>
    </row>
    <row r="13" ht="16" customHeight="1">
      <c r="A13" s="31">
        <v>113622</v>
      </c>
      <c r="B13" s="32">
        <v>113622</v>
      </c>
      <c r="C13" t="s" s="33">
        <v>28</v>
      </c>
      <c r="D13" t="s" s="7">
        <v>34</v>
      </c>
      <c r="E13" s="34">
        <v>8.011973979984599</v>
      </c>
      <c r="F13" s="35">
        <v>4.06627</v>
      </c>
      <c r="G13" s="36">
        <v>2.50282077336084</v>
      </c>
      <c r="H13" s="38">
        <v>2.71961679418604</v>
      </c>
      <c r="I13" s="38">
        <v>2.50057620613141</v>
      </c>
      <c r="J13" s="73">
        <v>2.49302320286472</v>
      </c>
      <c r="K13" s="74">
        <v>4.248</v>
      </c>
      <c r="L13" s="74">
        <v>2.562</v>
      </c>
      <c r="M13" s="78">
        <v>3.8484</v>
      </c>
      <c r="N13" s="73">
        <v>2.11447</v>
      </c>
      <c r="O13" s="77">
        <v>5.058</v>
      </c>
      <c r="P13" s="77">
        <v>2.6495</v>
      </c>
      <c r="Q13" s="78"/>
      <c r="R13" s="39">
        <v>0.155597</v>
      </c>
      <c r="S13" s="40">
        <v>0.08317637711026719</v>
      </c>
      <c r="T13" s="41"/>
      <c r="U13" s="41"/>
      <c r="V13" s="42">
        <v>2.31575</v>
      </c>
      <c r="W13" s="42">
        <v>2.62118707166734</v>
      </c>
      <c r="X13" s="42">
        <v>2.7498625</v>
      </c>
      <c r="Y13" s="42">
        <v>2.8187</v>
      </c>
      <c r="Z13" s="42">
        <v>2.92005</v>
      </c>
      <c r="AA13" s="42">
        <v>2.869525</v>
      </c>
      <c r="AB13" s="42"/>
      <c r="AC13" s="37">
        <v>8.011973979984599</v>
      </c>
      <c r="AD13" s="39">
        <v>0.155597</v>
      </c>
      <c r="AE13" s="42">
        <v>0.097275</v>
      </c>
      <c r="AF13" s="42">
        <f>3*E13/100/(4*PI()*AE13)</f>
        <v>0.196629955719074</v>
      </c>
      <c r="AG13" s="42">
        <v>51.218047</v>
      </c>
      <c r="AH13" s="42">
        <v>25.870893</v>
      </c>
      <c r="AI13" s="42">
        <v>4.285205</v>
      </c>
      <c r="AJ13" s="42">
        <v>2.556328</v>
      </c>
      <c r="AK13" s="42">
        <v>60.484187</v>
      </c>
      <c r="AL13" s="42">
        <v>27.193156</v>
      </c>
      <c r="AM13" s="42">
        <v>4.856663</v>
      </c>
      <c r="AN13" s="42">
        <v>2.705523</v>
      </c>
      <c r="AO13" s="79">
        <f>(AI13-K13)/K13*100</f>
        <v>0.875823917137476</v>
      </c>
      <c r="AP13" s="79">
        <f>(AJ13-L13)/L13*100</f>
        <v>-0.221389539422326</v>
      </c>
      <c r="AQ13" s="79">
        <f>(AM13-O13)/O13*100</f>
        <v>-3.98056544088573</v>
      </c>
      <c r="AR13" s="79">
        <f>(AN13-P13)/P13*100</f>
        <v>2.11447442913757</v>
      </c>
      <c r="AS13" s="41"/>
      <c r="AT13" s="80"/>
      <c r="AU13" s="37">
        <v>8.011973979984599</v>
      </c>
      <c r="AV13" s="37"/>
      <c r="AW13" s="37"/>
      <c r="AX13" s="42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2"/>
    </row>
    <row r="14" ht="16" customHeight="1">
      <c r="A14" s="31">
        <v>113704</v>
      </c>
      <c r="B14" s="32">
        <v>113704</v>
      </c>
      <c r="C14" t="s" s="33">
        <v>28</v>
      </c>
      <c r="D14" t="s" s="7">
        <v>30</v>
      </c>
      <c r="E14" s="34">
        <v>17.5345383277166</v>
      </c>
      <c r="F14" s="35">
        <v>321.385</v>
      </c>
      <c r="G14" s="36">
        <v>2.22756604363014</v>
      </c>
      <c r="H14" s="38">
        <v>2.7039924159801</v>
      </c>
      <c r="I14" s="38">
        <v>2.23308041169505</v>
      </c>
      <c r="J14" s="73">
        <v>2.22965734125194</v>
      </c>
      <c r="K14" s="74">
        <v>3.356</v>
      </c>
      <c r="L14" s="74">
        <v>1.93966666666667</v>
      </c>
      <c r="M14" s="78">
        <v>4.94963</v>
      </c>
      <c r="N14" s="73">
        <v>2.775565</v>
      </c>
      <c r="O14" s="77">
        <v>3.9045</v>
      </c>
      <c r="P14" s="77">
        <v>2.0965</v>
      </c>
      <c r="Q14" s="78"/>
      <c r="R14" s="39">
        <v>0.127057</v>
      </c>
      <c r="S14" s="40">
        <v>0.116591440117983</v>
      </c>
      <c r="T14" s="41"/>
      <c r="U14" s="41"/>
      <c r="V14" s="42">
        <v>1.7076125</v>
      </c>
      <c r="W14" s="42">
        <v>2.05415</v>
      </c>
      <c r="X14" s="42">
        <v>2.4076625</v>
      </c>
      <c r="Y14" s="42">
        <v>2.4020875</v>
      </c>
      <c r="Z14" s="42">
        <v>2.5313125</v>
      </c>
      <c r="AA14" s="42">
        <v>2.4858125</v>
      </c>
      <c r="AB14" s="42"/>
      <c r="AC14" s="37">
        <v>17.5345383277166</v>
      </c>
      <c r="AD14" s="39">
        <v>0.127057</v>
      </c>
      <c r="AE14" s="42">
        <v>0.1</v>
      </c>
      <c r="AF14" s="42">
        <f>3*E14/100/(4*PI()*AE14)</f>
        <v>0.418606267453559</v>
      </c>
      <c r="AG14" s="42">
        <v>56.60942</v>
      </c>
      <c r="AH14" s="42">
        <v>28.594145</v>
      </c>
      <c r="AI14" s="42">
        <v>3.270612</v>
      </c>
      <c r="AJ14" s="42">
        <v>1.882413</v>
      </c>
      <c r="AK14" s="42">
        <v>60.484187</v>
      </c>
      <c r="AL14" s="42">
        <v>27.193156</v>
      </c>
      <c r="AM14" s="42">
        <v>4.288815</v>
      </c>
      <c r="AN14" s="42">
        <v>2.121613</v>
      </c>
      <c r="AO14" s="79">
        <f>(AI14-K14)/K14*100</f>
        <v>-2.54433849821216</v>
      </c>
      <c r="AP14" s="79">
        <f>(AJ14-L14)/L14*100</f>
        <v>-2.95172710087661</v>
      </c>
      <c r="AQ14" s="79">
        <f>(AM14-O14)/O14*100</f>
        <v>9.842873607376101</v>
      </c>
      <c r="AR14" s="79">
        <f>(AN14-P14)/P14*100</f>
        <v>1.19785356546625</v>
      </c>
      <c r="AS14" s="41"/>
      <c r="AT14" s="80"/>
      <c r="AU14" s="37">
        <v>17.5345383277166</v>
      </c>
      <c r="AV14" s="42">
        <f>2.71*(1-AU14/100)+1.22*AU14/100</f>
        <v>2.44873537891702</v>
      </c>
      <c r="AW14" s="42">
        <f>2.71*(1-AU14/100)+1.04*AU14/100</f>
        <v>2.41717320992713</v>
      </c>
      <c r="AX14" s="42">
        <v>0.102</v>
      </c>
      <c r="AY14" s="38">
        <v>23.642275</v>
      </c>
      <c r="AZ14" s="38">
        <v>8.128043999999999</v>
      </c>
      <c r="BA14" s="38">
        <v>7.757116</v>
      </c>
      <c r="BB14" s="38">
        <v>3.257837</v>
      </c>
      <c r="BC14" s="38">
        <v>1.8661</v>
      </c>
      <c r="BD14" s="38">
        <v>43.457566</v>
      </c>
      <c r="BE14" s="38">
        <v>21.563526</v>
      </c>
      <c r="BF14" s="38">
        <v>10.94702</v>
      </c>
      <c r="BG14" s="42">
        <f>SQRT(BD14/AW14)</f>
        <v>4.24012649573076</v>
      </c>
      <c r="BH14" s="42">
        <f>SQRT(BF14/AW14)</f>
        <v>2.12810998618584</v>
      </c>
      <c r="BI14" s="81">
        <f>(BB14-K14)/K14*100</f>
        <v>-2.925</v>
      </c>
      <c r="BJ14" s="81">
        <f>(BC14-L14)/L14*100</f>
        <v>-3.79274789482746</v>
      </c>
      <c r="BK14" s="81">
        <f>(BG14-O14)/O14*100</f>
        <v>8.59588924909105</v>
      </c>
      <c r="BL14" s="81">
        <f>(BH14-P14)/P14*100</f>
        <v>1.50775035467875</v>
      </c>
      <c r="BM14" s="41"/>
      <c r="BN14" s="42"/>
    </row>
    <row r="15" ht="16" customHeight="1">
      <c r="A15" s="31">
        <v>113724</v>
      </c>
      <c r="B15" s="32">
        <v>113724</v>
      </c>
      <c r="C15" t="s" s="33">
        <v>28</v>
      </c>
      <c r="D15" t="s" s="7">
        <v>30</v>
      </c>
      <c r="E15" s="34">
        <v>7.99239922795612</v>
      </c>
      <c r="F15" s="35">
        <v>24.5992</v>
      </c>
      <c r="G15" s="36">
        <v>2.48965638274136</v>
      </c>
      <c r="H15" s="38">
        <v>2.7075913180541</v>
      </c>
      <c r="I15" s="38">
        <v>2.49278693665628</v>
      </c>
      <c r="J15" s="73">
        <v>2.48591528025209</v>
      </c>
      <c r="K15" s="74">
        <v>4.83933333333333</v>
      </c>
      <c r="L15" s="74">
        <v>2.60066666666667</v>
      </c>
      <c r="M15" s="75">
        <v>5.19138</v>
      </c>
      <c r="N15" s="76">
        <v>2.87636</v>
      </c>
      <c r="O15" s="77">
        <v>5.25</v>
      </c>
      <c r="P15" s="77">
        <v>2.6665</v>
      </c>
      <c r="Q15" s="78"/>
      <c r="R15" s="39">
        <v>0.131826</v>
      </c>
      <c r="S15" s="40">
        <v>0.0713400375071256</v>
      </c>
      <c r="T15" s="41"/>
      <c r="U15" s="41"/>
      <c r="V15" s="42">
        <v>2.3283</v>
      </c>
      <c r="W15" s="42">
        <v>2.4123875</v>
      </c>
      <c r="X15" s="42">
        <v>2.6304125</v>
      </c>
      <c r="Y15" s="42">
        <v>2.703</v>
      </c>
      <c r="Z15" s="42">
        <v>2.8098625</v>
      </c>
      <c r="AA15" s="42">
        <v>2.70245</v>
      </c>
      <c r="AB15" s="42"/>
      <c r="AC15" s="37">
        <v>7.99239922795612</v>
      </c>
      <c r="AD15" s="39">
        <v>0.131826</v>
      </c>
      <c r="AE15" s="42">
        <v>0.148594</v>
      </c>
      <c r="AF15" s="42">
        <f>3*E15/100/(4*PI()*AE15)</f>
        <v>0.128406582125765</v>
      </c>
      <c r="AG15" s="42">
        <v>51.218047</v>
      </c>
      <c r="AH15" s="42">
        <v>25.870893</v>
      </c>
      <c r="AI15" s="42">
        <v>4.654017</v>
      </c>
      <c r="AJ15" s="42">
        <v>2.708455</v>
      </c>
      <c r="AK15" s="42">
        <v>60.484187</v>
      </c>
      <c r="AL15" s="42">
        <v>27.193156</v>
      </c>
      <c r="AM15" s="42">
        <v>5.10067</v>
      </c>
      <c r="AN15" s="42">
        <v>2.81989</v>
      </c>
      <c r="AO15" s="79">
        <f>(AI15-K15)/K15*100</f>
        <v>-3.82937732470031</v>
      </c>
      <c r="AP15" s="79">
        <f>(AJ15-L15)/L15*100</f>
        <v>4.14464239938464</v>
      </c>
      <c r="AQ15" s="79">
        <f>(AM15-O15)/O15*100</f>
        <v>-2.84438095238095</v>
      </c>
      <c r="AR15" s="79">
        <f>(AN15-P15)/P15*100</f>
        <v>5.75248453028314</v>
      </c>
      <c r="AS15" s="41"/>
      <c r="AT15" s="80"/>
      <c r="AU15" s="37">
        <v>7.99239922795612</v>
      </c>
      <c r="AV15" s="37"/>
      <c r="AW15" s="37"/>
      <c r="AX15" s="42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2"/>
    </row>
    <row r="16" ht="16" customHeight="1">
      <c r="A16" s="31">
        <v>113726</v>
      </c>
      <c r="B16" s="32">
        <v>113726</v>
      </c>
      <c r="C16" t="s" s="33">
        <v>28</v>
      </c>
      <c r="D16" t="s" s="7">
        <v>35</v>
      </c>
      <c r="E16" s="34">
        <v>9.78955946745562</v>
      </c>
      <c r="F16" s="35">
        <v>60.1577</v>
      </c>
      <c r="G16" s="36">
        <v>2.43529703508561</v>
      </c>
      <c r="H16" s="38">
        <v>2.70444078886338</v>
      </c>
      <c r="I16" s="38">
        <v>2.45046968502503</v>
      </c>
      <c r="J16" s="73">
        <v>2.44076448674201</v>
      </c>
      <c r="K16" s="74">
        <v>5.07166666666667</v>
      </c>
      <c r="L16" s="74">
        <v>2.794</v>
      </c>
      <c r="M16" s="75">
        <v>5.1904</v>
      </c>
      <c r="N16" s="76">
        <v>2.813755</v>
      </c>
      <c r="O16" s="77">
        <v>5.259</v>
      </c>
      <c r="P16" s="77">
        <v>2.8385</v>
      </c>
      <c r="Q16" s="78"/>
      <c r="R16" s="39">
        <v>0.242103</v>
      </c>
      <c r="S16" s="40">
        <v>0.09404448517263519</v>
      </c>
      <c r="T16" s="41"/>
      <c r="U16" s="41"/>
      <c r="V16" s="42">
        <v>2.3587375</v>
      </c>
      <c r="W16" s="42">
        <v>2.49763130252558</v>
      </c>
      <c r="X16" s="42">
        <v>2.74645</v>
      </c>
      <c r="Y16" s="42">
        <v>2.7252125</v>
      </c>
      <c r="Z16" s="42">
        <v>2.7946125</v>
      </c>
      <c r="AA16" s="42">
        <v>2.8171875</v>
      </c>
      <c r="AB16" s="42"/>
      <c r="AC16" s="37">
        <v>9.78955946745562</v>
      </c>
      <c r="AD16" s="39">
        <v>0.242103</v>
      </c>
      <c r="AE16" s="42">
        <v>0.226986</v>
      </c>
      <c r="AF16" s="42">
        <f>3*E16/100/(4*PI()*AE16)</f>
        <v>0.10296164388581</v>
      </c>
      <c r="AG16" s="42">
        <v>56.60942</v>
      </c>
      <c r="AH16" s="42">
        <v>28.594145</v>
      </c>
      <c r="AI16" s="42">
        <v>4.995856</v>
      </c>
      <c r="AJ16" s="42">
        <v>2.873224</v>
      </c>
      <c r="AK16" s="42">
        <v>63.667566</v>
      </c>
      <c r="AL16" s="42">
        <v>28.624375</v>
      </c>
      <c r="AM16" s="42">
        <v>5.278517</v>
      </c>
      <c r="AN16" s="42">
        <v>2.905871</v>
      </c>
      <c r="AO16" s="79">
        <f>(AI16-K16)/K16*100</f>
        <v>-1.49478803812034</v>
      </c>
      <c r="AP16" s="79">
        <f>(AJ16-L16)/L16*100</f>
        <v>2.83550465282749</v>
      </c>
      <c r="AQ16" s="79">
        <f>(AM16-O16)/O16*100</f>
        <v>0.371116181783609</v>
      </c>
      <c r="AR16" s="79">
        <f>(AN16-P16)/P16*100</f>
        <v>2.37347190417474</v>
      </c>
      <c r="AS16" s="41"/>
      <c r="AT16" s="80"/>
      <c r="AU16" s="37">
        <v>9.78955946745562</v>
      </c>
      <c r="AV16" s="37"/>
      <c r="AW16" s="37"/>
      <c r="AX16" s="42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2"/>
    </row>
    <row r="17" ht="16" customHeight="1">
      <c r="A17" s="31">
        <v>113728</v>
      </c>
      <c r="B17" s="32">
        <v>113728</v>
      </c>
      <c r="C17" t="s" s="33">
        <v>28</v>
      </c>
      <c r="D17" t="s" s="7">
        <v>36</v>
      </c>
      <c r="E17" s="34">
        <v>23.5837231711068</v>
      </c>
      <c r="F17" s="35">
        <v>2393.99</v>
      </c>
      <c r="G17" s="36">
        <v>2.02810196088438</v>
      </c>
      <c r="H17" s="38">
        <v>2.6636257353382</v>
      </c>
      <c r="I17" s="38">
        <v>2.07987697250745</v>
      </c>
      <c r="J17" s="73">
        <v>2.07800529094877</v>
      </c>
      <c r="K17" s="74">
        <v>2.23</v>
      </c>
      <c r="L17" s="74">
        <v>1.323</v>
      </c>
      <c r="M17" s="75">
        <v>3.400395</v>
      </c>
      <c r="N17" s="76">
        <v>1.825235</v>
      </c>
      <c r="O17" s="77">
        <v>3.531</v>
      </c>
      <c r="P17" s="77">
        <v>1.7185</v>
      </c>
      <c r="Q17" s="78"/>
      <c r="R17" s="39">
        <v>0.139316</v>
      </c>
      <c r="S17" s="40"/>
      <c r="T17" s="41"/>
      <c r="U17" s="41"/>
      <c r="V17" s="42">
        <v>1.4346</v>
      </c>
      <c r="W17" s="42">
        <v>1.7373784115254</v>
      </c>
      <c r="X17" s="42">
        <v>2.2228125</v>
      </c>
      <c r="Y17" s="42">
        <v>2.2265</v>
      </c>
      <c r="Z17" s="42">
        <v>2.286675</v>
      </c>
      <c r="AA17" s="42">
        <v>2.243125</v>
      </c>
      <c r="AB17" s="42"/>
      <c r="AC17" s="37">
        <v>23.5837231711068</v>
      </c>
      <c r="AD17" s="39">
        <v>0.139316</v>
      </c>
      <c r="AE17" s="42">
        <v>0.108143</v>
      </c>
      <c r="AF17" s="42">
        <f>3*E17/100/(4*PI()*AE17)</f>
        <v>0.520625392192631</v>
      </c>
      <c r="AG17" s="42">
        <v>56.60942</v>
      </c>
      <c r="AH17" s="42">
        <v>28.594145</v>
      </c>
      <c r="AI17" s="42">
        <v>2.152662</v>
      </c>
      <c r="AJ17" s="42">
        <v>1.374306</v>
      </c>
      <c r="AK17" s="42">
        <v>60.484187</v>
      </c>
      <c r="AL17" s="42">
        <v>27.193156</v>
      </c>
      <c r="AM17" s="42">
        <v>3.335603</v>
      </c>
      <c r="AN17" s="42">
        <v>1.837812</v>
      </c>
      <c r="AO17" s="79">
        <f>(AI17-K17)/K17*100</f>
        <v>-3.46807174887892</v>
      </c>
      <c r="AP17" s="79">
        <f>(AJ17-L17)/L17*100</f>
        <v>3.87800453514739</v>
      </c>
      <c r="AQ17" s="79">
        <f>(AM17-O17)/O17*100</f>
        <v>-5.53375814216936</v>
      </c>
      <c r="AR17" s="79">
        <f>(AN17-P17)/P17*100</f>
        <v>6.94279895257492</v>
      </c>
      <c r="AS17" s="41"/>
      <c r="AT17" s="80"/>
      <c r="AU17" s="37">
        <v>23.5837231711068</v>
      </c>
      <c r="AV17" s="42">
        <f>2.71*(1-AU17/100)+1.22*AU17/100</f>
        <v>2.35860252475051</v>
      </c>
      <c r="AW17" s="42">
        <f>2.71*(1-AU17/100)+1.04*AU17/100</f>
        <v>2.31615182304252</v>
      </c>
      <c r="AX17" s="42">
        <v>0.102</v>
      </c>
      <c r="AY17" s="87">
        <v>9.166156000000001</v>
      </c>
      <c r="AZ17" s="87">
        <v>2.829466</v>
      </c>
      <c r="BA17" s="87">
        <v>3.168345</v>
      </c>
      <c r="BB17" s="87">
        <v>2.125929</v>
      </c>
      <c r="BC17" s="87">
        <v>1.249889</v>
      </c>
      <c r="BD17" s="87">
        <v>30.303381</v>
      </c>
      <c r="BE17" s="87">
        <v>16.864153</v>
      </c>
      <c r="BF17" s="87">
        <v>6.719614</v>
      </c>
      <c r="BG17" s="42">
        <f>SQRT(BD17/AW17)</f>
        <v>3.617112622394</v>
      </c>
      <c r="BH17" s="42">
        <f>SQRT(BF17/AW17)</f>
        <v>1.7032902137924</v>
      </c>
      <c r="BI17" s="81">
        <f>(BB17-K17)/K17*100</f>
        <v>-4.66686098654709</v>
      </c>
      <c r="BJ17" s="81">
        <f>(BC17-L17)/L17*100</f>
        <v>-5.52615268329554</v>
      </c>
      <c r="BK17" s="81">
        <f>(BG17-O17)/O17*100</f>
        <v>2.43876019241008</v>
      </c>
      <c r="BL17" s="81">
        <f>(BH17-P17)/P17*100</f>
        <v>-0.885061751969741</v>
      </c>
      <c r="BM17" s="41"/>
      <c r="BN17" s="42"/>
    </row>
    <row r="18" ht="16" customHeight="1">
      <c r="A18" s="31">
        <v>113735</v>
      </c>
      <c r="B18" s="32">
        <v>113735</v>
      </c>
      <c r="C18" t="s" s="33">
        <v>28</v>
      </c>
      <c r="D18" t="s" s="7">
        <v>37</v>
      </c>
      <c r="E18" s="34">
        <v>9.160330411903461</v>
      </c>
      <c r="F18" s="35">
        <v>1.39848</v>
      </c>
      <c r="G18" s="36">
        <v>2.46695234547672</v>
      </c>
      <c r="H18" s="38">
        <v>2.71164440509873</v>
      </c>
      <c r="I18" s="38">
        <v>2.46333155144257</v>
      </c>
      <c r="J18" s="73">
        <v>2.45739120594947</v>
      </c>
      <c r="K18" s="74">
        <v>4.42</v>
      </c>
      <c r="L18" s="74">
        <v>2.632</v>
      </c>
      <c r="M18" s="75">
        <v>5.065555</v>
      </c>
      <c r="N18" s="76">
        <v>2.76657</v>
      </c>
      <c r="O18" s="77">
        <v>4.976</v>
      </c>
      <c r="P18" s="77">
        <v>2.6785</v>
      </c>
      <c r="Q18" s="78"/>
      <c r="R18" s="39">
        <v>0.275423</v>
      </c>
      <c r="S18" s="40">
        <v>0.0857695898590895</v>
      </c>
      <c r="T18" s="41"/>
      <c r="U18" s="41"/>
      <c r="V18" s="42">
        <v>2.3656875</v>
      </c>
      <c r="W18" s="42">
        <v>2.59656249047217</v>
      </c>
      <c r="X18" s="42">
        <v>2.792675</v>
      </c>
      <c r="Y18" s="42">
        <v>2.7996625</v>
      </c>
      <c r="Z18" s="42">
        <v>2.8722</v>
      </c>
      <c r="AA18" s="42">
        <v>2.8815875</v>
      </c>
      <c r="AB18" s="42"/>
      <c r="AC18" s="37">
        <v>9.160330411903461</v>
      </c>
      <c r="AD18" s="39">
        <v>0.275423</v>
      </c>
      <c r="AE18" s="42">
        <v>0.165196</v>
      </c>
      <c r="AF18" s="42">
        <f>3*E18/100/(4*PI()*AE18)</f>
        <v>0.132380190689495</v>
      </c>
      <c r="AG18" s="42">
        <v>51.218047</v>
      </c>
      <c r="AH18" s="42">
        <v>25.870893</v>
      </c>
      <c r="AI18" s="42">
        <v>4.602013</v>
      </c>
      <c r="AJ18" s="42">
        <v>2.6804</v>
      </c>
      <c r="AK18" s="42">
        <v>60.484187</v>
      </c>
      <c r="AL18" s="42">
        <v>27.193156</v>
      </c>
      <c r="AM18" s="42">
        <v>5.043041</v>
      </c>
      <c r="AN18" s="42">
        <v>2.791977</v>
      </c>
      <c r="AO18" s="79">
        <f>(AI18-K18)/K18*100</f>
        <v>4.11794117647059</v>
      </c>
      <c r="AP18" s="79">
        <f>(AJ18-L18)/L18*100</f>
        <v>1.83890577507599</v>
      </c>
      <c r="AQ18" s="79">
        <f>(AM18-O18)/O18*100</f>
        <v>1.34728697749196</v>
      </c>
      <c r="AR18" s="79">
        <f>(AN18-P18)/P18*100</f>
        <v>4.23658764233713</v>
      </c>
      <c r="AS18" s="41"/>
      <c r="AT18" s="80"/>
      <c r="AU18" s="37">
        <v>9.160330411903461</v>
      </c>
      <c r="AV18" s="37"/>
      <c r="AW18" s="37"/>
      <c r="AX18" s="42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2"/>
    </row>
    <row r="19" ht="16" customHeight="1">
      <c r="A19" s="31">
        <v>113754</v>
      </c>
      <c r="B19" s="32">
        <v>113754</v>
      </c>
      <c r="C19" t="s" s="33">
        <v>28</v>
      </c>
      <c r="D19" t="s" s="7">
        <v>38</v>
      </c>
      <c r="E19" s="34">
        <v>11.926943226601</v>
      </c>
      <c r="F19" s="35">
        <v>12.995</v>
      </c>
      <c r="G19" s="36">
        <v>2.3704811960937</v>
      </c>
      <c r="H19" s="38">
        <v>2.69279882449019</v>
      </c>
      <c r="I19" s="38">
        <v>2.38875488505747</v>
      </c>
      <c r="J19" s="73">
        <v>2.38136637194975</v>
      </c>
      <c r="K19" s="74">
        <v>3.594</v>
      </c>
      <c r="L19" s="74">
        <v>2.446</v>
      </c>
      <c r="M19" s="75">
        <v>4.274135</v>
      </c>
      <c r="N19" s="76">
        <v>2.4512</v>
      </c>
      <c r="O19" s="77">
        <v>4.405</v>
      </c>
      <c r="P19" s="77">
        <v>2.5775</v>
      </c>
      <c r="Q19" s="78"/>
      <c r="R19" s="39">
        <v>0.08790199999999999</v>
      </c>
      <c r="S19" s="40">
        <v>0.09120108393559111</v>
      </c>
      <c r="T19" s="41"/>
      <c r="U19" s="41"/>
      <c r="V19" s="42">
        <v>1.88635</v>
      </c>
      <c r="W19" s="42">
        <v>2.2409375</v>
      </c>
      <c r="X19" s="42">
        <v>2.5473125</v>
      </c>
      <c r="Y19" s="42">
        <v>2.5207</v>
      </c>
      <c r="Z19" s="42">
        <v>2.60505</v>
      </c>
      <c r="AA19" s="42">
        <v>2.588825</v>
      </c>
      <c r="AB19" s="42"/>
      <c r="AC19" s="37">
        <v>11.926943226601</v>
      </c>
      <c r="AD19" s="39">
        <v>0.08790199999999999</v>
      </c>
      <c r="AE19" s="42">
        <v>0.08749800000000001</v>
      </c>
      <c r="AF19" s="42">
        <f>3*E19/100/(4*PI()*AE19)</f>
        <v>0.325418633081319</v>
      </c>
      <c r="AG19" s="42">
        <v>56.60942</v>
      </c>
      <c r="AH19" s="42">
        <v>28.594145</v>
      </c>
      <c r="AI19" s="42">
        <v>3.733828</v>
      </c>
      <c r="AJ19" s="42">
        <v>2.301335</v>
      </c>
      <c r="AK19" s="42">
        <v>66.850944</v>
      </c>
      <c r="AL19" s="42">
        <v>30.055594</v>
      </c>
      <c r="AM19" s="42">
        <v>4.506313</v>
      </c>
      <c r="AN19" s="42">
        <v>2.541899</v>
      </c>
      <c r="AO19" s="79">
        <f>(AI19-K19)/K19*100</f>
        <v>3.89059543683918</v>
      </c>
      <c r="AP19" s="79">
        <f>(AJ19-L19)/L19*100</f>
        <v>-5.91434995911693</v>
      </c>
      <c r="AQ19" s="79">
        <f>(AM19-O19)/O19*100</f>
        <v>2.29995459704881</v>
      </c>
      <c r="AR19" s="79">
        <f>(AN19-P19)/P19*100</f>
        <v>-1.38122211445199</v>
      </c>
      <c r="AS19" s="41"/>
      <c r="AT19" s="80"/>
      <c r="AU19" s="37">
        <v>11.926943226601</v>
      </c>
      <c r="AV19" s="37"/>
      <c r="AW19" s="37"/>
      <c r="AX19" s="42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2"/>
    </row>
    <row r="20" ht="16" customHeight="1">
      <c r="A20" s="31">
        <v>129473</v>
      </c>
      <c r="B20" s="32">
        <v>129473</v>
      </c>
      <c r="C20" t="s" s="33">
        <v>39</v>
      </c>
      <c r="D20" t="s" s="7">
        <v>30</v>
      </c>
      <c r="E20" s="34">
        <v>11.7869102602222</v>
      </c>
      <c r="F20" s="35">
        <v>55.7888</v>
      </c>
      <c r="G20" s="36">
        <v>2.38497569407233</v>
      </c>
      <c r="H20" s="38">
        <v>2.70627399594608</v>
      </c>
      <c r="I20" s="38">
        <v>2.39109692158761</v>
      </c>
      <c r="J20" s="73">
        <v>2.37889265573321</v>
      </c>
      <c r="K20" s="74">
        <v>4.93133333333333</v>
      </c>
      <c r="L20" s="74">
        <v>2.675</v>
      </c>
      <c r="M20" s="75">
        <v>4.921815</v>
      </c>
      <c r="N20" s="76">
        <v>2.700855</v>
      </c>
      <c r="O20" s="77">
        <v>5.0925</v>
      </c>
      <c r="P20" s="77">
        <v>2.708</v>
      </c>
      <c r="Q20" s="78"/>
      <c r="R20" s="39">
        <v>0.233346</v>
      </c>
      <c r="S20" s="40">
        <v>0.0857695898590895</v>
      </c>
      <c r="T20" s="41"/>
      <c r="U20" s="41"/>
      <c r="V20" s="42">
        <v>2.235925</v>
      </c>
      <c r="W20" s="42">
        <v>2.41134026497542</v>
      </c>
      <c r="X20" s="42">
        <v>2.704775</v>
      </c>
      <c r="Y20" s="42">
        <v>2.6572375</v>
      </c>
      <c r="Z20" s="42">
        <v>2.6124875</v>
      </c>
      <c r="AA20" s="42">
        <v>2.78754166666667</v>
      </c>
      <c r="AB20" s="42"/>
      <c r="AC20" s="37">
        <v>11.7869102602222</v>
      </c>
      <c r="AD20" s="39">
        <v>0.233346</v>
      </c>
      <c r="AE20" s="42">
        <v>0.226986</v>
      </c>
      <c r="AF20" s="42">
        <f>3*E20/100/(4*PI()*AE20)</f>
        <v>0.123968771093478</v>
      </c>
      <c r="AG20" s="42">
        <v>56.60942</v>
      </c>
      <c r="AH20" s="42">
        <v>28.594145</v>
      </c>
      <c r="AI20" s="42">
        <v>4.80762</v>
      </c>
      <c r="AJ20" s="42">
        <v>2.787152</v>
      </c>
      <c r="AK20" s="42">
        <v>60.484187</v>
      </c>
      <c r="AL20" s="42">
        <v>27.193156</v>
      </c>
      <c r="AM20" s="42">
        <v>4.986783</v>
      </c>
      <c r="AN20" s="42">
        <v>2.757402</v>
      </c>
      <c r="AO20" s="79">
        <f>(AI20-K20)/K20*100</f>
        <v>-2.50871975125044</v>
      </c>
      <c r="AP20" s="79">
        <f>(AJ20-L20)/L20*100</f>
        <v>4.19259813084112</v>
      </c>
      <c r="AQ20" s="79">
        <f>(AM20-O20)/O20*100</f>
        <v>-2.0759351988218</v>
      </c>
      <c r="AR20" s="79">
        <f>(AN20-P20)/P20*100</f>
        <v>1.82429837518464</v>
      </c>
      <c r="AS20" s="41"/>
      <c r="AT20" s="80"/>
      <c r="AU20" s="37">
        <v>11.7869102602222</v>
      </c>
      <c r="AV20" s="37"/>
      <c r="AW20" s="37"/>
      <c r="AX20" s="42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2"/>
    </row>
    <row r="21" ht="16" customHeight="1">
      <c r="A21" s="31">
        <v>129498</v>
      </c>
      <c r="B21" s="32">
        <v>129498</v>
      </c>
      <c r="C21" t="s" s="33">
        <v>39</v>
      </c>
      <c r="D21" t="s" s="7">
        <v>40</v>
      </c>
      <c r="E21" s="34">
        <v>13.6895751762234</v>
      </c>
      <c r="F21" s="35">
        <v>269.201</v>
      </c>
      <c r="G21" s="36">
        <v>2.33713476050955</v>
      </c>
      <c r="H21" s="38">
        <v>2.7173759060172</v>
      </c>
      <c r="I21" s="38">
        <v>2.34679160905517</v>
      </c>
      <c r="J21" s="73">
        <v>2.3388940203621</v>
      </c>
      <c r="K21" s="74">
        <v>3.375</v>
      </c>
      <c r="L21" s="74">
        <v>2.075</v>
      </c>
      <c r="M21" s="75">
        <v>4.22488</v>
      </c>
      <c r="N21" s="76">
        <v>2.24558</v>
      </c>
      <c r="O21" s="77">
        <v>4.4195</v>
      </c>
      <c r="P21" s="77">
        <v>2.23</v>
      </c>
      <c r="Q21" s="78"/>
      <c r="R21" s="39">
        <v>0.136773</v>
      </c>
      <c r="S21" s="40">
        <v>0.096976535910825</v>
      </c>
      <c r="T21" s="41"/>
      <c r="U21" s="41"/>
      <c r="V21" s="42">
        <v>1.9574</v>
      </c>
      <c r="W21" s="42">
        <v>2.2367375</v>
      </c>
      <c r="X21" s="42">
        <v>2.473025</v>
      </c>
      <c r="Y21" s="42">
        <v>2.48195</v>
      </c>
      <c r="Z21" s="42">
        <v>2.3839125</v>
      </c>
      <c r="AA21" s="42">
        <v>2.55171666666667</v>
      </c>
      <c r="AB21" s="42"/>
      <c r="AC21" s="37">
        <v>13.6895751762234</v>
      </c>
      <c r="AD21" s="39">
        <v>0.136773</v>
      </c>
      <c r="AE21" s="42">
        <v>0.08749800000000001</v>
      </c>
      <c r="AF21" s="42">
        <f>3*E21/100/(4*PI()*AE21)</f>
        <v>0.373510861640962</v>
      </c>
      <c r="AG21" s="42">
        <v>53.913734</v>
      </c>
      <c r="AH21" s="42">
        <v>27.232519</v>
      </c>
      <c r="AI21" s="42">
        <v>3.355934</v>
      </c>
      <c r="AJ21" s="42">
        <v>2.08851</v>
      </c>
      <c r="AK21" s="42">
        <v>60.484187</v>
      </c>
      <c r="AL21" s="42">
        <v>27.193156</v>
      </c>
      <c r="AM21" s="42">
        <v>4.128464</v>
      </c>
      <c r="AN21" s="42">
        <v>2.315469</v>
      </c>
      <c r="AO21" s="79">
        <f>(AI21-K21)/K21*100</f>
        <v>-0.564918518518519</v>
      </c>
      <c r="AP21" s="79">
        <f>(AJ21-L21)/L21*100</f>
        <v>0.651084337349398</v>
      </c>
      <c r="AQ21" s="79">
        <f>(AM21-O21)/O21*100</f>
        <v>-6.5852698269035</v>
      </c>
      <c r="AR21" s="79">
        <f>(AN21-P21)/P21*100</f>
        <v>3.83269058295964</v>
      </c>
      <c r="AS21" s="41"/>
      <c r="AT21" s="80"/>
      <c r="AU21" s="37">
        <v>13.6895751762234</v>
      </c>
      <c r="AV21" s="37"/>
      <c r="AW21" s="37"/>
      <c r="AX21" s="42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2"/>
    </row>
    <row r="22" ht="16" customHeight="1">
      <c r="A22" s="88">
        <v>129524</v>
      </c>
      <c r="B22" s="89">
        <v>129524</v>
      </c>
      <c r="C22" t="s" s="90">
        <v>39</v>
      </c>
      <c r="D22" t="s" s="7">
        <v>41</v>
      </c>
      <c r="E22" s="34">
        <v>14.7496400266624</v>
      </c>
      <c r="F22" s="91">
        <v>29.1155</v>
      </c>
      <c r="G22" s="92">
        <v>2.33104980516844</v>
      </c>
      <c r="H22" s="93">
        <v>2.74766991865127</v>
      </c>
      <c r="I22" s="93">
        <v>2.32029522264254</v>
      </c>
      <c r="J22" s="73">
        <v>2.31219410493688</v>
      </c>
      <c r="K22" s="94">
        <v>3.452</v>
      </c>
      <c r="L22" s="94">
        <v>1.916</v>
      </c>
      <c r="M22" s="95">
        <v>4.15626</v>
      </c>
      <c r="N22" s="96">
        <v>2.23581</v>
      </c>
      <c r="O22" s="77">
        <v>3.872</v>
      </c>
      <c r="P22" s="77">
        <v>1.982</v>
      </c>
      <c r="Q22" s="78"/>
      <c r="R22" s="54">
        <v>0.131826</v>
      </c>
      <c r="S22" s="55">
        <v>0.1</v>
      </c>
      <c r="T22" s="41"/>
      <c r="U22" s="41"/>
      <c r="V22" s="93">
        <v>1.9375625</v>
      </c>
      <c r="W22" s="93">
        <v>2.27314447629368</v>
      </c>
      <c r="X22" s="93">
        <v>2.6184125</v>
      </c>
      <c r="Y22" s="93">
        <v>2.5919875</v>
      </c>
      <c r="Z22" s="93">
        <v>2.5233375</v>
      </c>
      <c r="AA22" s="93">
        <v>2.7059</v>
      </c>
      <c r="AB22" s="93"/>
      <c r="AC22" s="37">
        <v>14.7496400266624</v>
      </c>
      <c r="AD22" s="54">
        <v>0.131826</v>
      </c>
      <c r="AE22" s="93">
        <v>0.08483400000000001</v>
      </c>
      <c r="AF22" s="93">
        <f>3*E22/100/(4*PI()*AE22)</f>
        <v>0.415071454676674</v>
      </c>
      <c r="AG22" s="93">
        <v>56.60942</v>
      </c>
      <c r="AH22" s="93">
        <v>28.594145</v>
      </c>
      <c r="AI22" s="93">
        <v>3.198706</v>
      </c>
      <c r="AJ22" s="93">
        <v>2.005976</v>
      </c>
      <c r="AK22" s="93">
        <v>60.484187</v>
      </c>
      <c r="AL22" s="93">
        <v>27.193156</v>
      </c>
      <c r="AM22" s="93">
        <v>3.987776</v>
      </c>
      <c r="AN22" s="93">
        <v>2.231704</v>
      </c>
      <c r="AO22" s="81">
        <f>(AI22-K22)/K22*100</f>
        <v>-7.33760139049826</v>
      </c>
      <c r="AP22" s="81">
        <f>(AJ22-L22)/L22*100</f>
        <v>4.69603340292276</v>
      </c>
      <c r="AQ22" s="81">
        <f>(AM22-O22)/O22*100</f>
        <v>2.9900826446281</v>
      </c>
      <c r="AR22" s="81">
        <f>(AN22-P22)/P22*100</f>
        <v>12.5985872855701</v>
      </c>
      <c r="AS22" s="41"/>
      <c r="AT22" s="80"/>
      <c r="AU22" s="37">
        <v>14.7496400266624</v>
      </c>
      <c r="AV22" s="42">
        <f>2.71*(1-AU22/100)+1.22*AU22/100</f>
        <v>2.49023036360273</v>
      </c>
      <c r="AW22" s="42">
        <f>2.71*(1-AU22/100)+1.04*AU22/100</f>
        <v>2.46368101155474</v>
      </c>
      <c r="AX22" s="42">
        <v>0.079</v>
      </c>
      <c r="AY22" s="42">
        <v>23.577891</v>
      </c>
      <c r="AZ22" s="42">
        <v>7.921882</v>
      </c>
      <c r="BA22" s="42">
        <v>7.828005</v>
      </c>
      <c r="BB22" s="42">
        <v>3.198195</v>
      </c>
      <c r="BC22" s="42">
        <v>1.842799</v>
      </c>
      <c r="BD22" s="42">
        <v>44.649603</v>
      </c>
      <c r="BE22" s="42">
        <v>22.719238</v>
      </c>
      <c r="BF22" s="42">
        <v>10.965182</v>
      </c>
      <c r="BG22" s="42">
        <f>SQRT(BD22/AW22)</f>
        <v>4.25712657211075</v>
      </c>
      <c r="BH22" s="42">
        <f>SQRT(BF22/AW22)</f>
        <v>2.10967562016884</v>
      </c>
      <c r="BI22" s="81">
        <f>(BB22-K22)/K22*100</f>
        <v>-7.3524044032445</v>
      </c>
      <c r="BJ22" s="81">
        <f>(BC22-L22)/L22*100</f>
        <v>-3.8205114822547</v>
      </c>
      <c r="BK22" s="81">
        <f>(BG22-O22)/O22*100</f>
        <v>9.946450726000769</v>
      </c>
      <c r="BL22" s="81">
        <f>(BH22-P22)/P22*100</f>
        <v>6.44175681982038</v>
      </c>
      <c r="BM22" s="41"/>
      <c r="BN22" s="93"/>
    </row>
    <row r="23" ht="16" customHeight="1">
      <c r="A23" s="31">
        <v>129552</v>
      </c>
      <c r="B23" s="32">
        <v>129552</v>
      </c>
      <c r="C23" t="s" s="33">
        <v>39</v>
      </c>
      <c r="D23" t="s" s="7">
        <v>30</v>
      </c>
      <c r="E23" s="34">
        <v>14.4744098072433</v>
      </c>
      <c r="F23" s="35">
        <v>41.5428</v>
      </c>
      <c r="G23" s="36">
        <v>2.30512794556488</v>
      </c>
      <c r="H23" s="38">
        <v>2.69798766051416</v>
      </c>
      <c r="I23" s="38">
        <v>2.31767405888009</v>
      </c>
      <c r="J23" s="73">
        <v>2.3103288700721</v>
      </c>
      <c r="K23" s="74">
        <v>3.316</v>
      </c>
      <c r="L23" s="74">
        <v>2.07666666666667</v>
      </c>
      <c r="M23" s="75">
        <v>4.204595</v>
      </c>
      <c r="N23" s="76">
        <v>2.37317</v>
      </c>
      <c r="O23" s="77">
        <v>3.9165</v>
      </c>
      <c r="P23" s="77">
        <v>2.033</v>
      </c>
      <c r="Q23" s="78"/>
      <c r="R23" s="39">
        <v>0.149968</v>
      </c>
      <c r="S23" s="40">
        <v>0.09404448517263519</v>
      </c>
      <c r="T23" s="41"/>
      <c r="U23" s="41"/>
      <c r="V23" s="42">
        <v>1.869</v>
      </c>
      <c r="W23" s="42">
        <v>2.2544596734705</v>
      </c>
      <c r="X23" s="42">
        <v>2.5841875</v>
      </c>
      <c r="Y23" s="42">
        <v>2.5781125</v>
      </c>
      <c r="Z23" s="42">
        <v>2.540625</v>
      </c>
      <c r="AA23" s="42">
        <v>2.70180833333333</v>
      </c>
      <c r="AB23" s="42"/>
      <c r="AC23" s="37">
        <v>14.4744098072433</v>
      </c>
      <c r="AD23" s="39">
        <v>0.149968</v>
      </c>
      <c r="AE23" s="42">
        <v>0.078705</v>
      </c>
      <c r="AF23" s="42">
        <f>3*E23/100/(4*PI()*AE23)</f>
        <v>0.439045906072152</v>
      </c>
      <c r="AG23" s="42">
        <v>56.60942</v>
      </c>
      <c r="AH23" s="42">
        <v>28.594145</v>
      </c>
      <c r="AI23" s="42">
        <v>3.099993</v>
      </c>
      <c r="AJ23" s="42">
        <v>1.952108</v>
      </c>
      <c r="AK23" s="42">
        <v>60.484187</v>
      </c>
      <c r="AL23" s="42">
        <v>27.193156</v>
      </c>
      <c r="AM23" s="42">
        <v>3.954946</v>
      </c>
      <c r="AN23" s="42">
        <v>2.207482</v>
      </c>
      <c r="AO23" s="79">
        <f>(AI23-K23)/K23*100</f>
        <v>-6.51408323281062</v>
      </c>
      <c r="AP23" s="79">
        <f>(AJ23-L23)/L23*100</f>
        <v>-5.99800963081877</v>
      </c>
      <c r="AQ23" s="79">
        <f>(AM23-O23)/O23*100</f>
        <v>0.981641771990297</v>
      </c>
      <c r="AR23" s="79">
        <f>(AN23-P23)/P23*100</f>
        <v>8.5824889326119</v>
      </c>
      <c r="AS23" s="41"/>
      <c r="AT23" s="80"/>
      <c r="AU23" s="37">
        <v>14.4744098072433</v>
      </c>
      <c r="AV23" s="37"/>
      <c r="AW23" s="37"/>
      <c r="AX23" s="42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2"/>
    </row>
    <row r="24" ht="16" customHeight="1">
      <c r="A24" s="31">
        <v>129563</v>
      </c>
      <c r="B24" s="32">
        <v>129563</v>
      </c>
      <c r="C24" t="s" s="33">
        <v>39</v>
      </c>
      <c r="D24" t="s" s="7">
        <v>34</v>
      </c>
      <c r="E24" s="34">
        <v>15.8851693406969</v>
      </c>
      <c r="F24" s="35">
        <v>293.409</v>
      </c>
      <c r="G24" s="36">
        <v>2.27414009362578</v>
      </c>
      <c r="H24" s="38">
        <v>2.7019581586901</v>
      </c>
      <c r="I24" s="38">
        <v>2.27983787838761</v>
      </c>
      <c r="J24" s="73">
        <v>2.27416868496522</v>
      </c>
      <c r="K24" s="74">
        <v>3.252</v>
      </c>
      <c r="L24" s="74">
        <v>1.98433333333333</v>
      </c>
      <c r="M24" s="75">
        <v>4.03364</v>
      </c>
      <c r="N24" s="76">
        <v>2.31886</v>
      </c>
      <c r="O24" s="77">
        <v>3.799</v>
      </c>
      <c r="P24" s="77">
        <v>2.02</v>
      </c>
      <c r="Q24" s="78"/>
      <c r="R24" s="39">
        <v>0.134276</v>
      </c>
      <c r="S24" s="40">
        <v>0.096976535910825</v>
      </c>
      <c r="T24" s="41"/>
      <c r="U24" s="41"/>
      <c r="V24" s="42">
        <v>1.8122</v>
      </c>
      <c r="W24" s="42">
        <v>2.166325</v>
      </c>
      <c r="X24" s="42">
        <v>2.6128125</v>
      </c>
      <c r="Y24" s="42">
        <v>2.5403875</v>
      </c>
      <c r="Z24" s="42">
        <v>2.48075</v>
      </c>
      <c r="AA24" s="42">
        <v>2.61398333333333</v>
      </c>
      <c r="AB24" s="42"/>
      <c r="AC24" s="37">
        <v>15.8851693406969</v>
      </c>
      <c r="AD24" s="39">
        <v>0.134276</v>
      </c>
      <c r="AE24" s="42">
        <v>0.08749800000000001</v>
      </c>
      <c r="AF24" s="42">
        <f>3*E24/100/(4*PI()*AE24)</f>
        <v>0.433416173356603</v>
      </c>
      <c r="AG24" s="42">
        <v>56.60942</v>
      </c>
      <c r="AH24" s="42">
        <v>28.594145</v>
      </c>
      <c r="AI24" s="42">
        <v>3.059717</v>
      </c>
      <c r="AJ24" s="42">
        <v>1.924928</v>
      </c>
      <c r="AK24" s="42">
        <v>60.484187</v>
      </c>
      <c r="AL24" s="42">
        <v>27.193156</v>
      </c>
      <c r="AM24" s="42">
        <v>3.893132</v>
      </c>
      <c r="AN24" s="42">
        <v>2.176966</v>
      </c>
      <c r="AO24" s="79">
        <f>(AI24-K24)/K24*100</f>
        <v>-5.91276137761378</v>
      </c>
      <c r="AP24" s="79">
        <f>(AJ24-L24)/L24*100</f>
        <v>-2.99371745338469</v>
      </c>
      <c r="AQ24" s="79">
        <f>(AM24-O24)/O24*100</f>
        <v>2.47780994998684</v>
      </c>
      <c r="AR24" s="79">
        <f>(AN24-P24)/P24*100</f>
        <v>7.77059405940594</v>
      </c>
      <c r="AS24" s="41"/>
      <c r="AT24" s="80"/>
      <c r="AU24" s="37">
        <v>15.8851693406969</v>
      </c>
      <c r="AV24" s="37"/>
      <c r="AW24" s="37"/>
      <c r="AX24" s="42"/>
      <c r="AY24" s="41"/>
      <c r="AZ24" s="41"/>
      <c r="BA24" s="41"/>
      <c r="BB24" s="42"/>
      <c r="BC24" s="42"/>
      <c r="BD24" s="41"/>
      <c r="BE24" s="41"/>
      <c r="BF24" s="41"/>
      <c r="BG24" s="42"/>
      <c r="BH24" s="42"/>
      <c r="BI24" s="41"/>
      <c r="BJ24" s="41"/>
      <c r="BK24" s="41"/>
      <c r="BL24" s="41"/>
      <c r="BM24" s="41"/>
      <c r="BN24" s="42"/>
    </row>
    <row r="25" ht="16" customHeight="1">
      <c r="A25" s="31">
        <v>129688</v>
      </c>
      <c r="B25" s="32">
        <v>129688</v>
      </c>
      <c r="C25" t="s" s="33">
        <v>39</v>
      </c>
      <c r="D25" t="s" s="7">
        <v>30</v>
      </c>
      <c r="E25" s="34">
        <v>8.65773064992614</v>
      </c>
      <c r="F25" s="35">
        <v>16.363</v>
      </c>
      <c r="G25" s="36">
        <v>2.4725957530179</v>
      </c>
      <c r="H25" s="38">
        <v>2.70798531159223</v>
      </c>
      <c r="I25" s="38">
        <v>2.47254932514771</v>
      </c>
      <c r="J25" s="73">
        <v>2.20689708063385</v>
      </c>
      <c r="K25" s="74">
        <v>4.60333333333333</v>
      </c>
      <c r="L25" s="74">
        <v>2.691</v>
      </c>
      <c r="M25" s="75">
        <v>5.18366</v>
      </c>
      <c r="N25" s="76">
        <v>2.90989</v>
      </c>
      <c r="O25" s="77">
        <v>4.8745</v>
      </c>
      <c r="P25" s="77">
        <v>2.7795</v>
      </c>
      <c r="Q25" s="78"/>
      <c r="R25" s="39">
        <v>0.09289699999999999</v>
      </c>
      <c r="S25" s="40">
        <v>0.08066156921766129</v>
      </c>
      <c r="T25" s="41"/>
      <c r="U25" s="41"/>
      <c r="V25" s="42">
        <v>2.2072875</v>
      </c>
      <c r="W25" s="42">
        <v>2.36528841565671</v>
      </c>
      <c r="X25" s="42">
        <v>2.6574375</v>
      </c>
      <c r="Y25" s="42">
        <v>2.595825</v>
      </c>
      <c r="Z25" s="42">
        <v>2.55265</v>
      </c>
      <c r="AA25" s="42">
        <v>2.65515</v>
      </c>
      <c r="AB25" s="42"/>
      <c r="AC25" s="37">
        <v>8.65773064992614</v>
      </c>
      <c r="AD25" s="39">
        <v>0.09289699999999999</v>
      </c>
      <c r="AE25" s="42">
        <v>0.108143</v>
      </c>
      <c r="AF25" s="42">
        <f>3*E25/100/(4*PI()*AE25)</f>
        <v>0.191124801729278</v>
      </c>
      <c r="AG25" s="42">
        <v>56.60942</v>
      </c>
      <c r="AH25" s="42">
        <v>28.594145</v>
      </c>
      <c r="AI25" s="42">
        <v>4.517408</v>
      </c>
      <c r="AJ25" s="42">
        <v>2.688999</v>
      </c>
      <c r="AK25" s="42">
        <v>60.484187</v>
      </c>
      <c r="AL25" s="42">
        <v>27.193156</v>
      </c>
      <c r="AM25" s="42">
        <v>4.845647</v>
      </c>
      <c r="AN25" s="42">
        <v>2.701532</v>
      </c>
      <c r="AO25" s="79">
        <f>(AI25-K25)/K25*100</f>
        <v>-1.86658942795069</v>
      </c>
      <c r="AP25" s="79">
        <f>(AJ25-L25)/L25*100</f>
        <v>-0.0743589743589744</v>
      </c>
      <c r="AQ25" s="79">
        <f>(AM25-O25)/O25*100</f>
        <v>-0.591917119704585</v>
      </c>
      <c r="AR25" s="79">
        <f>(AN25-P25)/P25*100</f>
        <v>-2.80510883252384</v>
      </c>
      <c r="AS25" s="41"/>
      <c r="AT25" s="80"/>
      <c r="AU25" s="37">
        <v>8.65773064992614</v>
      </c>
      <c r="AV25" s="37"/>
      <c r="AW25" s="37"/>
      <c r="AX25" s="42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2"/>
    </row>
    <row r="26" ht="16" customHeight="1">
      <c r="A26" s="31">
        <v>129693</v>
      </c>
      <c r="B26" s="32">
        <v>129693</v>
      </c>
      <c r="C26" t="s" s="33">
        <v>39</v>
      </c>
      <c r="D26" t="s" s="7">
        <v>30</v>
      </c>
      <c r="E26" s="34">
        <v>10.6535921624174</v>
      </c>
      <c r="F26" s="35">
        <v>308.141</v>
      </c>
      <c r="G26" s="36">
        <v>2.40827476924385</v>
      </c>
      <c r="H26" s="38">
        <v>2.69924887995231</v>
      </c>
      <c r="I26" s="38">
        <v>2.42444305288008</v>
      </c>
      <c r="J26" s="73">
        <v>2.4152912588464</v>
      </c>
      <c r="K26" s="74">
        <v>3.763</v>
      </c>
      <c r="L26" s="74">
        <v>2.21866666666667</v>
      </c>
      <c r="M26" s="75">
        <v>4.75037</v>
      </c>
      <c r="N26" s="76">
        <v>2.64436</v>
      </c>
      <c r="O26" s="77">
        <v>4.7595</v>
      </c>
      <c r="P26" s="77">
        <v>2.47</v>
      </c>
      <c r="Q26" s="78"/>
      <c r="R26" s="39">
        <v>0.08790199999999999</v>
      </c>
      <c r="S26" s="40">
        <v>0.0758577575029184</v>
      </c>
      <c r="T26" s="41"/>
      <c r="U26" s="41"/>
      <c r="V26" s="42">
        <v>2.075675</v>
      </c>
      <c r="W26" s="42">
        <v>2.24859238040216</v>
      </c>
      <c r="X26" s="42">
        <v>2.598425</v>
      </c>
      <c r="Y26" s="42">
        <v>2.4998</v>
      </c>
      <c r="Z26" s="42">
        <v>2.4773625</v>
      </c>
      <c r="AA26" s="42">
        <v>2.604325</v>
      </c>
      <c r="AB26" s="42"/>
      <c r="AC26" s="37">
        <v>10.6535921624174</v>
      </c>
      <c r="AD26" s="39">
        <v>0.08790199999999999</v>
      </c>
      <c r="AE26" s="42">
        <v>0.08749800000000001</v>
      </c>
      <c r="AF26" s="42">
        <f>3*E26/100/(4*PI()*AE26)</f>
        <v>0.29067610476819</v>
      </c>
      <c r="AG26" s="42">
        <v>51.218047</v>
      </c>
      <c r="AH26" s="42">
        <v>25.870893</v>
      </c>
      <c r="AI26" s="42">
        <v>3.753999</v>
      </c>
      <c r="AJ26" s="42">
        <v>2.29601</v>
      </c>
      <c r="AK26" s="42">
        <v>63.667566</v>
      </c>
      <c r="AL26" s="42">
        <v>28.624375</v>
      </c>
      <c r="AM26" s="42">
        <v>4.569379</v>
      </c>
      <c r="AN26" s="42">
        <v>2.567529</v>
      </c>
      <c r="AO26" s="79">
        <f>(AI26-K26)/K26*100</f>
        <v>-0.239197448844007</v>
      </c>
      <c r="AP26" s="79">
        <f>(AJ26-L26)/L26*100</f>
        <v>3.48602764423061</v>
      </c>
      <c r="AQ26" s="79">
        <f>(AM26-O26)/O26*100</f>
        <v>-3.99455825191722</v>
      </c>
      <c r="AR26" s="79">
        <f>(AN26-P26)/P26*100</f>
        <v>3.94854251012146</v>
      </c>
      <c r="AS26" s="41"/>
      <c r="AT26" s="80"/>
      <c r="AU26" s="37">
        <v>10.6535921624174</v>
      </c>
      <c r="AV26" s="37"/>
      <c r="AW26" s="37"/>
      <c r="AX26" s="42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2"/>
    </row>
    <row r="27" ht="16" customHeight="1">
      <c r="A27" s="31">
        <v>129744</v>
      </c>
      <c r="B27" s="32">
        <v>129744</v>
      </c>
      <c r="C27" t="s" s="33">
        <v>39</v>
      </c>
      <c r="D27" t="s" s="7">
        <v>42</v>
      </c>
      <c r="E27" s="34">
        <v>3.7313</v>
      </c>
      <c r="F27" s="35">
        <v>0.430094</v>
      </c>
      <c r="G27" s="36">
        <v>2.60859422638855</v>
      </c>
      <c r="H27" s="38">
        <v>2.70970068507352</v>
      </c>
      <c r="I27" s="38">
        <v>2.53784567539267</v>
      </c>
      <c r="J27" s="73">
        <v>2.60060744769084</v>
      </c>
      <c r="K27" s="74">
        <v>4.817</v>
      </c>
      <c r="L27" s="74">
        <v>2.822</v>
      </c>
      <c r="M27" s="75">
        <v>5.68682</v>
      </c>
      <c r="N27" s="76">
        <v>3.238515</v>
      </c>
      <c r="O27" s="77">
        <v>5.36</v>
      </c>
      <c r="P27" s="77">
        <v>2.893</v>
      </c>
      <c r="Q27" s="78"/>
      <c r="R27" s="39">
        <v>0.107647</v>
      </c>
      <c r="S27" s="40">
        <v>0.0558041717476997</v>
      </c>
      <c r="T27" s="41"/>
      <c r="U27" s="41"/>
      <c r="V27" s="42">
        <v>2.598375</v>
      </c>
      <c r="W27" s="42">
        <v>2.71515006849988</v>
      </c>
      <c r="X27" s="42"/>
      <c r="Y27" s="42">
        <v>2.810875</v>
      </c>
      <c r="Z27" s="42">
        <v>2.7981125</v>
      </c>
      <c r="AA27" s="42">
        <v>2.87930833333333</v>
      </c>
      <c r="AB27" s="42"/>
      <c r="AC27" s="37">
        <v>3.7313</v>
      </c>
      <c r="AD27" s="39">
        <v>0.107647</v>
      </c>
      <c r="AE27" s="42">
        <v>0.08749800000000001</v>
      </c>
      <c r="AF27" s="42">
        <f>3*E27/100/(4*PI()*AE27)</f>
        <v>0.101806013707534</v>
      </c>
      <c r="AG27" s="42">
        <v>51.218047</v>
      </c>
      <c r="AH27" s="42">
        <v>25.870893</v>
      </c>
      <c r="AI27" s="42">
        <v>4.894336</v>
      </c>
      <c r="AJ27" s="42">
        <v>2.827812</v>
      </c>
      <c r="AK27" s="42">
        <v>60.484187</v>
      </c>
      <c r="AL27" s="42">
        <v>27.193156</v>
      </c>
      <c r="AM27" s="42">
        <v>5.370383</v>
      </c>
      <c r="AN27" s="42">
        <v>2.937464</v>
      </c>
      <c r="AO27" s="79">
        <f>(AI27-K27)/K27*100</f>
        <v>1.60548058957858</v>
      </c>
      <c r="AP27" s="79">
        <f>(AJ27-L27)/L27*100</f>
        <v>0.205953224663359</v>
      </c>
      <c r="AQ27" s="79">
        <f>(AM27-O27)/O27*100</f>
        <v>0.193712686567164</v>
      </c>
      <c r="AR27" s="79">
        <f>(AN27-P27)/P27*100</f>
        <v>1.53695126166609</v>
      </c>
      <c r="AS27" s="41"/>
      <c r="AT27" s="80"/>
      <c r="AU27" s="37">
        <v>3.7313</v>
      </c>
      <c r="AV27" s="37"/>
      <c r="AW27" s="37"/>
      <c r="AX27" s="42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2"/>
    </row>
    <row r="28" ht="16" customHeight="1">
      <c r="A28" s="31">
        <v>129750</v>
      </c>
      <c r="B28" s="32">
        <v>129750</v>
      </c>
      <c r="C28" t="s" s="33">
        <v>39</v>
      </c>
      <c r="D28" t="s" s="7">
        <v>43</v>
      </c>
      <c r="E28" s="34">
        <v>2.16235</v>
      </c>
      <c r="F28" s="56">
        <v>0.0219341</v>
      </c>
      <c r="G28" s="36">
        <v>2.65457823080577</v>
      </c>
      <c r="H28" s="38">
        <v>2.71324737928423</v>
      </c>
      <c r="I28" s="38">
        <v>2.63858368752665</v>
      </c>
      <c r="J28" s="73">
        <v>2.64075739142615</v>
      </c>
      <c r="K28" s="74">
        <v>4.984</v>
      </c>
      <c r="L28" s="74">
        <v>2.876</v>
      </c>
      <c r="M28" s="75">
        <v>5.91915</v>
      </c>
      <c r="N28" s="76">
        <v>3.195955</v>
      </c>
      <c r="O28" s="77">
        <v>5.674</v>
      </c>
      <c r="P28" s="77">
        <v>2.9915</v>
      </c>
      <c r="Q28" s="78"/>
      <c r="R28" s="39">
        <v>0.091201</v>
      </c>
      <c r="S28" s="40">
        <v>0.144543977074593</v>
      </c>
      <c r="T28" s="41"/>
      <c r="U28" s="41"/>
      <c r="V28" s="42">
        <v>2.7035125</v>
      </c>
      <c r="W28" s="42">
        <v>2.81738374479819</v>
      </c>
      <c r="X28" s="42"/>
      <c r="Y28" s="42">
        <v>2.871125</v>
      </c>
      <c r="Z28" s="42">
        <v>2.8489375</v>
      </c>
      <c r="AA28" s="42">
        <v>2.96265</v>
      </c>
      <c r="AB28" s="42"/>
      <c r="AC28" s="37">
        <v>2.16235</v>
      </c>
      <c r="AD28" s="39">
        <v>0.091201</v>
      </c>
      <c r="AE28" s="42">
        <v>0.091201</v>
      </c>
      <c r="AF28" s="42">
        <f>3*E28/100/(4*PI()*AE28)</f>
        <v>0.0566027825124878</v>
      </c>
      <c r="AG28" s="42">
        <v>51.218047</v>
      </c>
      <c r="AH28" s="42">
        <v>25.870893</v>
      </c>
      <c r="AI28" s="42">
        <v>5.200026</v>
      </c>
      <c r="AJ28" s="42">
        <v>2.945166</v>
      </c>
      <c r="AK28" s="42">
        <v>60.484187</v>
      </c>
      <c r="AL28" s="42">
        <v>27.193156</v>
      </c>
      <c r="AM28" s="42">
        <v>5.619825</v>
      </c>
      <c r="AN28" s="42">
        <v>3.038748</v>
      </c>
      <c r="AO28" s="79">
        <f>(AI28-K28)/K28*100</f>
        <v>4.33439004815409</v>
      </c>
      <c r="AP28" s="79">
        <f>(AJ28-L28)/L28*100</f>
        <v>2.40493741307371</v>
      </c>
      <c r="AQ28" s="79">
        <f>(AM28-O28)/O28*100</f>
        <v>-0.954793796263659</v>
      </c>
      <c r="AR28" s="79">
        <f>(AN28-P28)/P28*100</f>
        <v>1.57940832358349</v>
      </c>
      <c r="AS28" s="41"/>
      <c r="AT28" s="80"/>
      <c r="AU28" s="37">
        <v>2.16235</v>
      </c>
      <c r="AV28" s="37"/>
      <c r="AW28" s="37"/>
      <c r="AX28" s="42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2"/>
    </row>
    <row r="29" ht="16" customHeight="1">
      <c r="A29" s="31">
        <v>129817</v>
      </c>
      <c r="B29" s="32">
        <v>129817</v>
      </c>
      <c r="C29" t="s" s="33">
        <v>39</v>
      </c>
      <c r="D29" t="s" s="7">
        <v>44</v>
      </c>
      <c r="E29" s="34">
        <v>1.47115</v>
      </c>
      <c r="F29" s="56">
        <v>0.0169466</v>
      </c>
      <c r="G29" s="36">
        <v>2.67189939921835</v>
      </c>
      <c r="H29" s="38">
        <v>2.71179445370925</v>
      </c>
      <c r="I29" s="38">
        <v>2.66202412340174</v>
      </c>
      <c r="J29" s="73">
        <v>2.66326394791671</v>
      </c>
      <c r="K29" s="74">
        <v>4.881</v>
      </c>
      <c r="L29" s="74">
        <v>2.794</v>
      </c>
      <c r="M29" s="75">
        <v>5.95854</v>
      </c>
      <c r="N29" s="76">
        <v>3.269995</v>
      </c>
      <c r="O29" s="77">
        <v>5.568</v>
      </c>
      <c r="P29" s="77">
        <v>2.954</v>
      </c>
      <c r="Q29" s="78"/>
      <c r="R29" s="39">
        <v>0.022491</v>
      </c>
      <c r="S29" s="40">
        <v>0.0301995172040202</v>
      </c>
      <c r="T29" s="41"/>
      <c r="U29" s="41"/>
      <c r="V29" s="42">
        <v>2.659425</v>
      </c>
      <c r="W29" s="42">
        <v>2.83688986168779</v>
      </c>
      <c r="X29" s="42"/>
      <c r="Y29" s="42">
        <v>2.9071875</v>
      </c>
      <c r="Z29" s="42">
        <v>2.9149375</v>
      </c>
      <c r="AA29" s="42">
        <v>3.02493333333333</v>
      </c>
      <c r="AB29" s="42"/>
      <c r="AC29" s="37">
        <v>1.47115</v>
      </c>
      <c r="AD29" s="39">
        <v>0.022491</v>
      </c>
      <c r="AE29" s="42">
        <v>0.030339</v>
      </c>
      <c r="AF29" s="42">
        <f>3*E29/100/(4*PI()*AE29)</f>
        <v>0.115762283461704</v>
      </c>
      <c r="AG29" s="42">
        <v>51.218047</v>
      </c>
      <c r="AH29" s="42">
        <v>25.870893</v>
      </c>
      <c r="AI29" s="42">
        <v>4.843878</v>
      </c>
      <c r="AJ29" s="42">
        <v>2.823989</v>
      </c>
      <c r="AK29" s="42">
        <v>60.484187</v>
      </c>
      <c r="AL29" s="42">
        <v>27.193156</v>
      </c>
      <c r="AM29" s="42">
        <v>5.50036</v>
      </c>
      <c r="AN29" s="42">
        <v>2.960979</v>
      </c>
      <c r="AO29" s="79">
        <f>(AI29-K29)/K29*100</f>
        <v>-0.760540872771973</v>
      </c>
      <c r="AP29" s="79">
        <f>(AJ29-L29)/L29*100</f>
        <v>1.07333571939871</v>
      </c>
      <c r="AQ29" s="79">
        <f>(AM29-O29)/O29*100</f>
        <v>-1.21479885057471</v>
      </c>
      <c r="AR29" s="79">
        <f>(AN29-P29)/P29*100</f>
        <v>0.236255924170616</v>
      </c>
      <c r="AS29" s="41"/>
      <c r="AT29" s="80"/>
      <c r="AU29" s="37">
        <v>1.47115</v>
      </c>
      <c r="AV29" s="37"/>
      <c r="AW29" s="37"/>
      <c r="AX29" s="42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2"/>
    </row>
    <row r="30" ht="16" customHeight="1">
      <c r="A30" s="31">
        <v>129822</v>
      </c>
      <c r="B30" s="32">
        <v>129822</v>
      </c>
      <c r="C30" t="s" s="33">
        <v>39</v>
      </c>
      <c r="D30" t="s" s="7">
        <v>45</v>
      </c>
      <c r="E30" s="34">
        <v>6.93471538580656</v>
      </c>
      <c r="F30" s="35">
        <v>2.14871</v>
      </c>
      <c r="G30" s="36">
        <v>2.52614830234572</v>
      </c>
      <c r="H30" s="38">
        <v>2.72044676656269</v>
      </c>
      <c r="I30" s="38">
        <v>2.52520044686311</v>
      </c>
      <c r="J30" s="73">
        <v>2.51631567421079</v>
      </c>
      <c r="K30" s="74">
        <v>4.89766666666667</v>
      </c>
      <c r="L30" s="74">
        <v>2.75733333333333</v>
      </c>
      <c r="M30" s="75">
        <v>5.37412</v>
      </c>
      <c r="N30" s="76">
        <v>3.09191</v>
      </c>
      <c r="O30" s="77">
        <v>5.2115</v>
      </c>
      <c r="P30" s="77">
        <v>2.7795</v>
      </c>
      <c r="Q30" s="78"/>
      <c r="R30" s="39">
        <v>0.131826</v>
      </c>
      <c r="S30" s="40">
        <v>0.1</v>
      </c>
      <c r="T30" s="41"/>
      <c r="U30" s="41"/>
      <c r="V30" s="42">
        <v>2.4153</v>
      </c>
      <c r="W30" s="42">
        <v>2.60516146035312</v>
      </c>
      <c r="X30" s="42">
        <v>2.8582125</v>
      </c>
      <c r="Y30" s="42">
        <v>2.781475</v>
      </c>
      <c r="Z30" s="42">
        <v>2.8097</v>
      </c>
      <c r="AA30" s="42">
        <v>2.87224166666667</v>
      </c>
      <c r="AB30" s="42"/>
      <c r="AC30" s="37">
        <v>6.93471538580656</v>
      </c>
      <c r="AD30" s="39">
        <v>0.131826</v>
      </c>
      <c r="AE30" s="42">
        <v>0.125893</v>
      </c>
      <c r="AF30" s="42">
        <f>3*E30/100/(4*PI()*AE30)</f>
        <v>0.131503844445664</v>
      </c>
      <c r="AG30" s="42">
        <v>53.913734</v>
      </c>
      <c r="AH30" s="42">
        <v>27.232519</v>
      </c>
      <c r="AI30" s="42">
        <v>4.782265</v>
      </c>
      <c r="AJ30" s="42">
        <v>2.788864</v>
      </c>
      <c r="AK30" s="42">
        <v>60.484187</v>
      </c>
      <c r="AL30" s="42">
        <v>27.193156</v>
      </c>
      <c r="AM30" s="42">
        <v>5.126981</v>
      </c>
      <c r="AN30" s="42">
        <v>2.833131</v>
      </c>
      <c r="AO30" s="79">
        <f>(AI30-K30)/K30*100</f>
        <v>-2.35625808207997</v>
      </c>
      <c r="AP30" s="79">
        <f>(AJ30-L30)/L30*100</f>
        <v>1.14352030947788</v>
      </c>
      <c r="AQ30" s="79">
        <f>(AM30-O30)/O30*100</f>
        <v>-1.62177875851482</v>
      </c>
      <c r="AR30" s="79">
        <f>(AN30-P30)/P30*100</f>
        <v>1.92951969778737</v>
      </c>
      <c r="AS30" s="41"/>
      <c r="AT30" s="80"/>
      <c r="AU30" s="37">
        <v>6.93471538580656</v>
      </c>
      <c r="AV30" s="37"/>
      <c r="AW30" s="37"/>
      <c r="AX30" s="42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2"/>
    </row>
    <row r="31" ht="16" customHeight="1">
      <c r="A31" s="31">
        <v>129845</v>
      </c>
      <c r="B31" s="32">
        <v>129845</v>
      </c>
      <c r="C31" t="s" s="33">
        <v>39</v>
      </c>
      <c r="D31" t="s" s="7">
        <v>30</v>
      </c>
      <c r="E31" s="34">
        <v>7.45995112280221</v>
      </c>
      <c r="F31" s="35">
        <v>7.07726</v>
      </c>
      <c r="G31" s="36">
        <v>2.50409476159782</v>
      </c>
      <c r="H31" s="38">
        <v>2.70787134741248</v>
      </c>
      <c r="I31" s="38">
        <v>2.50330227384531</v>
      </c>
      <c r="J31" s="73">
        <v>2.49466042379601</v>
      </c>
      <c r="K31" s="74">
        <v>5.19933333333333</v>
      </c>
      <c r="L31" s="74">
        <v>2.85566666666667</v>
      </c>
      <c r="M31" s="75">
        <v>5.370535</v>
      </c>
      <c r="N31" s="76">
        <v>3.00731</v>
      </c>
      <c r="O31" s="77">
        <v>5.4695</v>
      </c>
      <c r="P31" s="77">
        <v>2.9115</v>
      </c>
      <c r="Q31" s="78"/>
      <c r="R31" s="39">
        <v>0.120226</v>
      </c>
      <c r="S31" s="40">
        <v>0.0735642254459641</v>
      </c>
      <c r="T31" s="41"/>
      <c r="U31" s="41"/>
      <c r="V31" s="42">
        <v>2.357925</v>
      </c>
      <c r="W31" s="42">
        <v>2.53375679782887</v>
      </c>
      <c r="X31" s="42">
        <v>2.789625</v>
      </c>
      <c r="Y31" s="42">
        <v>2.69595</v>
      </c>
      <c r="Z31" s="42">
        <v>2.6235875</v>
      </c>
      <c r="AA31" s="42">
        <v>2.74848333333333</v>
      </c>
      <c r="AB31" s="42"/>
      <c r="AC31" s="37">
        <v>7.45995112280221</v>
      </c>
      <c r="AD31" s="39">
        <v>0.120226</v>
      </c>
      <c r="AE31" s="42">
        <v>0.190546</v>
      </c>
      <c r="AF31" s="42">
        <f>3*E31/100/(4*PI()*AE31)</f>
        <v>0.09346468278666881</v>
      </c>
      <c r="AG31" s="42">
        <v>56.60942</v>
      </c>
      <c r="AH31" s="42">
        <v>28.594145</v>
      </c>
      <c r="AI31" s="42">
        <v>5.120437</v>
      </c>
      <c r="AJ31" s="42">
        <v>2.936321</v>
      </c>
      <c r="AK31" s="42">
        <v>63.667566</v>
      </c>
      <c r="AL31" s="42">
        <v>28.624375</v>
      </c>
      <c r="AM31" s="42">
        <v>5.403039</v>
      </c>
      <c r="AN31" s="42">
        <v>2.965681</v>
      </c>
      <c r="AO31" s="79">
        <f>(AI31-K31)/K31*100</f>
        <v>-1.51743172201558</v>
      </c>
      <c r="AP31" s="79">
        <f>(AJ31-L31)/L31*100</f>
        <v>2.82436091980845</v>
      </c>
      <c r="AQ31" s="79">
        <f>(AM31-O31)/O31*100</f>
        <v>-1.2151202120852</v>
      </c>
      <c r="AR31" s="79">
        <f>(AN31-P31)/P31*100</f>
        <v>1.86093079168813</v>
      </c>
      <c r="AS31" s="41"/>
      <c r="AT31" s="80"/>
      <c r="AU31" s="37">
        <v>7.45995112280221</v>
      </c>
      <c r="AV31" s="37"/>
      <c r="AW31" s="37"/>
      <c r="AX31" s="42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2"/>
    </row>
    <row r="32" ht="16" customHeight="1">
      <c r="A32" s="31">
        <v>129897</v>
      </c>
      <c r="B32" s="32">
        <v>129897</v>
      </c>
      <c r="C32" t="s" s="33">
        <v>39</v>
      </c>
      <c r="D32" t="s" s="7">
        <v>46</v>
      </c>
      <c r="E32" s="34">
        <v>23.6485416123435</v>
      </c>
      <c r="F32" s="35">
        <v>1426.84</v>
      </c>
      <c r="G32" s="36">
        <v>2.02037140850278</v>
      </c>
      <c r="H32" s="38">
        <v>2.64679305343682</v>
      </c>
      <c r="I32" s="38">
        <v>2.07553320264503</v>
      </c>
      <c r="J32" s="73">
        <v>2.07829286422022</v>
      </c>
      <c r="K32" s="74">
        <v>2.21233333333333</v>
      </c>
      <c r="L32" s="74">
        <v>1.50366666666667</v>
      </c>
      <c r="M32" s="75">
        <v>3.167705</v>
      </c>
      <c r="N32" s="76">
        <v>1.861495</v>
      </c>
      <c r="O32" s="77">
        <v>3.2595</v>
      </c>
      <c r="P32" s="77">
        <v>1.7465</v>
      </c>
      <c r="Q32" s="78"/>
      <c r="R32" s="39">
        <v>0.096383</v>
      </c>
      <c r="S32" s="40">
        <v>0.135935639087853</v>
      </c>
      <c r="T32" s="41"/>
      <c r="U32" s="41"/>
      <c r="V32" s="42">
        <v>1.2605</v>
      </c>
      <c r="W32" s="42">
        <v>1.6629125</v>
      </c>
      <c r="X32" s="42">
        <v>2.2841125</v>
      </c>
      <c r="Y32" s="42">
        <v>2.2273875</v>
      </c>
      <c r="Z32" s="42">
        <v>2.1783</v>
      </c>
      <c r="AA32" s="42">
        <v>2.25865</v>
      </c>
      <c r="AB32" s="42"/>
      <c r="AC32" s="37">
        <v>23.6485416123435</v>
      </c>
      <c r="AD32" s="39">
        <v>0.096383</v>
      </c>
      <c r="AE32" s="42">
        <v>0.109648</v>
      </c>
      <c r="AF32" s="42">
        <f>3*E32/100/(4*PI()*AE32)</f>
        <v>0.514890690370848</v>
      </c>
      <c r="AG32" s="42">
        <v>56.60942</v>
      </c>
      <c r="AH32" s="42">
        <v>28.594145</v>
      </c>
      <c r="AI32" s="42">
        <v>2.178825</v>
      </c>
      <c r="AJ32" s="42">
        <v>1.389893</v>
      </c>
      <c r="AK32" s="42">
        <v>60.484187</v>
      </c>
      <c r="AL32" s="42">
        <v>27.193156</v>
      </c>
      <c r="AM32" s="42">
        <v>3.342162</v>
      </c>
      <c r="AN32" s="42">
        <v>1.842841</v>
      </c>
      <c r="AO32" s="79">
        <f>(AI32-K32)/K32*100</f>
        <v>-1.51461503691412</v>
      </c>
      <c r="AP32" s="79">
        <f>(AJ32-L32)/L32*100</f>
        <v>-7.56641542895166</v>
      </c>
      <c r="AQ32" s="79">
        <f>(AM32-O32)/O32*100</f>
        <v>2.53603313391624</v>
      </c>
      <c r="AR32" s="79">
        <f>(AN32-P32)/P32*100</f>
        <v>5.51623246492986</v>
      </c>
      <c r="AS32" s="41"/>
      <c r="AT32" s="80"/>
      <c r="AU32" s="37">
        <v>23.6485416123435</v>
      </c>
      <c r="AV32" s="37"/>
      <c r="AW32" s="37"/>
      <c r="AX32" s="42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2"/>
    </row>
    <row r="33" ht="16" customHeight="1">
      <c r="A33" s="31">
        <v>129913</v>
      </c>
      <c r="B33" s="32">
        <v>129913</v>
      </c>
      <c r="C33" t="s" s="33">
        <v>39</v>
      </c>
      <c r="D33" t="s" s="7">
        <v>47</v>
      </c>
      <c r="E33" s="34">
        <v>10.1710654437316</v>
      </c>
      <c r="F33" s="35">
        <v>119.017</v>
      </c>
      <c r="G33" s="36">
        <v>2.42579446080944</v>
      </c>
      <c r="H33" s="38">
        <v>2.70375794661539</v>
      </c>
      <c r="I33" s="38">
        <v>2.43317809498352</v>
      </c>
      <c r="J33" s="73">
        <v>2.42501885954885</v>
      </c>
      <c r="K33" s="74">
        <v>4.07233333333333</v>
      </c>
      <c r="L33" s="74">
        <v>2.52133333333333</v>
      </c>
      <c r="M33" s="75">
        <v>5.099085</v>
      </c>
      <c r="N33" s="76">
        <v>2.699025</v>
      </c>
      <c r="O33" s="77">
        <v>4.9965</v>
      </c>
      <c r="P33" s="77">
        <v>2.582</v>
      </c>
      <c r="Q33" s="78"/>
      <c r="R33" s="39">
        <v>0.131826</v>
      </c>
      <c r="S33" s="40">
        <v>0.08066156921766129</v>
      </c>
      <c r="T33" s="41"/>
      <c r="U33" s="41"/>
      <c r="V33" s="42">
        <v>2.2462375</v>
      </c>
      <c r="W33" s="42">
        <v>2.4261375077051</v>
      </c>
      <c r="X33" s="42">
        <v>2.696575</v>
      </c>
      <c r="Y33" s="42">
        <v>2.639975</v>
      </c>
      <c r="Z33" s="42">
        <v>2.604825</v>
      </c>
      <c r="AA33" s="42">
        <v>2.66591666666667</v>
      </c>
      <c r="AB33" s="42"/>
      <c r="AC33" s="37">
        <v>10.1710654437316</v>
      </c>
      <c r="AD33" s="39">
        <v>0.131826</v>
      </c>
      <c r="AE33" s="42">
        <v>0.125893</v>
      </c>
      <c r="AF33" s="42">
        <f>3*E33/100/(4*PI()*AE33)</f>
        <v>0.192875141018291</v>
      </c>
      <c r="AG33" s="42">
        <v>51.218047</v>
      </c>
      <c r="AH33" s="42">
        <v>25.870893</v>
      </c>
      <c r="AI33" s="42">
        <v>4.248111</v>
      </c>
      <c r="AJ33" s="42">
        <v>2.527905</v>
      </c>
      <c r="AK33" s="42">
        <v>60.484187</v>
      </c>
      <c r="AL33" s="42">
        <v>27.193156</v>
      </c>
      <c r="AM33" s="42">
        <v>4.777966</v>
      </c>
      <c r="AN33" s="42">
        <v>2.669134</v>
      </c>
      <c r="AO33" s="79">
        <f>(AI33-K33)/K33*100</f>
        <v>4.316387001719</v>
      </c>
      <c r="AP33" s="79">
        <f>(AJ33-L33)/L33*100</f>
        <v>0.260642517186806</v>
      </c>
      <c r="AQ33" s="79">
        <f>(AM33-O33)/O33*100</f>
        <v>-4.37374161913339</v>
      </c>
      <c r="AR33" s="79">
        <f>(AN33-P33)/P33*100</f>
        <v>3.37467079783114</v>
      </c>
      <c r="AS33" s="41"/>
      <c r="AT33" s="80"/>
      <c r="AU33" s="37">
        <v>10.1710654437316</v>
      </c>
      <c r="AV33" s="37"/>
      <c r="AW33" s="37"/>
      <c r="AX33" s="42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2"/>
    </row>
    <row r="34" ht="16" customHeight="1">
      <c r="A34" s="31">
        <v>129914</v>
      </c>
      <c r="B34" s="32">
        <v>129914</v>
      </c>
      <c r="C34" t="s" s="33">
        <v>39</v>
      </c>
      <c r="D34" t="s" s="7">
        <v>48</v>
      </c>
      <c r="E34" s="34">
        <v>5.87784979501734</v>
      </c>
      <c r="F34" s="35">
        <v>0.4914235</v>
      </c>
      <c r="G34" s="36">
        <v>2.54663175014533</v>
      </c>
      <c r="H34" s="38">
        <v>2.71511490450436</v>
      </c>
      <c r="I34" s="38">
        <v>2.49826565752129</v>
      </c>
      <c r="J34" s="73">
        <v>2.53609541235552</v>
      </c>
      <c r="K34" s="74">
        <v>5.013</v>
      </c>
      <c r="L34" s="74">
        <v>2.883</v>
      </c>
      <c r="M34" s="75">
        <v>5.49151</v>
      </c>
      <c r="N34" s="76">
        <v>2.94564</v>
      </c>
      <c r="O34" s="77">
        <v>5.4025</v>
      </c>
      <c r="P34" s="77">
        <v>2.9025</v>
      </c>
      <c r="Q34" s="78"/>
      <c r="R34" s="39">
        <v>0.096383</v>
      </c>
      <c r="S34" s="40">
        <v>0.09404448517263519</v>
      </c>
      <c r="T34" s="41"/>
      <c r="U34" s="41"/>
      <c r="V34" s="42">
        <v>2.4985875</v>
      </c>
      <c r="W34" s="42">
        <v>2.57868139761831</v>
      </c>
      <c r="X34" s="42">
        <v>2.6914375</v>
      </c>
      <c r="Y34" s="42">
        <v>2.7406125</v>
      </c>
      <c r="Z34" s="42">
        <v>2.661575</v>
      </c>
      <c r="AA34" s="42">
        <v>2.7928</v>
      </c>
      <c r="AB34" s="42"/>
      <c r="AC34" s="37">
        <v>5.87784979501734</v>
      </c>
      <c r="AD34" s="39">
        <v>0.096383</v>
      </c>
      <c r="AE34" s="42">
        <v>0.109648</v>
      </c>
      <c r="AF34" s="42">
        <f>3*E34/100/(4*PI()*AE34)</f>
        <v>0.127976185105341</v>
      </c>
      <c r="AG34" s="42">
        <v>56.60942</v>
      </c>
      <c r="AH34" s="42">
        <v>28.594145</v>
      </c>
      <c r="AI34" s="42">
        <v>4.94389</v>
      </c>
      <c r="AJ34" s="42">
        <v>2.881858</v>
      </c>
      <c r="AK34" s="42">
        <v>63.667566</v>
      </c>
      <c r="AL34" s="42">
        <v>28.624375</v>
      </c>
      <c r="AM34" s="42">
        <v>5.306021</v>
      </c>
      <c r="AN34" s="42">
        <v>2.930025</v>
      </c>
      <c r="AO34" s="79">
        <f>(AI34-K34)/K34*100</f>
        <v>-1.37861559944145</v>
      </c>
      <c r="AP34" s="79">
        <f>(AJ34-L34)/L34*100</f>
        <v>-0.0396115157821713</v>
      </c>
      <c r="AQ34" s="79">
        <f>(AM34-O34)/O34*100</f>
        <v>-1.78582137899121</v>
      </c>
      <c r="AR34" s="79">
        <f>(AN34-P34)/P34*100</f>
        <v>0.948320413436693</v>
      </c>
      <c r="AS34" s="41"/>
      <c r="AT34" s="80"/>
      <c r="AU34" s="37">
        <v>5.87784979501734</v>
      </c>
      <c r="AV34" s="37"/>
      <c r="AW34" s="37"/>
      <c r="AX34" s="42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2"/>
    </row>
    <row r="35" ht="16" customHeight="1">
      <c r="A35" s="31">
        <v>129937</v>
      </c>
      <c r="B35" s="32">
        <v>129937</v>
      </c>
      <c r="C35" t="s" s="33">
        <v>39</v>
      </c>
      <c r="D35" t="s" s="7">
        <v>30</v>
      </c>
      <c r="E35" s="34">
        <v>12.7186314179544</v>
      </c>
      <c r="F35" s="35">
        <v>64.5086</v>
      </c>
      <c r="G35" s="36">
        <v>2.36967455732146</v>
      </c>
      <c r="H35" s="38">
        <v>2.71867063207545</v>
      </c>
      <c r="I35" s="38">
        <v>2.37472264014139</v>
      </c>
      <c r="J35" s="73">
        <v>2.36464355058845</v>
      </c>
      <c r="K35" s="74">
        <v>3.92633333333333</v>
      </c>
      <c r="L35" s="74">
        <v>2.34233333333333</v>
      </c>
      <c r="M35" s="75">
        <v>4.46947</v>
      </c>
      <c r="N35" s="76">
        <v>2.5134</v>
      </c>
      <c r="O35" s="77">
        <v>4.5515</v>
      </c>
      <c r="P35" s="77">
        <v>2.3585</v>
      </c>
      <c r="Q35" s="78"/>
      <c r="R35" s="39">
        <v>0.194089</v>
      </c>
      <c r="S35" s="40">
        <v>0.096976535910825</v>
      </c>
      <c r="T35" s="41"/>
      <c r="U35" s="41"/>
      <c r="V35" s="42">
        <v>2.1168875</v>
      </c>
      <c r="W35" s="42">
        <v>2.30317523039618</v>
      </c>
      <c r="X35" s="42">
        <v>2.7065</v>
      </c>
      <c r="Y35" s="42">
        <v>2.6811</v>
      </c>
      <c r="Z35" s="42">
        <v>2.63515</v>
      </c>
      <c r="AA35" s="42">
        <v>2.73660833333333</v>
      </c>
      <c r="AB35" s="42"/>
      <c r="AC35" s="37">
        <v>12.7186314179544</v>
      </c>
      <c r="AD35" s="39">
        <v>0.194089</v>
      </c>
      <c r="AE35" s="42">
        <v>0.095499</v>
      </c>
      <c r="AF35" s="42">
        <f>3*E35/100/(4*PI()*AE35)</f>
        <v>0.317945694645702</v>
      </c>
      <c r="AG35" s="42">
        <v>56.60942</v>
      </c>
      <c r="AH35" s="42">
        <v>28.594145</v>
      </c>
      <c r="AI35" s="42">
        <v>3.74184</v>
      </c>
      <c r="AJ35" s="42">
        <v>2.301948</v>
      </c>
      <c r="AK35" s="42">
        <v>63.667566</v>
      </c>
      <c r="AL35" s="42">
        <v>28.624375</v>
      </c>
      <c r="AM35" s="42">
        <v>4.396666</v>
      </c>
      <c r="AN35" s="42">
        <v>2.476911</v>
      </c>
      <c r="AO35" s="79">
        <f>(AI35-K35)/K35*100</f>
        <v>-4.69887087189057</v>
      </c>
      <c r="AP35" s="79">
        <f>(AJ35-L35)/L35*100</f>
        <v>-1.72414970826797</v>
      </c>
      <c r="AQ35" s="79">
        <f>(AM35-O35)/O35*100</f>
        <v>-3.40182357464572</v>
      </c>
      <c r="AR35" s="79">
        <f>(AN35-P35)/P35*100</f>
        <v>5.02060631757473</v>
      </c>
      <c r="AS35" s="41"/>
      <c r="AT35" s="80"/>
      <c r="AU35" s="37">
        <v>12.7186314179544</v>
      </c>
      <c r="AV35" s="37"/>
      <c r="AW35" s="37"/>
      <c r="AX35" s="42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2"/>
    </row>
    <row r="36" ht="13.55" customHeight="1">
      <c r="A36" s="41"/>
      <c r="B36" s="57"/>
      <c r="C36" s="41"/>
      <c r="D36" s="29"/>
      <c r="E36" s="41"/>
      <c r="F36" s="57"/>
      <c r="G36" s="41"/>
      <c r="H36" s="41"/>
      <c r="I36" s="41"/>
      <c r="J36" s="97"/>
      <c r="K36" s="98"/>
      <c r="L36" s="98"/>
      <c r="M36" s="99"/>
      <c r="N36" s="97"/>
      <c r="O36" s="100"/>
      <c r="P36" s="100"/>
      <c r="Q36" s="99"/>
      <c r="R36" s="41"/>
      <c r="S36" s="41"/>
      <c r="T36" s="41"/>
      <c r="U36" s="41"/>
      <c r="V36" s="42"/>
      <c r="W36" s="42"/>
      <c r="X36" s="42"/>
      <c r="Y36" s="42"/>
      <c r="Z36" s="42"/>
      <c r="AA36" s="42"/>
      <c r="AB36" s="42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80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</row>
    <row r="37" ht="13.55" customHeight="1">
      <c r="A37" s="41"/>
      <c r="B37" s="41"/>
      <c r="C37" s="41"/>
      <c r="D37" s="41"/>
      <c r="E37" s="41"/>
      <c r="F37" s="41"/>
      <c r="G37" s="41"/>
      <c r="H37" s="41"/>
      <c r="I37" s="41"/>
      <c r="J37" s="97"/>
      <c r="K37" s="98"/>
      <c r="L37" s="101"/>
      <c r="M37" s="102"/>
      <c r="N37" s="97"/>
      <c r="O37" s="100"/>
      <c r="P37" s="100"/>
      <c r="Q37" s="99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80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</row>
    <row r="38" ht="13.55" customHeight="1">
      <c r="A38" s="41"/>
      <c r="B38" s="41"/>
      <c r="C38" s="41"/>
      <c r="D38" s="41"/>
      <c r="E38" s="41"/>
      <c r="F38" s="41"/>
      <c r="G38" s="41"/>
      <c r="H38" s="41"/>
      <c r="I38" s="41"/>
      <c r="J38" s="97"/>
      <c r="K38" s="98"/>
      <c r="L38" s="101"/>
      <c r="M38" s="102"/>
      <c r="N38" s="97"/>
      <c r="O38" s="100"/>
      <c r="P38" s="100"/>
      <c r="Q38" s="99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80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</row>
    <row r="39" ht="13.55" customHeight="1">
      <c r="A39" s="41"/>
      <c r="B39" s="41"/>
      <c r="C39" s="41"/>
      <c r="D39" s="41"/>
      <c r="E39" s="41"/>
      <c r="F39" s="41"/>
      <c r="G39" s="41"/>
      <c r="H39" s="41"/>
      <c r="I39" s="41"/>
      <c r="J39" s="97"/>
      <c r="K39" s="98"/>
      <c r="L39" s="101"/>
      <c r="M39" s="102"/>
      <c r="N39" s="97"/>
      <c r="O39" s="100"/>
      <c r="P39" s="100"/>
      <c r="Q39" s="99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80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</row>
    <row r="40" ht="13.55" customHeight="1">
      <c r="A40" s="41"/>
      <c r="B40" s="41"/>
      <c r="C40" s="41"/>
      <c r="D40" s="41"/>
      <c r="E40" s="41"/>
      <c r="F40" s="41"/>
      <c r="G40" s="41"/>
      <c r="H40" s="41"/>
      <c r="I40" s="41"/>
      <c r="J40" s="97"/>
      <c r="K40" s="98"/>
      <c r="L40" s="101"/>
      <c r="M40" s="102"/>
      <c r="N40" s="97"/>
      <c r="O40" s="100"/>
      <c r="P40" s="100"/>
      <c r="Q40" s="99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80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</row>
    <row r="41" ht="13.55" customHeight="1">
      <c r="A41" s="41"/>
      <c r="B41" s="41"/>
      <c r="C41" s="41"/>
      <c r="D41" s="41"/>
      <c r="E41" s="41"/>
      <c r="F41" s="41"/>
      <c r="G41" s="41"/>
      <c r="H41" s="41"/>
      <c r="I41" s="41"/>
      <c r="J41" s="97"/>
      <c r="K41" s="98"/>
      <c r="L41" s="101"/>
      <c r="M41" s="102"/>
      <c r="N41" s="97"/>
      <c r="O41" s="100"/>
      <c r="P41" s="100"/>
      <c r="Q41" s="99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80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</row>
    <row r="42" ht="13.55" customHeight="1">
      <c r="A42" s="41"/>
      <c r="B42" s="41"/>
      <c r="C42" s="41"/>
      <c r="D42" s="41"/>
      <c r="E42" s="41"/>
      <c r="F42" s="41"/>
      <c r="G42" s="41"/>
      <c r="H42" s="41"/>
      <c r="I42" s="41"/>
      <c r="J42" s="97"/>
      <c r="K42" s="98"/>
      <c r="L42" s="101"/>
      <c r="M42" s="102"/>
      <c r="N42" s="97"/>
      <c r="O42" s="100"/>
      <c r="P42" s="100"/>
      <c r="Q42" s="99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80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</row>
    <row r="43" ht="13.55" customHeight="1">
      <c r="A43" s="41"/>
      <c r="B43" s="41"/>
      <c r="C43" s="41"/>
      <c r="D43" s="41"/>
      <c r="E43" s="41"/>
      <c r="F43" s="41"/>
      <c r="G43" s="41"/>
      <c r="H43" s="41"/>
      <c r="I43" s="41"/>
      <c r="J43" s="97"/>
      <c r="K43" s="98"/>
      <c r="L43" s="101"/>
      <c r="M43" s="102"/>
      <c r="N43" s="97"/>
      <c r="O43" s="100"/>
      <c r="P43" s="100"/>
      <c r="Q43" s="99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80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</row>
    <row r="44" ht="13.55" customHeight="1">
      <c r="A44" s="41"/>
      <c r="B44" s="41"/>
      <c r="C44" s="41"/>
      <c r="D44" s="41"/>
      <c r="E44" s="41"/>
      <c r="F44" s="41"/>
      <c r="G44" s="41"/>
      <c r="H44" s="41"/>
      <c r="I44" s="41"/>
      <c r="J44" s="97"/>
      <c r="K44" s="98"/>
      <c r="L44" s="101"/>
      <c r="M44" s="102"/>
      <c r="N44" s="97"/>
      <c r="O44" s="100"/>
      <c r="P44" s="100"/>
      <c r="Q44" s="99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80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</row>
    <row r="45" ht="13.55" customHeight="1">
      <c r="A45" s="41"/>
      <c r="B45" s="41"/>
      <c r="C45" s="41"/>
      <c r="D45" s="41"/>
      <c r="E45" s="41"/>
      <c r="F45" s="41"/>
      <c r="G45" s="41"/>
      <c r="H45" s="41"/>
      <c r="I45" s="41"/>
      <c r="J45" s="97"/>
      <c r="K45" s="98"/>
      <c r="L45" s="101"/>
      <c r="M45" s="102"/>
      <c r="N45" s="97"/>
      <c r="O45" s="100"/>
      <c r="P45" s="100"/>
      <c r="Q45" s="99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80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</row>
    <row r="46" ht="13.55" customHeight="1">
      <c r="A46" s="41"/>
      <c r="B46" s="41"/>
      <c r="C46" s="41"/>
      <c r="D46" s="41"/>
      <c r="E46" s="41"/>
      <c r="F46" s="41"/>
      <c r="G46" s="41"/>
      <c r="H46" s="41"/>
      <c r="I46" s="41"/>
      <c r="J46" s="97"/>
      <c r="K46" s="98"/>
      <c r="L46" s="101"/>
      <c r="M46" s="102"/>
      <c r="N46" s="97"/>
      <c r="O46" s="100"/>
      <c r="P46" s="100"/>
      <c r="Q46" s="99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80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</row>
    <row r="47" ht="13.55" customHeight="1">
      <c r="A47" s="41"/>
      <c r="B47" s="41"/>
      <c r="C47" s="41"/>
      <c r="D47" s="41"/>
      <c r="E47" s="41"/>
      <c r="F47" s="41"/>
      <c r="G47" s="41"/>
      <c r="H47" s="41"/>
      <c r="I47" s="41"/>
      <c r="J47" s="97"/>
      <c r="K47" s="98"/>
      <c r="L47" s="101"/>
      <c r="M47" s="102"/>
      <c r="N47" s="97"/>
      <c r="O47" s="100"/>
      <c r="P47" s="100"/>
      <c r="Q47" s="99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80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</row>
    <row r="48" ht="13.55" customHeight="1">
      <c r="A48" s="41"/>
      <c r="B48" s="41"/>
      <c r="C48" s="41"/>
      <c r="D48" s="41"/>
      <c r="E48" s="41"/>
      <c r="F48" s="41"/>
      <c r="G48" s="41"/>
      <c r="H48" s="41"/>
      <c r="I48" s="41"/>
      <c r="J48" s="97"/>
      <c r="K48" s="98"/>
      <c r="L48" s="101"/>
      <c r="M48" s="102"/>
      <c r="N48" s="97"/>
      <c r="O48" s="100"/>
      <c r="P48" s="100"/>
      <c r="Q48" s="99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80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</row>
    <row r="49" ht="13.55" customHeight="1">
      <c r="A49" s="41"/>
      <c r="B49" s="41"/>
      <c r="C49" s="41"/>
      <c r="D49" s="41"/>
      <c r="E49" s="41"/>
      <c r="F49" s="41"/>
      <c r="G49" s="41"/>
      <c r="H49" s="41"/>
      <c r="I49" s="41"/>
      <c r="J49" s="97"/>
      <c r="K49" s="98"/>
      <c r="L49" s="101"/>
      <c r="M49" s="102"/>
      <c r="N49" s="97"/>
      <c r="O49" s="100"/>
      <c r="P49" s="100"/>
      <c r="Q49" s="99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80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</row>
    <row r="50" ht="13.55" customHeight="1">
      <c r="A50" s="41"/>
      <c r="B50" s="41"/>
      <c r="C50" s="41"/>
      <c r="D50" s="41"/>
      <c r="E50" s="41"/>
      <c r="F50" s="41"/>
      <c r="G50" s="41"/>
      <c r="H50" s="41"/>
      <c r="I50" s="41"/>
      <c r="J50" s="97"/>
      <c r="K50" s="98"/>
      <c r="L50" s="101"/>
      <c r="M50" s="102"/>
      <c r="N50" s="97"/>
      <c r="O50" s="100"/>
      <c r="P50" s="100"/>
      <c r="Q50" s="99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80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</row>
    <row r="51" ht="13.55" customHeight="1">
      <c r="A51" s="41"/>
      <c r="B51" s="41"/>
      <c r="C51" s="41"/>
      <c r="D51" s="41"/>
      <c r="E51" s="41"/>
      <c r="F51" s="41"/>
      <c r="G51" s="41"/>
      <c r="H51" s="41"/>
      <c r="I51" s="41"/>
      <c r="J51" s="97"/>
      <c r="K51" s="98"/>
      <c r="L51" s="101"/>
      <c r="M51" s="102"/>
      <c r="N51" s="97"/>
      <c r="O51" s="100"/>
      <c r="P51" s="100"/>
      <c r="Q51" s="99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80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</row>
    <row r="52" ht="13.55" customHeight="1">
      <c r="A52" s="41"/>
      <c r="B52" s="41"/>
      <c r="C52" s="41"/>
      <c r="D52" s="41"/>
      <c r="E52" s="41"/>
      <c r="F52" s="41"/>
      <c r="G52" s="41"/>
      <c r="H52" s="41"/>
      <c r="I52" s="41"/>
      <c r="J52" s="97"/>
      <c r="K52" s="98"/>
      <c r="L52" s="101"/>
      <c r="M52" s="102"/>
      <c r="N52" s="97"/>
      <c r="O52" s="100"/>
      <c r="P52" s="100"/>
      <c r="Q52" s="99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80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</row>
    <row r="53" ht="13.55" customHeight="1">
      <c r="A53" s="41"/>
      <c r="B53" s="41"/>
      <c r="C53" s="41"/>
      <c r="D53" s="41"/>
      <c r="E53" s="41"/>
      <c r="F53" s="41"/>
      <c r="G53" s="41"/>
      <c r="H53" s="41"/>
      <c r="I53" s="41"/>
      <c r="J53" s="97"/>
      <c r="K53" s="98"/>
      <c r="L53" s="101"/>
      <c r="M53" s="102"/>
      <c r="N53" s="97"/>
      <c r="O53" s="100"/>
      <c r="P53" s="100"/>
      <c r="Q53" s="99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80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</row>
    <row r="54" ht="13.55" customHeight="1">
      <c r="A54" s="41"/>
      <c r="B54" s="41"/>
      <c r="C54" s="41"/>
      <c r="D54" s="41"/>
      <c r="E54" s="41"/>
      <c r="F54" s="41"/>
      <c r="G54" s="41"/>
      <c r="H54" s="41"/>
      <c r="I54" s="41"/>
      <c r="J54" s="97"/>
      <c r="K54" s="98"/>
      <c r="L54" s="101"/>
      <c r="M54" s="102"/>
      <c r="N54" s="97"/>
      <c r="O54" s="100"/>
      <c r="P54" s="100"/>
      <c r="Q54" s="99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80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</row>
    <row r="55" ht="13.55" customHeight="1">
      <c r="A55" s="41"/>
      <c r="B55" s="41"/>
      <c r="C55" s="41"/>
      <c r="D55" s="41"/>
      <c r="E55" s="41"/>
      <c r="F55" s="41"/>
      <c r="G55" s="41"/>
      <c r="H55" s="41"/>
      <c r="I55" s="41"/>
      <c r="J55" s="97"/>
      <c r="K55" s="98"/>
      <c r="L55" s="101"/>
      <c r="M55" s="102"/>
      <c r="N55" s="97"/>
      <c r="O55" s="100"/>
      <c r="P55" s="100"/>
      <c r="Q55" s="99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80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</row>
    <row r="56" ht="13.55" customHeight="1">
      <c r="A56" s="41"/>
      <c r="B56" s="41"/>
      <c r="C56" s="41"/>
      <c r="D56" s="41"/>
      <c r="E56" s="41"/>
      <c r="F56" s="41"/>
      <c r="G56" s="41"/>
      <c r="H56" s="41"/>
      <c r="I56" s="41"/>
      <c r="J56" s="97"/>
      <c r="K56" s="98"/>
      <c r="L56" s="101"/>
      <c r="M56" s="102"/>
      <c r="N56" s="97"/>
      <c r="O56" s="100"/>
      <c r="P56" s="100"/>
      <c r="Q56" s="99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80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</row>
    <row r="57" ht="13.55" customHeight="1">
      <c r="A57" s="41"/>
      <c r="B57" s="41"/>
      <c r="C57" s="41"/>
      <c r="D57" s="41"/>
      <c r="E57" s="41"/>
      <c r="F57" s="41"/>
      <c r="G57" s="41"/>
      <c r="H57" s="41"/>
      <c r="I57" s="41"/>
      <c r="J57" s="97"/>
      <c r="K57" s="98"/>
      <c r="L57" s="101"/>
      <c r="M57" s="102"/>
      <c r="N57" s="97"/>
      <c r="O57" s="100"/>
      <c r="P57" s="100"/>
      <c r="Q57" s="99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80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</row>
    <row r="58" ht="13.55" customHeight="1">
      <c r="A58" s="41"/>
      <c r="B58" s="41"/>
      <c r="C58" s="41"/>
      <c r="D58" s="41"/>
      <c r="E58" s="41"/>
      <c r="F58" s="41"/>
      <c r="G58" s="41"/>
      <c r="H58" s="41"/>
      <c r="I58" s="41"/>
      <c r="J58" s="97"/>
      <c r="K58" s="98"/>
      <c r="L58" s="101"/>
      <c r="M58" s="102"/>
      <c r="N58" s="97"/>
      <c r="O58" s="100"/>
      <c r="P58" s="100"/>
      <c r="Q58" s="99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80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</row>
    <row r="59" ht="13.55" customHeight="1">
      <c r="A59" s="41"/>
      <c r="B59" s="41"/>
      <c r="C59" s="41"/>
      <c r="D59" s="41"/>
      <c r="E59" s="41"/>
      <c r="F59" s="41"/>
      <c r="G59" s="41"/>
      <c r="H59" s="41"/>
      <c r="I59" s="41"/>
      <c r="J59" s="97"/>
      <c r="K59" s="98"/>
      <c r="L59" s="101"/>
      <c r="M59" s="102"/>
      <c r="N59" s="97"/>
      <c r="O59" s="100"/>
      <c r="P59" s="100"/>
      <c r="Q59" s="99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80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</row>
    <row r="60" ht="13.55" customHeight="1">
      <c r="A60" s="41"/>
      <c r="B60" s="41"/>
      <c r="C60" s="41"/>
      <c r="D60" s="41"/>
      <c r="E60" s="41"/>
      <c r="F60" s="41"/>
      <c r="G60" s="41"/>
      <c r="H60" s="41"/>
      <c r="I60" s="41"/>
      <c r="J60" s="97"/>
      <c r="K60" s="98"/>
      <c r="L60" s="101"/>
      <c r="M60" s="102"/>
      <c r="N60" s="97"/>
      <c r="O60" s="100"/>
      <c r="P60" s="100"/>
      <c r="Q60" s="99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80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</row>
    <row r="61" ht="13.55" customHeight="1">
      <c r="A61" s="41"/>
      <c r="B61" s="41"/>
      <c r="C61" s="41"/>
      <c r="D61" s="41"/>
      <c r="E61" s="41"/>
      <c r="F61" s="41"/>
      <c r="G61" s="41"/>
      <c r="H61" s="41"/>
      <c r="I61" s="41"/>
      <c r="J61" s="97"/>
      <c r="K61" s="103"/>
      <c r="L61" s="104"/>
      <c r="M61" s="102"/>
      <c r="N61" s="97"/>
      <c r="O61" s="105"/>
      <c r="P61" s="105"/>
      <c r="Q61" s="99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80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AE72"/>
  <sheetViews>
    <sheetView workbookViewId="0" showGridLines="0" defaultGridColor="1"/>
  </sheetViews>
  <sheetFormatPr defaultColWidth="10.8333" defaultRowHeight="15" customHeight="1" outlineLevelRow="0" outlineLevelCol="0"/>
  <cols>
    <col min="1" max="31" width="10.8516" style="106" customWidth="1"/>
    <col min="32" max="16384" width="10.8516" style="106" customWidth="1"/>
  </cols>
  <sheetData>
    <row r="1" ht="13.55" customHeight="1">
      <c r="A1" t="s" s="82">
        <v>73</v>
      </c>
      <c r="B1" t="s" s="82">
        <v>74</v>
      </c>
      <c r="C1" t="s" s="82">
        <v>75</v>
      </c>
      <c r="D1" t="s" s="82">
        <v>10</v>
      </c>
      <c r="E1" t="s" s="82">
        <v>76</v>
      </c>
      <c r="F1" t="s" s="82">
        <v>77</v>
      </c>
      <c r="G1" t="s" s="82">
        <v>78</v>
      </c>
      <c r="H1" t="s" s="82">
        <v>79</v>
      </c>
      <c r="I1" t="s" s="82">
        <v>80</v>
      </c>
      <c r="J1" t="s" s="82">
        <v>58</v>
      </c>
      <c r="K1" t="s" s="82">
        <v>59</v>
      </c>
      <c r="L1" s="41"/>
      <c r="M1" t="s" s="82">
        <v>81</v>
      </c>
      <c r="N1" t="s" s="82">
        <v>10</v>
      </c>
      <c r="O1" t="s" s="82">
        <v>76</v>
      </c>
      <c r="P1" t="s" s="82">
        <v>82</v>
      </c>
      <c r="Q1" t="s" s="82">
        <v>83</v>
      </c>
      <c r="R1" t="s" s="82">
        <v>84</v>
      </c>
      <c r="S1" t="s" s="82">
        <v>85</v>
      </c>
      <c r="T1" t="s" s="82">
        <v>60</v>
      </c>
      <c r="U1" t="s" s="82">
        <v>61</v>
      </c>
      <c r="V1" s="41"/>
      <c r="W1" t="s" s="82">
        <v>86</v>
      </c>
      <c r="X1" t="s" s="82">
        <v>10</v>
      </c>
      <c r="Y1" t="s" s="82">
        <v>76</v>
      </c>
      <c r="Z1" t="s" s="82">
        <v>87</v>
      </c>
      <c r="AA1" t="s" s="82">
        <v>88</v>
      </c>
      <c r="AB1" t="s" s="82">
        <v>89</v>
      </c>
      <c r="AC1" t="s" s="82">
        <v>90</v>
      </c>
      <c r="AD1" t="s" s="82">
        <v>91</v>
      </c>
      <c r="AE1" t="s" s="82">
        <v>92</v>
      </c>
    </row>
    <row r="2" ht="13.55" customHeight="1">
      <c r="A2" s="37">
        <v>0</v>
      </c>
      <c r="B2" s="37">
        <v>0.12</v>
      </c>
      <c r="C2" s="37">
        <v>0</v>
      </c>
      <c r="D2" s="37">
        <v>0.045249</v>
      </c>
      <c r="E2" s="37">
        <v>0.07000000000000001</v>
      </c>
      <c r="F2" s="37">
        <v>4.22069561468089</v>
      </c>
      <c r="G2" s="37">
        <v>2.48875634161825</v>
      </c>
      <c r="H2" s="37">
        <v>5.037</v>
      </c>
      <c r="I2" s="37">
        <v>2.36</v>
      </c>
      <c r="J2" s="37">
        <v>-16.21</v>
      </c>
      <c r="K2" s="37">
        <v>5.46</v>
      </c>
      <c r="L2" s="41"/>
      <c r="M2" s="37">
        <v>0</v>
      </c>
      <c r="N2" s="37">
        <v>0.045249</v>
      </c>
      <c r="O2" s="37">
        <v>0.07000000000000001</v>
      </c>
      <c r="P2" s="37">
        <v>5.04927452241035</v>
      </c>
      <c r="Q2" s="37">
        <v>2.77513038780466</v>
      </c>
      <c r="R2" s="37">
        <v>5.2945</v>
      </c>
      <c r="S2" s="37">
        <v>2.6495</v>
      </c>
      <c r="T2" s="37">
        <v>-4.63</v>
      </c>
      <c r="U2" s="37">
        <v>4.74</v>
      </c>
      <c r="V2" s="41"/>
      <c r="W2" s="37">
        <v>0</v>
      </c>
      <c r="X2" s="37">
        <v>0.045249</v>
      </c>
      <c r="Y2" s="37">
        <v>0.07000000000000001</v>
      </c>
      <c r="Z2" s="37">
        <v>5.01247625176034</v>
      </c>
      <c r="AA2" s="37">
        <v>2.87401764537267</v>
      </c>
      <c r="AB2" s="37">
        <v>5.564425</v>
      </c>
      <c r="AC2" s="37">
        <v>3.01943999999999</v>
      </c>
      <c r="AD2" s="37">
        <v>-9.92</v>
      </c>
      <c r="AE2" s="37">
        <v>-4.82</v>
      </c>
    </row>
    <row r="3" ht="13.55" customHeight="1">
      <c r="A3" s="37">
        <v>7</v>
      </c>
      <c r="B3" s="41"/>
      <c r="C3" s="37">
        <v>1</v>
      </c>
      <c r="D3" s="37">
        <v>0.0647337128595145</v>
      </c>
      <c r="E3" s="37">
        <v>0.13</v>
      </c>
      <c r="F3" s="37">
        <v>4.36812050956922</v>
      </c>
      <c r="G3" s="37">
        <v>2.53531704689797</v>
      </c>
      <c r="H3" s="37">
        <v>4.04233333333333</v>
      </c>
      <c r="I3" s="37">
        <v>2.42766666666666</v>
      </c>
      <c r="J3" s="37">
        <v>8.06</v>
      </c>
      <c r="K3" s="37">
        <v>4.43</v>
      </c>
      <c r="L3" s="41"/>
      <c r="M3" s="37">
        <v>1</v>
      </c>
      <c r="N3" s="37">
        <v>0.0647337128595145</v>
      </c>
      <c r="O3" s="37">
        <v>0.13</v>
      </c>
      <c r="P3" s="37">
        <v>5.08169576434253</v>
      </c>
      <c r="Q3" s="37">
        <v>2.79737272821731</v>
      </c>
      <c r="R3" s="37">
        <v>5.0545</v>
      </c>
      <c r="S3" s="37">
        <v>2.665</v>
      </c>
      <c r="T3" s="37">
        <v>0.54</v>
      </c>
      <c r="U3" s="37">
        <v>4.97</v>
      </c>
      <c r="V3" s="41"/>
      <c r="W3" s="37">
        <v>1</v>
      </c>
      <c r="X3" s="37">
        <v>0.0647337128595145</v>
      </c>
      <c r="Y3" s="37">
        <v>0.13</v>
      </c>
      <c r="Z3" s="37">
        <v>5.16971845391016</v>
      </c>
      <c r="AA3" s="37">
        <v>2.92217072176633</v>
      </c>
      <c r="AB3" s="37">
        <v>5.17355</v>
      </c>
      <c r="AC3" s="37">
        <v>2.849075</v>
      </c>
      <c r="AD3" s="37">
        <v>-0.07000000000000001</v>
      </c>
      <c r="AE3" s="37">
        <v>2.57</v>
      </c>
    </row>
    <row r="4" ht="13.55" customHeight="1">
      <c r="A4" s="41"/>
      <c r="B4" s="41"/>
      <c r="C4" s="37">
        <v>2</v>
      </c>
      <c r="D4" s="37">
        <v>0.150242881386861</v>
      </c>
      <c r="E4" s="37">
        <v>0.13</v>
      </c>
      <c r="F4" s="37">
        <v>3.38558791527644</v>
      </c>
      <c r="G4" s="37">
        <v>2.06063487451522</v>
      </c>
      <c r="H4" s="37">
        <v>3.51433333333333</v>
      </c>
      <c r="I4" s="37">
        <v>1.997</v>
      </c>
      <c r="J4" s="37">
        <v>-3.66</v>
      </c>
      <c r="K4" s="37">
        <v>3.19</v>
      </c>
      <c r="L4" s="41"/>
      <c r="M4" s="37">
        <v>2</v>
      </c>
      <c r="N4" s="37">
        <v>0.150242881386861</v>
      </c>
      <c r="O4" s="37">
        <v>0.13</v>
      </c>
      <c r="P4" s="37">
        <v>4.22989005794423</v>
      </c>
      <c r="Q4" s="37">
        <v>2.3754797657977</v>
      </c>
      <c r="R4" s="37">
        <v>4.0285</v>
      </c>
      <c r="S4" s="37">
        <v>2.233</v>
      </c>
      <c r="T4" s="37">
        <v>5</v>
      </c>
      <c r="U4" s="37">
        <v>6.38</v>
      </c>
      <c r="V4" s="41"/>
      <c r="W4" s="37">
        <v>2</v>
      </c>
      <c r="X4" s="37">
        <v>0.150242881386861</v>
      </c>
      <c r="Y4" s="37">
        <v>0.13</v>
      </c>
      <c r="Z4" s="37">
        <v>4.03797009944006</v>
      </c>
      <c r="AA4" s="37">
        <v>2.40453206074508</v>
      </c>
      <c r="AB4" s="37">
        <v>4.10326</v>
      </c>
      <c r="AC4" s="37">
        <v>2.25621</v>
      </c>
      <c r="AD4" s="37">
        <v>-1.59</v>
      </c>
      <c r="AE4" s="37">
        <v>6.57</v>
      </c>
    </row>
    <row r="5" ht="13.55" customHeight="1">
      <c r="A5" t="s" s="82">
        <v>93</v>
      </c>
      <c r="B5" s="41"/>
      <c r="C5" s="37">
        <v>3</v>
      </c>
      <c r="D5" s="37">
        <v>0.141926536402371</v>
      </c>
      <c r="E5" s="37">
        <v>0.12</v>
      </c>
      <c r="F5" s="37">
        <v>3.38474316550384</v>
      </c>
      <c r="G5" s="37">
        <v>2.06388530762289</v>
      </c>
      <c r="H5" s="37">
        <v>3.241</v>
      </c>
      <c r="I5" s="37">
        <v>1.83766666666666</v>
      </c>
      <c r="J5" s="37">
        <v>4.44</v>
      </c>
      <c r="K5" s="37">
        <v>12.31</v>
      </c>
      <c r="L5" s="41"/>
      <c r="M5" s="37">
        <v>3</v>
      </c>
      <c r="N5" s="37">
        <v>0.141926536402371</v>
      </c>
      <c r="O5" s="37">
        <v>0.12</v>
      </c>
      <c r="P5" s="37">
        <v>4.24824383902706</v>
      </c>
      <c r="Q5" s="37">
        <v>2.3847381894178</v>
      </c>
      <c r="R5" s="37">
        <v>3.8155</v>
      </c>
      <c r="S5" s="37">
        <v>2.0285</v>
      </c>
      <c r="T5" s="37">
        <v>11.34</v>
      </c>
      <c r="U5" s="37">
        <v>17.56</v>
      </c>
      <c r="V5" s="41"/>
      <c r="W5" s="37">
        <v>3</v>
      </c>
      <c r="X5" s="37">
        <v>0.141926536402371</v>
      </c>
      <c r="Y5" s="37">
        <v>0.12</v>
      </c>
      <c r="Z5" s="37">
        <v>4.04040748283271</v>
      </c>
      <c r="AA5" s="37">
        <v>2.40926365785058</v>
      </c>
      <c r="AB5" s="37">
        <v>3.97123499999999</v>
      </c>
      <c r="AC5" s="37">
        <v>2.16421</v>
      </c>
      <c r="AD5" s="37">
        <v>1.74</v>
      </c>
      <c r="AE5" s="37">
        <v>11.32</v>
      </c>
    </row>
    <row r="6" ht="13.55" customHeight="1">
      <c r="A6" s="37">
        <f>A2-A2*$B$2</f>
        <v>0</v>
      </c>
      <c r="B6" s="41"/>
      <c r="C6" s="37">
        <v>4</v>
      </c>
      <c r="D6" s="37">
        <v>0.0943296594847346</v>
      </c>
      <c r="E6" s="37">
        <v>0.08</v>
      </c>
      <c r="F6" s="37">
        <v>3.52970627464912</v>
      </c>
      <c r="G6" s="37">
        <v>2.15508241352364</v>
      </c>
      <c r="H6" s="37">
        <v>3.79866666666666</v>
      </c>
      <c r="I6" s="37">
        <v>2.33633333333333</v>
      </c>
      <c r="J6" s="37">
        <v>-7.08</v>
      </c>
      <c r="K6" s="37">
        <v>-7.76</v>
      </c>
      <c r="L6" s="41"/>
      <c r="M6" s="37">
        <v>4</v>
      </c>
      <c r="N6" s="37">
        <v>0.0943296594847346</v>
      </c>
      <c r="O6" s="37">
        <v>0.08</v>
      </c>
      <c r="P6" s="37">
        <v>4.46731448930595</v>
      </c>
      <c r="Q6" s="37">
        <v>2.49105187338675</v>
      </c>
      <c r="R6" s="37">
        <v>4.827</v>
      </c>
      <c r="S6" s="37">
        <v>2.503</v>
      </c>
      <c r="T6" s="37">
        <v>-7.45</v>
      </c>
      <c r="U6" s="37">
        <v>-0.48</v>
      </c>
      <c r="V6" s="41"/>
      <c r="W6" s="37">
        <v>4</v>
      </c>
      <c r="X6" s="37">
        <v>0.0943296594847346</v>
      </c>
      <c r="Y6" s="37">
        <v>0.08</v>
      </c>
      <c r="Z6" s="37">
        <v>4.22397562897605</v>
      </c>
      <c r="AA6" s="37">
        <v>2.51439442735368</v>
      </c>
      <c r="AB6" s="37">
        <v>4.75991</v>
      </c>
      <c r="AC6" s="37">
        <v>2.564645</v>
      </c>
      <c r="AD6" s="37">
        <v>-11.26</v>
      </c>
      <c r="AE6" s="37">
        <v>-1.96</v>
      </c>
    </row>
    <row r="7" ht="13.55" customHeight="1">
      <c r="A7" s="37">
        <f>A3-A3*$B$2</f>
        <v>6.16</v>
      </c>
      <c r="B7" s="41"/>
      <c r="C7" s="37">
        <v>5</v>
      </c>
      <c r="D7" s="37">
        <v>0.092940726782753</v>
      </c>
      <c r="E7" s="37">
        <v>0.14</v>
      </c>
      <c r="F7" s="37">
        <v>4.10217997904382</v>
      </c>
      <c r="G7" s="37">
        <v>2.41329548056353</v>
      </c>
      <c r="H7" s="37">
        <v>3.75666666666666</v>
      </c>
      <c r="I7" s="37">
        <v>2.22233333333333</v>
      </c>
      <c r="J7" s="37">
        <v>9.199999999999999</v>
      </c>
      <c r="K7" s="37">
        <v>8.59</v>
      </c>
      <c r="L7" s="41"/>
      <c r="M7" s="37">
        <v>5</v>
      </c>
      <c r="N7" s="37">
        <v>0.092940726782753</v>
      </c>
      <c r="O7" s="37">
        <v>0.14</v>
      </c>
      <c r="P7" s="37">
        <v>4.83111820167726</v>
      </c>
      <c r="Q7" s="37">
        <v>2.68201143099894</v>
      </c>
      <c r="R7" s="37">
        <v>4.8885</v>
      </c>
      <c r="S7" s="37">
        <v>2.7235</v>
      </c>
      <c r="T7" s="37">
        <v>-1.17</v>
      </c>
      <c r="U7" s="37">
        <v>-1.52</v>
      </c>
      <c r="V7" s="41"/>
      <c r="W7" s="37">
        <v>5</v>
      </c>
      <c r="X7" s="37">
        <v>0.092940726782753</v>
      </c>
      <c r="Y7" s="37">
        <v>0.14</v>
      </c>
      <c r="Z7" s="37">
        <v>4.85644067068356</v>
      </c>
      <c r="AA7" s="37">
        <v>2.78840419844345</v>
      </c>
      <c r="AB7" s="37">
        <v>4.69982999999999</v>
      </c>
      <c r="AC7" s="37">
        <v>2.4921</v>
      </c>
      <c r="AD7" s="37">
        <v>3.33</v>
      </c>
      <c r="AE7" s="37">
        <v>11.89</v>
      </c>
    </row>
    <row r="8" ht="13.55" customHeight="1">
      <c r="A8" s="41"/>
      <c r="B8" s="41"/>
      <c r="C8" s="37">
        <v>6</v>
      </c>
      <c r="D8" s="37">
        <v>0.0882413294197936</v>
      </c>
      <c r="E8" s="37">
        <v>0.15</v>
      </c>
      <c r="F8" s="37">
        <v>4.20474409666151</v>
      </c>
      <c r="G8" s="37">
        <v>2.45748062282434</v>
      </c>
      <c r="H8" s="37">
        <v>3.84733333333333</v>
      </c>
      <c r="I8" s="37">
        <v>2.278</v>
      </c>
      <c r="J8" s="37">
        <v>9.289999999999999</v>
      </c>
      <c r="K8" s="37">
        <v>7.88</v>
      </c>
      <c r="L8" s="41"/>
      <c r="M8" s="37">
        <v>6</v>
      </c>
      <c r="N8" s="37">
        <v>0.0882413294197936</v>
      </c>
      <c r="O8" s="37">
        <v>0.15</v>
      </c>
      <c r="P8" s="37">
        <v>4.91510654519138</v>
      </c>
      <c r="Q8" s="37">
        <v>2.72068899022152</v>
      </c>
      <c r="R8" s="37">
        <v>4.9355</v>
      </c>
      <c r="S8" s="37">
        <v>2.6325</v>
      </c>
      <c r="T8" s="37">
        <v>-0.41</v>
      </c>
      <c r="U8" s="37">
        <v>3.35</v>
      </c>
      <c r="V8" s="41"/>
      <c r="W8" s="37">
        <v>6</v>
      </c>
      <c r="X8" s="37">
        <v>0.0882413294197936</v>
      </c>
      <c r="Y8" s="37">
        <v>0.15</v>
      </c>
      <c r="Z8" s="37">
        <v>4.97581564407545</v>
      </c>
      <c r="AA8" s="37">
        <v>2.83674712365476</v>
      </c>
      <c r="AB8" s="37">
        <v>5.103325</v>
      </c>
      <c r="AC8" s="37">
        <v>2.8098</v>
      </c>
      <c r="AD8" s="37">
        <v>-2.5</v>
      </c>
      <c r="AE8" s="37">
        <v>0.96</v>
      </c>
    </row>
    <row r="9" ht="13.55" customHeight="1">
      <c r="A9" t="s" s="82">
        <v>94</v>
      </c>
      <c r="B9" s="41"/>
      <c r="C9" s="37">
        <v>7</v>
      </c>
      <c r="D9" s="37">
        <v>0.07476560681237659</v>
      </c>
      <c r="E9" s="37">
        <v>0.12</v>
      </c>
      <c r="F9" s="37">
        <v>4.19250928204857</v>
      </c>
      <c r="G9" s="37">
        <v>2.46057067376379</v>
      </c>
      <c r="H9" s="37">
        <v>3.71666666666666</v>
      </c>
      <c r="I9" s="37">
        <v>2.08333333333333</v>
      </c>
      <c r="J9" s="37">
        <v>12.8</v>
      </c>
      <c r="K9" s="37">
        <v>18.11</v>
      </c>
      <c r="L9" s="41"/>
      <c r="M9" s="37">
        <v>7</v>
      </c>
      <c r="N9" s="37">
        <v>0.07476560681237659</v>
      </c>
      <c r="O9" s="37">
        <v>0.12</v>
      </c>
      <c r="P9" s="37">
        <v>4.93420071816533</v>
      </c>
      <c r="Q9" s="37">
        <v>2.73078023359825</v>
      </c>
      <c r="R9" s="37">
        <v>4.8885</v>
      </c>
      <c r="S9" s="37">
        <v>2.505</v>
      </c>
      <c r="T9" s="37">
        <v>0.93</v>
      </c>
      <c r="U9" s="37">
        <v>9.01</v>
      </c>
      <c r="V9" s="41"/>
      <c r="W9" s="37">
        <v>7</v>
      </c>
      <c r="X9" s="37">
        <v>0.07476560681237659</v>
      </c>
      <c r="Y9" s="37">
        <v>0.12</v>
      </c>
      <c r="Z9" s="37">
        <v>4.96431770021838</v>
      </c>
      <c r="AA9" s="37">
        <v>2.84051453299075</v>
      </c>
      <c r="AB9" s="37">
        <v>4.97204</v>
      </c>
      <c r="AC9" s="37">
        <v>2.834515</v>
      </c>
      <c r="AD9" s="37">
        <v>-0.16</v>
      </c>
      <c r="AE9" s="37">
        <v>0.21</v>
      </c>
    </row>
    <row r="10" ht="13.55" customHeight="1">
      <c r="A10" s="37">
        <f>A6+A6*$B$2</f>
        <v>0</v>
      </c>
      <c r="B10" s="41"/>
      <c r="C10" s="37">
        <v>8</v>
      </c>
      <c r="D10" s="41"/>
      <c r="E10" s="41"/>
      <c r="F10" s="41"/>
      <c r="G10" s="41"/>
      <c r="H10" s="41"/>
      <c r="I10" s="41"/>
      <c r="J10" s="41"/>
      <c r="K10" s="41"/>
      <c r="L10" s="41"/>
      <c r="M10" s="37">
        <v>8</v>
      </c>
      <c r="N10" s="41"/>
      <c r="O10" s="41"/>
      <c r="P10" s="41"/>
      <c r="Q10" s="41"/>
      <c r="R10" s="41"/>
      <c r="S10" s="41"/>
      <c r="T10" s="41"/>
      <c r="U10" s="41"/>
      <c r="V10" s="41"/>
      <c r="W10" s="37">
        <v>8</v>
      </c>
      <c r="X10" s="41"/>
      <c r="Y10" s="41"/>
      <c r="Z10" s="41"/>
      <c r="AA10" s="41"/>
      <c r="AB10" s="41"/>
      <c r="AC10" s="41"/>
      <c r="AD10" s="41"/>
      <c r="AE10" s="41"/>
    </row>
    <row r="11" ht="13.55" customHeight="1">
      <c r="A11" s="37">
        <f>A3+A3*$B$2</f>
        <v>7.84</v>
      </c>
      <c r="B11" s="41"/>
      <c r="C11" s="37">
        <v>9</v>
      </c>
      <c r="D11" s="37">
        <v>0.0681269547757206</v>
      </c>
      <c r="E11" s="37">
        <v>0.16</v>
      </c>
      <c r="F11" s="37">
        <v>4.45408960572056</v>
      </c>
      <c r="G11" s="37">
        <v>2.56518859261395</v>
      </c>
      <c r="H11" s="37">
        <v>4.06566666666666</v>
      </c>
      <c r="I11" s="37">
        <v>2.212</v>
      </c>
      <c r="J11" s="37">
        <v>9.550000000000001</v>
      </c>
      <c r="K11" s="37">
        <v>15.97</v>
      </c>
      <c r="L11" s="41"/>
      <c r="M11" s="37">
        <v>9</v>
      </c>
      <c r="N11" s="37">
        <v>0.0681269547757206</v>
      </c>
      <c r="O11" s="37">
        <v>0.16</v>
      </c>
      <c r="P11" s="37">
        <v>5.13996256622583</v>
      </c>
      <c r="Q11" s="37">
        <v>2.82100453022186</v>
      </c>
      <c r="R11" s="37">
        <v>4.9</v>
      </c>
      <c r="S11" s="37">
        <v>2.471</v>
      </c>
      <c r="T11" s="37">
        <v>4.9</v>
      </c>
      <c r="U11" s="37">
        <v>14.16</v>
      </c>
      <c r="V11" s="41"/>
      <c r="W11" s="37">
        <v>9</v>
      </c>
      <c r="X11" s="37">
        <v>0.0681269547757206</v>
      </c>
      <c r="Y11" s="37">
        <v>0.16</v>
      </c>
      <c r="Z11" s="37">
        <v>5.27030737929648</v>
      </c>
      <c r="AA11" s="37">
        <v>2.9548841545512</v>
      </c>
      <c r="AB11" s="37">
        <v>5.17719499999999</v>
      </c>
      <c r="AC11" s="37">
        <v>2.81397</v>
      </c>
      <c r="AD11" s="37">
        <v>1.8</v>
      </c>
      <c r="AE11" s="37">
        <v>5.01</v>
      </c>
    </row>
    <row r="12" ht="13.55" customHeight="1">
      <c r="A12" s="41"/>
      <c r="B12" s="41"/>
      <c r="C12" s="37">
        <v>10</v>
      </c>
      <c r="D12" s="37">
        <v>0.0832606954730187</v>
      </c>
      <c r="E12" s="37">
        <v>0.12</v>
      </c>
      <c r="F12" s="37">
        <v>4.08919055743922</v>
      </c>
      <c r="G12" s="37">
        <v>2.41344849595986</v>
      </c>
      <c r="H12" s="37">
        <v>4.15433333333333</v>
      </c>
      <c r="I12" s="37">
        <v>2.432</v>
      </c>
      <c r="J12" s="37">
        <v>-1.57</v>
      </c>
      <c r="K12" s="37">
        <v>-0.76</v>
      </c>
      <c r="L12" s="41"/>
      <c r="M12" s="37">
        <v>10</v>
      </c>
      <c r="N12" s="37">
        <v>0.0832606954730187</v>
      </c>
      <c r="O12" s="37">
        <v>0.12</v>
      </c>
      <c r="P12" s="37">
        <v>4.84282977417028</v>
      </c>
      <c r="Q12" s="37">
        <v>2.68801273333039</v>
      </c>
      <c r="R12" s="37">
        <v>4.9835</v>
      </c>
      <c r="S12" s="37">
        <v>2.548</v>
      </c>
      <c r="T12" s="37">
        <v>-2.82</v>
      </c>
      <c r="U12" s="37">
        <v>5.5</v>
      </c>
      <c r="V12" s="41"/>
      <c r="W12" s="37">
        <v>10</v>
      </c>
      <c r="X12" s="37">
        <v>0.0832606954730187</v>
      </c>
      <c r="Y12" s="37">
        <v>0.12</v>
      </c>
      <c r="Z12" s="37">
        <v>4.8438151925461</v>
      </c>
      <c r="AA12" s="37">
        <v>2.78901048417072</v>
      </c>
      <c r="AB12" s="37">
        <v>4.98358</v>
      </c>
      <c r="AC12" s="37">
        <v>2.70439</v>
      </c>
      <c r="AD12" s="37">
        <v>-2.8</v>
      </c>
      <c r="AE12" s="37">
        <v>3.13</v>
      </c>
    </row>
    <row r="13" ht="13.55" customHeight="1">
      <c r="A13" t="s" s="82">
        <v>95</v>
      </c>
      <c r="B13" s="37">
        <v>0.08</v>
      </c>
      <c r="C13" s="37">
        <v>11</v>
      </c>
      <c r="D13" s="37">
        <v>0.080119739799846</v>
      </c>
      <c r="E13" s="37">
        <v>0.16</v>
      </c>
      <c r="F13" s="37">
        <v>4.3321617263554</v>
      </c>
      <c r="G13" s="37">
        <v>2.512017336659</v>
      </c>
      <c r="H13" s="37">
        <v>4.248</v>
      </c>
      <c r="I13" s="37">
        <v>2.562</v>
      </c>
      <c r="J13" s="37">
        <v>1.98</v>
      </c>
      <c r="K13" s="37">
        <v>-1.95</v>
      </c>
      <c r="L13" s="41"/>
      <c r="M13" s="37">
        <v>11</v>
      </c>
      <c r="N13" s="37">
        <v>0.080119739799846</v>
      </c>
      <c r="O13" s="37">
        <v>0.16</v>
      </c>
      <c r="P13" s="37">
        <v>5.0256529283851</v>
      </c>
      <c r="Q13" s="37">
        <v>2.7703210274908</v>
      </c>
      <c r="R13" s="37">
        <v>5.058</v>
      </c>
      <c r="S13" s="37">
        <v>2.6495</v>
      </c>
      <c r="T13" s="37">
        <v>-0.64</v>
      </c>
      <c r="U13" s="37">
        <v>4.56</v>
      </c>
      <c r="V13" s="41"/>
      <c r="W13" s="37">
        <v>11</v>
      </c>
      <c r="X13" s="37">
        <v>0.080119739799846</v>
      </c>
      <c r="Y13" s="37">
        <v>0.16</v>
      </c>
      <c r="Z13" s="37">
        <v>5.12561116957161</v>
      </c>
      <c r="AA13" s="37">
        <v>2.89656192765206</v>
      </c>
      <c r="AB13" s="37">
        <v>3.8484</v>
      </c>
      <c r="AC13" s="37">
        <v>2.11447</v>
      </c>
      <c r="AD13" s="37">
        <v>33.19</v>
      </c>
      <c r="AE13" s="37">
        <v>36.99</v>
      </c>
    </row>
    <row r="14" ht="13.55" customHeight="1">
      <c r="A14" s="41"/>
      <c r="B14" s="41"/>
      <c r="C14" s="37">
        <v>12</v>
      </c>
      <c r="D14" s="37">
        <v>0.175345383277165</v>
      </c>
      <c r="E14" s="37">
        <v>0.13</v>
      </c>
      <c r="F14" s="37">
        <v>3.08939362765092</v>
      </c>
      <c r="G14" s="37">
        <v>1.90101340337601</v>
      </c>
      <c r="H14" s="37">
        <v>3.356</v>
      </c>
      <c r="I14" s="37">
        <v>1.93966666666666</v>
      </c>
      <c r="J14" s="37">
        <v>-7.94</v>
      </c>
      <c r="K14" s="37">
        <v>-1.99</v>
      </c>
      <c r="L14" s="41"/>
      <c r="M14" s="37">
        <v>12</v>
      </c>
      <c r="N14" s="37">
        <v>0.175345383277165</v>
      </c>
      <c r="O14" s="37">
        <v>0.13</v>
      </c>
      <c r="P14" s="37">
        <v>3.99639058136239</v>
      </c>
      <c r="Q14" s="37">
        <v>2.2449761639706</v>
      </c>
      <c r="R14" s="37">
        <v>3.9045</v>
      </c>
      <c r="S14" s="37">
        <v>2.0965</v>
      </c>
      <c r="T14" s="37">
        <v>2.35</v>
      </c>
      <c r="U14" s="37">
        <v>7.08</v>
      </c>
      <c r="V14" s="41"/>
      <c r="W14" s="37">
        <v>12</v>
      </c>
      <c r="X14" s="37">
        <v>0.175345383277165</v>
      </c>
      <c r="Y14" s="37">
        <v>0.13</v>
      </c>
      <c r="Z14" s="37">
        <v>3.70975179670341</v>
      </c>
      <c r="AA14" s="37">
        <v>2.23312847403331</v>
      </c>
      <c r="AB14" s="37">
        <v>4.94962999999999</v>
      </c>
      <c r="AC14" s="37">
        <v>2.775565</v>
      </c>
      <c r="AD14" s="37">
        <v>-25.05</v>
      </c>
      <c r="AE14" s="37">
        <v>-19.54</v>
      </c>
    </row>
    <row r="15" ht="13.55" customHeight="1">
      <c r="A15" s="41"/>
      <c r="B15" s="41"/>
      <c r="C15" s="37">
        <v>13</v>
      </c>
      <c r="D15" s="37">
        <v>0.0799239922795611</v>
      </c>
      <c r="E15" s="37">
        <v>0.13</v>
      </c>
      <c r="F15" s="37">
        <v>4.19133013203695</v>
      </c>
      <c r="G15" s="37">
        <v>2.45707919552376</v>
      </c>
      <c r="H15" s="37">
        <v>4.83933333333333</v>
      </c>
      <c r="I15" s="37">
        <v>2.60066666666666</v>
      </c>
      <c r="J15" s="37">
        <v>-13.39</v>
      </c>
      <c r="K15" s="37">
        <v>-5.52</v>
      </c>
      <c r="L15" s="41"/>
      <c r="M15" s="37">
        <v>13</v>
      </c>
      <c r="N15" s="37">
        <v>0.0799239922795611</v>
      </c>
      <c r="O15" s="37">
        <v>0.13</v>
      </c>
      <c r="P15" s="37">
        <v>4.92171178489426</v>
      </c>
      <c r="Q15" s="37">
        <v>2.72488469101364</v>
      </c>
      <c r="R15" s="37">
        <v>5.25</v>
      </c>
      <c r="S15" s="37">
        <v>2.6665</v>
      </c>
      <c r="T15" s="37">
        <v>-6.25</v>
      </c>
      <c r="U15" s="37">
        <v>2.19</v>
      </c>
      <c r="V15" s="41"/>
      <c r="W15" s="37">
        <v>13</v>
      </c>
      <c r="X15" s="37">
        <v>0.0799239922795611</v>
      </c>
      <c r="Y15" s="37">
        <v>0.13</v>
      </c>
      <c r="Z15" s="37">
        <v>4.9616900148277</v>
      </c>
      <c r="AA15" s="37">
        <v>2.83650454113139</v>
      </c>
      <c r="AB15" s="37">
        <v>5.19137999999999</v>
      </c>
      <c r="AC15" s="37">
        <v>2.87635999999999</v>
      </c>
      <c r="AD15" s="37">
        <v>-4.42</v>
      </c>
      <c r="AE15" s="37">
        <v>-1.39</v>
      </c>
    </row>
    <row r="16" ht="13.55" customHeight="1">
      <c r="A16" s="41"/>
      <c r="B16" s="41"/>
      <c r="C16" s="37">
        <v>14</v>
      </c>
      <c r="D16" s="37">
        <v>0.09789559467455609</v>
      </c>
      <c r="E16" s="37">
        <v>0.24</v>
      </c>
      <c r="F16" s="37">
        <v>4.40582726601725</v>
      </c>
      <c r="G16" s="37">
        <v>2.5278486744748</v>
      </c>
      <c r="H16" s="37">
        <v>5.07166666666666</v>
      </c>
      <c r="I16" s="37">
        <v>2.794</v>
      </c>
      <c r="J16" s="37">
        <v>-13.13</v>
      </c>
      <c r="K16" s="37">
        <v>-9.529999999999999</v>
      </c>
      <c r="L16" s="41"/>
      <c r="M16" s="37">
        <v>14</v>
      </c>
      <c r="N16" s="37">
        <v>0.09789559467455609</v>
      </c>
      <c r="O16" s="37">
        <v>0.24</v>
      </c>
      <c r="P16" s="37">
        <v>5.06292185291244</v>
      </c>
      <c r="Q16" s="37">
        <v>2.77760637872543</v>
      </c>
      <c r="R16" s="37">
        <v>5.259</v>
      </c>
      <c r="S16" s="37">
        <v>2.8385</v>
      </c>
      <c r="T16" s="37">
        <v>-3.73</v>
      </c>
      <c r="U16" s="37">
        <v>-2.15</v>
      </c>
      <c r="V16" s="41"/>
      <c r="W16" s="37">
        <v>14</v>
      </c>
      <c r="X16" s="37">
        <v>0.09789559467455609</v>
      </c>
      <c r="Y16" s="37">
        <v>0.24</v>
      </c>
      <c r="Z16" s="37">
        <v>5.21345637369342</v>
      </c>
      <c r="AA16" s="37">
        <v>2.91448137274249</v>
      </c>
      <c r="AB16" s="37">
        <v>5.19039999999999</v>
      </c>
      <c r="AC16" s="37">
        <v>2.813755</v>
      </c>
      <c r="AD16" s="37">
        <v>0.44</v>
      </c>
      <c r="AE16" s="37">
        <v>3.58</v>
      </c>
    </row>
    <row r="17" ht="13.55" customHeight="1">
      <c r="A17" s="41"/>
      <c r="B17" s="41"/>
      <c r="C17" s="37">
        <v>15</v>
      </c>
      <c r="D17" s="37">
        <v>0.235837231711068</v>
      </c>
      <c r="E17" s="37">
        <v>0.14</v>
      </c>
      <c r="F17" s="37">
        <v>2.44681127342049</v>
      </c>
      <c r="G17" s="37">
        <v>1.5317222023971</v>
      </c>
      <c r="H17" s="37">
        <v>2.23</v>
      </c>
      <c r="I17" s="37">
        <v>1.323</v>
      </c>
      <c r="J17" s="37">
        <v>9.720000000000001</v>
      </c>
      <c r="K17" s="37">
        <v>15.78</v>
      </c>
      <c r="L17" s="41"/>
      <c r="M17" s="37">
        <v>15</v>
      </c>
      <c r="N17" s="37">
        <v>0.235837231711068</v>
      </c>
      <c r="O17" s="37">
        <v>0.14</v>
      </c>
      <c r="P17" s="37">
        <v>3.51881637750903</v>
      </c>
      <c r="Q17" s="37">
        <v>1.96054689088006</v>
      </c>
      <c r="R17" s="37">
        <v>3.531</v>
      </c>
      <c r="S17" s="37">
        <v>1.7185</v>
      </c>
      <c r="T17" s="37">
        <v>-0.35</v>
      </c>
      <c r="U17" s="37">
        <v>14.08</v>
      </c>
      <c r="V17" s="41"/>
      <c r="W17" s="37">
        <v>15</v>
      </c>
      <c r="X17" s="37">
        <v>0.235837231711068</v>
      </c>
      <c r="Y17" s="37">
        <v>0.14</v>
      </c>
      <c r="Z17" s="37">
        <v>3.02255689983786</v>
      </c>
      <c r="AA17" s="37">
        <v>1.84614225646576</v>
      </c>
      <c r="AB17" s="37">
        <v>3.400395</v>
      </c>
      <c r="AC17" s="37">
        <v>1.825235</v>
      </c>
      <c r="AD17" s="37">
        <v>-11.11</v>
      </c>
      <c r="AE17" s="37">
        <v>1.15</v>
      </c>
    </row>
    <row r="18" ht="13.55" customHeight="1">
      <c r="A18" s="41"/>
      <c r="B18" s="41"/>
      <c r="C18" s="37">
        <v>16</v>
      </c>
      <c r="D18" s="37">
        <v>0.0916033041190346</v>
      </c>
      <c r="E18" s="37">
        <v>0.28</v>
      </c>
      <c r="F18" s="37">
        <v>4.52481241738559</v>
      </c>
      <c r="G18" s="37">
        <v>2.57461017157475</v>
      </c>
      <c r="H18" s="37">
        <v>4.42</v>
      </c>
      <c r="I18" s="37">
        <v>2.632</v>
      </c>
      <c r="J18" s="37">
        <v>2.37</v>
      </c>
      <c r="K18" s="37">
        <v>-2.18</v>
      </c>
      <c r="L18" s="41"/>
      <c r="M18" s="37">
        <v>16</v>
      </c>
      <c r="N18" s="37">
        <v>0.0916033041190346</v>
      </c>
      <c r="O18" s="37">
        <v>0.28</v>
      </c>
      <c r="P18" s="37">
        <v>5.17236657833347</v>
      </c>
      <c r="Q18" s="37">
        <v>2.82197530928757</v>
      </c>
      <c r="R18" s="37">
        <v>4.976</v>
      </c>
      <c r="S18" s="37">
        <v>2.6785</v>
      </c>
      <c r="T18" s="37">
        <v>3.95</v>
      </c>
      <c r="U18" s="37">
        <v>5.36</v>
      </c>
      <c r="V18" s="41"/>
      <c r="W18" s="37">
        <v>16</v>
      </c>
      <c r="X18" s="37">
        <v>0.0916033041190346</v>
      </c>
      <c r="Y18" s="37">
        <v>0.28</v>
      </c>
      <c r="Z18" s="37">
        <v>5.35648377300517</v>
      </c>
      <c r="AA18" s="37">
        <v>2.96613826589496</v>
      </c>
      <c r="AB18" s="37">
        <v>5.065555</v>
      </c>
      <c r="AC18" s="37">
        <v>2.76657</v>
      </c>
      <c r="AD18" s="37">
        <v>5.74</v>
      </c>
      <c r="AE18" s="37">
        <v>7.21</v>
      </c>
    </row>
    <row r="19" ht="13.55" customHeight="1">
      <c r="A19" s="41"/>
      <c r="B19" s="41"/>
      <c r="C19" s="37">
        <v>17</v>
      </c>
      <c r="D19" s="37">
        <v>0.119269432266009</v>
      </c>
      <c r="E19" s="37">
        <v>0.09</v>
      </c>
      <c r="F19" s="37">
        <v>3.30941755402418</v>
      </c>
      <c r="G19" s="37">
        <v>2.03562737536375</v>
      </c>
      <c r="H19" s="37">
        <v>3.594</v>
      </c>
      <c r="I19" s="37">
        <v>2.446</v>
      </c>
      <c r="J19" s="37">
        <v>-7.92</v>
      </c>
      <c r="K19" s="37">
        <v>-16.78</v>
      </c>
      <c r="L19" s="41"/>
      <c r="M19" s="37">
        <v>17</v>
      </c>
      <c r="N19" s="37">
        <v>0.119269432266009</v>
      </c>
      <c r="O19" s="37">
        <v>0.09</v>
      </c>
      <c r="P19" s="37">
        <v>4.26551996238659</v>
      </c>
      <c r="Q19" s="37">
        <v>2.38668903682295</v>
      </c>
      <c r="R19" s="37">
        <v>4.405</v>
      </c>
      <c r="S19" s="37">
        <v>2.5775</v>
      </c>
      <c r="T19" s="37">
        <v>-3.17</v>
      </c>
      <c r="U19" s="37">
        <v>-7.4</v>
      </c>
      <c r="V19" s="41"/>
      <c r="W19" s="37">
        <v>17</v>
      </c>
      <c r="X19" s="37">
        <v>0.119269432266009</v>
      </c>
      <c r="Y19" s="37">
        <v>0.09</v>
      </c>
      <c r="Z19" s="37">
        <v>3.9735537286305</v>
      </c>
      <c r="AA19" s="37">
        <v>2.3850558919573</v>
      </c>
      <c r="AB19" s="37">
        <v>4.274135</v>
      </c>
      <c r="AC19" s="37">
        <v>2.45119999999999</v>
      </c>
      <c r="AD19" s="37">
        <v>-7.03</v>
      </c>
      <c r="AE19" s="37">
        <v>-2.7</v>
      </c>
    </row>
    <row r="20" ht="13.55" customHeight="1">
      <c r="A20" s="41"/>
      <c r="B20" s="41"/>
      <c r="C20" s="37">
        <v>18</v>
      </c>
      <c r="D20" s="37">
        <v>0.117869102602222</v>
      </c>
      <c r="E20" s="37">
        <v>0.23</v>
      </c>
      <c r="F20" s="37">
        <v>4.21988765574475</v>
      </c>
      <c r="G20" s="37">
        <v>2.44487846387385</v>
      </c>
      <c r="H20" s="37">
        <v>4.93133333333333</v>
      </c>
      <c r="I20" s="37">
        <v>2.675</v>
      </c>
      <c r="J20" s="37">
        <v>-14.43</v>
      </c>
      <c r="K20" s="37">
        <v>-8.6</v>
      </c>
      <c r="L20" s="41"/>
      <c r="M20" s="37">
        <v>18</v>
      </c>
      <c r="N20" s="37">
        <v>0.117869102602222</v>
      </c>
      <c r="O20" s="37">
        <v>0.23</v>
      </c>
      <c r="P20" s="37">
        <v>4.8858261585367</v>
      </c>
      <c r="Q20" s="37">
        <v>2.69719779784401</v>
      </c>
      <c r="R20" s="37">
        <v>5.0925</v>
      </c>
      <c r="S20" s="37">
        <v>2.708</v>
      </c>
      <c r="T20" s="37">
        <v>-4.06</v>
      </c>
      <c r="U20" s="37">
        <v>-0.4</v>
      </c>
      <c r="V20" s="41"/>
      <c r="W20" s="37">
        <v>18</v>
      </c>
      <c r="X20" s="37">
        <v>0.117869102602222</v>
      </c>
      <c r="Y20" s="37">
        <v>0.23</v>
      </c>
      <c r="Z20" s="37">
        <v>4.99288024785318</v>
      </c>
      <c r="AA20" s="37">
        <v>2.82318009939645</v>
      </c>
      <c r="AB20" s="37">
        <v>4.921815</v>
      </c>
      <c r="AC20" s="37">
        <v>2.700855</v>
      </c>
      <c r="AD20" s="37">
        <v>1.44</v>
      </c>
      <c r="AE20" s="37">
        <v>4.53</v>
      </c>
    </row>
    <row r="21" ht="13.55" customHeight="1">
      <c r="A21" s="41"/>
      <c r="B21" s="41"/>
      <c r="C21" s="37">
        <v>19</v>
      </c>
      <c r="D21" s="37">
        <v>0.136895751762234</v>
      </c>
      <c r="E21" s="37">
        <v>0.14</v>
      </c>
      <c r="F21" s="37">
        <v>3.62190583648905</v>
      </c>
      <c r="G21" s="37">
        <v>2.17954858898412</v>
      </c>
      <c r="H21" s="37">
        <v>3.375</v>
      </c>
      <c r="I21" s="37">
        <v>2.075</v>
      </c>
      <c r="J21" s="37">
        <v>7.32</v>
      </c>
      <c r="K21" s="37">
        <v>5.04</v>
      </c>
      <c r="L21" s="41"/>
      <c r="M21" s="37">
        <v>19</v>
      </c>
      <c r="N21" s="37">
        <v>0.136895751762234</v>
      </c>
      <c r="O21" s="37">
        <v>0.14</v>
      </c>
      <c r="P21" s="37">
        <v>4.41023116163022</v>
      </c>
      <c r="Q21" s="37">
        <v>2.47197756841737</v>
      </c>
      <c r="R21" s="37">
        <v>4.4195</v>
      </c>
      <c r="S21" s="37">
        <v>2.23</v>
      </c>
      <c r="T21" s="37">
        <v>-0.21</v>
      </c>
      <c r="U21" s="37">
        <v>10.85</v>
      </c>
      <c r="V21" s="41"/>
      <c r="W21" s="37">
        <v>19</v>
      </c>
      <c r="X21" s="37">
        <v>0.136895751762234</v>
      </c>
      <c r="Y21" s="37">
        <v>0.14</v>
      </c>
      <c r="Z21" s="37">
        <v>4.30252713175021</v>
      </c>
      <c r="AA21" s="37">
        <v>2.5328122456178</v>
      </c>
      <c r="AB21" s="37">
        <v>4.22488</v>
      </c>
      <c r="AC21" s="37">
        <v>2.24558</v>
      </c>
      <c r="AD21" s="37">
        <v>1.84</v>
      </c>
      <c r="AE21" s="37">
        <v>12.79</v>
      </c>
    </row>
    <row r="22" ht="13.55" customHeight="1">
      <c r="A22" s="41"/>
      <c r="B22" s="41"/>
      <c r="C22" s="37">
        <v>20</v>
      </c>
      <c r="D22" s="37">
        <v>0.147496400266624</v>
      </c>
      <c r="E22" s="37">
        <v>0.13</v>
      </c>
      <c r="F22" s="37">
        <v>3.4174452488345</v>
      </c>
      <c r="G22" s="37">
        <v>2.07740636243553</v>
      </c>
      <c r="H22" s="37">
        <v>3.452</v>
      </c>
      <c r="I22" s="37">
        <v>1.916</v>
      </c>
      <c r="J22" s="37">
        <v>-1</v>
      </c>
      <c r="K22" s="37">
        <v>8.42</v>
      </c>
      <c r="L22" s="41"/>
      <c r="M22" s="37">
        <v>20</v>
      </c>
      <c r="N22" s="37">
        <v>0.147496400266624</v>
      </c>
      <c r="O22" s="37">
        <v>0.13</v>
      </c>
      <c r="P22" s="37">
        <v>4.25577994581969</v>
      </c>
      <c r="Q22" s="37">
        <v>2.38956858587094</v>
      </c>
      <c r="R22" s="37">
        <v>3.872</v>
      </c>
      <c r="S22" s="37">
        <v>1.982</v>
      </c>
      <c r="T22" s="37">
        <v>9.91</v>
      </c>
      <c r="U22" s="37">
        <v>20.56</v>
      </c>
      <c r="V22" s="41"/>
      <c r="W22" s="37">
        <v>20</v>
      </c>
      <c r="X22" s="37">
        <v>0.147496400266624</v>
      </c>
      <c r="Y22" s="37">
        <v>0.13</v>
      </c>
      <c r="Z22" s="37">
        <v>4.07368516807126</v>
      </c>
      <c r="AA22" s="37">
        <v>2.4226630205047</v>
      </c>
      <c r="AB22" s="37">
        <v>4.15626</v>
      </c>
      <c r="AC22" s="37">
        <v>2.23581</v>
      </c>
      <c r="AD22" s="37">
        <v>-1.99</v>
      </c>
      <c r="AE22" s="37">
        <v>8.359999999999999</v>
      </c>
    </row>
    <row r="23" ht="13.55" customHeight="1">
      <c r="A23" s="41"/>
      <c r="B23" s="41"/>
      <c r="C23" s="37">
        <v>21</v>
      </c>
      <c r="D23" s="37">
        <v>0.144744098072432</v>
      </c>
      <c r="E23" s="37">
        <v>0.15</v>
      </c>
      <c r="F23" s="37">
        <v>3.61118937727243</v>
      </c>
      <c r="G23" s="37">
        <v>2.17066965758171</v>
      </c>
      <c r="H23" s="37">
        <v>3.316</v>
      </c>
      <c r="I23" s="37">
        <v>2.07666666666666</v>
      </c>
      <c r="J23" s="37">
        <v>8.9</v>
      </c>
      <c r="K23" s="37">
        <v>4.53</v>
      </c>
      <c r="L23" s="41"/>
      <c r="M23" s="37">
        <v>21</v>
      </c>
      <c r="N23" s="37">
        <v>0.144744098072432</v>
      </c>
      <c r="O23" s="37">
        <v>0.15</v>
      </c>
      <c r="P23" s="37">
        <v>4.3877477641544</v>
      </c>
      <c r="Q23" s="37">
        <v>2.45976446228357</v>
      </c>
      <c r="R23" s="37">
        <v>3.9165</v>
      </c>
      <c r="S23" s="37">
        <v>2.033</v>
      </c>
      <c r="T23" s="37">
        <v>12.03</v>
      </c>
      <c r="U23" s="37">
        <v>20.99</v>
      </c>
      <c r="V23" s="41"/>
      <c r="W23" s="37">
        <v>21</v>
      </c>
      <c r="X23" s="37">
        <v>0.144744098072432</v>
      </c>
      <c r="Y23" s="37">
        <v>0.15</v>
      </c>
      <c r="Z23" s="37">
        <v>4.28863026550751</v>
      </c>
      <c r="AA23" s="37">
        <v>2.52260112671024</v>
      </c>
      <c r="AB23" s="37">
        <v>4.204595</v>
      </c>
      <c r="AC23" s="37">
        <v>2.37317</v>
      </c>
      <c r="AD23" s="37">
        <v>2</v>
      </c>
      <c r="AE23" s="37">
        <v>6.3</v>
      </c>
    </row>
    <row r="24" ht="13.55" customHeight="1">
      <c r="A24" s="41"/>
      <c r="B24" s="41"/>
      <c r="C24" s="37">
        <v>22</v>
      </c>
      <c r="D24" s="37">
        <v>0.158851693406968</v>
      </c>
      <c r="E24" s="37">
        <v>0.13</v>
      </c>
      <c r="F24" s="37">
        <v>3.28512544264673</v>
      </c>
      <c r="G24" s="37">
        <v>2.00722655521482</v>
      </c>
      <c r="H24" s="37">
        <v>3.252</v>
      </c>
      <c r="I24" s="37">
        <v>1.98433333333333</v>
      </c>
      <c r="J24" s="37">
        <v>1.02</v>
      </c>
      <c r="K24" s="37">
        <v>1.15</v>
      </c>
      <c r="L24" s="41"/>
      <c r="M24" s="37">
        <v>22</v>
      </c>
      <c r="N24" s="37">
        <v>0.158851693406968</v>
      </c>
      <c r="O24" s="37">
        <v>0.13</v>
      </c>
      <c r="P24" s="37">
        <v>4.14919656355104</v>
      </c>
      <c r="Q24" s="37">
        <v>2.33107764845472</v>
      </c>
      <c r="R24" s="37">
        <v>3.799</v>
      </c>
      <c r="S24" s="37">
        <v>2.02</v>
      </c>
      <c r="T24" s="37">
        <v>9.220000000000001</v>
      </c>
      <c r="U24" s="37">
        <v>15.4</v>
      </c>
      <c r="V24" s="41"/>
      <c r="W24" s="37">
        <v>22</v>
      </c>
      <c r="X24" s="37">
        <v>0.158851693406968</v>
      </c>
      <c r="Y24" s="37">
        <v>0.13</v>
      </c>
      <c r="Z24" s="37">
        <v>3.92584232593775</v>
      </c>
      <c r="AA24" s="37">
        <v>2.34693212009463</v>
      </c>
      <c r="AB24" s="37">
        <v>4.03364</v>
      </c>
      <c r="AC24" s="37">
        <v>2.31886</v>
      </c>
      <c r="AD24" s="37">
        <v>-2.67</v>
      </c>
      <c r="AE24" s="37">
        <v>1.21</v>
      </c>
    </row>
    <row r="25" ht="13.55" customHeight="1">
      <c r="A25" s="41"/>
      <c r="B25" s="41"/>
      <c r="C25" s="37">
        <v>23</v>
      </c>
      <c r="D25" s="37">
        <v>0.0865773064992614</v>
      </c>
      <c r="E25" s="37">
        <v>0.09</v>
      </c>
      <c r="F25" s="37">
        <v>3.77825934029295</v>
      </c>
      <c r="G25" s="37">
        <v>2.27594529103528</v>
      </c>
      <c r="H25" s="37">
        <v>4.60333333333333</v>
      </c>
      <c r="I25" s="37">
        <v>2.691</v>
      </c>
      <c r="J25" s="37">
        <v>-17.92</v>
      </c>
      <c r="K25" s="37">
        <v>-15.42</v>
      </c>
      <c r="L25" s="41"/>
      <c r="M25" s="37">
        <v>23</v>
      </c>
      <c r="N25" s="37">
        <v>0.0865773064992614</v>
      </c>
      <c r="O25" s="37">
        <v>0.09</v>
      </c>
      <c r="P25" s="37">
        <v>4.63513361926213</v>
      </c>
      <c r="Q25" s="37">
        <v>2.58228393600195</v>
      </c>
      <c r="R25" s="37">
        <v>4.8745</v>
      </c>
      <c r="S25" s="37">
        <v>2.7795</v>
      </c>
      <c r="T25" s="37">
        <v>-4.91</v>
      </c>
      <c r="U25" s="37">
        <v>-7.1</v>
      </c>
      <c r="V25" s="41"/>
      <c r="W25" s="37">
        <v>23</v>
      </c>
      <c r="X25" s="37">
        <v>0.0865773064992614</v>
      </c>
      <c r="Y25" s="37">
        <v>0.09</v>
      </c>
      <c r="Z25" s="37">
        <v>4.49582556988832</v>
      </c>
      <c r="AA25" s="37">
        <v>2.64184075542643</v>
      </c>
      <c r="AB25" s="37">
        <v>5.18366</v>
      </c>
      <c r="AC25" s="37">
        <v>2.90989</v>
      </c>
      <c r="AD25" s="37">
        <v>-13.27</v>
      </c>
      <c r="AE25" s="37">
        <v>-9.210000000000001</v>
      </c>
    </row>
    <row r="26" ht="13.55" customHeight="1">
      <c r="A26" s="41"/>
      <c r="B26" s="41"/>
      <c r="C26" s="37">
        <v>24</v>
      </c>
      <c r="D26" s="37">
        <v>0.106535921624173</v>
      </c>
      <c r="E26" s="37">
        <v>0.09</v>
      </c>
      <c r="F26" s="37">
        <v>3.49158655914255</v>
      </c>
      <c r="G26" s="37">
        <v>2.13138129571084</v>
      </c>
      <c r="H26" s="37">
        <v>3.763</v>
      </c>
      <c r="I26" s="37">
        <v>2.21866666666666</v>
      </c>
      <c r="J26" s="37">
        <v>-7.21</v>
      </c>
      <c r="K26" s="37">
        <v>-3.93</v>
      </c>
      <c r="L26" s="41"/>
      <c r="M26" s="37">
        <v>24</v>
      </c>
      <c r="N26" s="37">
        <v>0.106535921624173</v>
      </c>
      <c r="O26" s="37">
        <v>0.09</v>
      </c>
      <c r="P26" s="37">
        <v>4.40599310422678</v>
      </c>
      <c r="Q26" s="37">
        <v>2.46299682480112</v>
      </c>
      <c r="R26" s="37">
        <v>4.7595</v>
      </c>
      <c r="S26" s="37">
        <v>2.47</v>
      </c>
      <c r="T26" s="37">
        <v>-7.43</v>
      </c>
      <c r="U26" s="37">
        <v>-0.28</v>
      </c>
      <c r="V26" s="41"/>
      <c r="W26" s="37">
        <v>24</v>
      </c>
      <c r="X26" s="37">
        <v>0.106535921624173</v>
      </c>
      <c r="Y26" s="37">
        <v>0.09</v>
      </c>
      <c r="Z26" s="37">
        <v>4.17431742496571</v>
      </c>
      <c r="AA26" s="37">
        <v>2.4867586132875</v>
      </c>
      <c r="AB26" s="37">
        <v>4.75037</v>
      </c>
      <c r="AC26" s="37">
        <v>2.64436</v>
      </c>
      <c r="AD26" s="37">
        <v>-12.13</v>
      </c>
      <c r="AE26" s="37">
        <v>-5.96</v>
      </c>
    </row>
    <row r="27" ht="13.55" customHeight="1">
      <c r="A27" s="41"/>
      <c r="B27" s="41"/>
      <c r="C27" s="37">
        <v>25</v>
      </c>
      <c r="D27" s="37">
        <v>0.037313</v>
      </c>
      <c r="E27" s="37">
        <v>0.11</v>
      </c>
      <c r="F27" s="37">
        <v>4.62474425009676</v>
      </c>
      <c r="G27" s="37">
        <v>2.64641424963028</v>
      </c>
      <c r="H27" s="37">
        <v>4.817</v>
      </c>
      <c r="I27" s="37">
        <v>2.822</v>
      </c>
      <c r="J27" s="37">
        <v>-3.99</v>
      </c>
      <c r="K27" s="37">
        <v>-6.22</v>
      </c>
      <c r="L27" s="41"/>
      <c r="M27" s="37">
        <v>25</v>
      </c>
      <c r="N27" s="37">
        <v>0.037313</v>
      </c>
      <c r="O27" s="37">
        <v>0.11</v>
      </c>
      <c r="P27" s="37">
        <v>5.3322872078852</v>
      </c>
      <c r="Q27" s="37">
        <v>2.90459025516583</v>
      </c>
      <c r="R27" s="37">
        <v>5.36</v>
      </c>
      <c r="S27" s="37">
        <v>2.893</v>
      </c>
      <c r="T27" s="37">
        <v>-0.52</v>
      </c>
      <c r="U27" s="37">
        <v>0.4</v>
      </c>
      <c r="V27" s="41"/>
      <c r="W27" s="37">
        <v>25</v>
      </c>
      <c r="X27" s="37">
        <v>0.037313</v>
      </c>
      <c r="Y27" s="37">
        <v>0.11</v>
      </c>
      <c r="Z27" s="37">
        <v>5.47668775059078</v>
      </c>
      <c r="AA27" s="37">
        <v>3.04387354741269</v>
      </c>
      <c r="AB27" s="37">
        <v>5.68682</v>
      </c>
      <c r="AC27" s="37">
        <v>3.238515</v>
      </c>
      <c r="AD27" s="37">
        <v>-3.7</v>
      </c>
      <c r="AE27" s="37">
        <v>-6.01</v>
      </c>
    </row>
    <row r="28" ht="13.55" customHeight="1">
      <c r="A28" s="41"/>
      <c r="B28" s="41"/>
      <c r="C28" s="37">
        <v>26</v>
      </c>
      <c r="D28" s="37">
        <v>0.0216235</v>
      </c>
      <c r="E28" s="37">
        <v>0.09</v>
      </c>
      <c r="F28" s="37">
        <v>4.78459867769116</v>
      </c>
      <c r="G28" s="37">
        <v>2.71118961149288</v>
      </c>
      <c r="H28" s="37">
        <v>4.984</v>
      </c>
      <c r="I28" s="37">
        <v>2.876</v>
      </c>
      <c r="J28" s="37">
        <v>-4</v>
      </c>
      <c r="K28" s="37">
        <v>-5.73</v>
      </c>
      <c r="L28" s="41"/>
      <c r="M28" s="37">
        <v>26</v>
      </c>
      <c r="N28" s="37">
        <v>0.0216235</v>
      </c>
      <c r="O28" s="37">
        <v>0.09</v>
      </c>
      <c r="P28" s="37">
        <v>5.491607519364</v>
      </c>
      <c r="Q28" s="37">
        <v>2.96772779813868</v>
      </c>
      <c r="R28" s="37">
        <v>5.674</v>
      </c>
      <c r="S28" s="37">
        <v>2.9915</v>
      </c>
      <c r="T28" s="37">
        <v>-3.21</v>
      </c>
      <c r="U28" s="37">
        <v>-0.79</v>
      </c>
      <c r="V28" s="41"/>
      <c r="W28" s="37">
        <v>26</v>
      </c>
      <c r="X28" s="37">
        <v>0.0216235</v>
      </c>
      <c r="Y28" s="37">
        <v>0.09</v>
      </c>
      <c r="Z28" s="37">
        <v>5.67076204940046</v>
      </c>
      <c r="AA28" s="37">
        <v>3.11480885071162</v>
      </c>
      <c r="AB28" s="37">
        <v>5.91914999999999</v>
      </c>
      <c r="AC28" s="37">
        <v>3.195955</v>
      </c>
      <c r="AD28" s="37">
        <v>-4.2</v>
      </c>
      <c r="AE28" s="37">
        <v>-2.54</v>
      </c>
    </row>
    <row r="29" ht="13.55" customHeight="1">
      <c r="A29" s="41"/>
      <c r="B29" s="41"/>
      <c r="C29" s="37">
        <v>27</v>
      </c>
      <c r="D29" s="37">
        <v>0.0147114999999999</v>
      </c>
      <c r="E29" s="37">
        <v>0.02</v>
      </c>
      <c r="F29" s="37">
        <v>4.16411432840575</v>
      </c>
      <c r="G29" s="37">
        <v>2.48140033082735</v>
      </c>
      <c r="H29" s="37">
        <v>4.881</v>
      </c>
      <c r="I29" s="37">
        <v>2.794</v>
      </c>
      <c r="J29" s="37">
        <v>-14.69</v>
      </c>
      <c r="K29" s="37">
        <v>-11.19</v>
      </c>
      <c r="L29" s="41"/>
      <c r="M29" s="37">
        <v>27</v>
      </c>
      <c r="N29" s="37">
        <v>0.0147114999999999</v>
      </c>
      <c r="O29" s="37">
        <v>0.02</v>
      </c>
      <c r="P29" s="37">
        <v>5.28304362323263</v>
      </c>
      <c r="Q29" s="37">
        <v>2.81504526697699</v>
      </c>
      <c r="R29" s="37">
        <v>5.568</v>
      </c>
      <c r="S29" s="37">
        <v>2.954</v>
      </c>
      <c r="T29" s="37">
        <v>-5.12</v>
      </c>
      <c r="U29" s="37">
        <v>-4.7</v>
      </c>
      <c r="V29" s="41"/>
      <c r="W29" s="37">
        <v>27</v>
      </c>
      <c r="X29" s="37">
        <v>0.0147114999999999</v>
      </c>
      <c r="Y29" s="37">
        <v>0.02</v>
      </c>
      <c r="Z29" s="37">
        <v>5.0541900007509</v>
      </c>
      <c r="AA29" s="37">
        <v>2.8877063500044</v>
      </c>
      <c r="AB29" s="37">
        <v>5.95854</v>
      </c>
      <c r="AC29" s="37">
        <v>3.26999499999999</v>
      </c>
      <c r="AD29" s="37">
        <v>-15.18</v>
      </c>
      <c r="AE29" s="37">
        <v>-11.69</v>
      </c>
    </row>
    <row r="30" ht="13.55" customHeight="1">
      <c r="A30" s="41"/>
      <c r="B30" s="41"/>
      <c r="C30" s="37">
        <v>28</v>
      </c>
      <c r="D30" s="37">
        <v>0.0693471538580656</v>
      </c>
      <c r="E30" s="37">
        <v>0.13</v>
      </c>
      <c r="F30" s="37">
        <v>4.31411557902231</v>
      </c>
      <c r="G30" s="37">
        <v>2.51178907446388</v>
      </c>
      <c r="H30" s="37">
        <v>4.89766666666666</v>
      </c>
      <c r="I30" s="37">
        <v>2.75733333333333</v>
      </c>
      <c r="J30" s="37">
        <v>-11.91</v>
      </c>
      <c r="K30" s="37">
        <v>-8.91</v>
      </c>
      <c r="L30" s="41"/>
      <c r="M30" s="37">
        <v>28</v>
      </c>
      <c r="N30" s="37">
        <v>0.0693471538580656</v>
      </c>
      <c r="O30" s="37">
        <v>0.13</v>
      </c>
      <c r="P30" s="37">
        <v>5.03258833647218</v>
      </c>
      <c r="Q30" s="37">
        <v>2.7754667600892</v>
      </c>
      <c r="R30" s="37">
        <v>5.2115</v>
      </c>
      <c r="S30" s="37">
        <v>2.7795</v>
      </c>
      <c r="T30" s="37">
        <v>-3.43</v>
      </c>
      <c r="U30" s="37">
        <v>-0.15</v>
      </c>
      <c r="V30" s="41"/>
      <c r="W30" s="37">
        <v>28</v>
      </c>
      <c r="X30" s="37">
        <v>0.0693471538580656</v>
      </c>
      <c r="Y30" s="37">
        <v>0.13</v>
      </c>
      <c r="Z30" s="37">
        <v>5.1059650352947</v>
      </c>
      <c r="AA30" s="37">
        <v>2.89640634124352</v>
      </c>
      <c r="AB30" s="37">
        <v>5.37412</v>
      </c>
      <c r="AC30" s="37">
        <v>3.09191</v>
      </c>
      <c r="AD30" s="37">
        <v>-4.99</v>
      </c>
      <c r="AE30" s="37">
        <v>-6.32</v>
      </c>
    </row>
    <row r="31" ht="13.55" customHeight="1">
      <c r="A31" s="41"/>
      <c r="B31" s="41"/>
      <c r="C31" s="37">
        <v>29</v>
      </c>
      <c r="D31" s="37">
        <v>0.07459951122802209</v>
      </c>
      <c r="E31" s="37">
        <v>0.12</v>
      </c>
      <c r="F31" s="37">
        <v>4.19453859080092</v>
      </c>
      <c r="G31" s="37">
        <v>2.46148448704128</v>
      </c>
      <c r="H31" s="37">
        <v>5.19933333333333</v>
      </c>
      <c r="I31" s="37">
        <v>2.85566666666666</v>
      </c>
      <c r="J31" s="37">
        <v>-19.33</v>
      </c>
      <c r="K31" s="37">
        <v>-13.8</v>
      </c>
      <c r="L31" s="41"/>
      <c r="M31" s="37">
        <v>29</v>
      </c>
      <c r="N31" s="37">
        <v>0.07459951122802209</v>
      </c>
      <c r="O31" s="37">
        <v>0.12</v>
      </c>
      <c r="P31" s="37">
        <v>4.9360038078926</v>
      </c>
      <c r="Q31" s="37">
        <v>2.73161357455586</v>
      </c>
      <c r="R31" s="37">
        <v>5.4695</v>
      </c>
      <c r="S31" s="37">
        <v>2.9115</v>
      </c>
      <c r="T31" s="37">
        <v>-9.75</v>
      </c>
      <c r="U31" s="37">
        <v>-6.18</v>
      </c>
      <c r="V31" s="41"/>
      <c r="W31" s="37">
        <v>29</v>
      </c>
      <c r="X31" s="37">
        <v>0.07459951122802209</v>
      </c>
      <c r="Y31" s="37">
        <v>0.12</v>
      </c>
      <c r="Z31" s="37">
        <v>4.96669119153534</v>
      </c>
      <c r="AA31" s="37">
        <v>2.84151365740452</v>
      </c>
      <c r="AB31" s="37">
        <v>5.370535</v>
      </c>
      <c r="AC31" s="37">
        <v>3.00731</v>
      </c>
      <c r="AD31" s="37">
        <v>-7.52</v>
      </c>
      <c r="AE31" s="37">
        <v>-5.51</v>
      </c>
    </row>
    <row r="32" ht="13.55" customHeight="1">
      <c r="A32" s="41"/>
      <c r="B32" s="41"/>
      <c r="C32" s="37">
        <v>30</v>
      </c>
      <c r="D32" s="37">
        <v>0.236485416123434</v>
      </c>
      <c r="E32" s="37">
        <v>0.1</v>
      </c>
      <c r="F32" s="37">
        <v>1.65644359974984</v>
      </c>
      <c r="G32" s="37">
        <v>1.06400891529785</v>
      </c>
      <c r="H32" s="37">
        <v>2.21233333333333</v>
      </c>
      <c r="I32" s="37">
        <v>1.50366666666666</v>
      </c>
      <c r="J32" s="37">
        <v>-25.13</v>
      </c>
      <c r="K32" s="37">
        <v>-29.24</v>
      </c>
      <c r="L32" s="41"/>
      <c r="M32" s="37">
        <v>30</v>
      </c>
      <c r="N32" s="37">
        <v>0.236485416123434</v>
      </c>
      <c r="O32" s="37">
        <v>0.1</v>
      </c>
      <c r="P32" s="37">
        <v>3.21133886627817</v>
      </c>
      <c r="Q32" s="37">
        <v>1.74738575179969</v>
      </c>
      <c r="R32" s="37">
        <v>3.2595</v>
      </c>
      <c r="S32" s="37">
        <v>1.7465</v>
      </c>
      <c r="T32" s="37">
        <v>-1.48</v>
      </c>
      <c r="U32" s="37">
        <v>0.05</v>
      </c>
      <c r="V32" s="41"/>
      <c r="W32" s="37">
        <v>30</v>
      </c>
      <c r="X32" s="37">
        <v>0.236485416123434</v>
      </c>
      <c r="Y32" s="37">
        <v>0.1</v>
      </c>
      <c r="Z32" s="37">
        <v>2.36906376501052</v>
      </c>
      <c r="AA32" s="37">
        <v>1.46121913799984</v>
      </c>
      <c r="AB32" s="37">
        <v>3.16770499999999</v>
      </c>
      <c r="AC32" s="37">
        <v>1.861495</v>
      </c>
      <c r="AD32" s="37">
        <v>-25.21</v>
      </c>
      <c r="AE32" s="37">
        <v>-21.5</v>
      </c>
    </row>
    <row r="33" ht="13.55" customHeight="1">
      <c r="A33" s="41"/>
      <c r="B33" s="41"/>
      <c r="C33" s="37">
        <v>31</v>
      </c>
      <c r="D33" s="37">
        <v>0.101710654437316</v>
      </c>
      <c r="E33" s="37">
        <v>0.13</v>
      </c>
      <c r="F33" s="37">
        <v>3.94146820145291</v>
      </c>
      <c r="G33" s="37">
        <v>2.34076847206766</v>
      </c>
      <c r="H33" s="37">
        <v>4.07233333333333</v>
      </c>
      <c r="I33" s="37">
        <v>2.52133333333333</v>
      </c>
      <c r="J33" s="37">
        <v>-3.21</v>
      </c>
      <c r="K33" s="37">
        <v>-7.16</v>
      </c>
      <c r="L33" s="41"/>
      <c r="M33" s="37">
        <v>31</v>
      </c>
      <c r="N33" s="37">
        <v>0.101710654437316</v>
      </c>
      <c r="O33" s="37">
        <v>0.13</v>
      </c>
      <c r="P33" s="37">
        <v>4.69988437304639</v>
      </c>
      <c r="Q33" s="37">
        <v>2.61909770115336</v>
      </c>
      <c r="R33" s="37">
        <v>4.9965</v>
      </c>
      <c r="S33" s="37">
        <v>2.582</v>
      </c>
      <c r="T33" s="37">
        <v>-5.94</v>
      </c>
      <c r="U33" s="37">
        <v>1.44</v>
      </c>
      <c r="V33" s="41"/>
      <c r="W33" s="37">
        <v>31</v>
      </c>
      <c r="X33" s="37">
        <v>0.101710654437316</v>
      </c>
      <c r="Y33" s="37">
        <v>0.13</v>
      </c>
      <c r="Z33" s="37">
        <v>4.67092899056232</v>
      </c>
      <c r="AA33" s="37">
        <v>2.70926577749714</v>
      </c>
      <c r="AB33" s="37">
        <v>5.099085</v>
      </c>
      <c r="AC33" s="37">
        <v>2.699025</v>
      </c>
      <c r="AD33" s="37">
        <v>-8.4</v>
      </c>
      <c r="AE33" s="37">
        <v>0.38</v>
      </c>
    </row>
    <row r="34" ht="13.55" customHeight="1">
      <c r="A34" s="41"/>
      <c r="B34" s="41"/>
      <c r="C34" s="37">
        <v>32</v>
      </c>
      <c r="D34" s="37">
        <v>0.0587784979501734</v>
      </c>
      <c r="E34" s="37">
        <v>0.1</v>
      </c>
      <c r="F34" s="37">
        <v>4.26741937542942</v>
      </c>
      <c r="G34" s="37">
        <v>2.4998318645415</v>
      </c>
      <c r="H34" s="37">
        <v>5.013</v>
      </c>
      <c r="I34" s="37">
        <v>2.883</v>
      </c>
      <c r="J34" s="37">
        <v>-14.87</v>
      </c>
      <c r="K34" s="37">
        <v>-13.29</v>
      </c>
      <c r="L34" s="41"/>
      <c r="M34" s="37">
        <v>32</v>
      </c>
      <c r="N34" s="37">
        <v>0.0587784979501734</v>
      </c>
      <c r="O34" s="37">
        <v>0.1</v>
      </c>
      <c r="P34" s="37">
        <v>5.02744053082586</v>
      </c>
      <c r="Q34" s="37">
        <v>2.77241100266088</v>
      </c>
      <c r="R34" s="37">
        <v>5.4025</v>
      </c>
      <c r="S34" s="37">
        <v>2.9025</v>
      </c>
      <c r="T34" s="37">
        <v>-6.94</v>
      </c>
      <c r="U34" s="37">
        <v>-4.48</v>
      </c>
      <c r="V34" s="41"/>
      <c r="W34" s="37">
        <v>32</v>
      </c>
      <c r="X34" s="37">
        <v>0.0587784979501734</v>
      </c>
      <c r="Y34" s="37">
        <v>0.1</v>
      </c>
      <c r="Z34" s="37">
        <v>5.05556884001446</v>
      </c>
      <c r="AA34" s="37">
        <v>2.88397529480738</v>
      </c>
      <c r="AB34" s="37">
        <v>5.49151</v>
      </c>
      <c r="AC34" s="37">
        <v>2.94564</v>
      </c>
      <c r="AD34" s="37">
        <v>-7.94</v>
      </c>
      <c r="AE34" s="37">
        <v>-2.09</v>
      </c>
    </row>
    <row r="35" ht="13.55" customHeight="1">
      <c r="A35" s="41"/>
      <c r="B35" s="41"/>
      <c r="C35" s="37">
        <v>33</v>
      </c>
      <c r="D35" s="37">
        <v>0.127186314179544</v>
      </c>
      <c r="E35" s="37">
        <v>0.19</v>
      </c>
      <c r="F35" s="37">
        <v>4.00366198720982</v>
      </c>
      <c r="G35" s="37">
        <v>2.35256420052019</v>
      </c>
      <c r="H35" s="37">
        <v>3.92633333333333</v>
      </c>
      <c r="I35" s="37">
        <v>2.34233333333333</v>
      </c>
      <c r="J35" s="37">
        <v>1.97</v>
      </c>
      <c r="K35" s="37">
        <v>0.44</v>
      </c>
      <c r="L35" s="41"/>
      <c r="M35" s="37">
        <v>33</v>
      </c>
      <c r="N35" s="37">
        <v>0.127186314179544</v>
      </c>
      <c r="O35" s="37">
        <v>0.19</v>
      </c>
      <c r="P35" s="37">
        <v>4.70111085851097</v>
      </c>
      <c r="Q35" s="37">
        <v>2.61427863626858</v>
      </c>
      <c r="R35" s="37">
        <v>4.5515</v>
      </c>
      <c r="S35" s="37">
        <v>2.3585</v>
      </c>
      <c r="T35" s="37">
        <v>3.29</v>
      </c>
      <c r="U35" s="37">
        <v>10.84</v>
      </c>
      <c r="V35" s="41"/>
      <c r="W35" s="37">
        <v>33</v>
      </c>
      <c r="X35" s="37">
        <v>0.127186314179544</v>
      </c>
      <c r="Y35" s="37">
        <v>0.19</v>
      </c>
      <c r="Z35" s="37">
        <v>4.73890088222858</v>
      </c>
      <c r="AA35" s="37">
        <v>2.72140285629639</v>
      </c>
      <c r="AB35" s="37">
        <v>4.46947</v>
      </c>
      <c r="AC35" s="37">
        <v>2.5134</v>
      </c>
      <c r="AD35" s="37">
        <v>6.03</v>
      </c>
      <c r="AE35" s="37">
        <v>8.279999999999999</v>
      </c>
    </row>
    <row r="36" ht="13.5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</row>
    <row r="37" ht="13.5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</row>
    <row r="38" ht="13.5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</row>
    <row r="39" ht="13.5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</row>
    <row r="40" ht="13.5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</row>
    <row r="41" ht="13.5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</row>
    <row r="42" ht="13.5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</row>
    <row r="43" ht="13.5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</row>
    <row r="44" ht="13.5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</row>
    <row r="45" ht="13.5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</row>
    <row r="46" ht="13.5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</row>
    <row r="47" ht="13.5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</row>
    <row r="48" ht="13.5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</row>
    <row r="49" ht="13.5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</row>
    <row r="50" ht="13.5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</row>
    <row r="51" ht="13.5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</row>
    <row r="52" ht="13.5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</row>
    <row r="53" ht="13.5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</row>
    <row r="54" ht="13.5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</row>
    <row r="55" ht="13.5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</row>
    <row r="56" ht="13.5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</row>
    <row r="57" ht="13.5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</row>
    <row r="58" ht="13.5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</row>
    <row r="59" ht="13.5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</row>
    <row r="60" ht="13.5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</row>
    <row r="61" ht="13.5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</row>
    <row r="62" ht="13.5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</row>
    <row r="63" ht="13.5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</row>
    <row r="64" ht="13.5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</row>
    <row r="65" ht="13.5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</row>
    <row r="66" ht="13.5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</row>
    <row r="67" ht="13.5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</row>
    <row r="68" ht="13.5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</row>
    <row r="69" ht="13.5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</row>
    <row r="70" ht="13.5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</row>
    <row r="71" ht="13.5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</row>
    <row r="72" ht="13.5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AE94"/>
  <sheetViews>
    <sheetView workbookViewId="0" showGridLines="0" defaultGridColor="1"/>
  </sheetViews>
  <sheetFormatPr defaultColWidth="10.8333" defaultRowHeight="15" customHeight="1" outlineLevelRow="0" outlineLevelCol="0"/>
  <cols>
    <col min="1" max="31" width="10.8516" style="107" customWidth="1"/>
    <col min="32" max="16384" width="10.8516" style="107" customWidth="1"/>
  </cols>
  <sheetData>
    <row r="1" ht="13.55" customHeight="1">
      <c r="A1" t="s" s="82">
        <v>73</v>
      </c>
      <c r="B1" t="s" s="82">
        <v>74</v>
      </c>
      <c r="C1" t="s" s="82">
        <v>75</v>
      </c>
      <c r="D1" t="s" s="82">
        <v>10</v>
      </c>
      <c r="E1" t="s" s="82">
        <v>76</v>
      </c>
      <c r="F1" t="s" s="82">
        <v>77</v>
      </c>
      <c r="G1" t="s" s="82">
        <v>78</v>
      </c>
      <c r="H1" t="s" s="82">
        <v>79</v>
      </c>
      <c r="I1" t="s" s="82">
        <v>80</v>
      </c>
      <c r="J1" t="s" s="82">
        <v>58</v>
      </c>
      <c r="K1" t="s" s="82">
        <v>59</v>
      </c>
      <c r="L1" s="41"/>
      <c r="M1" t="s" s="82">
        <v>81</v>
      </c>
      <c r="N1" t="s" s="82">
        <v>10</v>
      </c>
      <c r="O1" t="s" s="82">
        <v>76</v>
      </c>
      <c r="P1" t="s" s="82">
        <v>82</v>
      </c>
      <c r="Q1" t="s" s="82">
        <v>83</v>
      </c>
      <c r="R1" t="s" s="82">
        <v>84</v>
      </c>
      <c r="S1" t="s" s="82">
        <v>85</v>
      </c>
      <c r="T1" t="s" s="82">
        <v>60</v>
      </c>
      <c r="U1" t="s" s="82">
        <v>61</v>
      </c>
      <c r="V1" s="41"/>
      <c r="W1" t="s" s="82">
        <v>97</v>
      </c>
      <c r="X1" t="s" s="82">
        <v>10</v>
      </c>
      <c r="Y1" t="s" s="82">
        <v>76</v>
      </c>
      <c r="Z1" t="s" s="82">
        <v>87</v>
      </c>
      <c r="AA1" t="s" s="82">
        <v>88</v>
      </c>
      <c r="AB1" t="s" s="82">
        <v>89</v>
      </c>
      <c r="AC1" t="s" s="82">
        <v>90</v>
      </c>
      <c r="AD1" t="s" s="82">
        <v>91</v>
      </c>
      <c r="AE1" t="s" s="82">
        <v>92</v>
      </c>
    </row>
    <row r="2" ht="13.55" customHeight="1">
      <c r="A2" s="37">
        <v>0</v>
      </c>
      <c r="B2" s="37">
        <v>0.12</v>
      </c>
      <c r="C2" s="37">
        <v>0</v>
      </c>
      <c r="D2" s="37">
        <v>0.045249</v>
      </c>
      <c r="E2" s="37">
        <v>0.07000000000000001</v>
      </c>
      <c r="F2" s="37">
        <v>4.22069561468089</v>
      </c>
      <c r="G2" s="37">
        <v>2.48875634161825</v>
      </c>
      <c r="H2" s="37">
        <v>5.037</v>
      </c>
      <c r="I2" s="37">
        <v>2.36</v>
      </c>
      <c r="J2" s="37">
        <v>-16.21</v>
      </c>
      <c r="K2" s="37">
        <v>5.46</v>
      </c>
      <c r="L2" s="41"/>
      <c r="M2" s="37">
        <v>0</v>
      </c>
      <c r="N2" s="37">
        <v>0.045249</v>
      </c>
      <c r="O2" s="37">
        <v>0.07000000000000001</v>
      </c>
      <c r="P2" s="37">
        <v>5.04927452241035</v>
      </c>
      <c r="Q2" s="37">
        <v>2.77513038780466</v>
      </c>
      <c r="R2" s="37">
        <v>5.2945</v>
      </c>
      <c r="S2" s="37">
        <v>2.6495</v>
      </c>
      <c r="T2" s="37">
        <v>-4.63</v>
      </c>
      <c r="U2" s="37">
        <v>4.74</v>
      </c>
      <c r="V2" s="41"/>
      <c r="W2" s="37">
        <v>0</v>
      </c>
      <c r="X2" s="37">
        <v>0.045249</v>
      </c>
      <c r="Y2" s="37">
        <v>0.07000000000000001</v>
      </c>
      <c r="Z2" s="37">
        <v>5.01247625176034</v>
      </c>
      <c r="AA2" s="37">
        <v>2.87401764537267</v>
      </c>
      <c r="AB2" s="37">
        <v>5.564425</v>
      </c>
      <c r="AC2" s="37">
        <v>3.01943999999999</v>
      </c>
      <c r="AD2" s="37">
        <v>-9.92</v>
      </c>
      <c r="AE2" s="37">
        <v>-4.82</v>
      </c>
    </row>
    <row r="3" ht="13.55" customHeight="1">
      <c r="A3" s="37">
        <v>7</v>
      </c>
      <c r="B3" s="41"/>
      <c r="C3" s="37">
        <v>1</v>
      </c>
      <c r="D3" s="37">
        <v>0.0647337128595145</v>
      </c>
      <c r="E3" s="37">
        <v>0.09</v>
      </c>
      <c r="F3" s="37">
        <v>4.36812050956922</v>
      </c>
      <c r="G3" s="37">
        <v>2.53531704689797</v>
      </c>
      <c r="H3" s="37">
        <v>4.04233333333333</v>
      </c>
      <c r="I3" s="37">
        <v>2.42766666666666</v>
      </c>
      <c r="J3" s="37">
        <v>8.06</v>
      </c>
      <c r="K3" s="37">
        <v>4.43</v>
      </c>
      <c r="L3" s="41"/>
      <c r="M3" s="37">
        <v>1</v>
      </c>
      <c r="N3" s="37">
        <v>0.0647337128595145</v>
      </c>
      <c r="O3" s="37">
        <v>0.13</v>
      </c>
      <c r="P3" s="37">
        <v>5.08169576434253</v>
      </c>
      <c r="Q3" s="37">
        <v>2.79737272821731</v>
      </c>
      <c r="R3" s="37">
        <v>5.0545</v>
      </c>
      <c r="S3" s="37">
        <v>2.665</v>
      </c>
      <c r="T3" s="37">
        <v>0.54</v>
      </c>
      <c r="U3" s="37">
        <v>4.97</v>
      </c>
      <c r="V3" s="41"/>
      <c r="W3" s="37">
        <v>1</v>
      </c>
      <c r="X3" s="37">
        <v>0.0647337128595145</v>
      </c>
      <c r="Y3" s="37">
        <v>0.13</v>
      </c>
      <c r="Z3" s="37">
        <v>5.16971845391016</v>
      </c>
      <c r="AA3" s="37">
        <v>2.92217072176633</v>
      </c>
      <c r="AB3" s="37">
        <v>5.17355</v>
      </c>
      <c r="AC3" s="37">
        <v>2.849075</v>
      </c>
      <c r="AD3" s="37">
        <v>-0.07000000000000001</v>
      </c>
      <c r="AE3" s="37">
        <v>2.57</v>
      </c>
    </row>
    <row r="4" ht="13.55" customHeight="1">
      <c r="A4" s="41"/>
      <c r="B4" s="41"/>
      <c r="C4" s="37">
        <v>2</v>
      </c>
      <c r="D4" s="37">
        <v>0.150242881386861</v>
      </c>
      <c r="E4" s="37">
        <v>0.1</v>
      </c>
      <c r="F4" s="37">
        <v>3.38558791527644</v>
      </c>
      <c r="G4" s="37">
        <v>2.06063487451522</v>
      </c>
      <c r="H4" s="37">
        <v>3.51433333333333</v>
      </c>
      <c r="I4" s="37">
        <v>1.997</v>
      </c>
      <c r="J4" s="37">
        <v>-3.66</v>
      </c>
      <c r="K4" s="37">
        <v>3.19</v>
      </c>
      <c r="L4" s="41"/>
      <c r="M4" s="37">
        <v>2</v>
      </c>
      <c r="N4" s="37">
        <v>0.150242881386861</v>
      </c>
      <c r="O4" s="37">
        <v>0.13</v>
      </c>
      <c r="P4" s="37">
        <v>4.22989005794423</v>
      </c>
      <c r="Q4" s="37">
        <v>2.3754797657977</v>
      </c>
      <c r="R4" s="37">
        <v>4.0285</v>
      </c>
      <c r="S4" s="37">
        <v>2.233</v>
      </c>
      <c r="T4" s="37">
        <v>5</v>
      </c>
      <c r="U4" s="37">
        <v>6.38</v>
      </c>
      <c r="V4" s="41"/>
      <c r="W4" s="37">
        <v>2</v>
      </c>
      <c r="X4" s="37">
        <v>0.150242881386861</v>
      </c>
      <c r="Y4" s="37">
        <v>0.13</v>
      </c>
      <c r="Z4" s="37">
        <v>4.03797009944006</v>
      </c>
      <c r="AA4" s="37">
        <v>2.40453206074508</v>
      </c>
      <c r="AB4" s="37">
        <v>4.10326</v>
      </c>
      <c r="AC4" s="37">
        <v>2.25621</v>
      </c>
      <c r="AD4" s="37">
        <v>-1.59</v>
      </c>
      <c r="AE4" s="37">
        <v>6.57</v>
      </c>
    </row>
    <row r="5" ht="13.55" customHeight="1">
      <c r="A5" t="s" s="82">
        <v>93</v>
      </c>
      <c r="B5" s="41"/>
      <c r="C5" s="37">
        <v>3</v>
      </c>
      <c r="D5" s="37">
        <v>0.141926536402371</v>
      </c>
      <c r="E5" s="37">
        <v>0.1</v>
      </c>
      <c r="F5" s="37">
        <v>3.38474316550384</v>
      </c>
      <c r="G5" s="37">
        <v>2.06388530762289</v>
      </c>
      <c r="H5" s="37">
        <v>3.241</v>
      </c>
      <c r="I5" s="37">
        <v>1.83766666666666</v>
      </c>
      <c r="J5" s="37">
        <v>4.44</v>
      </c>
      <c r="K5" s="37">
        <v>12.31</v>
      </c>
      <c r="L5" s="41"/>
      <c r="M5" s="37">
        <v>3</v>
      </c>
      <c r="N5" s="37">
        <v>0.141926536402371</v>
      </c>
      <c r="O5" s="37">
        <v>0.12</v>
      </c>
      <c r="P5" s="37">
        <v>4.24824383902706</v>
      </c>
      <c r="Q5" s="37">
        <v>2.3847381894178</v>
      </c>
      <c r="R5" s="37">
        <v>3.8155</v>
      </c>
      <c r="S5" s="37">
        <v>2.0285</v>
      </c>
      <c r="T5" s="37">
        <v>11.34</v>
      </c>
      <c r="U5" s="37">
        <v>17.56</v>
      </c>
      <c r="V5" s="41"/>
      <c r="W5" s="37">
        <v>3</v>
      </c>
      <c r="X5" s="37">
        <v>0.141926536402371</v>
      </c>
      <c r="Y5" s="37">
        <v>0.12</v>
      </c>
      <c r="Z5" s="37">
        <v>4.04040748283271</v>
      </c>
      <c r="AA5" s="37">
        <v>2.40926365785058</v>
      </c>
      <c r="AB5" s="37">
        <v>3.97123499999999</v>
      </c>
      <c r="AC5" s="37">
        <v>2.16421</v>
      </c>
      <c r="AD5" s="37">
        <v>1.74</v>
      </c>
      <c r="AE5" s="37">
        <v>11.32</v>
      </c>
    </row>
    <row r="6" ht="13.55" customHeight="1">
      <c r="A6" s="37">
        <f>A2-A2*$B$2</f>
        <v>0</v>
      </c>
      <c r="B6" s="41"/>
      <c r="C6" s="37">
        <v>4</v>
      </c>
      <c r="D6" s="37">
        <v>0.0943296594847346</v>
      </c>
      <c r="E6" s="37">
        <v>0.07000000000000001</v>
      </c>
      <c r="F6" s="37">
        <v>3.52970627464912</v>
      </c>
      <c r="G6" s="37">
        <v>2.15508241352364</v>
      </c>
      <c r="H6" s="37">
        <v>3.79866666666666</v>
      </c>
      <c r="I6" s="37">
        <v>2.33633333333333</v>
      </c>
      <c r="J6" s="37">
        <v>-7.08</v>
      </c>
      <c r="K6" s="37">
        <v>-7.76</v>
      </c>
      <c r="L6" s="41"/>
      <c r="M6" s="37">
        <v>4</v>
      </c>
      <c r="N6" s="37">
        <v>0.0943296594847346</v>
      </c>
      <c r="O6" s="37">
        <v>0.08</v>
      </c>
      <c r="P6" s="37">
        <v>4.46731448930595</v>
      </c>
      <c r="Q6" s="37">
        <v>2.49105187338675</v>
      </c>
      <c r="R6" s="37">
        <v>4.827</v>
      </c>
      <c r="S6" s="37">
        <v>2.503</v>
      </c>
      <c r="T6" s="37">
        <v>-7.45</v>
      </c>
      <c r="U6" s="37">
        <v>-0.48</v>
      </c>
      <c r="V6" s="41"/>
      <c r="W6" s="37">
        <v>4</v>
      </c>
      <c r="X6" s="37">
        <v>0.0943296594847346</v>
      </c>
      <c r="Y6" s="37">
        <v>0.08</v>
      </c>
      <c r="Z6" s="37">
        <v>4.22397562897605</v>
      </c>
      <c r="AA6" s="37">
        <v>2.51439442735368</v>
      </c>
      <c r="AB6" s="37">
        <v>4.75991</v>
      </c>
      <c r="AC6" s="37">
        <v>2.564645</v>
      </c>
      <c r="AD6" s="37">
        <v>-11.26</v>
      </c>
      <c r="AE6" s="37">
        <v>-1.96</v>
      </c>
    </row>
    <row r="7" ht="13.55" customHeight="1">
      <c r="A7" s="37">
        <f>A3-A3*$B$2</f>
        <v>6.16</v>
      </c>
      <c r="B7" s="41"/>
      <c r="C7" s="37">
        <v>5</v>
      </c>
      <c r="D7" s="37">
        <v>0.092940726782753</v>
      </c>
      <c r="E7" s="37">
        <v>0.06</v>
      </c>
      <c r="F7" s="37">
        <v>4.10217997904382</v>
      </c>
      <c r="G7" s="37">
        <v>2.41329548056353</v>
      </c>
      <c r="H7" s="37">
        <v>3.75666666666666</v>
      </c>
      <c r="I7" s="37">
        <v>2.22233333333333</v>
      </c>
      <c r="J7" s="37">
        <v>9.199999999999999</v>
      </c>
      <c r="K7" s="37">
        <v>8.59</v>
      </c>
      <c r="L7" s="41"/>
      <c r="M7" s="37">
        <v>5</v>
      </c>
      <c r="N7" s="37">
        <v>0.092940726782753</v>
      </c>
      <c r="O7" s="37">
        <v>0.14</v>
      </c>
      <c r="P7" s="37">
        <v>4.83111820167726</v>
      </c>
      <c r="Q7" s="37">
        <v>2.68201143099894</v>
      </c>
      <c r="R7" s="37">
        <v>4.8885</v>
      </c>
      <c r="S7" s="37">
        <v>2.7235</v>
      </c>
      <c r="T7" s="37">
        <v>-1.17</v>
      </c>
      <c r="U7" s="37">
        <v>-1.52</v>
      </c>
      <c r="V7" s="41"/>
      <c r="W7" s="37">
        <v>5</v>
      </c>
      <c r="X7" s="37">
        <v>0.092940726782753</v>
      </c>
      <c r="Y7" s="37">
        <v>0.14</v>
      </c>
      <c r="Z7" s="37">
        <v>4.85644067068356</v>
      </c>
      <c r="AA7" s="37">
        <v>2.78840419844345</v>
      </c>
      <c r="AB7" s="37">
        <v>4.69982999999999</v>
      </c>
      <c r="AC7" s="37">
        <v>2.4921</v>
      </c>
      <c r="AD7" s="37">
        <v>3.33</v>
      </c>
      <c r="AE7" s="37">
        <v>11.89</v>
      </c>
    </row>
    <row r="8" ht="13.55" customHeight="1">
      <c r="A8" s="41"/>
      <c r="B8" s="41"/>
      <c r="C8" s="37">
        <v>6</v>
      </c>
      <c r="D8" s="37">
        <v>0.0882413294197936</v>
      </c>
      <c r="E8" s="37">
        <v>0.07000000000000001</v>
      </c>
      <c r="F8" s="37">
        <v>4.20474409666151</v>
      </c>
      <c r="G8" s="37">
        <v>2.45748062282434</v>
      </c>
      <c r="H8" s="37">
        <v>3.84733333333333</v>
      </c>
      <c r="I8" s="37">
        <v>2.278</v>
      </c>
      <c r="J8" s="37">
        <v>9.289999999999999</v>
      </c>
      <c r="K8" s="37">
        <v>7.88</v>
      </c>
      <c r="L8" s="41"/>
      <c r="M8" s="37">
        <v>6</v>
      </c>
      <c r="N8" s="37">
        <v>0.0882413294197936</v>
      </c>
      <c r="O8" s="37">
        <v>0.15</v>
      </c>
      <c r="P8" s="37">
        <v>4.91510654519138</v>
      </c>
      <c r="Q8" s="37">
        <v>2.72068899022152</v>
      </c>
      <c r="R8" s="37">
        <v>4.9355</v>
      </c>
      <c r="S8" s="37">
        <v>2.6325</v>
      </c>
      <c r="T8" s="37">
        <v>-0.41</v>
      </c>
      <c r="U8" s="37">
        <v>3.35</v>
      </c>
      <c r="V8" s="41"/>
      <c r="W8" s="37">
        <v>6</v>
      </c>
      <c r="X8" s="37">
        <v>0.0882413294197936</v>
      </c>
      <c r="Y8" s="37">
        <v>0.15</v>
      </c>
      <c r="Z8" s="37">
        <v>4.97581564407545</v>
      </c>
      <c r="AA8" s="37">
        <v>2.83674712365476</v>
      </c>
      <c r="AB8" s="37">
        <v>5.103325</v>
      </c>
      <c r="AC8" s="37">
        <v>2.8098</v>
      </c>
      <c r="AD8" s="37">
        <v>-2.5</v>
      </c>
      <c r="AE8" s="37">
        <v>0.96</v>
      </c>
    </row>
    <row r="9" ht="13.55" customHeight="1">
      <c r="A9" t="s" s="82">
        <v>94</v>
      </c>
      <c r="B9" s="41"/>
      <c r="C9" s="37">
        <v>7</v>
      </c>
      <c r="D9" s="37">
        <v>0.07476560681237659</v>
      </c>
      <c r="E9" s="37">
        <v>0.08</v>
      </c>
      <c r="F9" s="37">
        <v>4.19250928204857</v>
      </c>
      <c r="G9" s="37">
        <v>2.46057067376379</v>
      </c>
      <c r="H9" s="37">
        <v>3.71666666666666</v>
      </c>
      <c r="I9" s="37">
        <v>2.08333333333333</v>
      </c>
      <c r="J9" s="37">
        <v>12.8</v>
      </c>
      <c r="K9" s="37">
        <v>18.11</v>
      </c>
      <c r="L9" s="41"/>
      <c r="M9" s="37">
        <v>7</v>
      </c>
      <c r="N9" s="37">
        <v>0.07476560681237659</v>
      </c>
      <c r="O9" s="37">
        <v>0.12</v>
      </c>
      <c r="P9" s="37">
        <v>4.93420071816533</v>
      </c>
      <c r="Q9" s="37">
        <v>2.73078023359825</v>
      </c>
      <c r="R9" s="37">
        <v>4.8885</v>
      </c>
      <c r="S9" s="37">
        <v>2.505</v>
      </c>
      <c r="T9" s="37">
        <v>0.93</v>
      </c>
      <c r="U9" s="37">
        <v>9.01</v>
      </c>
      <c r="V9" s="41"/>
      <c r="W9" s="37">
        <v>7</v>
      </c>
      <c r="X9" s="37">
        <v>0.07476560681237659</v>
      </c>
      <c r="Y9" s="37">
        <v>0.12</v>
      </c>
      <c r="Z9" s="37">
        <v>4.96431770021838</v>
      </c>
      <c r="AA9" s="37">
        <v>2.84051453299075</v>
      </c>
      <c r="AB9" s="37">
        <v>4.97204</v>
      </c>
      <c r="AC9" s="37">
        <v>2.834515</v>
      </c>
      <c r="AD9" s="37">
        <v>-0.16</v>
      </c>
      <c r="AE9" s="37">
        <v>0.21</v>
      </c>
    </row>
    <row r="10" ht="13.55" customHeight="1">
      <c r="A10" s="37">
        <f>A6+A6*$B$2</f>
        <v>0</v>
      </c>
      <c r="B10" s="41"/>
      <c r="C10" s="37">
        <v>9</v>
      </c>
      <c r="D10" s="37">
        <v>0.0681269547757206</v>
      </c>
      <c r="E10" s="37">
        <v>0.07000000000000001</v>
      </c>
      <c r="F10" s="37">
        <v>4.45408960572056</v>
      </c>
      <c r="G10" s="37">
        <v>2.56518859261395</v>
      </c>
      <c r="H10" s="37">
        <v>4.06566666666666</v>
      </c>
      <c r="I10" s="37">
        <v>2.212</v>
      </c>
      <c r="J10" s="37">
        <v>9.550000000000001</v>
      </c>
      <c r="K10" s="37">
        <v>15.97</v>
      </c>
      <c r="L10" s="41"/>
      <c r="M10" s="37">
        <v>8</v>
      </c>
      <c r="N10" s="41"/>
      <c r="O10" s="41"/>
      <c r="P10" s="41"/>
      <c r="Q10" s="41"/>
      <c r="R10" s="41"/>
      <c r="S10" s="41"/>
      <c r="T10" s="41"/>
      <c r="U10" s="41"/>
      <c r="V10" s="41"/>
      <c r="W10" s="37">
        <v>8</v>
      </c>
      <c r="X10" s="41"/>
      <c r="Y10" s="41"/>
      <c r="Z10" s="41"/>
      <c r="AA10" s="41"/>
      <c r="AB10" s="41"/>
      <c r="AC10" s="41"/>
      <c r="AD10" s="41"/>
      <c r="AE10" s="41"/>
    </row>
    <row r="11" ht="13.55" customHeight="1">
      <c r="A11" s="37">
        <f>A3+A3*$B$2</f>
        <v>7.84</v>
      </c>
      <c r="B11" s="41"/>
      <c r="C11" s="37">
        <v>10</v>
      </c>
      <c r="D11" s="37">
        <v>0.0832606954730187</v>
      </c>
      <c r="E11" s="37">
        <v>0.07000000000000001</v>
      </c>
      <c r="F11" s="37">
        <v>4.08919055743922</v>
      </c>
      <c r="G11" s="37">
        <v>2.41344849595986</v>
      </c>
      <c r="H11" s="37">
        <v>4.15433333333333</v>
      </c>
      <c r="I11" s="37">
        <v>2.432</v>
      </c>
      <c r="J11" s="37">
        <v>-1.57</v>
      </c>
      <c r="K11" s="37">
        <v>-0.76</v>
      </c>
      <c r="L11" s="41"/>
      <c r="M11" s="37">
        <v>9</v>
      </c>
      <c r="N11" s="37">
        <v>0.0681269547757206</v>
      </c>
      <c r="O11" s="37">
        <v>0.16</v>
      </c>
      <c r="P11" s="37">
        <v>5.13996256622583</v>
      </c>
      <c r="Q11" s="37">
        <v>2.82100453022186</v>
      </c>
      <c r="R11" s="37">
        <v>4.9</v>
      </c>
      <c r="S11" s="37">
        <v>2.471</v>
      </c>
      <c r="T11" s="37">
        <v>4.9</v>
      </c>
      <c r="U11" s="37">
        <v>14.16</v>
      </c>
      <c r="V11" s="41"/>
      <c r="W11" s="37">
        <v>9</v>
      </c>
      <c r="X11" s="37">
        <v>0.0681269547757206</v>
      </c>
      <c r="Y11" s="37">
        <v>0.16</v>
      </c>
      <c r="Z11" s="37">
        <v>5.27030737929648</v>
      </c>
      <c r="AA11" s="37">
        <v>2.9548841545512</v>
      </c>
      <c r="AB11" s="37">
        <v>5.17719499999999</v>
      </c>
      <c r="AC11" s="37">
        <v>2.81397</v>
      </c>
      <c r="AD11" s="37">
        <v>1.8</v>
      </c>
      <c r="AE11" s="37">
        <v>5.01</v>
      </c>
    </row>
    <row r="12" ht="13.55" customHeight="1">
      <c r="A12" s="41"/>
      <c r="B12" s="41"/>
      <c r="C12" s="37">
        <v>11</v>
      </c>
      <c r="D12" s="37">
        <v>0.080119739799846</v>
      </c>
      <c r="E12" s="37">
        <v>0.08</v>
      </c>
      <c r="F12" s="37">
        <v>4.3321617263554</v>
      </c>
      <c r="G12" s="37">
        <v>2.512017336659</v>
      </c>
      <c r="H12" s="37">
        <v>4.248</v>
      </c>
      <c r="I12" s="37">
        <v>2.562</v>
      </c>
      <c r="J12" s="37">
        <v>1.98</v>
      </c>
      <c r="K12" s="37">
        <v>-1.95</v>
      </c>
      <c r="L12" s="41"/>
      <c r="M12" s="37">
        <v>10</v>
      </c>
      <c r="N12" s="37">
        <v>0.0832606954730187</v>
      </c>
      <c r="O12" s="37">
        <v>0.12</v>
      </c>
      <c r="P12" s="37">
        <v>4.84282977417028</v>
      </c>
      <c r="Q12" s="37">
        <v>2.68801273333039</v>
      </c>
      <c r="R12" s="37">
        <v>4.9835</v>
      </c>
      <c r="S12" s="37">
        <v>2.548</v>
      </c>
      <c r="T12" s="37">
        <v>-2.82</v>
      </c>
      <c r="U12" s="37">
        <v>5.5</v>
      </c>
      <c r="V12" s="41"/>
      <c r="W12" s="37">
        <v>10</v>
      </c>
      <c r="X12" s="37">
        <v>0.0832606954730187</v>
      </c>
      <c r="Y12" s="37">
        <v>0.12</v>
      </c>
      <c r="Z12" s="37">
        <v>4.8438151925461</v>
      </c>
      <c r="AA12" s="37">
        <v>2.78901048417072</v>
      </c>
      <c r="AB12" s="37">
        <v>4.98358</v>
      </c>
      <c r="AC12" s="37">
        <v>2.70439</v>
      </c>
      <c r="AD12" s="37">
        <v>-2.8</v>
      </c>
      <c r="AE12" s="37">
        <v>3.13</v>
      </c>
    </row>
    <row r="13" ht="13.55" customHeight="1">
      <c r="A13" t="s" s="82">
        <v>95</v>
      </c>
      <c r="B13" s="37">
        <v>0.08</v>
      </c>
      <c r="C13" s="37">
        <v>12</v>
      </c>
      <c r="D13" s="37">
        <v>0.175345383277165</v>
      </c>
      <c r="E13" s="37">
        <v>0.12</v>
      </c>
      <c r="F13" s="37">
        <v>3.08939362765092</v>
      </c>
      <c r="G13" s="37">
        <v>1.90101340337601</v>
      </c>
      <c r="H13" s="37">
        <v>3.356</v>
      </c>
      <c r="I13" s="37">
        <v>1.93966666666666</v>
      </c>
      <c r="J13" s="37">
        <v>-7.94</v>
      </c>
      <c r="K13" s="37">
        <v>-1.99</v>
      </c>
      <c r="L13" s="41"/>
      <c r="M13" s="37">
        <v>11</v>
      </c>
      <c r="N13" s="37">
        <v>0.080119739799846</v>
      </c>
      <c r="O13" s="37">
        <v>0.16</v>
      </c>
      <c r="P13" s="37">
        <v>5.0256529283851</v>
      </c>
      <c r="Q13" s="37">
        <v>2.7703210274908</v>
      </c>
      <c r="R13" s="37">
        <v>5.058</v>
      </c>
      <c r="S13" s="37">
        <v>2.6495</v>
      </c>
      <c r="T13" s="37">
        <v>-0.64</v>
      </c>
      <c r="U13" s="37">
        <v>4.56</v>
      </c>
      <c r="V13" s="41"/>
      <c r="W13" s="37">
        <v>11</v>
      </c>
      <c r="X13" s="37">
        <v>0.080119739799846</v>
      </c>
      <c r="Y13" s="37">
        <v>0.16</v>
      </c>
      <c r="Z13" s="37">
        <v>5.12561116957161</v>
      </c>
      <c r="AA13" s="37">
        <v>2.89656192765206</v>
      </c>
      <c r="AB13" s="37">
        <v>3.8484</v>
      </c>
      <c r="AC13" s="37">
        <v>2.11447</v>
      </c>
      <c r="AD13" s="37">
        <v>33.19</v>
      </c>
      <c r="AE13" s="37">
        <v>36.99</v>
      </c>
    </row>
    <row r="14" ht="13.55" customHeight="1">
      <c r="A14" s="41"/>
      <c r="B14" s="41"/>
      <c r="C14" s="37">
        <v>13</v>
      </c>
      <c r="D14" s="37">
        <v>0.0799239922795611</v>
      </c>
      <c r="E14" s="37">
        <v>0.07000000000000001</v>
      </c>
      <c r="F14" s="37">
        <v>4.19133013203695</v>
      </c>
      <c r="G14" s="37">
        <v>2.45707919552376</v>
      </c>
      <c r="H14" s="37">
        <v>4.83933333333333</v>
      </c>
      <c r="I14" s="37">
        <v>2.60066666666666</v>
      </c>
      <c r="J14" s="37">
        <v>-13.39</v>
      </c>
      <c r="K14" s="37">
        <v>-5.52</v>
      </c>
      <c r="L14" s="41"/>
      <c r="M14" s="37">
        <v>12</v>
      </c>
      <c r="N14" s="37">
        <v>0.175345383277165</v>
      </c>
      <c r="O14" s="37">
        <v>0.13</v>
      </c>
      <c r="P14" s="37">
        <v>3.99639058136239</v>
      </c>
      <c r="Q14" s="37">
        <v>2.2449761639706</v>
      </c>
      <c r="R14" s="37">
        <v>3.9045</v>
      </c>
      <c r="S14" s="37">
        <v>2.0965</v>
      </c>
      <c r="T14" s="37">
        <v>2.35</v>
      </c>
      <c r="U14" s="37">
        <v>7.08</v>
      </c>
      <c r="V14" s="41"/>
      <c r="W14" s="37">
        <v>12</v>
      </c>
      <c r="X14" s="37">
        <v>0.175345383277165</v>
      </c>
      <c r="Y14" s="37">
        <v>0.13</v>
      </c>
      <c r="Z14" s="37">
        <v>3.70975179670341</v>
      </c>
      <c r="AA14" s="37">
        <v>2.23312847403331</v>
      </c>
      <c r="AB14" s="37">
        <v>4.94962999999999</v>
      </c>
      <c r="AC14" s="37">
        <v>2.775565</v>
      </c>
      <c r="AD14" s="37">
        <v>-25.05</v>
      </c>
      <c r="AE14" s="37">
        <v>-19.54</v>
      </c>
    </row>
    <row r="15" ht="13.55" customHeight="1">
      <c r="A15" s="41"/>
      <c r="B15" s="41"/>
      <c r="C15" s="37">
        <v>14</v>
      </c>
      <c r="D15" s="37">
        <v>0.09789559467455609</v>
      </c>
      <c r="E15" s="37">
        <v>0.09</v>
      </c>
      <c r="F15" s="37">
        <v>4.40582726601725</v>
      </c>
      <c r="G15" s="37">
        <v>2.5278486744748</v>
      </c>
      <c r="H15" s="37">
        <v>5.07166666666666</v>
      </c>
      <c r="I15" s="37">
        <v>2.794</v>
      </c>
      <c r="J15" s="37">
        <v>-13.13</v>
      </c>
      <c r="K15" s="37">
        <v>-9.529999999999999</v>
      </c>
      <c r="L15" s="41"/>
      <c r="M15" s="37">
        <v>13</v>
      </c>
      <c r="N15" s="37">
        <v>0.0799239922795611</v>
      </c>
      <c r="O15" s="37">
        <v>0.13</v>
      </c>
      <c r="P15" s="37">
        <v>4.92171178489426</v>
      </c>
      <c r="Q15" s="37">
        <v>2.72488469101364</v>
      </c>
      <c r="R15" s="37">
        <v>5.25</v>
      </c>
      <c r="S15" s="37">
        <v>2.6665</v>
      </c>
      <c r="T15" s="37">
        <v>-6.25</v>
      </c>
      <c r="U15" s="37">
        <v>2.19</v>
      </c>
      <c r="V15" s="41"/>
      <c r="W15" s="37">
        <v>13</v>
      </c>
      <c r="X15" s="37">
        <v>0.0799239922795611</v>
      </c>
      <c r="Y15" s="37">
        <v>0.13</v>
      </c>
      <c r="Z15" s="37">
        <v>4.9616900148277</v>
      </c>
      <c r="AA15" s="37">
        <v>2.83650454113139</v>
      </c>
      <c r="AB15" s="37">
        <v>5.19137999999999</v>
      </c>
      <c r="AC15" s="37">
        <v>2.87635999999999</v>
      </c>
      <c r="AD15" s="37">
        <v>-4.42</v>
      </c>
      <c r="AE15" s="37">
        <v>-1.39</v>
      </c>
    </row>
    <row r="16" ht="13.55" customHeight="1">
      <c r="A16" s="41"/>
      <c r="B16" s="41"/>
      <c r="C16" s="37">
        <v>15</v>
      </c>
      <c r="D16" s="37">
        <v>0.235837231711068</v>
      </c>
      <c r="E16" s="41"/>
      <c r="F16" s="37">
        <v>2.44681127342049</v>
      </c>
      <c r="G16" s="37">
        <v>1.5317222023971</v>
      </c>
      <c r="H16" s="37">
        <v>2.23</v>
      </c>
      <c r="I16" s="37">
        <v>1.323</v>
      </c>
      <c r="J16" s="37">
        <v>9.720000000000001</v>
      </c>
      <c r="K16" s="37">
        <v>15.78</v>
      </c>
      <c r="L16" s="41"/>
      <c r="M16" s="37">
        <v>14</v>
      </c>
      <c r="N16" s="37">
        <v>0.09789559467455609</v>
      </c>
      <c r="O16" s="37">
        <v>0.24</v>
      </c>
      <c r="P16" s="37">
        <v>5.06292185291244</v>
      </c>
      <c r="Q16" s="37">
        <v>2.77760637872543</v>
      </c>
      <c r="R16" s="37">
        <v>5.259</v>
      </c>
      <c r="S16" s="37">
        <v>2.8385</v>
      </c>
      <c r="T16" s="37">
        <v>-3.73</v>
      </c>
      <c r="U16" s="37">
        <v>-2.15</v>
      </c>
      <c r="V16" s="41"/>
      <c r="W16" s="37">
        <v>14</v>
      </c>
      <c r="X16" s="37">
        <v>0.09789559467455609</v>
      </c>
      <c r="Y16" s="37">
        <v>0.24</v>
      </c>
      <c r="Z16" s="37">
        <v>5.21345637369342</v>
      </c>
      <c r="AA16" s="37">
        <v>2.91448137274249</v>
      </c>
      <c r="AB16" s="37">
        <v>5.19039999999999</v>
      </c>
      <c r="AC16" s="37">
        <v>2.813755</v>
      </c>
      <c r="AD16" s="37">
        <v>0.44</v>
      </c>
      <c r="AE16" s="37">
        <v>3.58</v>
      </c>
    </row>
    <row r="17" ht="13.55" customHeight="1">
      <c r="A17" s="41"/>
      <c r="B17" s="41"/>
      <c r="C17" s="37">
        <v>16</v>
      </c>
      <c r="D17" s="37">
        <v>0.0916033041190346</v>
      </c>
      <c r="E17" s="37">
        <v>0.09</v>
      </c>
      <c r="F17" s="37">
        <v>4.52481241738559</v>
      </c>
      <c r="G17" s="37">
        <v>2.57461017157475</v>
      </c>
      <c r="H17" s="37">
        <v>4.42</v>
      </c>
      <c r="I17" s="37">
        <v>2.632</v>
      </c>
      <c r="J17" s="37">
        <v>2.37</v>
      </c>
      <c r="K17" s="37">
        <v>-2.18</v>
      </c>
      <c r="L17" s="41"/>
      <c r="M17" s="37">
        <v>15</v>
      </c>
      <c r="N17" s="37">
        <v>0.235837231711068</v>
      </c>
      <c r="O17" s="37">
        <v>0.14</v>
      </c>
      <c r="P17" s="37">
        <v>3.51881637750903</v>
      </c>
      <c r="Q17" s="37">
        <v>1.96054689088006</v>
      </c>
      <c r="R17" s="37">
        <v>3.531</v>
      </c>
      <c r="S17" s="37">
        <v>1.7185</v>
      </c>
      <c r="T17" s="37">
        <v>-0.35</v>
      </c>
      <c r="U17" s="37">
        <v>14.08</v>
      </c>
      <c r="V17" s="41"/>
      <c r="W17" s="37">
        <v>15</v>
      </c>
      <c r="X17" s="37">
        <v>0.235837231711068</v>
      </c>
      <c r="Y17" s="37">
        <v>0.14</v>
      </c>
      <c r="Z17" s="37">
        <v>3.02255689983786</v>
      </c>
      <c r="AA17" s="37">
        <v>1.84614225646576</v>
      </c>
      <c r="AB17" s="37">
        <v>3.400395</v>
      </c>
      <c r="AC17" s="37">
        <v>1.825235</v>
      </c>
      <c r="AD17" s="37">
        <v>-11.11</v>
      </c>
      <c r="AE17" s="37">
        <v>1.15</v>
      </c>
    </row>
    <row r="18" ht="13.55" customHeight="1">
      <c r="A18" s="41"/>
      <c r="B18" s="41"/>
      <c r="C18" s="37">
        <v>17</v>
      </c>
      <c r="D18" s="37">
        <v>0.119269432266009</v>
      </c>
      <c r="E18" s="37">
        <v>0.09</v>
      </c>
      <c r="F18" s="37">
        <v>3.30941755402418</v>
      </c>
      <c r="G18" s="37">
        <v>2.03562737536375</v>
      </c>
      <c r="H18" s="37">
        <v>3.594</v>
      </c>
      <c r="I18" s="37">
        <v>2.446</v>
      </c>
      <c r="J18" s="37">
        <v>-7.92</v>
      </c>
      <c r="K18" s="37">
        <v>-16.78</v>
      </c>
      <c r="L18" s="41"/>
      <c r="M18" s="37">
        <v>16</v>
      </c>
      <c r="N18" s="37">
        <v>0.0916033041190346</v>
      </c>
      <c r="O18" s="37">
        <v>0.28</v>
      </c>
      <c r="P18" s="37">
        <v>5.17236657833347</v>
      </c>
      <c r="Q18" s="37">
        <v>2.82197530928757</v>
      </c>
      <c r="R18" s="37">
        <v>4.976</v>
      </c>
      <c r="S18" s="37">
        <v>2.6785</v>
      </c>
      <c r="T18" s="37">
        <v>3.95</v>
      </c>
      <c r="U18" s="37">
        <v>5.36</v>
      </c>
      <c r="V18" s="41"/>
      <c r="W18" s="37">
        <v>16</v>
      </c>
      <c r="X18" s="37">
        <v>0.0916033041190346</v>
      </c>
      <c r="Y18" s="37">
        <v>0.28</v>
      </c>
      <c r="Z18" s="37">
        <v>5.35648377300517</v>
      </c>
      <c r="AA18" s="37">
        <v>2.96613826589496</v>
      </c>
      <c r="AB18" s="37">
        <v>5.065555</v>
      </c>
      <c r="AC18" s="37">
        <v>2.76657</v>
      </c>
      <c r="AD18" s="37">
        <v>5.74</v>
      </c>
      <c r="AE18" s="37">
        <v>7.21</v>
      </c>
    </row>
    <row r="19" ht="13.55" customHeight="1">
      <c r="A19" s="41"/>
      <c r="B19" s="41"/>
      <c r="C19" s="37">
        <v>18</v>
      </c>
      <c r="D19" s="37">
        <v>0.117869102602222</v>
      </c>
      <c r="E19" s="37">
        <v>0.09</v>
      </c>
      <c r="F19" s="37">
        <v>4.21988765574475</v>
      </c>
      <c r="G19" s="37">
        <v>2.44487846387385</v>
      </c>
      <c r="H19" s="37">
        <v>4.93133333333333</v>
      </c>
      <c r="I19" s="37">
        <v>2.675</v>
      </c>
      <c r="J19" s="37">
        <v>-14.43</v>
      </c>
      <c r="K19" s="37">
        <v>-8.6</v>
      </c>
      <c r="L19" s="41"/>
      <c r="M19" s="37">
        <v>17</v>
      </c>
      <c r="N19" s="37">
        <v>0.119269432266009</v>
      </c>
      <c r="O19" s="37">
        <v>0.09</v>
      </c>
      <c r="P19" s="37">
        <v>4.26551996238659</v>
      </c>
      <c r="Q19" s="37">
        <v>2.38668903682295</v>
      </c>
      <c r="R19" s="37">
        <v>4.405</v>
      </c>
      <c r="S19" s="37">
        <v>2.5775</v>
      </c>
      <c r="T19" s="37">
        <v>-3.17</v>
      </c>
      <c r="U19" s="37">
        <v>-7.4</v>
      </c>
      <c r="V19" s="41"/>
      <c r="W19" s="37">
        <v>17</v>
      </c>
      <c r="X19" s="37">
        <v>0.119269432266009</v>
      </c>
      <c r="Y19" s="37">
        <v>0.09</v>
      </c>
      <c r="Z19" s="37">
        <v>3.9735537286305</v>
      </c>
      <c r="AA19" s="37">
        <v>2.3850558919573</v>
      </c>
      <c r="AB19" s="37">
        <v>4.274135</v>
      </c>
      <c r="AC19" s="37">
        <v>2.45119999999999</v>
      </c>
      <c r="AD19" s="37">
        <v>-7.03</v>
      </c>
      <c r="AE19" s="37">
        <v>-2.7</v>
      </c>
    </row>
    <row r="20" ht="13.55" customHeight="1">
      <c r="A20" s="41"/>
      <c r="B20" s="41"/>
      <c r="C20" s="37">
        <v>19</v>
      </c>
      <c r="D20" s="37">
        <v>0.136895751762234</v>
      </c>
      <c r="E20" s="37">
        <v>0.1</v>
      </c>
      <c r="F20" s="37">
        <v>3.62190583648905</v>
      </c>
      <c r="G20" s="37">
        <v>2.17954858898412</v>
      </c>
      <c r="H20" s="37">
        <v>3.375</v>
      </c>
      <c r="I20" s="37">
        <v>2.075</v>
      </c>
      <c r="J20" s="37">
        <v>7.32</v>
      </c>
      <c r="K20" s="37">
        <v>5.04</v>
      </c>
      <c r="L20" s="41"/>
      <c r="M20" s="37">
        <v>18</v>
      </c>
      <c r="N20" s="37">
        <v>0.117869102602222</v>
      </c>
      <c r="O20" s="37">
        <v>0.23</v>
      </c>
      <c r="P20" s="37">
        <v>4.8858261585367</v>
      </c>
      <c r="Q20" s="37">
        <v>2.69719779784401</v>
      </c>
      <c r="R20" s="37">
        <v>5.0925</v>
      </c>
      <c r="S20" s="37">
        <v>2.708</v>
      </c>
      <c r="T20" s="37">
        <v>-4.06</v>
      </c>
      <c r="U20" s="37">
        <v>-0.4</v>
      </c>
      <c r="V20" s="41"/>
      <c r="W20" s="37">
        <v>18</v>
      </c>
      <c r="X20" s="37">
        <v>0.117869102602222</v>
      </c>
      <c r="Y20" s="37">
        <v>0.23</v>
      </c>
      <c r="Z20" s="37">
        <v>4.99288024785318</v>
      </c>
      <c r="AA20" s="37">
        <v>2.82318009939645</v>
      </c>
      <c r="AB20" s="37">
        <v>4.921815</v>
      </c>
      <c r="AC20" s="37">
        <v>2.700855</v>
      </c>
      <c r="AD20" s="37">
        <v>1.44</v>
      </c>
      <c r="AE20" s="37">
        <v>4.53</v>
      </c>
    </row>
    <row r="21" ht="13.55" customHeight="1">
      <c r="A21" s="41"/>
      <c r="B21" s="41"/>
      <c r="C21" s="37">
        <v>20</v>
      </c>
      <c r="D21" s="37">
        <v>0.147496400266624</v>
      </c>
      <c r="E21" s="37">
        <v>0.1</v>
      </c>
      <c r="F21" s="37">
        <v>3.4174452488345</v>
      </c>
      <c r="G21" s="37">
        <v>2.07740636243553</v>
      </c>
      <c r="H21" s="37">
        <v>3.452</v>
      </c>
      <c r="I21" s="37">
        <v>1.916</v>
      </c>
      <c r="J21" s="37">
        <v>-1</v>
      </c>
      <c r="K21" s="37">
        <v>8.42</v>
      </c>
      <c r="L21" s="41"/>
      <c r="M21" s="37">
        <v>19</v>
      </c>
      <c r="N21" s="37">
        <v>0.136895751762234</v>
      </c>
      <c r="O21" s="37">
        <v>0.14</v>
      </c>
      <c r="P21" s="37">
        <v>4.41023116163022</v>
      </c>
      <c r="Q21" s="37">
        <v>2.47197756841737</v>
      </c>
      <c r="R21" s="37">
        <v>4.4195</v>
      </c>
      <c r="S21" s="37">
        <v>2.23</v>
      </c>
      <c r="T21" s="37">
        <v>-0.21</v>
      </c>
      <c r="U21" s="37">
        <v>10.85</v>
      </c>
      <c r="V21" s="41"/>
      <c r="W21" s="37">
        <v>19</v>
      </c>
      <c r="X21" s="37">
        <v>0.136895751762234</v>
      </c>
      <c r="Y21" s="37">
        <v>0.14</v>
      </c>
      <c r="Z21" s="37">
        <v>4.30252713175021</v>
      </c>
      <c r="AA21" s="37">
        <v>2.5328122456178</v>
      </c>
      <c r="AB21" s="37">
        <v>4.22488</v>
      </c>
      <c r="AC21" s="37">
        <v>2.24558</v>
      </c>
      <c r="AD21" s="37">
        <v>1.84</v>
      </c>
      <c r="AE21" s="37">
        <v>12.79</v>
      </c>
    </row>
    <row r="22" ht="13.55" customHeight="1">
      <c r="A22" s="41"/>
      <c r="B22" s="41"/>
      <c r="C22" s="37">
        <v>21</v>
      </c>
      <c r="D22" s="37">
        <v>0.144744098072432</v>
      </c>
      <c r="E22" s="37">
        <v>0.09</v>
      </c>
      <c r="F22" s="37">
        <v>3.61118937727243</v>
      </c>
      <c r="G22" s="37">
        <v>2.17066965758171</v>
      </c>
      <c r="H22" s="37">
        <v>3.316</v>
      </c>
      <c r="I22" s="37">
        <v>2.07666666666666</v>
      </c>
      <c r="J22" s="37">
        <v>8.9</v>
      </c>
      <c r="K22" s="37">
        <v>4.53</v>
      </c>
      <c r="L22" s="41"/>
      <c r="M22" s="37">
        <v>20</v>
      </c>
      <c r="N22" s="37">
        <v>0.147496400266624</v>
      </c>
      <c r="O22" s="37">
        <v>0.13</v>
      </c>
      <c r="P22" s="37">
        <v>4.25577994581969</v>
      </c>
      <c r="Q22" s="37">
        <v>2.38956858587094</v>
      </c>
      <c r="R22" s="37">
        <v>3.872</v>
      </c>
      <c r="S22" s="37">
        <v>1.982</v>
      </c>
      <c r="T22" s="37">
        <v>9.91</v>
      </c>
      <c r="U22" s="37">
        <v>20.56</v>
      </c>
      <c r="V22" s="41"/>
      <c r="W22" s="37">
        <v>20</v>
      </c>
      <c r="X22" s="37">
        <v>0.147496400266624</v>
      </c>
      <c r="Y22" s="37">
        <v>0.13</v>
      </c>
      <c r="Z22" s="37">
        <v>4.07368516807126</v>
      </c>
      <c r="AA22" s="37">
        <v>2.4226630205047</v>
      </c>
      <c r="AB22" s="37">
        <v>4.15626</v>
      </c>
      <c r="AC22" s="37">
        <v>2.23581</v>
      </c>
      <c r="AD22" s="37">
        <v>-1.99</v>
      </c>
      <c r="AE22" s="37">
        <v>8.359999999999999</v>
      </c>
    </row>
    <row r="23" ht="13.55" customHeight="1">
      <c r="A23" s="41"/>
      <c r="B23" s="41"/>
      <c r="C23" s="37">
        <v>22</v>
      </c>
      <c r="D23" s="37">
        <v>0.158851693406968</v>
      </c>
      <c r="E23" s="37">
        <v>0.1</v>
      </c>
      <c r="F23" s="37">
        <v>3.28512544264673</v>
      </c>
      <c r="G23" s="37">
        <v>2.00722655521482</v>
      </c>
      <c r="H23" s="37">
        <v>3.252</v>
      </c>
      <c r="I23" s="37">
        <v>1.98433333333333</v>
      </c>
      <c r="J23" s="37">
        <v>1.02</v>
      </c>
      <c r="K23" s="37">
        <v>1.15</v>
      </c>
      <c r="L23" s="41"/>
      <c r="M23" s="37">
        <v>21</v>
      </c>
      <c r="N23" s="37">
        <v>0.144744098072432</v>
      </c>
      <c r="O23" s="37">
        <v>0.15</v>
      </c>
      <c r="P23" s="37">
        <v>4.3877477641544</v>
      </c>
      <c r="Q23" s="37">
        <v>2.45976446228357</v>
      </c>
      <c r="R23" s="37">
        <v>3.9165</v>
      </c>
      <c r="S23" s="37">
        <v>2.033</v>
      </c>
      <c r="T23" s="37">
        <v>12.03</v>
      </c>
      <c r="U23" s="37">
        <v>20.99</v>
      </c>
      <c r="V23" s="41"/>
      <c r="W23" s="37">
        <v>21</v>
      </c>
      <c r="X23" s="37">
        <v>0.144744098072432</v>
      </c>
      <c r="Y23" s="37">
        <v>0.15</v>
      </c>
      <c r="Z23" s="37">
        <v>4.28863026550751</v>
      </c>
      <c r="AA23" s="37">
        <v>2.52260112671024</v>
      </c>
      <c r="AB23" s="37">
        <v>4.204595</v>
      </c>
      <c r="AC23" s="37">
        <v>2.37317</v>
      </c>
      <c r="AD23" s="37">
        <v>2</v>
      </c>
      <c r="AE23" s="37">
        <v>6.3</v>
      </c>
    </row>
    <row r="24" ht="13.55" customHeight="1">
      <c r="A24" s="41"/>
      <c r="B24" s="41"/>
      <c r="C24" s="37">
        <v>23</v>
      </c>
      <c r="D24" s="37">
        <v>0.0865773064992614</v>
      </c>
      <c r="E24" s="37">
        <v>0.08</v>
      </c>
      <c r="F24" s="37">
        <v>3.77825934029295</v>
      </c>
      <c r="G24" s="37">
        <v>2.27594529103528</v>
      </c>
      <c r="H24" s="37">
        <v>4.60333333333333</v>
      </c>
      <c r="I24" s="37">
        <v>2.691</v>
      </c>
      <c r="J24" s="37">
        <v>-17.92</v>
      </c>
      <c r="K24" s="37">
        <v>-15.42</v>
      </c>
      <c r="L24" s="41"/>
      <c r="M24" s="37">
        <v>22</v>
      </c>
      <c r="N24" s="37">
        <v>0.158851693406968</v>
      </c>
      <c r="O24" s="37">
        <v>0.13</v>
      </c>
      <c r="P24" s="37">
        <v>4.14919656355104</v>
      </c>
      <c r="Q24" s="37">
        <v>2.33107764845472</v>
      </c>
      <c r="R24" s="37">
        <v>3.799</v>
      </c>
      <c r="S24" s="37">
        <v>2.02</v>
      </c>
      <c r="T24" s="37">
        <v>9.220000000000001</v>
      </c>
      <c r="U24" s="37">
        <v>15.4</v>
      </c>
      <c r="V24" s="41"/>
      <c r="W24" s="37">
        <v>22</v>
      </c>
      <c r="X24" s="37">
        <v>0.158851693406968</v>
      </c>
      <c r="Y24" s="37">
        <v>0.13</v>
      </c>
      <c r="Z24" s="37">
        <v>3.92584232593775</v>
      </c>
      <c r="AA24" s="37">
        <v>2.34693212009463</v>
      </c>
      <c r="AB24" s="37">
        <v>4.03364</v>
      </c>
      <c r="AC24" s="37">
        <v>2.31886</v>
      </c>
      <c r="AD24" s="37">
        <v>-2.67</v>
      </c>
      <c r="AE24" s="37">
        <v>1.21</v>
      </c>
    </row>
    <row r="25" ht="13.55" customHeight="1">
      <c r="A25" s="41"/>
      <c r="B25" s="41"/>
      <c r="C25" s="37">
        <v>24</v>
      </c>
      <c r="D25" s="37">
        <v>0.106535921624173</v>
      </c>
      <c r="E25" s="37">
        <v>0.08</v>
      </c>
      <c r="F25" s="37">
        <v>3.49158655914255</v>
      </c>
      <c r="G25" s="37">
        <v>2.13138129571084</v>
      </c>
      <c r="H25" s="37">
        <v>3.763</v>
      </c>
      <c r="I25" s="37">
        <v>2.21866666666666</v>
      </c>
      <c r="J25" s="37">
        <v>-7.21</v>
      </c>
      <c r="K25" s="37">
        <v>-3.93</v>
      </c>
      <c r="L25" s="41"/>
      <c r="M25" s="37">
        <v>23</v>
      </c>
      <c r="N25" s="37">
        <v>0.0865773064992614</v>
      </c>
      <c r="O25" s="37">
        <v>0.09</v>
      </c>
      <c r="P25" s="37">
        <v>4.63513361926213</v>
      </c>
      <c r="Q25" s="37">
        <v>2.58228393600195</v>
      </c>
      <c r="R25" s="37">
        <v>4.8745</v>
      </c>
      <c r="S25" s="37">
        <v>2.7795</v>
      </c>
      <c r="T25" s="37">
        <v>-4.91</v>
      </c>
      <c r="U25" s="37">
        <v>-7.1</v>
      </c>
      <c r="V25" s="41"/>
      <c r="W25" s="37">
        <v>23</v>
      </c>
      <c r="X25" s="37">
        <v>0.0865773064992614</v>
      </c>
      <c r="Y25" s="37">
        <v>0.09</v>
      </c>
      <c r="Z25" s="37">
        <v>4.49582556988832</v>
      </c>
      <c r="AA25" s="37">
        <v>2.64184075542643</v>
      </c>
      <c r="AB25" s="37">
        <v>5.18366</v>
      </c>
      <c r="AC25" s="37">
        <v>2.90989</v>
      </c>
      <c r="AD25" s="37">
        <v>-13.27</v>
      </c>
      <c r="AE25" s="37">
        <v>-9.210000000000001</v>
      </c>
    </row>
    <row r="26" ht="13.55" customHeight="1">
      <c r="A26" s="41"/>
      <c r="B26" s="41"/>
      <c r="C26" s="37">
        <v>25</v>
      </c>
      <c r="D26" s="37">
        <v>0.037313</v>
      </c>
      <c r="E26" s="37">
        <v>0.06</v>
      </c>
      <c r="F26" s="37">
        <v>4.62474425009676</v>
      </c>
      <c r="G26" s="37">
        <v>2.64641424963028</v>
      </c>
      <c r="H26" s="37">
        <v>4.817</v>
      </c>
      <c r="I26" s="37">
        <v>2.822</v>
      </c>
      <c r="J26" s="37">
        <v>-3.99</v>
      </c>
      <c r="K26" s="37">
        <v>-6.22</v>
      </c>
      <c r="L26" s="41"/>
      <c r="M26" s="37">
        <v>24</v>
      </c>
      <c r="N26" s="37">
        <v>0.106535921624173</v>
      </c>
      <c r="O26" s="37">
        <v>0.09</v>
      </c>
      <c r="P26" s="37">
        <v>4.40599310422678</v>
      </c>
      <c r="Q26" s="37">
        <v>2.46299682480112</v>
      </c>
      <c r="R26" s="37">
        <v>4.7595</v>
      </c>
      <c r="S26" s="37">
        <v>2.47</v>
      </c>
      <c r="T26" s="37">
        <v>-7.43</v>
      </c>
      <c r="U26" s="37">
        <v>-0.28</v>
      </c>
      <c r="V26" s="41"/>
      <c r="W26" s="37">
        <v>24</v>
      </c>
      <c r="X26" s="37">
        <v>0.106535921624173</v>
      </c>
      <c r="Y26" s="37">
        <v>0.09</v>
      </c>
      <c r="Z26" s="37">
        <v>4.17431742496571</v>
      </c>
      <c r="AA26" s="37">
        <v>2.4867586132875</v>
      </c>
      <c r="AB26" s="37">
        <v>4.75037</v>
      </c>
      <c r="AC26" s="37">
        <v>2.64436</v>
      </c>
      <c r="AD26" s="37">
        <v>-12.13</v>
      </c>
      <c r="AE26" s="37">
        <v>-5.96</v>
      </c>
    </row>
    <row r="27" ht="13.55" customHeight="1">
      <c r="A27" s="41"/>
      <c r="B27" s="41"/>
      <c r="C27" s="37">
        <v>26</v>
      </c>
      <c r="D27" s="37">
        <v>0.0216235</v>
      </c>
      <c r="E27" s="37">
        <v>0.14</v>
      </c>
      <c r="F27" s="37">
        <v>4.78459867769116</v>
      </c>
      <c r="G27" s="37">
        <v>2.71118961149288</v>
      </c>
      <c r="H27" s="37">
        <v>4.984</v>
      </c>
      <c r="I27" s="37">
        <v>2.876</v>
      </c>
      <c r="J27" s="37">
        <v>-4</v>
      </c>
      <c r="K27" s="37">
        <v>-5.73</v>
      </c>
      <c r="L27" s="41"/>
      <c r="M27" s="37">
        <v>25</v>
      </c>
      <c r="N27" s="37">
        <v>0.037313</v>
      </c>
      <c r="O27" s="37">
        <v>0.11</v>
      </c>
      <c r="P27" s="37">
        <v>5.3322872078852</v>
      </c>
      <c r="Q27" s="37">
        <v>2.90459025516583</v>
      </c>
      <c r="R27" s="37">
        <v>5.36</v>
      </c>
      <c r="S27" s="37">
        <v>2.893</v>
      </c>
      <c r="T27" s="37">
        <v>-0.52</v>
      </c>
      <c r="U27" s="37">
        <v>0.4</v>
      </c>
      <c r="V27" s="41"/>
      <c r="W27" s="37">
        <v>25</v>
      </c>
      <c r="X27" s="37">
        <v>0.037313</v>
      </c>
      <c r="Y27" s="37">
        <v>0.11</v>
      </c>
      <c r="Z27" s="37">
        <v>5.47668775059078</v>
      </c>
      <c r="AA27" s="37">
        <v>3.04387354741269</v>
      </c>
      <c r="AB27" s="37">
        <v>5.68682</v>
      </c>
      <c r="AC27" s="37">
        <v>3.238515</v>
      </c>
      <c r="AD27" s="37">
        <v>-3.7</v>
      </c>
      <c r="AE27" s="37">
        <v>-6.01</v>
      </c>
    </row>
    <row r="28" ht="13.55" customHeight="1">
      <c r="A28" s="41"/>
      <c r="B28" s="41"/>
      <c r="C28" s="37">
        <v>27</v>
      </c>
      <c r="D28" s="37">
        <v>0.0147114999999999</v>
      </c>
      <c r="E28" s="37">
        <v>0.03</v>
      </c>
      <c r="F28" s="37">
        <v>4.16411432840575</v>
      </c>
      <c r="G28" s="37">
        <v>2.48140033082735</v>
      </c>
      <c r="H28" s="37">
        <v>4.881</v>
      </c>
      <c r="I28" s="37">
        <v>2.794</v>
      </c>
      <c r="J28" s="37">
        <v>-14.69</v>
      </c>
      <c r="K28" s="37">
        <v>-11.19</v>
      </c>
      <c r="L28" s="41"/>
      <c r="M28" s="37">
        <v>26</v>
      </c>
      <c r="N28" s="37">
        <v>0.0216235</v>
      </c>
      <c r="O28" s="37">
        <v>0.09</v>
      </c>
      <c r="P28" s="37">
        <v>5.491607519364</v>
      </c>
      <c r="Q28" s="37">
        <v>2.96772779813868</v>
      </c>
      <c r="R28" s="37">
        <v>5.674</v>
      </c>
      <c r="S28" s="37">
        <v>2.9915</v>
      </c>
      <c r="T28" s="37">
        <v>-3.21</v>
      </c>
      <c r="U28" s="37">
        <v>-0.79</v>
      </c>
      <c r="V28" s="41"/>
      <c r="W28" s="37">
        <v>26</v>
      </c>
      <c r="X28" s="37">
        <v>0.0216235</v>
      </c>
      <c r="Y28" s="37">
        <v>0.09</v>
      </c>
      <c r="Z28" s="37">
        <v>5.67076204940046</v>
      </c>
      <c r="AA28" s="37">
        <v>3.11480885071162</v>
      </c>
      <c r="AB28" s="37">
        <v>5.91914999999999</v>
      </c>
      <c r="AC28" s="37">
        <v>3.195955</v>
      </c>
      <c r="AD28" s="37">
        <v>-4.2</v>
      </c>
      <c r="AE28" s="37">
        <v>-2.54</v>
      </c>
    </row>
    <row r="29" ht="13.55" customHeight="1">
      <c r="A29" s="41"/>
      <c r="B29" s="41"/>
      <c r="C29" s="37">
        <v>28</v>
      </c>
      <c r="D29" s="37">
        <v>0.0693471538580656</v>
      </c>
      <c r="E29" s="37">
        <v>0.1</v>
      </c>
      <c r="F29" s="37">
        <v>4.31411557902231</v>
      </c>
      <c r="G29" s="37">
        <v>2.51178907446388</v>
      </c>
      <c r="H29" s="37">
        <v>4.89766666666666</v>
      </c>
      <c r="I29" s="37">
        <v>2.75733333333333</v>
      </c>
      <c r="J29" s="37">
        <v>-11.91</v>
      </c>
      <c r="K29" s="37">
        <v>-8.91</v>
      </c>
      <c r="L29" s="41"/>
      <c r="M29" s="37">
        <v>27</v>
      </c>
      <c r="N29" s="37">
        <v>0.0147114999999999</v>
      </c>
      <c r="O29" s="37">
        <v>0.02</v>
      </c>
      <c r="P29" s="37">
        <v>5.28304362323263</v>
      </c>
      <c r="Q29" s="37">
        <v>2.81504526697699</v>
      </c>
      <c r="R29" s="37">
        <v>5.568</v>
      </c>
      <c r="S29" s="37">
        <v>2.954</v>
      </c>
      <c r="T29" s="37">
        <v>-5.12</v>
      </c>
      <c r="U29" s="37">
        <v>-4.7</v>
      </c>
      <c r="V29" s="41"/>
      <c r="W29" s="37">
        <v>27</v>
      </c>
      <c r="X29" s="37">
        <v>0.0147114999999999</v>
      </c>
      <c r="Y29" s="37">
        <v>0.02</v>
      </c>
      <c r="Z29" s="37">
        <v>5.0541900007509</v>
      </c>
      <c r="AA29" s="37">
        <v>2.8877063500044</v>
      </c>
      <c r="AB29" s="37">
        <v>5.95854</v>
      </c>
      <c r="AC29" s="37">
        <v>3.26999499999999</v>
      </c>
      <c r="AD29" s="37">
        <v>-15.18</v>
      </c>
      <c r="AE29" s="37">
        <v>-11.69</v>
      </c>
    </row>
    <row r="30" ht="13.55" customHeight="1">
      <c r="A30" s="41"/>
      <c r="B30" s="41"/>
      <c r="C30" s="37">
        <v>29</v>
      </c>
      <c r="D30" s="37">
        <v>0.07459951122802209</v>
      </c>
      <c r="E30" s="37">
        <v>0.07000000000000001</v>
      </c>
      <c r="F30" s="37">
        <v>4.19453859080092</v>
      </c>
      <c r="G30" s="37">
        <v>2.46148448704128</v>
      </c>
      <c r="H30" s="37">
        <v>5.19933333333333</v>
      </c>
      <c r="I30" s="37">
        <v>2.85566666666666</v>
      </c>
      <c r="J30" s="37">
        <v>-19.33</v>
      </c>
      <c r="K30" s="37">
        <v>-13.8</v>
      </c>
      <c r="L30" s="41"/>
      <c r="M30" s="37">
        <v>28</v>
      </c>
      <c r="N30" s="37">
        <v>0.0693471538580656</v>
      </c>
      <c r="O30" s="37">
        <v>0.13</v>
      </c>
      <c r="P30" s="37">
        <v>5.03258833647218</v>
      </c>
      <c r="Q30" s="37">
        <v>2.7754667600892</v>
      </c>
      <c r="R30" s="37">
        <v>5.2115</v>
      </c>
      <c r="S30" s="37">
        <v>2.7795</v>
      </c>
      <c r="T30" s="37">
        <v>-3.43</v>
      </c>
      <c r="U30" s="37">
        <v>-0.15</v>
      </c>
      <c r="V30" s="41"/>
      <c r="W30" s="37">
        <v>28</v>
      </c>
      <c r="X30" s="37">
        <v>0.0693471538580656</v>
      </c>
      <c r="Y30" s="37">
        <v>0.13</v>
      </c>
      <c r="Z30" s="37">
        <v>5.1059650352947</v>
      </c>
      <c r="AA30" s="37">
        <v>2.89640634124352</v>
      </c>
      <c r="AB30" s="37">
        <v>5.37412</v>
      </c>
      <c r="AC30" s="37">
        <v>3.09191</v>
      </c>
      <c r="AD30" s="37">
        <v>-4.99</v>
      </c>
      <c r="AE30" s="37">
        <v>-6.32</v>
      </c>
    </row>
    <row r="31" ht="13.55" customHeight="1">
      <c r="A31" s="41"/>
      <c r="B31" s="41"/>
      <c r="C31" s="37">
        <v>30</v>
      </c>
      <c r="D31" s="37">
        <v>0.236485416123434</v>
      </c>
      <c r="E31" s="37">
        <v>0.14</v>
      </c>
      <c r="F31" s="37">
        <v>1.65644359974984</v>
      </c>
      <c r="G31" s="37">
        <v>1.06400891529785</v>
      </c>
      <c r="H31" s="37">
        <v>2.21233333333333</v>
      </c>
      <c r="I31" s="37">
        <v>1.50366666666666</v>
      </c>
      <c r="J31" s="37">
        <v>-25.13</v>
      </c>
      <c r="K31" s="37">
        <v>-29.24</v>
      </c>
      <c r="L31" s="41"/>
      <c r="M31" s="37">
        <v>29</v>
      </c>
      <c r="N31" s="37">
        <v>0.07459951122802209</v>
      </c>
      <c r="O31" s="37">
        <v>0.12</v>
      </c>
      <c r="P31" s="37">
        <v>4.9360038078926</v>
      </c>
      <c r="Q31" s="37">
        <v>2.73161357455586</v>
      </c>
      <c r="R31" s="37">
        <v>5.4695</v>
      </c>
      <c r="S31" s="37">
        <v>2.9115</v>
      </c>
      <c r="T31" s="37">
        <v>-9.75</v>
      </c>
      <c r="U31" s="37">
        <v>-6.18</v>
      </c>
      <c r="V31" s="41"/>
      <c r="W31" s="37">
        <v>29</v>
      </c>
      <c r="X31" s="37">
        <v>0.07459951122802209</v>
      </c>
      <c r="Y31" s="37">
        <v>0.12</v>
      </c>
      <c r="Z31" s="37">
        <v>4.96669119153534</v>
      </c>
      <c r="AA31" s="37">
        <v>2.84151365740452</v>
      </c>
      <c r="AB31" s="37">
        <v>5.370535</v>
      </c>
      <c r="AC31" s="37">
        <v>3.00731</v>
      </c>
      <c r="AD31" s="37">
        <v>-7.52</v>
      </c>
      <c r="AE31" s="37">
        <v>-5.51</v>
      </c>
    </row>
    <row r="32" ht="13.55" customHeight="1">
      <c r="A32" s="41"/>
      <c r="B32" s="41"/>
      <c r="C32" s="37">
        <v>31</v>
      </c>
      <c r="D32" s="37">
        <v>0.101710654437316</v>
      </c>
      <c r="E32" s="37">
        <v>0.08</v>
      </c>
      <c r="F32" s="37">
        <v>3.94146820145291</v>
      </c>
      <c r="G32" s="37">
        <v>2.34076847206766</v>
      </c>
      <c r="H32" s="37">
        <v>4.07233333333333</v>
      </c>
      <c r="I32" s="37">
        <v>2.52133333333333</v>
      </c>
      <c r="J32" s="37">
        <v>-3.21</v>
      </c>
      <c r="K32" s="37">
        <v>-7.16</v>
      </c>
      <c r="L32" s="41"/>
      <c r="M32" s="37">
        <v>30</v>
      </c>
      <c r="N32" s="37">
        <v>0.236485416123434</v>
      </c>
      <c r="O32" s="37">
        <v>0.1</v>
      </c>
      <c r="P32" s="37">
        <v>3.21133886627817</v>
      </c>
      <c r="Q32" s="37">
        <v>1.74738575179969</v>
      </c>
      <c r="R32" s="37">
        <v>3.2595</v>
      </c>
      <c r="S32" s="37">
        <v>1.7465</v>
      </c>
      <c r="T32" s="37">
        <v>-1.48</v>
      </c>
      <c r="U32" s="37">
        <v>0.05</v>
      </c>
      <c r="V32" s="41"/>
      <c r="W32" s="37">
        <v>30</v>
      </c>
      <c r="X32" s="37">
        <v>0.236485416123434</v>
      </c>
      <c r="Y32" s="37">
        <v>0.1</v>
      </c>
      <c r="Z32" s="37">
        <v>2.36906376501052</v>
      </c>
      <c r="AA32" s="37">
        <v>1.46121913799984</v>
      </c>
      <c r="AB32" s="37">
        <v>3.16770499999999</v>
      </c>
      <c r="AC32" s="37">
        <v>1.861495</v>
      </c>
      <c r="AD32" s="37">
        <v>-25.21</v>
      </c>
      <c r="AE32" s="37">
        <v>-21.5</v>
      </c>
    </row>
    <row r="33" ht="13.55" customHeight="1">
      <c r="A33" s="41"/>
      <c r="B33" s="41"/>
      <c r="C33" s="37">
        <v>32</v>
      </c>
      <c r="D33" s="37">
        <v>0.0587784979501734</v>
      </c>
      <c r="E33" s="37">
        <v>0.09</v>
      </c>
      <c r="F33" s="37">
        <v>4.26741937542942</v>
      </c>
      <c r="G33" s="37">
        <v>2.4998318645415</v>
      </c>
      <c r="H33" s="37">
        <v>5.013</v>
      </c>
      <c r="I33" s="37">
        <v>2.883</v>
      </c>
      <c r="J33" s="37">
        <v>-14.87</v>
      </c>
      <c r="K33" s="37">
        <v>-13.29</v>
      </c>
      <c r="L33" s="41"/>
      <c r="M33" s="37">
        <v>31</v>
      </c>
      <c r="N33" s="37">
        <v>0.101710654437316</v>
      </c>
      <c r="O33" s="37">
        <v>0.13</v>
      </c>
      <c r="P33" s="37">
        <v>4.69988437304639</v>
      </c>
      <c r="Q33" s="37">
        <v>2.61909770115336</v>
      </c>
      <c r="R33" s="37">
        <v>4.9965</v>
      </c>
      <c r="S33" s="37">
        <v>2.582</v>
      </c>
      <c r="T33" s="37">
        <v>-5.94</v>
      </c>
      <c r="U33" s="37">
        <v>1.44</v>
      </c>
      <c r="V33" s="41"/>
      <c r="W33" s="37">
        <v>31</v>
      </c>
      <c r="X33" s="37">
        <v>0.101710654437316</v>
      </c>
      <c r="Y33" s="37">
        <v>0.13</v>
      </c>
      <c r="Z33" s="37">
        <v>4.67092899056232</v>
      </c>
      <c r="AA33" s="37">
        <v>2.70926577749714</v>
      </c>
      <c r="AB33" s="37">
        <v>5.099085</v>
      </c>
      <c r="AC33" s="37">
        <v>2.699025</v>
      </c>
      <c r="AD33" s="37">
        <v>-8.4</v>
      </c>
      <c r="AE33" s="37">
        <v>0.38</v>
      </c>
    </row>
    <row r="34" ht="13.55" customHeight="1">
      <c r="A34" s="41"/>
      <c r="B34" s="41"/>
      <c r="C34" s="37">
        <v>33</v>
      </c>
      <c r="D34" s="37">
        <v>0.127186314179544</v>
      </c>
      <c r="E34" s="37">
        <v>0.1</v>
      </c>
      <c r="F34" s="37">
        <v>4.00366198720982</v>
      </c>
      <c r="G34" s="37">
        <v>2.35256420052019</v>
      </c>
      <c r="H34" s="37">
        <v>3.92633333333333</v>
      </c>
      <c r="I34" s="37">
        <v>2.34233333333333</v>
      </c>
      <c r="J34" s="37">
        <v>1.97</v>
      </c>
      <c r="K34" s="37">
        <v>0.44</v>
      </c>
      <c r="L34" s="41"/>
      <c r="M34" s="37">
        <v>32</v>
      </c>
      <c r="N34" s="37">
        <v>0.0587784979501734</v>
      </c>
      <c r="O34" s="37">
        <v>0.1</v>
      </c>
      <c r="P34" s="37">
        <v>5.02744053082586</v>
      </c>
      <c r="Q34" s="37">
        <v>2.77241100266088</v>
      </c>
      <c r="R34" s="37">
        <v>5.4025</v>
      </c>
      <c r="S34" s="37">
        <v>2.9025</v>
      </c>
      <c r="T34" s="37">
        <v>-6.94</v>
      </c>
      <c r="U34" s="37">
        <v>-4.48</v>
      </c>
      <c r="V34" s="41"/>
      <c r="W34" s="37">
        <v>32</v>
      </c>
      <c r="X34" s="37">
        <v>0.0587784979501734</v>
      </c>
      <c r="Y34" s="37">
        <v>0.1</v>
      </c>
      <c r="Z34" s="37">
        <v>5.05556884001446</v>
      </c>
      <c r="AA34" s="37">
        <v>2.88397529480738</v>
      </c>
      <c r="AB34" s="37">
        <v>5.49151</v>
      </c>
      <c r="AC34" s="37">
        <v>2.94564</v>
      </c>
      <c r="AD34" s="37">
        <v>-7.94</v>
      </c>
      <c r="AE34" s="37">
        <v>-2.09</v>
      </c>
    </row>
    <row r="35" ht="13.5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37">
        <v>33</v>
      </c>
      <c r="N35" s="37">
        <v>0.127186314179544</v>
      </c>
      <c r="O35" s="37">
        <v>0.19</v>
      </c>
      <c r="P35" s="37">
        <v>4.70111085851097</v>
      </c>
      <c r="Q35" s="37">
        <v>2.61427863626858</v>
      </c>
      <c r="R35" s="37">
        <v>4.5515</v>
      </c>
      <c r="S35" s="37">
        <v>2.3585</v>
      </c>
      <c r="T35" s="37">
        <v>3.29</v>
      </c>
      <c r="U35" s="37">
        <v>10.84</v>
      </c>
      <c r="V35" s="41"/>
      <c r="W35" s="37">
        <v>33</v>
      </c>
      <c r="X35" s="37">
        <v>0.127186314179544</v>
      </c>
      <c r="Y35" s="37">
        <v>0.19</v>
      </c>
      <c r="Z35" s="37">
        <v>4.73890088222858</v>
      </c>
      <c r="AA35" s="37">
        <v>2.72140285629639</v>
      </c>
      <c r="AB35" s="37">
        <v>4.46947</v>
      </c>
      <c r="AC35" s="37">
        <v>2.5134</v>
      </c>
      <c r="AD35" s="37">
        <v>6.03</v>
      </c>
      <c r="AE35" s="37">
        <v>8.279999999999999</v>
      </c>
    </row>
    <row r="36" ht="13.5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</row>
    <row r="37" ht="13.5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</row>
    <row r="38" ht="13.5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</row>
    <row r="39" ht="13.5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</row>
    <row r="40" ht="13.5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</row>
    <row r="41" ht="13.5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</row>
    <row r="42" ht="13.5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</row>
    <row r="43" ht="13.5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</row>
    <row r="44" ht="13.5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</row>
    <row r="45" ht="13.5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</row>
    <row r="46" ht="13.5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</row>
    <row r="47" ht="13.5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</row>
    <row r="48" ht="13.5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</row>
    <row r="49" ht="13.5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</row>
    <row r="50" ht="13.5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</row>
    <row r="51" ht="13.5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</row>
    <row r="52" ht="13.5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</row>
    <row r="53" ht="13.5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</row>
    <row r="54" ht="13.5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</row>
    <row r="55" ht="13.5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</row>
    <row r="56" ht="13.5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</row>
    <row r="57" ht="13.5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</row>
    <row r="58" ht="13.5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</row>
    <row r="59" ht="13.5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</row>
    <row r="60" ht="13.5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</row>
    <row r="61" ht="13.5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</row>
    <row r="62" ht="13.5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</row>
    <row r="63" ht="13.5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</row>
    <row r="64" ht="13.5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</row>
    <row r="65" ht="13.5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</row>
    <row r="66" ht="13.5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</row>
    <row r="67" ht="13.5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</row>
    <row r="68" ht="13.5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</row>
    <row r="69" ht="13.5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</row>
    <row r="70" ht="13.5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</row>
    <row r="71" ht="13.5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</row>
    <row r="72" ht="13.5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</row>
    <row r="73" ht="13.5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</row>
    <row r="74" ht="13.5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</row>
    <row r="75" ht="13.5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</row>
    <row r="76" ht="13.5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</row>
    <row r="77" ht="13.5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</row>
    <row r="78" ht="13.5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</row>
    <row r="79" ht="13.5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</row>
    <row r="80" ht="13.5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</row>
    <row r="81" ht="13.5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</row>
    <row r="82" ht="13.5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</row>
    <row r="83" ht="13.5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</row>
    <row r="84" ht="13.5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</row>
    <row r="85" ht="13.5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</row>
    <row r="86" ht="13.5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</row>
    <row r="87" ht="13.5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</row>
    <row r="88" ht="13.5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</row>
    <row r="89" ht="13.5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</row>
    <row r="90" ht="13.5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</row>
    <row r="91" ht="13.5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</row>
    <row r="92" ht="13.5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</row>
    <row r="93" ht="13.5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</row>
    <row r="94" ht="13.5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AS75"/>
  <sheetViews>
    <sheetView workbookViewId="0" showGridLines="0" defaultGridColor="1"/>
  </sheetViews>
  <sheetFormatPr defaultColWidth="8.83333" defaultRowHeight="15" customHeight="1" outlineLevelRow="0" outlineLevelCol="0"/>
  <cols>
    <col min="1" max="1" width="9.17188" style="108" customWidth="1"/>
    <col min="2" max="3" width="13.6719" style="108" customWidth="1"/>
    <col min="4" max="4" width="10.8516" style="108" customWidth="1"/>
    <col min="5" max="11" width="13.6719" style="108" customWidth="1"/>
    <col min="12" max="12" width="9.17188" style="108" customWidth="1"/>
    <col min="13" max="13" width="8.85156" style="108" customWidth="1"/>
    <col min="14" max="15" width="9.17188" style="108" customWidth="1"/>
    <col min="16" max="17" width="9.5" style="108" customWidth="1"/>
    <col min="18" max="27" width="8.85156" style="108" customWidth="1"/>
    <col min="28" max="28" width="13.6719" style="108" customWidth="1"/>
    <col min="29" max="29" width="21.6719" style="108" customWidth="1"/>
    <col min="30" max="30" width="12.3516" style="108" customWidth="1"/>
    <col min="31" max="45" width="8.85156" style="108" customWidth="1"/>
    <col min="46" max="16384" width="8.85156" style="108" customWidth="1"/>
  </cols>
  <sheetData>
    <row r="1" ht="70.5" customHeight="1">
      <c r="A1" t="s" s="7">
        <v>6</v>
      </c>
      <c r="B1" t="s" s="8">
        <v>7</v>
      </c>
      <c r="C1" t="s" s="9">
        <v>8</v>
      </c>
      <c r="D1" t="s" s="7">
        <v>9</v>
      </c>
      <c r="E1" t="s" s="9">
        <v>10</v>
      </c>
      <c r="F1" t="s" s="10">
        <v>11</v>
      </c>
      <c r="G1" t="s" s="9">
        <v>50</v>
      </c>
      <c r="H1" t="s" s="10">
        <v>51</v>
      </c>
      <c r="I1" t="s" s="9">
        <v>12</v>
      </c>
      <c r="J1" t="s" s="9">
        <v>13</v>
      </c>
      <c r="K1" t="s" s="11">
        <v>14</v>
      </c>
      <c r="L1" t="s" s="11">
        <v>15</v>
      </c>
      <c r="M1" t="s" s="12">
        <v>16</v>
      </c>
      <c r="N1" t="s" s="12">
        <v>17</v>
      </c>
      <c r="O1" t="s" s="13">
        <v>18</v>
      </c>
      <c r="P1" t="s" s="13">
        <v>19</v>
      </c>
      <c r="Q1" s="14"/>
      <c r="R1" t="s" s="9">
        <v>20</v>
      </c>
      <c r="S1" t="s" s="9">
        <v>21</v>
      </c>
      <c r="T1" s="15"/>
      <c r="U1" s="16"/>
      <c r="V1" t="s" s="11">
        <v>99</v>
      </c>
      <c r="W1" t="s" s="17">
        <v>100</v>
      </c>
      <c r="X1" t="s" s="18">
        <v>100</v>
      </c>
      <c r="Y1" t="s" s="18">
        <v>100</v>
      </c>
      <c r="Z1" t="s" s="18">
        <v>100</v>
      </c>
      <c r="AA1" t="s" s="18">
        <v>100</v>
      </c>
      <c r="AB1" t="s" s="9">
        <v>10</v>
      </c>
      <c r="AC1" t="s" s="9">
        <v>101</v>
      </c>
      <c r="AD1" t="s" s="9">
        <v>102</v>
      </c>
      <c r="AE1" s="15"/>
      <c r="AF1" s="62"/>
      <c r="AG1" s="62"/>
      <c r="AH1" s="16"/>
      <c r="AI1" t="s" s="7">
        <v>103</v>
      </c>
      <c r="AJ1" s="15"/>
      <c r="AK1" s="62"/>
      <c r="AL1" s="62"/>
      <c r="AM1" s="62"/>
      <c r="AN1" s="62"/>
      <c r="AO1" s="62"/>
      <c r="AP1" s="62"/>
      <c r="AQ1" s="62"/>
      <c r="AR1" s="62"/>
      <c r="AS1" s="62"/>
    </row>
    <row r="2" ht="15" customHeight="1">
      <c r="A2" s="19">
        <v>113480</v>
      </c>
      <c r="B2" s="20">
        <v>113480</v>
      </c>
      <c r="C2" t="s" s="21">
        <v>28</v>
      </c>
      <c r="D2" t="s" s="7">
        <v>29</v>
      </c>
      <c r="E2" s="22">
        <v>4.5249</v>
      </c>
      <c r="F2" s="23">
        <v>0.832741</v>
      </c>
      <c r="G2" s="24">
        <v>2.56268531501757</v>
      </c>
      <c r="H2" s="26">
        <v>2.68413927286864</v>
      </c>
      <c r="I2" s="26">
        <v>2.57224651473236</v>
      </c>
      <c r="J2" s="25">
        <v>2.57622680553869</v>
      </c>
      <c r="K2" s="26">
        <v>5.037</v>
      </c>
      <c r="L2" s="26">
        <v>2.36</v>
      </c>
      <c r="M2" s="26">
        <v>5.564425</v>
      </c>
      <c r="N2" s="26">
        <v>3.01944</v>
      </c>
      <c r="O2" s="25">
        <v>5.2945</v>
      </c>
      <c r="P2" s="25">
        <v>2.6495</v>
      </c>
      <c r="Q2" s="25"/>
      <c r="R2" s="27">
        <v>0.066681</v>
      </c>
      <c r="S2" s="28">
        <v>0.0691830970918936</v>
      </c>
      <c r="T2" s="29"/>
      <c r="U2" s="29"/>
      <c r="V2" s="30">
        <v>2.4728875</v>
      </c>
      <c r="W2" s="30">
        <v>2.66888457425328</v>
      </c>
      <c r="X2" s="30"/>
      <c r="Y2" s="30">
        <v>2.740225</v>
      </c>
      <c r="Z2" s="30">
        <v>2.9664375</v>
      </c>
      <c r="AA2" s="30">
        <v>2.8526125</v>
      </c>
      <c r="AB2" s="25">
        <v>4.5249</v>
      </c>
      <c r="AC2" s="109">
        <v>0.87</v>
      </c>
      <c r="AD2" s="110">
        <v>203.091762</v>
      </c>
      <c r="AE2" s="111">
        <f>(AC2-F2)/F2*100</f>
        <v>4.47426030422424</v>
      </c>
      <c r="AF2" s="29"/>
      <c r="AG2" t="s" s="71">
        <v>104</v>
      </c>
      <c r="AH2" s="112">
        <v>2</v>
      </c>
      <c r="AI2" s="25">
        <f>1/(AB2^0.5)</f>
        <v>0.470105689288971</v>
      </c>
      <c r="AJ2" s="25">
        <f>AB2^3/($AH$2*$AH$3^2*AI2^2)</f>
        <v>1.03222938624289</v>
      </c>
      <c r="AK2" s="29"/>
      <c r="AL2" s="29"/>
      <c r="AM2" s="112">
        <v>0.01</v>
      </c>
      <c r="AN2" s="29"/>
      <c r="AO2" s="29"/>
      <c r="AP2" s="29"/>
      <c r="AQ2" s="29"/>
      <c r="AR2" s="29"/>
      <c r="AS2" s="29"/>
    </row>
    <row r="3" ht="15" customHeight="1">
      <c r="A3" s="31">
        <v>113532</v>
      </c>
      <c r="B3" s="32">
        <v>113532</v>
      </c>
      <c r="C3" t="s" s="33">
        <v>28</v>
      </c>
      <c r="D3" t="s" s="7">
        <v>30</v>
      </c>
      <c r="E3" s="34">
        <v>6.47337128595146</v>
      </c>
      <c r="F3" s="35">
        <v>0.253703</v>
      </c>
      <c r="G3" s="36">
        <v>2.53215826287516</v>
      </c>
      <c r="H3" s="38">
        <v>2.70903394772557</v>
      </c>
      <c r="I3" s="38">
        <v>2.53716220846233</v>
      </c>
      <c r="J3" s="37">
        <v>2.52937353896316</v>
      </c>
      <c r="K3" s="38">
        <v>4.04233333333333</v>
      </c>
      <c r="L3" s="38">
        <v>2.42766666666667</v>
      </c>
      <c r="M3" s="38">
        <v>5.17355</v>
      </c>
      <c r="N3" s="38">
        <v>2.849075</v>
      </c>
      <c r="O3" s="37">
        <v>5.0545</v>
      </c>
      <c r="P3" s="37">
        <v>2.665</v>
      </c>
      <c r="Q3" s="37"/>
      <c r="R3" s="39">
        <v>0.134276</v>
      </c>
      <c r="S3" s="40">
        <v>0.08709635899560809</v>
      </c>
      <c r="T3" s="41"/>
      <c r="U3" s="41"/>
      <c r="V3" s="42">
        <v>2.404575</v>
      </c>
      <c r="W3" s="42">
        <v>2.60088763678152</v>
      </c>
      <c r="X3" s="42">
        <v>2.7455</v>
      </c>
      <c r="Y3" s="42">
        <v>2.741125</v>
      </c>
      <c r="Z3" s="42">
        <v>2.857375</v>
      </c>
      <c r="AA3" s="42">
        <v>2.8345875</v>
      </c>
      <c r="AB3" s="37">
        <v>6.47337128595146</v>
      </c>
      <c r="AC3" s="113">
        <v>0.294473</v>
      </c>
      <c r="AD3" s="113">
        <v>49.238826</v>
      </c>
      <c r="AE3" s="58">
        <f>(AC3-F3)/F3*100</f>
        <v>16.0699715809431</v>
      </c>
      <c r="AF3" s="41"/>
      <c r="AG3" t="s" s="82">
        <v>105</v>
      </c>
      <c r="AH3" s="114">
        <v>14.25</v>
      </c>
      <c r="AI3" s="37">
        <f>1/(AB3^0.5)</f>
        <v>0.393038181240749</v>
      </c>
      <c r="AJ3" s="37">
        <f>AB3^3/($AH$2*$AH$3^2*AI3^2)</f>
        <v>4.32376761119845</v>
      </c>
      <c r="AK3" s="41"/>
      <c r="AL3" s="41"/>
      <c r="AM3" s="114">
        <v>10000</v>
      </c>
      <c r="AN3" s="41"/>
      <c r="AO3" s="41"/>
      <c r="AP3" s="41"/>
      <c r="AQ3" s="41"/>
      <c r="AR3" s="41"/>
      <c r="AS3" s="41"/>
    </row>
    <row r="4" ht="15" customHeight="1">
      <c r="A4" s="31">
        <v>113536</v>
      </c>
      <c r="B4" s="32">
        <v>113536</v>
      </c>
      <c r="C4" t="s" s="33">
        <v>28</v>
      </c>
      <c r="D4" t="s" s="7">
        <v>30</v>
      </c>
      <c r="E4" s="34">
        <v>15.0242881386861</v>
      </c>
      <c r="F4" s="35">
        <v>18.3346</v>
      </c>
      <c r="G4" s="36">
        <v>2.29521983829835</v>
      </c>
      <c r="H4" s="38">
        <v>2.70818794461358</v>
      </c>
      <c r="I4" s="38">
        <v>2.28524501733577</v>
      </c>
      <c r="J4" s="37">
        <v>2.29737441093901</v>
      </c>
      <c r="K4" s="38">
        <v>3.51433333333333</v>
      </c>
      <c r="L4" s="38">
        <v>1.997</v>
      </c>
      <c r="M4" s="38">
        <v>4.10326</v>
      </c>
      <c r="N4" s="38">
        <v>2.25621</v>
      </c>
      <c r="O4" s="37">
        <v>4.0285</v>
      </c>
      <c r="P4" s="37">
        <v>2.233</v>
      </c>
      <c r="Q4" s="37"/>
      <c r="R4" s="39">
        <v>0.131826</v>
      </c>
      <c r="S4" s="40">
        <v>0.10471285480509</v>
      </c>
      <c r="T4" s="41"/>
      <c r="U4" s="41"/>
      <c r="V4" s="42">
        <v>1.85855</v>
      </c>
      <c r="W4" s="42">
        <v>2.23458197098924</v>
      </c>
      <c r="X4" s="42">
        <v>2.535225</v>
      </c>
      <c r="Y4" s="42">
        <v>2.5147125</v>
      </c>
      <c r="Z4" s="42">
        <v>2.63095</v>
      </c>
      <c r="AA4" s="42">
        <v>2.677875</v>
      </c>
      <c r="AB4" s="37">
        <v>15.0242881386861</v>
      </c>
      <c r="AC4" s="113">
        <v>19.332058</v>
      </c>
      <c r="AD4" s="113">
        <v>412.462638</v>
      </c>
      <c r="AE4" s="58">
        <f>(AC4-F4)/F4*100</f>
        <v>5.44030412444231</v>
      </c>
      <c r="AF4" s="41"/>
      <c r="AG4" t="s" s="82">
        <v>106</v>
      </c>
      <c r="AH4" s="41"/>
      <c r="AI4" s="37">
        <f>1/(AB4^0.5)</f>
        <v>0.257990104248774</v>
      </c>
      <c r="AJ4" s="37">
        <f>AB4^3/($AH$2*$AH$3^2*AI4^2)</f>
        <v>125.463064612505</v>
      </c>
      <c r="AK4" s="41"/>
      <c r="AL4" s="41"/>
      <c r="AM4" s="41"/>
      <c r="AN4" s="41"/>
      <c r="AO4" s="41"/>
      <c r="AP4" s="41"/>
      <c r="AQ4" s="41"/>
      <c r="AR4" s="41"/>
      <c r="AS4" s="41"/>
    </row>
    <row r="5" ht="15" customHeight="1">
      <c r="A5" s="31">
        <v>113541</v>
      </c>
      <c r="B5" s="32">
        <v>113541</v>
      </c>
      <c r="C5" t="s" s="33">
        <v>28</v>
      </c>
      <c r="D5" t="s" s="7">
        <v>30</v>
      </c>
      <c r="E5" s="34">
        <v>14.1926536402371</v>
      </c>
      <c r="F5" s="35">
        <v>17.3439</v>
      </c>
      <c r="G5" s="36">
        <v>2.32411133285464</v>
      </c>
      <c r="H5" s="38">
        <v>2.7122520508256</v>
      </c>
      <c r="I5" s="38">
        <v>2.32606673768062</v>
      </c>
      <c r="J5" s="37">
        <v>2.31927774695766</v>
      </c>
      <c r="K5" s="38">
        <v>3.241</v>
      </c>
      <c r="L5" s="38">
        <v>1.83766666666667</v>
      </c>
      <c r="M5" s="38">
        <v>3.971235</v>
      </c>
      <c r="N5" s="38">
        <v>2.16421</v>
      </c>
      <c r="O5" s="37">
        <v>3.8155</v>
      </c>
      <c r="P5" s="37">
        <v>2.0285</v>
      </c>
      <c r="Q5" s="37"/>
      <c r="R5" s="39">
        <v>0.122462</v>
      </c>
      <c r="S5" s="40">
        <v>0.0954992586021436</v>
      </c>
      <c r="T5" s="41"/>
      <c r="U5" s="41"/>
      <c r="V5" s="42">
        <v>1.867175</v>
      </c>
      <c r="W5" s="42">
        <v>2.28687304883645</v>
      </c>
      <c r="X5" s="42">
        <v>2.6193375</v>
      </c>
      <c r="Y5" s="42">
        <v>2.604425</v>
      </c>
      <c r="Z5" s="42">
        <v>2.7286125</v>
      </c>
      <c r="AA5" s="42">
        <v>2.7157</v>
      </c>
      <c r="AB5" s="37">
        <v>14.1926536402371</v>
      </c>
      <c r="AC5" s="113">
        <v>18.09814</v>
      </c>
      <c r="AD5" s="113">
        <v>412.462638</v>
      </c>
      <c r="AE5" s="58">
        <f>(AC5-F5)/F5*100</f>
        <v>4.34873356050254</v>
      </c>
      <c r="AF5" s="41"/>
      <c r="AG5" s="41"/>
      <c r="AH5" s="41"/>
      <c r="AI5" s="37">
        <f>1/(AB5^0.5)</f>
        <v>0.265441117985623</v>
      </c>
      <c r="AJ5" s="37">
        <f>AB5^3/($AH$2*$AH$3^2*AI5^2)</f>
        <v>99.9067181196158</v>
      </c>
      <c r="AK5" s="41"/>
      <c r="AL5" s="41"/>
      <c r="AM5" s="41"/>
      <c r="AN5" s="41"/>
      <c r="AO5" s="41"/>
      <c r="AP5" s="41"/>
      <c r="AQ5" s="41"/>
      <c r="AR5" s="41"/>
      <c r="AS5" s="41"/>
    </row>
    <row r="6" ht="15" customHeight="1">
      <c r="A6" s="31">
        <v>113556</v>
      </c>
      <c r="B6" s="32">
        <v>113556</v>
      </c>
      <c r="C6" t="s" s="33">
        <v>28</v>
      </c>
      <c r="D6" t="s" s="7">
        <v>30</v>
      </c>
      <c r="E6" s="34">
        <v>9.432965948473459</v>
      </c>
      <c r="F6" s="35">
        <v>15.777</v>
      </c>
      <c r="G6" s="36">
        <v>2.4488827697001</v>
      </c>
      <c r="H6" s="38">
        <v>2.70671374729059</v>
      </c>
      <c r="I6" s="38">
        <v>2.45978462913725</v>
      </c>
      <c r="J6" s="37">
        <v>2.44589595272911</v>
      </c>
      <c r="K6" s="38">
        <v>3.79866666666667</v>
      </c>
      <c r="L6" s="38">
        <v>2.33633333333333</v>
      </c>
      <c r="M6" s="38">
        <v>4.75991</v>
      </c>
      <c r="N6" s="38">
        <v>2.564645</v>
      </c>
      <c r="O6" s="37">
        <v>4.827</v>
      </c>
      <c r="P6" s="37">
        <v>2.503</v>
      </c>
      <c r="Q6" s="37"/>
      <c r="R6" s="39">
        <v>0.08165799999999999</v>
      </c>
      <c r="S6" s="40">
        <v>0.072443596007499</v>
      </c>
      <c r="T6" s="41"/>
      <c r="U6" s="41"/>
      <c r="V6" s="42">
        <v>2.1235625</v>
      </c>
      <c r="W6" s="42">
        <v>2.4008625</v>
      </c>
      <c r="X6" s="42">
        <v>2.661125</v>
      </c>
      <c r="Y6" s="42">
        <v>2.6230875</v>
      </c>
      <c r="Z6" s="42">
        <v>2.8231</v>
      </c>
      <c r="AA6" s="42">
        <v>2.718675</v>
      </c>
      <c r="AB6" s="37">
        <v>9.432965948473459</v>
      </c>
      <c r="AC6" s="113">
        <v>15.311311</v>
      </c>
      <c r="AD6" s="113">
        <v>587.801607</v>
      </c>
      <c r="AE6" s="58">
        <f>(AC6-F6)/F6*100</f>
        <v>-2.9516955061165</v>
      </c>
      <c r="AF6" s="41"/>
      <c r="AG6" s="41"/>
      <c r="AH6" s="41"/>
      <c r="AI6" s="37">
        <f>1/(AB6^0.5)</f>
        <v>0.325593605258661</v>
      </c>
      <c r="AJ6" s="37">
        <f>AB6^3/($AH$2*$AH$3^2*AI6^2)</f>
        <v>19.4954535155284</v>
      </c>
      <c r="AK6" s="41"/>
      <c r="AL6" s="41"/>
      <c r="AM6" s="41"/>
      <c r="AN6" s="41"/>
      <c r="AO6" s="41"/>
      <c r="AP6" s="41"/>
      <c r="AQ6" s="41"/>
      <c r="AR6" s="41"/>
      <c r="AS6" s="41"/>
    </row>
    <row r="7" ht="15" customHeight="1">
      <c r="A7" s="31">
        <v>113566</v>
      </c>
      <c r="B7" s="32">
        <v>113566</v>
      </c>
      <c r="C7" t="s" s="33">
        <v>28</v>
      </c>
      <c r="D7" t="s" s="7">
        <v>30</v>
      </c>
      <c r="E7" s="34">
        <v>9.294072678275301</v>
      </c>
      <c r="F7" s="35">
        <v>79.117</v>
      </c>
      <c r="G7" s="36">
        <v>2.44970212714708</v>
      </c>
      <c r="H7" s="38">
        <v>2.70507622712325</v>
      </c>
      <c r="I7" s="38">
        <v>2.46281314759536</v>
      </c>
      <c r="J7" s="37">
        <v>2.45329843176964</v>
      </c>
      <c r="K7" s="38">
        <v>3.75666666666667</v>
      </c>
      <c r="L7" s="38">
        <v>2.22233333333333</v>
      </c>
      <c r="M7" s="38">
        <v>4.69983</v>
      </c>
      <c r="N7" s="38">
        <v>2.4921</v>
      </c>
      <c r="O7" s="37">
        <v>4.8885</v>
      </c>
      <c r="P7" s="37">
        <v>2.7235</v>
      </c>
      <c r="Q7" s="37"/>
      <c r="R7" s="39">
        <v>0.144544</v>
      </c>
      <c r="S7" s="40">
        <v>0.0630957344480194</v>
      </c>
      <c r="T7" s="41"/>
      <c r="U7" s="41"/>
      <c r="V7" s="42">
        <v>2.244775</v>
      </c>
      <c r="W7" s="42">
        <v>2.45669965152627</v>
      </c>
      <c r="X7" s="42">
        <v>2.659225</v>
      </c>
      <c r="Y7" s="42">
        <v>2.679425</v>
      </c>
      <c r="Z7" s="42">
        <v>2.7460125</v>
      </c>
      <c r="AA7" s="42">
        <v>2.8253625</v>
      </c>
      <c r="AB7" s="37">
        <v>9.294072678275301</v>
      </c>
      <c r="AC7" s="113">
        <v>76.522159</v>
      </c>
      <c r="AD7" s="113">
        <v>7017.038287</v>
      </c>
      <c r="AE7" s="58">
        <f>(AC7-F7)/F7*100</f>
        <v>-3.2797515072614</v>
      </c>
      <c r="AF7" s="41"/>
      <c r="AG7" s="41"/>
      <c r="AH7" s="41"/>
      <c r="AI7" s="37">
        <f>1/(AB7^0.5)</f>
        <v>0.328017464931618</v>
      </c>
      <c r="AJ7" s="37">
        <f>AB7^3/($AH$2*$AH$3^2*AI7^2)</f>
        <v>18.3723424890503</v>
      </c>
      <c r="AK7" s="41"/>
      <c r="AL7" s="41"/>
      <c r="AM7" s="41"/>
      <c r="AN7" s="41"/>
      <c r="AO7" s="41"/>
      <c r="AP7" s="41"/>
      <c r="AQ7" s="41"/>
      <c r="AR7" s="41"/>
      <c r="AS7" s="41"/>
    </row>
    <row r="8" ht="15" customHeight="1">
      <c r="A8" s="31">
        <v>113572</v>
      </c>
      <c r="B8" s="32">
        <v>113572</v>
      </c>
      <c r="C8" t="s" s="33">
        <v>28</v>
      </c>
      <c r="D8" t="s" s="7">
        <v>30</v>
      </c>
      <c r="E8" s="34">
        <v>8.824132941979361</v>
      </c>
      <c r="F8" s="35">
        <v>32.4882</v>
      </c>
      <c r="G8" s="36">
        <v>2.46260205481052</v>
      </c>
      <c r="H8" s="38">
        <v>2.70206803495464</v>
      </c>
      <c r="I8" s="38">
        <v>2.47303553509462</v>
      </c>
      <c r="J8" s="37">
        <v>2.46200092466664</v>
      </c>
      <c r="K8" s="38">
        <v>3.84733333333333</v>
      </c>
      <c r="L8" s="38">
        <v>2.278</v>
      </c>
      <c r="M8" s="38">
        <v>5.103325</v>
      </c>
      <c r="N8" s="38">
        <v>2.8098</v>
      </c>
      <c r="O8" s="37">
        <v>4.9355</v>
      </c>
      <c r="P8" s="37">
        <v>2.6325</v>
      </c>
      <c r="Q8" s="37"/>
      <c r="R8" s="39">
        <v>0.149968</v>
      </c>
      <c r="S8" s="40">
        <v>0.072443596007499</v>
      </c>
      <c r="T8" s="41"/>
      <c r="U8" s="41"/>
      <c r="V8" s="42">
        <v>2.26715</v>
      </c>
      <c r="W8" s="42">
        <v>2.52625</v>
      </c>
      <c r="X8" s="42">
        <v>2.6441875</v>
      </c>
      <c r="Y8" s="42">
        <v>2.7002</v>
      </c>
      <c r="Z8" s="42">
        <v>2.843925</v>
      </c>
      <c r="AA8" s="42">
        <v>2.8021625</v>
      </c>
      <c r="AB8" s="37">
        <v>8.824132941979361</v>
      </c>
      <c r="AC8" s="113">
        <v>34.844479</v>
      </c>
      <c r="AD8" s="113">
        <v>4923.882632</v>
      </c>
      <c r="AE8" s="58">
        <f>(AC8-F8)/F8*100</f>
        <v>7.25272252694825</v>
      </c>
      <c r="AF8" s="41"/>
      <c r="AG8" s="41"/>
      <c r="AH8" s="41"/>
      <c r="AI8" s="37">
        <f>1/(AB8^0.5)</f>
        <v>0.33663865175173</v>
      </c>
      <c r="AJ8" s="37">
        <f>AB8^3/($AH$2*$AH$3^2*AI8^2)</f>
        <v>14.9289218783403</v>
      </c>
      <c r="AK8" s="41"/>
      <c r="AL8" s="41"/>
      <c r="AM8" s="41"/>
      <c r="AN8" s="41"/>
      <c r="AO8" s="41"/>
      <c r="AP8" s="41"/>
      <c r="AQ8" s="41"/>
      <c r="AR8" s="41"/>
      <c r="AS8" s="41"/>
    </row>
    <row r="9" ht="15" customHeight="1">
      <c r="A9" s="31">
        <v>113577</v>
      </c>
      <c r="B9" s="32">
        <v>113577</v>
      </c>
      <c r="C9" t="s" s="33">
        <v>28</v>
      </c>
      <c r="D9" t="s" s="7">
        <v>31</v>
      </c>
      <c r="E9" s="34">
        <v>7.47656068123766</v>
      </c>
      <c r="F9" s="35">
        <v>1.13008</v>
      </c>
      <c r="G9" s="36">
        <v>2.49889080834789</v>
      </c>
      <c r="H9" s="38">
        <v>2.7072805106574</v>
      </c>
      <c r="I9" s="38">
        <v>2.51421414526001</v>
      </c>
      <c r="J9" s="37">
        <v>2.50636489418515</v>
      </c>
      <c r="K9" s="38">
        <v>3.71666666666667</v>
      </c>
      <c r="L9" s="38">
        <v>2.08333333333333</v>
      </c>
      <c r="M9" s="38">
        <v>4.97204</v>
      </c>
      <c r="N9" s="38">
        <v>2.834515</v>
      </c>
      <c r="O9" s="37">
        <v>4.8885</v>
      </c>
      <c r="P9" s="37">
        <v>2.505</v>
      </c>
      <c r="Q9" s="37"/>
      <c r="R9" s="39">
        <v>0.120226</v>
      </c>
      <c r="S9" s="40">
        <v>0.0794328234724281</v>
      </c>
      <c r="T9" s="41"/>
      <c r="U9" s="41"/>
      <c r="V9" s="42">
        <v>2.29725</v>
      </c>
      <c r="W9" s="42">
        <v>2.57128167425307</v>
      </c>
      <c r="X9" s="42">
        <v>2.7329375</v>
      </c>
      <c r="Y9" s="42">
        <v>2.7632625</v>
      </c>
      <c r="Z9" s="42">
        <v>2.9365625</v>
      </c>
      <c r="AA9" s="42">
        <v>2.8383</v>
      </c>
      <c r="AB9" s="37">
        <v>7.47656068123766</v>
      </c>
      <c r="AC9" s="113">
        <v>0.945496</v>
      </c>
      <c r="AD9" s="113">
        <v>142.510267</v>
      </c>
      <c r="AE9" s="58">
        <f>(AC9-F9)/F9*100</f>
        <v>-16.3337108877248</v>
      </c>
      <c r="AF9" s="41"/>
      <c r="AG9" s="41"/>
      <c r="AH9" s="41"/>
      <c r="AI9" s="37">
        <f>1/(AB9^0.5)</f>
        <v>0.365720301188895</v>
      </c>
      <c r="AJ9" s="37">
        <f>AB9^3/($AH$2*$AH$3^2*AI9^2)</f>
        <v>7.69392105047456</v>
      </c>
      <c r="AK9" s="41"/>
      <c r="AL9" s="41"/>
      <c r="AM9" s="41"/>
      <c r="AN9" s="41"/>
      <c r="AO9" s="41"/>
      <c r="AP9" s="41"/>
      <c r="AQ9" s="41"/>
      <c r="AR9" s="41"/>
      <c r="AS9" s="41"/>
    </row>
    <row r="10" ht="15" customHeight="1">
      <c r="A10" s="43">
        <v>113596</v>
      </c>
      <c r="B10" s="44">
        <v>113596</v>
      </c>
      <c r="C10" t="s" s="45">
        <v>32</v>
      </c>
      <c r="D10" s="46"/>
      <c r="E10" s="47"/>
      <c r="F10" s="48"/>
      <c r="G10" s="37"/>
      <c r="H10" s="37"/>
      <c r="I10" s="47"/>
      <c r="J10" s="49">
        <v>2.39227252306673</v>
      </c>
      <c r="K10" s="47"/>
      <c r="L10" s="47"/>
      <c r="M10" s="50"/>
      <c r="N10" s="50"/>
      <c r="O10" s="37"/>
      <c r="P10" s="37"/>
      <c r="Q10" s="37"/>
      <c r="R10" s="51"/>
      <c r="S10" s="40"/>
      <c r="T10" s="41"/>
      <c r="U10" s="41"/>
      <c r="V10" s="52">
        <v>2.1277625</v>
      </c>
      <c r="W10" s="42">
        <v>2.3361362612136</v>
      </c>
      <c r="X10" s="52">
        <v>2.63475</v>
      </c>
      <c r="Y10" s="52">
        <v>2.6563375</v>
      </c>
      <c r="Z10" s="52">
        <v>2.7248375</v>
      </c>
      <c r="AA10" s="52">
        <v>2.7164125</v>
      </c>
      <c r="AB10" s="47"/>
      <c r="AC10" s="113"/>
      <c r="AD10" s="115"/>
      <c r="AE10" s="58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</row>
    <row r="11" ht="15" customHeight="1">
      <c r="A11" s="31">
        <v>113603</v>
      </c>
      <c r="B11" s="32">
        <v>113603</v>
      </c>
      <c r="C11" t="s" s="33">
        <v>28</v>
      </c>
      <c r="D11" t="s" s="7">
        <v>33</v>
      </c>
      <c r="E11" s="34">
        <v>6.81269547757207</v>
      </c>
      <c r="F11" s="35">
        <v>0.399309</v>
      </c>
      <c r="G11" s="36">
        <v>2.54335905399165</v>
      </c>
      <c r="H11" s="37">
        <v>2.72637459614842</v>
      </c>
      <c r="I11" s="37">
        <v>2.53875809155384</v>
      </c>
      <c r="J11" s="37">
        <v>2.53510126402715</v>
      </c>
      <c r="K11" s="38">
        <v>4.06566666666667</v>
      </c>
      <c r="L11" s="38">
        <v>2.212</v>
      </c>
      <c r="M11" s="38">
        <v>5.177195</v>
      </c>
      <c r="N11" s="38">
        <v>2.81397</v>
      </c>
      <c r="O11" s="37">
        <v>4.9</v>
      </c>
      <c r="P11" s="37">
        <v>2.471</v>
      </c>
      <c r="Q11" s="37"/>
      <c r="R11" s="39">
        <v>0.158489</v>
      </c>
      <c r="S11" s="40">
        <v>0.0691830970918936</v>
      </c>
      <c r="T11" s="41"/>
      <c r="U11" s="41"/>
      <c r="V11" s="42">
        <v>2.3428</v>
      </c>
      <c r="W11" s="42">
        <v>2.72115</v>
      </c>
      <c r="X11" s="42">
        <v>2.9359875</v>
      </c>
      <c r="Y11" s="42">
        <v>2.9313875</v>
      </c>
      <c r="Z11" s="42">
        <v>2.9926125</v>
      </c>
      <c r="AA11" s="42">
        <v>3.0033125</v>
      </c>
      <c r="AB11" s="37">
        <v>6.81269547757207</v>
      </c>
      <c r="AC11" s="113">
        <v>0.345882</v>
      </c>
      <c r="AD11" s="113">
        <v>100</v>
      </c>
      <c r="AE11" s="58">
        <f>(AC11-F11)/F11*100</f>
        <v>-13.3798637145669</v>
      </c>
      <c r="AF11" s="41"/>
      <c r="AG11" s="41"/>
      <c r="AH11" s="41"/>
      <c r="AI11" s="37">
        <f>1/(AB11^0.5)</f>
        <v>0.383125017441783</v>
      </c>
      <c r="AJ11" s="37">
        <f>AB11^3/($AH$2*$AH$3^2*AI11^2)</f>
        <v>5.30415470540375</v>
      </c>
      <c r="AK11" s="41"/>
      <c r="AL11" s="41"/>
      <c r="AM11" s="41"/>
      <c r="AN11" s="41"/>
      <c r="AO11" s="41"/>
      <c r="AP11" s="41"/>
      <c r="AQ11" s="41"/>
      <c r="AR11" s="41"/>
      <c r="AS11" s="41"/>
    </row>
    <row r="12" ht="15" customHeight="1">
      <c r="A12" s="31">
        <v>113619</v>
      </c>
      <c r="B12" s="32">
        <v>113619</v>
      </c>
      <c r="C12" t="s" s="33">
        <v>28</v>
      </c>
      <c r="D12" t="s" s="7">
        <v>30</v>
      </c>
      <c r="E12" s="34">
        <v>8.32606954730187</v>
      </c>
      <c r="F12" s="35">
        <v>2.44632</v>
      </c>
      <c r="G12" s="36">
        <v>2.48265669274964</v>
      </c>
      <c r="H12" s="38">
        <v>2.71149138979449</v>
      </c>
      <c r="I12" s="38">
        <v>2.47854254504403</v>
      </c>
      <c r="J12" s="37">
        <v>2.47606521333713</v>
      </c>
      <c r="K12" s="38">
        <v>4.15433333333333</v>
      </c>
      <c r="L12" s="38">
        <v>2.432</v>
      </c>
      <c r="M12" s="38">
        <v>4.98358</v>
      </c>
      <c r="N12" s="38">
        <v>2.70439</v>
      </c>
      <c r="O12" s="37">
        <v>4.9835</v>
      </c>
      <c r="P12" s="37">
        <v>2.548</v>
      </c>
      <c r="Q12" s="37"/>
      <c r="R12" s="39">
        <v>0.124738</v>
      </c>
      <c r="S12" s="40">
        <v>0.0713400375071256</v>
      </c>
      <c r="T12" s="41"/>
      <c r="U12" s="41"/>
      <c r="V12" s="42">
        <v>2.252275</v>
      </c>
      <c r="W12" s="42">
        <v>2.52885210967879</v>
      </c>
      <c r="X12" s="42">
        <v>2.7100375</v>
      </c>
      <c r="Y12" s="42">
        <v>2.7310375</v>
      </c>
      <c r="Z12" s="42">
        <v>2.82315</v>
      </c>
      <c r="AA12" s="42">
        <v>2.8105875</v>
      </c>
      <c r="AB12" s="37">
        <v>8.32606954730187</v>
      </c>
      <c r="AC12" s="113">
        <v>2.05883</v>
      </c>
      <c r="AD12" s="113">
        <v>203.091762</v>
      </c>
      <c r="AE12" s="58">
        <f>(AC12-F12)/F12*100</f>
        <v>-15.8397102586743</v>
      </c>
      <c r="AF12" s="41"/>
      <c r="AG12" s="41"/>
      <c r="AH12" s="41"/>
      <c r="AI12" s="37">
        <f>1/(AB12^0.5)</f>
        <v>0.346561235241545</v>
      </c>
      <c r="AJ12" s="37">
        <f>AB12^3/($AH$2*$AH$3^2*AI12^2)</f>
        <v>11.8331511636055</v>
      </c>
      <c r="AK12" s="41"/>
      <c r="AL12" s="41"/>
      <c r="AM12" s="41"/>
      <c r="AN12" s="41"/>
      <c r="AO12" s="41"/>
      <c r="AP12" s="41"/>
      <c r="AQ12" s="41"/>
      <c r="AR12" s="41"/>
      <c r="AS12" s="41"/>
    </row>
    <row r="13" ht="15" customHeight="1">
      <c r="A13" s="31">
        <v>113622</v>
      </c>
      <c r="B13" s="32">
        <v>113622</v>
      </c>
      <c r="C13" t="s" s="33">
        <v>28</v>
      </c>
      <c r="D13" t="s" s="7">
        <v>34</v>
      </c>
      <c r="E13" s="34">
        <v>8.011973979984599</v>
      </c>
      <c r="F13" s="35">
        <v>4.06627</v>
      </c>
      <c r="G13" s="36">
        <v>2.50282077336084</v>
      </c>
      <c r="H13" s="38">
        <v>2.71961679418604</v>
      </c>
      <c r="I13" s="38">
        <v>2.50057620613141</v>
      </c>
      <c r="J13" s="37">
        <v>2.49302320286472</v>
      </c>
      <c r="K13" s="38">
        <v>4.248</v>
      </c>
      <c r="L13" s="38">
        <v>2.562</v>
      </c>
      <c r="M13" s="37">
        <v>3.8484</v>
      </c>
      <c r="N13" s="37">
        <v>2.11447</v>
      </c>
      <c r="O13" s="37">
        <v>5.058</v>
      </c>
      <c r="P13" s="37">
        <v>2.6495</v>
      </c>
      <c r="Q13" s="37"/>
      <c r="R13" s="39">
        <v>0.155597</v>
      </c>
      <c r="S13" s="40">
        <v>0.08317637711026719</v>
      </c>
      <c r="T13" s="41"/>
      <c r="U13" s="41"/>
      <c r="V13" s="42">
        <v>2.31575</v>
      </c>
      <c r="W13" s="42">
        <v>2.62118707166734</v>
      </c>
      <c r="X13" s="42">
        <v>2.7498625</v>
      </c>
      <c r="Y13" s="42">
        <v>2.8187</v>
      </c>
      <c r="Z13" s="42">
        <v>2.92005</v>
      </c>
      <c r="AA13" s="42">
        <v>2.869525</v>
      </c>
      <c r="AB13" s="37">
        <v>8.011973979984599</v>
      </c>
      <c r="AC13" s="113">
        <v>4.622985</v>
      </c>
      <c r="AD13" s="113">
        <v>3455.107295</v>
      </c>
      <c r="AE13" s="58">
        <f>(AC13-F13)/F13*100</f>
        <v>13.6910485530966</v>
      </c>
      <c r="AF13" s="41"/>
      <c r="AG13" s="41"/>
      <c r="AH13" s="41"/>
      <c r="AI13" s="37">
        <f>1/(AB13^0.5)</f>
        <v>0.353289097165288</v>
      </c>
      <c r="AJ13" s="37">
        <f>AB13^3/($AH$2*$AH$3^2*AI13^2)</f>
        <v>10.1460826652524</v>
      </c>
      <c r="AK13" s="41"/>
      <c r="AL13" s="41"/>
      <c r="AM13" s="41"/>
      <c r="AN13" s="41"/>
      <c r="AO13" s="41"/>
      <c r="AP13" s="41"/>
      <c r="AQ13" s="41"/>
      <c r="AR13" s="41"/>
      <c r="AS13" s="41"/>
    </row>
    <row r="14" ht="15" customHeight="1">
      <c r="A14" s="31">
        <v>113704</v>
      </c>
      <c r="B14" s="32">
        <v>113704</v>
      </c>
      <c r="C14" t="s" s="33">
        <v>28</v>
      </c>
      <c r="D14" t="s" s="7">
        <v>30</v>
      </c>
      <c r="E14" s="34">
        <v>17.5345383277166</v>
      </c>
      <c r="F14" s="35">
        <v>321.385</v>
      </c>
      <c r="G14" s="36">
        <v>2.22756604363014</v>
      </c>
      <c r="H14" s="38">
        <v>2.7039924159801</v>
      </c>
      <c r="I14" s="38">
        <v>2.23308041169505</v>
      </c>
      <c r="J14" s="37">
        <v>2.22965734125194</v>
      </c>
      <c r="K14" s="38">
        <v>3.356</v>
      </c>
      <c r="L14" s="38">
        <v>1.93966666666667</v>
      </c>
      <c r="M14" s="37">
        <v>4.94963</v>
      </c>
      <c r="N14" s="37">
        <v>2.775565</v>
      </c>
      <c r="O14" s="37">
        <v>3.9045</v>
      </c>
      <c r="P14" s="37">
        <v>2.0965</v>
      </c>
      <c r="Q14" s="37"/>
      <c r="R14" s="39">
        <v>0.127057</v>
      </c>
      <c r="S14" s="40">
        <v>0.116591440117983</v>
      </c>
      <c r="T14" s="41"/>
      <c r="U14" s="41"/>
      <c r="V14" s="42">
        <v>1.7076125</v>
      </c>
      <c r="W14" s="42">
        <v>2.05415</v>
      </c>
      <c r="X14" s="42">
        <v>2.4076625</v>
      </c>
      <c r="Y14" s="42">
        <v>2.4020875</v>
      </c>
      <c r="Z14" s="42">
        <v>2.5313125</v>
      </c>
      <c r="AA14" s="42">
        <v>2.4858125</v>
      </c>
      <c r="AB14" s="37">
        <v>17.5345383277166</v>
      </c>
      <c r="AC14" s="113">
        <v>311.827505</v>
      </c>
      <c r="AD14" s="113">
        <v>4923.882632</v>
      </c>
      <c r="AE14" s="58">
        <f>(AC14-F14)/F14*100</f>
        <v>-2.97384601023694</v>
      </c>
      <c r="AF14" s="41"/>
      <c r="AG14" s="41"/>
      <c r="AH14" s="41"/>
      <c r="AI14" s="37">
        <f>1/(AB14^0.5)</f>
        <v>0.238810177908465</v>
      </c>
      <c r="AJ14" s="37">
        <f>AB14^3/($AH$2*$AH$3^2*AI14^2)</f>
        <v>232.764968254705</v>
      </c>
      <c r="AK14" s="41"/>
      <c r="AL14" s="41"/>
      <c r="AM14" s="41"/>
      <c r="AN14" s="41"/>
      <c r="AO14" s="41"/>
      <c r="AP14" s="41"/>
      <c r="AQ14" s="41"/>
      <c r="AR14" s="41"/>
      <c r="AS14" s="41"/>
    </row>
    <row r="15" ht="15" customHeight="1">
      <c r="A15" s="31">
        <v>113724</v>
      </c>
      <c r="B15" s="32">
        <v>113724</v>
      </c>
      <c r="C15" t="s" s="33">
        <v>28</v>
      </c>
      <c r="D15" t="s" s="7">
        <v>30</v>
      </c>
      <c r="E15" s="34">
        <v>7.99239922795612</v>
      </c>
      <c r="F15" s="35">
        <v>24.5992</v>
      </c>
      <c r="G15" s="36">
        <v>2.48965638274136</v>
      </c>
      <c r="H15" s="38">
        <v>2.7075913180541</v>
      </c>
      <c r="I15" s="38">
        <v>2.49278693665628</v>
      </c>
      <c r="J15" s="37">
        <v>2.48591528025209</v>
      </c>
      <c r="K15" s="38">
        <v>4.83933333333333</v>
      </c>
      <c r="L15" s="38">
        <v>2.60066666666667</v>
      </c>
      <c r="M15" s="38">
        <v>5.19138</v>
      </c>
      <c r="N15" s="38">
        <v>2.87636</v>
      </c>
      <c r="O15" s="37">
        <v>5.25</v>
      </c>
      <c r="P15" s="37">
        <v>2.6665</v>
      </c>
      <c r="Q15" s="37"/>
      <c r="R15" s="39">
        <v>0.131826</v>
      </c>
      <c r="S15" s="40">
        <v>0.0713400375071256</v>
      </c>
      <c r="T15" s="41"/>
      <c r="U15" s="41"/>
      <c r="V15" s="42">
        <v>2.3283</v>
      </c>
      <c r="W15" s="42">
        <v>2.4123875</v>
      </c>
      <c r="X15" s="42">
        <v>2.6304125</v>
      </c>
      <c r="Y15" s="42">
        <v>2.703</v>
      </c>
      <c r="Z15" s="42">
        <v>2.8098625</v>
      </c>
      <c r="AA15" s="42">
        <v>2.70245</v>
      </c>
      <c r="AB15" s="37">
        <v>7.99239922795612</v>
      </c>
      <c r="AC15" s="113">
        <v>23.131225</v>
      </c>
      <c r="AD15" s="113">
        <v>3455.107295</v>
      </c>
      <c r="AE15" s="58">
        <f>(AC15-F15)/F15*100</f>
        <v>-5.96757211616638</v>
      </c>
      <c r="AF15" s="41"/>
      <c r="AG15" s="41"/>
      <c r="AH15" s="41"/>
      <c r="AI15" s="37">
        <f>1/(AB15^0.5)</f>
        <v>0.353721465288599</v>
      </c>
      <c r="AJ15" s="37">
        <f>AB15^3/($AH$2*$AH$3^2*AI15^2)</f>
        <v>10.0472903395567</v>
      </c>
      <c r="AK15" s="41"/>
      <c r="AL15" s="41"/>
      <c r="AM15" s="41"/>
      <c r="AN15" s="41"/>
      <c r="AO15" s="41"/>
      <c r="AP15" s="41"/>
      <c r="AQ15" s="41"/>
      <c r="AR15" s="41"/>
      <c r="AS15" s="41"/>
    </row>
    <row r="16" ht="15" customHeight="1">
      <c r="A16" s="31">
        <v>113726</v>
      </c>
      <c r="B16" s="32">
        <v>113726</v>
      </c>
      <c r="C16" t="s" s="33">
        <v>28</v>
      </c>
      <c r="D16" t="s" s="7">
        <v>35</v>
      </c>
      <c r="E16" s="34">
        <v>9.78955946745562</v>
      </c>
      <c r="F16" s="35">
        <v>60.1577</v>
      </c>
      <c r="G16" s="36">
        <v>2.43529703508561</v>
      </c>
      <c r="H16" s="38">
        <v>2.70444078886338</v>
      </c>
      <c r="I16" s="38">
        <v>2.45046968502503</v>
      </c>
      <c r="J16" s="37">
        <v>2.44076448674201</v>
      </c>
      <c r="K16" s="38">
        <v>5.07166666666667</v>
      </c>
      <c r="L16" s="38">
        <v>2.794</v>
      </c>
      <c r="M16" s="38">
        <v>5.1904</v>
      </c>
      <c r="N16" s="38">
        <v>2.813755</v>
      </c>
      <c r="O16" s="37">
        <v>5.259</v>
      </c>
      <c r="P16" s="37">
        <v>2.8385</v>
      </c>
      <c r="Q16" s="37"/>
      <c r="R16" s="39">
        <v>0.242103</v>
      </c>
      <c r="S16" s="40">
        <v>0.09404448517263519</v>
      </c>
      <c r="T16" s="41"/>
      <c r="U16" s="41"/>
      <c r="V16" s="42">
        <v>2.3587375</v>
      </c>
      <c r="W16" s="42">
        <v>2.49763130252558</v>
      </c>
      <c r="X16" s="42">
        <v>2.74645</v>
      </c>
      <c r="Y16" s="42">
        <v>2.7252125</v>
      </c>
      <c r="Z16" s="42">
        <v>2.7946125</v>
      </c>
      <c r="AA16" s="42">
        <v>2.8171875</v>
      </c>
      <c r="AB16" s="37">
        <v>9.78955946745562</v>
      </c>
      <c r="AC16" s="113">
        <v>53.863222</v>
      </c>
      <c r="AD16" s="113">
        <v>10000</v>
      </c>
      <c r="AE16" s="58">
        <f>(AC16-F16)/F16*100</f>
        <v>-10.4632956379649</v>
      </c>
      <c r="AF16" s="41"/>
      <c r="AG16" s="41"/>
      <c r="AH16" s="41"/>
      <c r="AI16" s="37">
        <f>1/(AB16^0.5)</f>
        <v>0.319608577039244</v>
      </c>
      <c r="AJ16" s="37">
        <f>AB16^3/($AH$2*$AH$3^2*AI16^2)</f>
        <v>22.6148062430369</v>
      </c>
      <c r="AK16" s="41"/>
      <c r="AL16" s="41"/>
      <c r="AM16" s="41"/>
      <c r="AN16" s="41"/>
      <c r="AO16" s="41"/>
      <c r="AP16" s="41"/>
      <c r="AQ16" s="41"/>
      <c r="AR16" s="41"/>
      <c r="AS16" s="41"/>
    </row>
    <row r="17" ht="15" customHeight="1">
      <c r="A17" s="31">
        <v>113728</v>
      </c>
      <c r="B17" s="32">
        <v>113728</v>
      </c>
      <c r="C17" t="s" s="33">
        <v>28</v>
      </c>
      <c r="D17" t="s" s="7">
        <v>36</v>
      </c>
      <c r="E17" s="34">
        <v>23.5837231711068</v>
      </c>
      <c r="F17" s="35">
        <v>2393.99</v>
      </c>
      <c r="G17" s="36">
        <v>2.02810196088438</v>
      </c>
      <c r="H17" s="38">
        <v>2.6636257353382</v>
      </c>
      <c r="I17" s="38">
        <v>2.07987697250745</v>
      </c>
      <c r="J17" s="37">
        <v>2.07800529094877</v>
      </c>
      <c r="K17" s="38">
        <v>2.23</v>
      </c>
      <c r="L17" s="38">
        <v>1.323</v>
      </c>
      <c r="M17" s="38">
        <v>3.400395</v>
      </c>
      <c r="N17" s="38">
        <v>1.825235</v>
      </c>
      <c r="O17" s="37">
        <v>3.531</v>
      </c>
      <c r="P17" s="37">
        <v>1.7185</v>
      </c>
      <c r="Q17" s="37"/>
      <c r="R17" s="54">
        <v>0.139316</v>
      </c>
      <c r="S17" s="55"/>
      <c r="T17" s="41"/>
      <c r="U17" s="41"/>
      <c r="V17" s="42">
        <v>1.4346</v>
      </c>
      <c r="W17" s="42">
        <v>1.7373784115254</v>
      </c>
      <c r="X17" s="42">
        <v>2.2228125</v>
      </c>
      <c r="Y17" s="42">
        <v>2.2265</v>
      </c>
      <c r="Z17" s="42">
        <v>2.286675</v>
      </c>
      <c r="AA17" s="42">
        <v>2.243125</v>
      </c>
      <c r="AB17" s="37">
        <v>23.5837231711068</v>
      </c>
      <c r="AC17" s="113">
        <v>2051.86183</v>
      </c>
      <c r="AD17" s="113">
        <v>20309.176209</v>
      </c>
      <c r="AE17" s="58">
        <f>(AC17-F17)/F17*100</f>
        <v>-14.2911277824886</v>
      </c>
      <c r="AF17" s="41"/>
      <c r="AG17" s="41"/>
      <c r="AH17" s="41"/>
      <c r="AI17" s="37">
        <f>1/(AB17^0.5)</f>
        <v>0.205917764990057</v>
      </c>
      <c r="AJ17" s="37">
        <f>AB17^3/($AH$2*$AH$3^2*AI17^2)</f>
        <v>761.710161451138</v>
      </c>
      <c r="AK17" s="41"/>
      <c r="AL17" s="41"/>
      <c r="AM17" s="41"/>
      <c r="AN17" s="41"/>
      <c r="AO17" s="41"/>
      <c r="AP17" s="41"/>
      <c r="AQ17" s="41"/>
      <c r="AR17" s="41"/>
      <c r="AS17" s="41"/>
    </row>
    <row r="18" ht="15" customHeight="1">
      <c r="A18" s="31">
        <v>113735</v>
      </c>
      <c r="B18" s="32">
        <v>113735</v>
      </c>
      <c r="C18" t="s" s="33">
        <v>28</v>
      </c>
      <c r="D18" t="s" s="7">
        <v>37</v>
      </c>
      <c r="E18" s="34">
        <v>9.160330411903461</v>
      </c>
      <c r="F18" s="35">
        <v>1.39848</v>
      </c>
      <c r="G18" s="36">
        <v>2.46695234547672</v>
      </c>
      <c r="H18" s="38">
        <v>2.71164440509873</v>
      </c>
      <c r="I18" s="38">
        <v>2.46333155144257</v>
      </c>
      <c r="J18" s="37">
        <v>2.45739120594947</v>
      </c>
      <c r="K18" s="38">
        <v>4.42</v>
      </c>
      <c r="L18" s="38">
        <v>2.632</v>
      </c>
      <c r="M18" s="38">
        <v>5.065555</v>
      </c>
      <c r="N18" s="38">
        <v>2.76657</v>
      </c>
      <c r="O18" s="37">
        <v>4.976</v>
      </c>
      <c r="P18" s="37">
        <v>2.6785</v>
      </c>
      <c r="Q18" s="37"/>
      <c r="R18" s="54">
        <v>0.275423</v>
      </c>
      <c r="S18" s="55">
        <v>0.0857695898590895</v>
      </c>
      <c r="T18" s="41"/>
      <c r="U18" s="41"/>
      <c r="V18" s="42">
        <v>2.3656875</v>
      </c>
      <c r="W18" s="42">
        <v>2.59656249047217</v>
      </c>
      <c r="X18" s="42">
        <v>2.792675</v>
      </c>
      <c r="Y18" s="42">
        <v>2.7996625</v>
      </c>
      <c r="Z18" s="42">
        <v>2.8722</v>
      </c>
      <c r="AA18" s="42">
        <v>2.8815875</v>
      </c>
      <c r="AB18" s="37">
        <v>9.160330411903461</v>
      </c>
      <c r="AC18" s="113">
        <v>1.590485</v>
      </c>
      <c r="AD18" s="113">
        <v>289.426612</v>
      </c>
      <c r="AE18" s="58">
        <f>(AC18-F18)/F18*100</f>
        <v>13.7295492248727</v>
      </c>
      <c r="AF18" s="41"/>
      <c r="AG18" s="41"/>
      <c r="AH18" s="41"/>
      <c r="AI18" s="37">
        <f>1/(AB18^0.5)</f>
        <v>0.330403341263983</v>
      </c>
      <c r="AJ18" s="37">
        <f>AB18^3/($AH$2*$AH$3^2*AI18^2)</f>
        <v>17.3374344155819</v>
      </c>
      <c r="AK18" s="41"/>
      <c r="AL18" s="41"/>
      <c r="AM18" s="41"/>
      <c r="AN18" s="41"/>
      <c r="AO18" s="41"/>
      <c r="AP18" s="41"/>
      <c r="AQ18" s="41"/>
      <c r="AR18" s="41"/>
      <c r="AS18" s="41"/>
    </row>
    <row r="19" ht="15" customHeight="1">
      <c r="A19" s="31">
        <v>113754</v>
      </c>
      <c r="B19" s="32">
        <v>113754</v>
      </c>
      <c r="C19" t="s" s="33">
        <v>28</v>
      </c>
      <c r="D19" t="s" s="7">
        <v>38</v>
      </c>
      <c r="E19" s="34">
        <v>11.926943226601</v>
      </c>
      <c r="F19" s="35">
        <v>12.995</v>
      </c>
      <c r="G19" s="36">
        <v>2.3704811960937</v>
      </c>
      <c r="H19" s="38">
        <v>2.69279882449019</v>
      </c>
      <c r="I19" s="38">
        <v>2.38875488505747</v>
      </c>
      <c r="J19" s="37">
        <v>2.38136637194975</v>
      </c>
      <c r="K19" s="38">
        <v>3.594</v>
      </c>
      <c r="L19" s="38">
        <v>2.446</v>
      </c>
      <c r="M19" s="38">
        <v>4.274135</v>
      </c>
      <c r="N19" s="38">
        <v>2.4512</v>
      </c>
      <c r="O19" s="37">
        <v>4.405</v>
      </c>
      <c r="P19" s="37">
        <v>2.5775</v>
      </c>
      <c r="Q19" s="37"/>
      <c r="R19" s="39">
        <v>0.08790199999999999</v>
      </c>
      <c r="S19" s="40">
        <v>0.09120108393559111</v>
      </c>
      <c r="T19" s="41"/>
      <c r="U19" s="41"/>
      <c r="V19" s="42">
        <v>1.88635</v>
      </c>
      <c r="W19" s="42">
        <v>2.2409375</v>
      </c>
      <c r="X19" s="42">
        <v>2.5473125</v>
      </c>
      <c r="Y19" s="42">
        <v>2.5207</v>
      </c>
      <c r="Z19" s="42">
        <v>2.60505</v>
      </c>
      <c r="AA19" s="42">
        <v>2.588825</v>
      </c>
      <c r="AB19" s="37">
        <v>11.926943226601</v>
      </c>
      <c r="AC19" s="113">
        <v>11.100246</v>
      </c>
      <c r="AD19" s="113">
        <v>289.426612</v>
      </c>
      <c r="AE19" s="58">
        <f>(AC19-F19)/F19*100</f>
        <v>-14.5806387071951</v>
      </c>
      <c r="AF19" s="41"/>
      <c r="AG19" s="41"/>
      <c r="AH19" s="41"/>
      <c r="AI19" s="37">
        <f>1/(AB19^0.5)</f>
        <v>0.289557903825253</v>
      </c>
      <c r="AJ19" s="37">
        <f>AB19^3/($AH$2*$AH$3^2*AI19^2)</f>
        <v>49.8260986512649</v>
      </c>
      <c r="AK19" s="41"/>
      <c r="AL19" s="41"/>
      <c r="AM19" s="41"/>
      <c r="AN19" s="41"/>
      <c r="AO19" s="41"/>
      <c r="AP19" s="41"/>
      <c r="AQ19" s="41"/>
      <c r="AR19" s="41"/>
      <c r="AS19" s="41"/>
    </row>
    <row r="20" ht="15" customHeight="1">
      <c r="A20" s="31">
        <v>129473</v>
      </c>
      <c r="B20" s="32">
        <v>129473</v>
      </c>
      <c r="C20" t="s" s="33">
        <v>39</v>
      </c>
      <c r="D20" t="s" s="7">
        <v>30</v>
      </c>
      <c r="E20" s="34">
        <v>11.7869102602222</v>
      </c>
      <c r="F20" s="35">
        <v>55.7888</v>
      </c>
      <c r="G20" s="36">
        <v>2.38497569407233</v>
      </c>
      <c r="H20" s="38">
        <v>2.70627399594608</v>
      </c>
      <c r="I20" s="38">
        <v>2.39109692158761</v>
      </c>
      <c r="J20" s="37">
        <v>2.37889265573321</v>
      </c>
      <c r="K20" s="38">
        <v>4.93133333333333</v>
      </c>
      <c r="L20" s="38">
        <v>2.675</v>
      </c>
      <c r="M20" s="38">
        <v>4.921815</v>
      </c>
      <c r="N20" s="38">
        <v>2.700855</v>
      </c>
      <c r="O20" s="37">
        <v>5.0925</v>
      </c>
      <c r="P20" s="37">
        <v>2.708</v>
      </c>
      <c r="Q20" s="37"/>
      <c r="R20" s="39">
        <v>0.233346</v>
      </c>
      <c r="S20" s="40">
        <v>0.0857695898590895</v>
      </c>
      <c r="T20" s="41"/>
      <c r="U20" s="41"/>
      <c r="V20" s="42">
        <v>2.235925</v>
      </c>
      <c r="W20" s="42">
        <v>2.41134026497542</v>
      </c>
      <c r="X20" s="42">
        <v>2.704775</v>
      </c>
      <c r="Y20" s="42">
        <v>2.6572375</v>
      </c>
      <c r="Z20" s="42">
        <v>2.6124875</v>
      </c>
      <c r="AA20" s="42">
        <v>2.78754166666667</v>
      </c>
      <c r="AB20" s="37">
        <v>11.7869102602222</v>
      </c>
      <c r="AC20" s="113">
        <v>58.411574</v>
      </c>
      <c r="AD20" s="113">
        <v>10000</v>
      </c>
      <c r="AE20" s="58">
        <f>(AC20-F20)/F20*100</f>
        <v>4.7012554491224</v>
      </c>
      <c r="AF20" s="41"/>
      <c r="AG20" s="41"/>
      <c r="AH20" s="41"/>
      <c r="AI20" s="37">
        <f>1/(AB20^0.5)</f>
        <v>0.291272854183586</v>
      </c>
      <c r="AJ20" s="37">
        <f>AB20^3/($AH$2*$AH$3^2*AI20^2)</f>
        <v>47.5269761630714</v>
      </c>
      <c r="AK20" s="41"/>
      <c r="AL20" s="41"/>
      <c r="AM20" s="41"/>
      <c r="AN20" s="41"/>
      <c r="AO20" s="41"/>
      <c r="AP20" s="41"/>
      <c r="AQ20" s="41"/>
      <c r="AR20" s="41"/>
      <c r="AS20" s="41"/>
    </row>
    <row r="21" ht="15" customHeight="1">
      <c r="A21" s="31">
        <v>129498</v>
      </c>
      <c r="B21" s="32">
        <v>129498</v>
      </c>
      <c r="C21" t="s" s="33">
        <v>39</v>
      </c>
      <c r="D21" t="s" s="7">
        <v>40</v>
      </c>
      <c r="E21" s="34">
        <v>13.6895751762234</v>
      </c>
      <c r="F21" s="35">
        <v>269.201</v>
      </c>
      <c r="G21" s="36">
        <v>2.33713476050955</v>
      </c>
      <c r="H21" s="38">
        <v>2.7173759060172</v>
      </c>
      <c r="I21" s="38">
        <v>2.34679160905517</v>
      </c>
      <c r="J21" s="37">
        <v>2.3388940203621</v>
      </c>
      <c r="K21" s="38">
        <v>3.375</v>
      </c>
      <c r="L21" s="38">
        <v>2.075</v>
      </c>
      <c r="M21" s="38">
        <v>4.22488</v>
      </c>
      <c r="N21" s="38">
        <v>2.24558</v>
      </c>
      <c r="O21" s="37">
        <v>4.4195</v>
      </c>
      <c r="P21" s="37">
        <v>2.23</v>
      </c>
      <c r="Q21" s="37"/>
      <c r="R21" s="39">
        <v>0.136773</v>
      </c>
      <c r="S21" s="40">
        <v>0.096976535910825</v>
      </c>
      <c r="T21" s="41"/>
      <c r="U21" s="41"/>
      <c r="V21" s="42">
        <v>1.9574</v>
      </c>
      <c r="W21" s="42">
        <v>2.2367375</v>
      </c>
      <c r="X21" s="42">
        <v>2.473025</v>
      </c>
      <c r="Y21" s="42">
        <v>2.48195</v>
      </c>
      <c r="Z21" s="42">
        <v>2.3839125</v>
      </c>
      <c r="AA21" s="42">
        <v>2.55171666666667</v>
      </c>
      <c r="AB21" s="37">
        <v>13.6895751762234</v>
      </c>
      <c r="AC21" s="113">
        <v>265.416</v>
      </c>
      <c r="AD21" s="113">
        <v>7017</v>
      </c>
      <c r="AE21" s="58">
        <f>(AC21-F21)/F21*100</f>
        <v>-1.40601260767976</v>
      </c>
      <c r="AF21" s="41"/>
      <c r="AG21" s="41"/>
      <c r="AH21" s="41"/>
      <c r="AI21" s="37">
        <f>1/(AB21^0.5)</f>
        <v>0.270274463838905</v>
      </c>
      <c r="AJ21" s="37">
        <f>AB21^3/($AH$2*$AH$3^2*AI21^2)</f>
        <v>86.476909364896</v>
      </c>
      <c r="AK21" s="41"/>
      <c r="AL21" s="41"/>
      <c r="AM21" s="41"/>
      <c r="AN21" s="41"/>
      <c r="AO21" s="41"/>
      <c r="AP21" s="41"/>
      <c r="AQ21" s="41"/>
      <c r="AR21" s="41"/>
      <c r="AS21" s="41"/>
    </row>
    <row r="22" ht="15" customHeight="1">
      <c r="A22" s="31">
        <v>129524</v>
      </c>
      <c r="B22" s="32">
        <v>129524</v>
      </c>
      <c r="C22" t="s" s="33">
        <v>39</v>
      </c>
      <c r="D22" t="s" s="7">
        <v>41</v>
      </c>
      <c r="E22" s="34">
        <v>14.7496400266624</v>
      </c>
      <c r="F22" s="35">
        <v>29.1155</v>
      </c>
      <c r="G22" s="36">
        <v>2.33104980516844</v>
      </c>
      <c r="H22" s="38">
        <v>2.74766991865127</v>
      </c>
      <c r="I22" s="38">
        <v>2.32029522264254</v>
      </c>
      <c r="J22" s="37">
        <v>2.31219410493688</v>
      </c>
      <c r="K22" s="38">
        <v>3.452</v>
      </c>
      <c r="L22" s="38">
        <v>1.916</v>
      </c>
      <c r="M22" s="38">
        <v>4.15626</v>
      </c>
      <c r="N22" s="38">
        <v>2.23581</v>
      </c>
      <c r="O22" s="37">
        <v>3.872</v>
      </c>
      <c r="P22" s="37">
        <v>1.982</v>
      </c>
      <c r="Q22" s="37"/>
      <c r="R22" s="39">
        <v>0.131826</v>
      </c>
      <c r="S22" s="40">
        <v>0.1</v>
      </c>
      <c r="T22" s="41"/>
      <c r="U22" s="41"/>
      <c r="V22" s="42">
        <v>1.9375625</v>
      </c>
      <c r="W22" s="42">
        <v>2.27314447629368</v>
      </c>
      <c r="X22" s="42">
        <v>2.6184125</v>
      </c>
      <c r="Y22" s="42">
        <v>2.5919875</v>
      </c>
      <c r="Z22" s="42">
        <v>2.5233375</v>
      </c>
      <c r="AA22" s="42">
        <v>2.7059</v>
      </c>
      <c r="AB22" s="37">
        <v>14.7496400266624</v>
      </c>
      <c r="AC22" s="113">
        <v>26.576167</v>
      </c>
      <c r="AD22" s="113">
        <v>587.801607</v>
      </c>
      <c r="AE22" s="58">
        <f>(AC22-F22)/F22*100</f>
        <v>-8.72158472291391</v>
      </c>
      <c r="AF22" s="41"/>
      <c r="AG22" s="41"/>
      <c r="AH22" s="41"/>
      <c r="AI22" s="37">
        <f>1/(AB22^0.5)</f>
        <v>0.260380999276537</v>
      </c>
      <c r="AJ22" s="37">
        <f>AB22^3/($AH$2*$AH$3^2*AI22^2)</f>
        <v>116.537570674404</v>
      </c>
      <c r="AK22" s="41"/>
      <c r="AL22" s="41"/>
      <c r="AM22" s="41"/>
      <c r="AN22" s="41"/>
      <c r="AO22" s="41"/>
      <c r="AP22" s="41"/>
      <c r="AQ22" s="41"/>
      <c r="AR22" s="41"/>
      <c r="AS22" s="41"/>
    </row>
    <row r="23" ht="15" customHeight="1">
      <c r="A23" s="31">
        <v>129552</v>
      </c>
      <c r="B23" s="32">
        <v>129552</v>
      </c>
      <c r="C23" t="s" s="33">
        <v>39</v>
      </c>
      <c r="D23" t="s" s="7">
        <v>30</v>
      </c>
      <c r="E23" s="34">
        <v>14.4744098072433</v>
      </c>
      <c r="F23" s="35">
        <v>41.5428</v>
      </c>
      <c r="G23" s="36">
        <v>2.30512794556488</v>
      </c>
      <c r="H23" s="38">
        <v>2.69798766051416</v>
      </c>
      <c r="I23" s="38">
        <v>2.31767405888009</v>
      </c>
      <c r="J23" s="37">
        <v>2.3103288700721</v>
      </c>
      <c r="K23" s="38">
        <v>3.316</v>
      </c>
      <c r="L23" s="38">
        <v>2.07666666666667</v>
      </c>
      <c r="M23" s="38">
        <v>4.204595</v>
      </c>
      <c r="N23" s="38">
        <v>2.37317</v>
      </c>
      <c r="O23" s="37">
        <v>3.9165</v>
      </c>
      <c r="P23" s="37">
        <v>2.033</v>
      </c>
      <c r="Q23" s="37"/>
      <c r="R23" s="39">
        <v>0.149968</v>
      </c>
      <c r="S23" s="40">
        <v>0.09404448517263519</v>
      </c>
      <c r="T23" s="41"/>
      <c r="U23" s="41"/>
      <c r="V23" s="42">
        <v>1.869</v>
      </c>
      <c r="W23" s="42">
        <v>2.2544596734705</v>
      </c>
      <c r="X23" s="42">
        <v>2.5841875</v>
      </c>
      <c r="Y23" s="42">
        <v>2.5781125</v>
      </c>
      <c r="Z23" s="42">
        <v>2.540625</v>
      </c>
      <c r="AA23" s="42">
        <v>2.70180833333333</v>
      </c>
      <c r="AB23" s="37">
        <v>14.4744098072433</v>
      </c>
      <c r="AC23" s="113">
        <v>47.412154</v>
      </c>
      <c r="AD23" s="113">
        <v>1193.776642</v>
      </c>
      <c r="AE23" s="58">
        <f>(AC23-F23)/F23*100</f>
        <v>14.1284506581164</v>
      </c>
      <c r="AF23" s="41"/>
      <c r="AG23" s="41"/>
      <c r="AH23" s="41"/>
      <c r="AI23" s="37">
        <f>1/(AB23^0.5)</f>
        <v>0.26284490786324</v>
      </c>
      <c r="AJ23" s="37">
        <f>AB23^3/($AH$2*$AH$3^2*AI23^2)</f>
        <v>108.079601172594</v>
      </c>
      <c r="AK23" s="41"/>
      <c r="AL23" s="41"/>
      <c r="AM23" s="41"/>
      <c r="AN23" s="41"/>
      <c r="AO23" s="41"/>
      <c r="AP23" s="41"/>
      <c r="AQ23" s="41"/>
      <c r="AR23" s="41"/>
      <c r="AS23" s="41"/>
    </row>
    <row r="24" ht="15" customHeight="1">
      <c r="A24" s="31">
        <v>129563</v>
      </c>
      <c r="B24" s="32">
        <v>129563</v>
      </c>
      <c r="C24" t="s" s="33">
        <v>39</v>
      </c>
      <c r="D24" t="s" s="7">
        <v>34</v>
      </c>
      <c r="E24" s="34">
        <v>15.8851693406969</v>
      </c>
      <c r="F24" s="35">
        <v>293.409</v>
      </c>
      <c r="G24" s="36">
        <v>2.27414009362578</v>
      </c>
      <c r="H24" s="38">
        <v>2.7019581586901</v>
      </c>
      <c r="I24" s="38">
        <v>2.27983787838761</v>
      </c>
      <c r="J24" s="37">
        <v>2.27416868496522</v>
      </c>
      <c r="K24" s="38">
        <v>3.252</v>
      </c>
      <c r="L24" s="38">
        <v>1.98433333333333</v>
      </c>
      <c r="M24" s="38">
        <v>4.03364</v>
      </c>
      <c r="N24" s="38">
        <v>2.31886</v>
      </c>
      <c r="O24" s="37">
        <v>3.799</v>
      </c>
      <c r="P24" s="37">
        <v>2.02</v>
      </c>
      <c r="Q24" s="37"/>
      <c r="R24" s="39">
        <v>0.134276</v>
      </c>
      <c r="S24" s="40">
        <v>0.096976535910825</v>
      </c>
      <c r="T24" s="41"/>
      <c r="U24" s="41"/>
      <c r="V24" s="42">
        <v>1.8122</v>
      </c>
      <c r="W24" s="42">
        <v>2.166325</v>
      </c>
      <c r="X24" s="42">
        <v>2.6128125</v>
      </c>
      <c r="Y24" s="42">
        <v>2.5403875</v>
      </c>
      <c r="Z24" s="42">
        <v>2.48075</v>
      </c>
      <c r="AA24" s="42">
        <v>2.61398333333333</v>
      </c>
      <c r="AB24" s="37">
        <v>15.8851693406969</v>
      </c>
      <c r="AC24" s="113">
        <v>254.070728</v>
      </c>
      <c r="AD24" s="113">
        <v>4923.882632</v>
      </c>
      <c r="AE24" s="58">
        <f>(AC24-F24)/F24*100</f>
        <v>-13.4073160673326</v>
      </c>
      <c r="AF24" s="41"/>
      <c r="AG24" s="41"/>
      <c r="AH24" s="41"/>
      <c r="AI24" s="37">
        <f>1/(AB24^0.5)</f>
        <v>0.250901972475613</v>
      </c>
      <c r="AJ24" s="37">
        <f>AB24^3/($AH$2*$AH$3^2*AI24^2)</f>
        <v>156.786141125449</v>
      </c>
      <c r="AK24" s="41"/>
      <c r="AL24" s="41"/>
      <c r="AM24" s="41"/>
      <c r="AN24" s="41"/>
      <c r="AO24" s="41"/>
      <c r="AP24" s="41"/>
      <c r="AQ24" s="41"/>
      <c r="AR24" s="41"/>
      <c r="AS24" s="41"/>
    </row>
    <row r="25" ht="15" customHeight="1">
      <c r="A25" s="31">
        <v>129688</v>
      </c>
      <c r="B25" s="32">
        <v>129688</v>
      </c>
      <c r="C25" t="s" s="33">
        <v>39</v>
      </c>
      <c r="D25" t="s" s="7">
        <v>30</v>
      </c>
      <c r="E25" s="34">
        <v>8.65773064992614</v>
      </c>
      <c r="F25" s="35">
        <v>16.363</v>
      </c>
      <c r="G25" s="36">
        <v>2.4725957530179</v>
      </c>
      <c r="H25" s="38">
        <v>2.70798531159223</v>
      </c>
      <c r="I25" s="38">
        <v>2.47254932514771</v>
      </c>
      <c r="J25" s="37">
        <v>2.20689708063385</v>
      </c>
      <c r="K25" s="38">
        <v>4.60333333333333</v>
      </c>
      <c r="L25" s="38">
        <v>2.691</v>
      </c>
      <c r="M25" s="38">
        <v>5.18366</v>
      </c>
      <c r="N25" s="38">
        <v>2.90989</v>
      </c>
      <c r="O25" s="37">
        <v>4.8745</v>
      </c>
      <c r="P25" s="37">
        <v>2.7795</v>
      </c>
      <c r="Q25" s="37"/>
      <c r="R25" s="39">
        <v>0.09289699999999999</v>
      </c>
      <c r="S25" s="40">
        <v>0.08066156921766129</v>
      </c>
      <c r="T25" s="41"/>
      <c r="U25" s="41"/>
      <c r="V25" s="42">
        <v>2.2072875</v>
      </c>
      <c r="W25" s="42">
        <v>2.36528841565671</v>
      </c>
      <c r="X25" s="42">
        <v>2.6574375</v>
      </c>
      <c r="Y25" s="42">
        <v>2.595825</v>
      </c>
      <c r="Z25" s="42">
        <v>2.55265</v>
      </c>
      <c r="AA25" s="42">
        <v>2.65515</v>
      </c>
      <c r="AB25" s="37">
        <v>8.65773064992614</v>
      </c>
      <c r="AC25" s="113">
        <v>16.154185</v>
      </c>
      <c r="AD25" s="113">
        <v>837.67764</v>
      </c>
      <c r="AE25" s="58">
        <f>(AC25-F25)/F25*100</f>
        <v>-1.27614129438367</v>
      </c>
      <c r="AF25" s="41"/>
      <c r="AG25" s="41"/>
      <c r="AH25" s="41"/>
      <c r="AI25" s="37">
        <f>1/(AB25^0.5)</f>
        <v>0.339858365817899</v>
      </c>
      <c r="AJ25" s="37">
        <f>AB25^3/($AH$2*$AH$3^2*AI25^2)</f>
        <v>13.8342798662727</v>
      </c>
      <c r="AK25" s="41"/>
      <c r="AL25" s="41"/>
      <c r="AM25" s="41"/>
      <c r="AN25" s="41"/>
      <c r="AO25" s="41"/>
      <c r="AP25" s="41"/>
      <c r="AQ25" s="41"/>
      <c r="AR25" s="41"/>
      <c r="AS25" s="41"/>
    </row>
    <row r="26" ht="15" customHeight="1">
      <c r="A26" s="31">
        <v>129693</v>
      </c>
      <c r="B26" s="32">
        <v>129693</v>
      </c>
      <c r="C26" t="s" s="33">
        <v>39</v>
      </c>
      <c r="D26" t="s" s="7">
        <v>30</v>
      </c>
      <c r="E26" s="34">
        <v>10.6535921624174</v>
      </c>
      <c r="F26" s="35">
        <v>308.141</v>
      </c>
      <c r="G26" s="36">
        <v>2.40827476924385</v>
      </c>
      <c r="H26" s="38">
        <v>2.69924887995231</v>
      </c>
      <c r="I26" s="38">
        <v>2.42444305288008</v>
      </c>
      <c r="J26" s="37">
        <v>2.4152912588464</v>
      </c>
      <c r="K26" s="38">
        <v>3.763</v>
      </c>
      <c r="L26" s="38">
        <v>2.21866666666667</v>
      </c>
      <c r="M26" s="38">
        <v>4.75037</v>
      </c>
      <c r="N26" s="38">
        <v>2.64436</v>
      </c>
      <c r="O26" s="37">
        <v>4.7595</v>
      </c>
      <c r="P26" s="37">
        <v>2.47</v>
      </c>
      <c r="Q26" s="37"/>
      <c r="R26" s="39">
        <v>0.08790199999999999</v>
      </c>
      <c r="S26" s="40">
        <v>0.0758577575029184</v>
      </c>
      <c r="T26" s="41"/>
      <c r="U26" s="41"/>
      <c r="V26" s="42">
        <v>2.075675</v>
      </c>
      <c r="W26" s="42">
        <v>2.24859238040216</v>
      </c>
      <c r="X26" s="42">
        <v>2.598425</v>
      </c>
      <c r="Y26" s="42">
        <v>2.4998</v>
      </c>
      <c r="Z26" s="42">
        <v>2.4773625</v>
      </c>
      <c r="AA26" s="42">
        <v>2.604325</v>
      </c>
      <c r="AB26" s="37">
        <v>10.6535921624174</v>
      </c>
      <c r="AC26" s="113">
        <v>312.640255</v>
      </c>
      <c r="AD26" s="113">
        <v>10000</v>
      </c>
      <c r="AE26" s="58">
        <f>(AC26-F26)/F26*100</f>
        <v>1.46012864240721</v>
      </c>
      <c r="AF26" s="41"/>
      <c r="AG26" s="41"/>
      <c r="AH26" s="41"/>
      <c r="AI26" s="37">
        <f>1/(AB26^0.5)</f>
        <v>0.306374042079735</v>
      </c>
      <c r="AJ26" s="37">
        <f>AB26^3/($AH$2*$AH$3^2*AI26^2)</f>
        <v>31.7193693926189</v>
      </c>
      <c r="AK26" s="41"/>
      <c r="AL26" s="41"/>
      <c r="AM26" s="41"/>
      <c r="AN26" s="41"/>
      <c r="AO26" s="41"/>
      <c r="AP26" s="41"/>
      <c r="AQ26" s="41"/>
      <c r="AR26" s="41"/>
      <c r="AS26" s="41"/>
    </row>
    <row r="27" ht="15" customHeight="1">
      <c r="A27" s="31">
        <v>129744</v>
      </c>
      <c r="B27" s="32">
        <v>129744</v>
      </c>
      <c r="C27" t="s" s="33">
        <v>39</v>
      </c>
      <c r="D27" t="s" s="7">
        <v>42</v>
      </c>
      <c r="E27" s="34">
        <v>3.7313</v>
      </c>
      <c r="F27" s="35">
        <v>0.430094</v>
      </c>
      <c r="G27" s="36">
        <v>2.60859422638855</v>
      </c>
      <c r="H27" s="38">
        <v>2.70970068507352</v>
      </c>
      <c r="I27" s="38">
        <v>2.53784567539267</v>
      </c>
      <c r="J27" s="37">
        <v>2.60060744769084</v>
      </c>
      <c r="K27" s="38">
        <v>4.817</v>
      </c>
      <c r="L27" s="38">
        <v>2.822</v>
      </c>
      <c r="M27" s="38">
        <v>5.68682</v>
      </c>
      <c r="N27" s="38">
        <v>3.238515</v>
      </c>
      <c r="O27" s="37">
        <v>5.36</v>
      </c>
      <c r="P27" s="37">
        <v>2.893</v>
      </c>
      <c r="Q27" s="37"/>
      <c r="R27" s="39">
        <v>0.107647</v>
      </c>
      <c r="S27" s="40">
        <v>0.0558041717476997</v>
      </c>
      <c r="T27" s="41"/>
      <c r="U27" s="41"/>
      <c r="V27" s="42">
        <v>2.598375</v>
      </c>
      <c r="W27" s="42">
        <v>2.71515006849988</v>
      </c>
      <c r="X27" s="42"/>
      <c r="Y27" s="42">
        <v>2.810875</v>
      </c>
      <c r="Z27" s="42">
        <v>2.7981125</v>
      </c>
      <c r="AA27" s="42">
        <v>2.87930833333333</v>
      </c>
      <c r="AB27" s="37">
        <v>3.7313</v>
      </c>
      <c r="AC27" s="113">
        <v>0.386315</v>
      </c>
      <c r="AD27" s="113">
        <v>412.462638</v>
      </c>
      <c r="AE27" s="58">
        <f>(AC27-F27)/F27*100</f>
        <v>-10.1789376275884</v>
      </c>
      <c r="AF27" s="114">
        <v>5</v>
      </c>
      <c r="AG27" s="41"/>
      <c r="AH27" s="41"/>
      <c r="AI27" s="37">
        <f>1/(AB27^0.5)</f>
        <v>0.517690166833467</v>
      </c>
      <c r="AJ27" s="37">
        <f>AB27^3/($AH$2*$AH$3^2*AI27^2)</f>
        <v>0.477288475538289</v>
      </c>
      <c r="AK27" s="41"/>
      <c r="AL27" s="41"/>
      <c r="AM27" s="41"/>
      <c r="AN27" s="41"/>
      <c r="AO27" s="41"/>
      <c r="AP27" s="41"/>
      <c r="AQ27" s="41"/>
      <c r="AR27" s="41"/>
      <c r="AS27" s="41"/>
    </row>
    <row r="28" ht="15" customHeight="1">
      <c r="A28" s="31">
        <v>129750</v>
      </c>
      <c r="B28" s="32">
        <v>129750</v>
      </c>
      <c r="C28" t="s" s="33">
        <v>39</v>
      </c>
      <c r="D28" t="s" s="7">
        <v>43</v>
      </c>
      <c r="E28" s="34">
        <v>2.16235</v>
      </c>
      <c r="F28" s="56">
        <v>0.0219341</v>
      </c>
      <c r="G28" s="36">
        <v>2.65457823080577</v>
      </c>
      <c r="H28" s="38">
        <v>2.71324737928423</v>
      </c>
      <c r="I28" s="38">
        <v>2.63858368752665</v>
      </c>
      <c r="J28" s="37">
        <v>2.64075739142615</v>
      </c>
      <c r="K28" s="38">
        <v>4.984</v>
      </c>
      <c r="L28" s="38">
        <v>2.876</v>
      </c>
      <c r="M28" s="38">
        <v>5.91915</v>
      </c>
      <c r="N28" s="38">
        <v>3.195955</v>
      </c>
      <c r="O28" s="37">
        <v>5.674</v>
      </c>
      <c r="P28" s="37">
        <v>2.9915</v>
      </c>
      <c r="Q28" s="37"/>
      <c r="R28" s="39">
        <v>0.091201</v>
      </c>
      <c r="S28" s="40">
        <v>0.144543977074593</v>
      </c>
      <c r="T28" s="41"/>
      <c r="U28" s="41"/>
      <c r="V28" s="42">
        <v>2.7035125</v>
      </c>
      <c r="W28" s="42">
        <v>2.81738374479819</v>
      </c>
      <c r="X28" s="42"/>
      <c r="Y28" s="42">
        <v>2.871125</v>
      </c>
      <c r="Z28" s="42">
        <v>2.8489375</v>
      </c>
      <c r="AA28" s="42">
        <v>2.96265</v>
      </c>
      <c r="AB28" s="37">
        <v>2.16235</v>
      </c>
      <c r="AC28" s="113">
        <v>0.015606</v>
      </c>
      <c r="AD28" s="113">
        <v>1000000</v>
      </c>
      <c r="AE28" s="58">
        <f>(AC28-F28)/F28*100</f>
        <v>-28.8505113043161</v>
      </c>
      <c r="AF28" s="114">
        <v>8</v>
      </c>
      <c r="AG28" s="41"/>
      <c r="AH28" s="41"/>
      <c r="AI28" s="37">
        <f>1/(AB28^0.5)</f>
        <v>0.680043986667632</v>
      </c>
      <c r="AJ28" s="37">
        <f>AB28^3/($AH$2*$AH$3^2*AI28^2)</f>
        <v>0.0538324614569784</v>
      </c>
      <c r="AK28" s="41"/>
      <c r="AL28" s="41"/>
      <c r="AM28" s="41"/>
      <c r="AN28" s="41"/>
      <c r="AO28" s="41"/>
      <c r="AP28" s="41"/>
      <c r="AQ28" s="41"/>
      <c r="AR28" s="41"/>
      <c r="AS28" s="41"/>
    </row>
    <row r="29" ht="15" customHeight="1">
      <c r="A29" s="31">
        <v>129817</v>
      </c>
      <c r="B29" s="32">
        <v>129817</v>
      </c>
      <c r="C29" t="s" s="33">
        <v>39</v>
      </c>
      <c r="D29" t="s" s="7">
        <v>44</v>
      </c>
      <c r="E29" s="34">
        <v>1.47115</v>
      </c>
      <c r="F29" s="56">
        <v>0.0169466</v>
      </c>
      <c r="G29" s="36">
        <v>2.67189939921835</v>
      </c>
      <c r="H29" s="38">
        <v>2.71179445370925</v>
      </c>
      <c r="I29" s="38">
        <v>2.66202412340174</v>
      </c>
      <c r="J29" s="37">
        <v>2.66326394791671</v>
      </c>
      <c r="K29" s="38">
        <v>4.881</v>
      </c>
      <c r="L29" s="38">
        <v>2.794</v>
      </c>
      <c r="M29" s="38">
        <v>5.95854</v>
      </c>
      <c r="N29" s="38">
        <v>3.269995</v>
      </c>
      <c r="O29" s="37">
        <v>5.568</v>
      </c>
      <c r="P29" s="37">
        <v>2.954</v>
      </c>
      <c r="Q29" s="37"/>
      <c r="R29" s="39">
        <v>0.022491</v>
      </c>
      <c r="S29" s="40">
        <v>0.0301995172040202</v>
      </c>
      <c r="T29" s="41"/>
      <c r="U29" s="41"/>
      <c r="V29" s="42">
        <v>2.659425</v>
      </c>
      <c r="W29" s="42">
        <v>2.83688986168779</v>
      </c>
      <c r="X29" s="42"/>
      <c r="Y29" s="42">
        <v>2.9071875</v>
      </c>
      <c r="Z29" s="42">
        <v>2.9149375</v>
      </c>
      <c r="AA29" s="42">
        <v>3.02493333333333</v>
      </c>
      <c r="AB29" s="37">
        <v>1.47115</v>
      </c>
      <c r="AC29" s="113">
        <v>0.0175</v>
      </c>
      <c r="AD29" s="113">
        <v>4.124626</v>
      </c>
      <c r="AE29" s="58">
        <f>(AC29-F29)/F29*100</f>
        <v>3.26555179209989</v>
      </c>
      <c r="AF29" s="114">
        <v>8</v>
      </c>
      <c r="AG29" s="41"/>
      <c r="AH29" s="41"/>
      <c r="AI29" s="37">
        <f>1/(AB29^0.5)</f>
        <v>0.824463667598779</v>
      </c>
      <c r="AJ29" s="37">
        <f>AB29^3/($AH$2*$AH$3^2*AI29^2)</f>
        <v>0.0115336853714644</v>
      </c>
      <c r="AK29" s="41"/>
      <c r="AL29" s="41"/>
      <c r="AM29" s="41"/>
      <c r="AN29" s="41"/>
      <c r="AO29" s="41"/>
      <c r="AP29" s="41"/>
      <c r="AQ29" s="41"/>
      <c r="AR29" s="41"/>
      <c r="AS29" s="41"/>
    </row>
    <row r="30" ht="15" customHeight="1">
      <c r="A30" s="31">
        <v>129822</v>
      </c>
      <c r="B30" s="32">
        <v>129822</v>
      </c>
      <c r="C30" t="s" s="33">
        <v>39</v>
      </c>
      <c r="D30" t="s" s="7">
        <v>45</v>
      </c>
      <c r="E30" s="34">
        <v>6.93471538580656</v>
      </c>
      <c r="F30" s="35">
        <v>2.14871</v>
      </c>
      <c r="G30" s="36">
        <v>2.52614830234572</v>
      </c>
      <c r="H30" s="38">
        <v>2.72044676656269</v>
      </c>
      <c r="I30" s="38">
        <v>2.52520044686311</v>
      </c>
      <c r="J30" s="37">
        <v>2.51631567421079</v>
      </c>
      <c r="K30" s="38">
        <v>4.89766666666667</v>
      </c>
      <c r="L30" s="38">
        <v>2.75733333333333</v>
      </c>
      <c r="M30" s="38">
        <v>5.37412</v>
      </c>
      <c r="N30" s="38">
        <v>3.09191</v>
      </c>
      <c r="O30" s="37">
        <v>5.2115</v>
      </c>
      <c r="P30" s="37">
        <v>2.7795</v>
      </c>
      <c r="Q30" s="37"/>
      <c r="R30" s="39">
        <v>0.131826</v>
      </c>
      <c r="S30" s="40">
        <v>0.1</v>
      </c>
      <c r="T30" s="41"/>
      <c r="U30" s="41"/>
      <c r="V30" s="42">
        <v>2.4153</v>
      </c>
      <c r="W30" s="42">
        <v>2.60516146035312</v>
      </c>
      <c r="X30" s="42">
        <v>2.8582125</v>
      </c>
      <c r="Y30" s="42">
        <v>2.781475</v>
      </c>
      <c r="Z30" s="42">
        <v>2.8097</v>
      </c>
      <c r="AA30" s="42">
        <v>2.87224166666667</v>
      </c>
      <c r="AB30" s="37">
        <v>6.93471538580656</v>
      </c>
      <c r="AC30" s="113">
        <v>2.523655</v>
      </c>
      <c r="AD30" s="113">
        <v>2424.462017</v>
      </c>
      <c r="AE30" s="58">
        <f>(AC30-F30)/F30*100</f>
        <v>17.4497721888947</v>
      </c>
      <c r="AF30" s="41"/>
      <c r="AG30" s="41"/>
      <c r="AH30" s="41"/>
      <c r="AI30" s="37">
        <f>1/(AB30^0.5)</f>
        <v>0.37973941696051</v>
      </c>
      <c r="AJ30" s="37">
        <f>AB30^3/($AH$2*$AH$3^2*AI30^2)</f>
        <v>5.69449009125131</v>
      </c>
      <c r="AK30" s="41"/>
      <c r="AL30" s="41"/>
      <c r="AM30" s="41"/>
      <c r="AN30" s="41"/>
      <c r="AO30" s="41"/>
      <c r="AP30" s="41"/>
      <c r="AQ30" s="41"/>
      <c r="AR30" s="41"/>
      <c r="AS30" s="41"/>
    </row>
    <row r="31" ht="15" customHeight="1">
      <c r="A31" s="31">
        <v>129845</v>
      </c>
      <c r="B31" s="32">
        <v>129845</v>
      </c>
      <c r="C31" t="s" s="33">
        <v>39</v>
      </c>
      <c r="D31" t="s" s="7">
        <v>30</v>
      </c>
      <c r="E31" s="34">
        <v>7.45995112280221</v>
      </c>
      <c r="F31" s="35">
        <v>7.07726</v>
      </c>
      <c r="G31" s="36">
        <v>2.50409476159782</v>
      </c>
      <c r="H31" s="38">
        <v>2.70787134741248</v>
      </c>
      <c r="I31" s="38">
        <v>2.50330227384531</v>
      </c>
      <c r="J31" s="37">
        <v>2.49466042379601</v>
      </c>
      <c r="K31" s="38">
        <v>5.19933333333333</v>
      </c>
      <c r="L31" s="38">
        <v>2.85566666666667</v>
      </c>
      <c r="M31" s="38">
        <v>5.370535</v>
      </c>
      <c r="N31" s="38">
        <v>3.00731</v>
      </c>
      <c r="O31" s="37">
        <v>5.4695</v>
      </c>
      <c r="P31" s="37">
        <v>2.9115</v>
      </c>
      <c r="Q31" s="37"/>
      <c r="R31" s="39">
        <v>0.120226</v>
      </c>
      <c r="S31" s="40">
        <v>0.0735642254459641</v>
      </c>
      <c r="T31" s="41"/>
      <c r="U31" s="41"/>
      <c r="V31" s="42">
        <v>2.357925</v>
      </c>
      <c r="W31" s="42">
        <v>2.53375679782887</v>
      </c>
      <c r="X31" s="42">
        <v>2.789625</v>
      </c>
      <c r="Y31" s="42">
        <v>2.69595</v>
      </c>
      <c r="Z31" s="42">
        <v>2.6235875</v>
      </c>
      <c r="AA31" s="42">
        <v>2.74848333333333</v>
      </c>
      <c r="AB31" s="37">
        <v>7.45995112280221</v>
      </c>
      <c r="AC31" s="113">
        <v>7.802496</v>
      </c>
      <c r="AD31" s="113">
        <v>1193.776642</v>
      </c>
      <c r="AE31" s="58">
        <f>(AC31-F31)/F31*100</f>
        <v>10.2474121340745</v>
      </c>
      <c r="AF31" s="41"/>
      <c r="AG31" s="41"/>
      <c r="AH31" s="41"/>
      <c r="AI31" s="37">
        <f>1/(AB31^0.5)</f>
        <v>0.366127212386096</v>
      </c>
      <c r="AJ31" s="37">
        <f>AB31^3/($AH$2*$AH$3^2*AI31^2)</f>
        <v>7.62577880146499</v>
      </c>
      <c r="AK31" s="41"/>
      <c r="AL31" s="41"/>
      <c r="AM31" s="41"/>
      <c r="AN31" s="41"/>
      <c r="AO31" s="41"/>
      <c r="AP31" s="41"/>
      <c r="AQ31" s="41"/>
      <c r="AR31" s="41"/>
      <c r="AS31" s="41"/>
    </row>
    <row r="32" ht="15" customHeight="1">
      <c r="A32" s="31">
        <v>129897</v>
      </c>
      <c r="B32" s="32">
        <v>129897</v>
      </c>
      <c r="C32" t="s" s="33">
        <v>39</v>
      </c>
      <c r="D32" t="s" s="7">
        <v>46</v>
      </c>
      <c r="E32" s="34">
        <v>23.6485416123435</v>
      </c>
      <c r="F32" s="35">
        <v>1426.84</v>
      </c>
      <c r="G32" s="36">
        <v>2.02037140850278</v>
      </c>
      <c r="H32" s="38">
        <v>2.64679305343682</v>
      </c>
      <c r="I32" s="38">
        <v>2.07553320264503</v>
      </c>
      <c r="J32" s="37">
        <v>2.07829286422022</v>
      </c>
      <c r="K32" s="38">
        <v>2.21233333333333</v>
      </c>
      <c r="L32" s="38">
        <v>1.50366666666667</v>
      </c>
      <c r="M32" s="38">
        <v>3.167705</v>
      </c>
      <c r="N32" s="38">
        <v>1.861495</v>
      </c>
      <c r="O32" s="37">
        <v>3.2595</v>
      </c>
      <c r="P32" s="37">
        <v>1.7465</v>
      </c>
      <c r="Q32" s="37"/>
      <c r="R32" s="39">
        <v>0.096383</v>
      </c>
      <c r="S32" s="40">
        <v>0.135935639087853</v>
      </c>
      <c r="T32" s="41"/>
      <c r="U32" s="41"/>
      <c r="V32" s="42">
        <v>1.2605</v>
      </c>
      <c r="W32" s="42">
        <v>1.6629125</v>
      </c>
      <c r="X32" s="42">
        <v>2.2841125</v>
      </c>
      <c r="Y32" s="42">
        <v>2.2273875</v>
      </c>
      <c r="Z32" s="42">
        <v>2.1783</v>
      </c>
      <c r="AA32" s="42">
        <v>2.25865</v>
      </c>
      <c r="AB32" s="37">
        <v>23.6485416123435</v>
      </c>
      <c r="AC32" s="113">
        <v>1559.116196</v>
      </c>
      <c r="AD32" s="113">
        <v>14251.026703</v>
      </c>
      <c r="AE32" s="58">
        <f>(AC32-F32)/F32*100</f>
        <v>9.2705696504163</v>
      </c>
      <c r="AF32" s="41"/>
      <c r="AG32" s="41"/>
      <c r="AH32" s="41"/>
      <c r="AI32" s="37">
        <f>1/(AB32^0.5)</f>
        <v>0.205635370683722</v>
      </c>
      <c r="AJ32" s="37">
        <f>AB32^3/($AH$2*$AH$3^2*AI32^2)</f>
        <v>770.118805957374</v>
      </c>
      <c r="AK32" s="41"/>
      <c r="AL32" s="41"/>
      <c r="AM32" s="41"/>
      <c r="AN32" s="41"/>
      <c r="AO32" s="41"/>
      <c r="AP32" s="41"/>
      <c r="AQ32" s="41"/>
      <c r="AR32" s="41"/>
      <c r="AS32" s="41"/>
    </row>
    <row r="33" ht="15" customHeight="1">
      <c r="A33" s="31">
        <v>129913</v>
      </c>
      <c r="B33" s="32">
        <v>129913</v>
      </c>
      <c r="C33" t="s" s="33">
        <v>39</v>
      </c>
      <c r="D33" t="s" s="7">
        <v>47</v>
      </c>
      <c r="E33" s="34">
        <v>10.1710654437316</v>
      </c>
      <c r="F33" s="35">
        <v>119.017</v>
      </c>
      <c r="G33" s="36">
        <v>2.42579446080944</v>
      </c>
      <c r="H33" s="38">
        <v>2.70375794661539</v>
      </c>
      <c r="I33" s="38">
        <v>2.43317809498352</v>
      </c>
      <c r="J33" s="37">
        <v>2.42501885954885</v>
      </c>
      <c r="K33" s="38">
        <v>4.07233333333333</v>
      </c>
      <c r="L33" s="38">
        <v>2.52133333333333</v>
      </c>
      <c r="M33" s="38">
        <v>5.099085</v>
      </c>
      <c r="N33" s="38">
        <v>2.699025</v>
      </c>
      <c r="O33" s="37">
        <v>4.9965</v>
      </c>
      <c r="P33" s="37">
        <v>2.582</v>
      </c>
      <c r="Q33" s="37"/>
      <c r="R33" s="39">
        <v>0.131826</v>
      </c>
      <c r="S33" s="40">
        <v>0.08066156921766129</v>
      </c>
      <c r="T33" s="41"/>
      <c r="U33" s="41"/>
      <c r="V33" s="42">
        <v>2.2462375</v>
      </c>
      <c r="W33" s="42">
        <v>2.4261375077051</v>
      </c>
      <c r="X33" s="42">
        <v>2.696575</v>
      </c>
      <c r="Y33" s="42">
        <v>2.639975</v>
      </c>
      <c r="Z33" s="42">
        <v>2.604825</v>
      </c>
      <c r="AA33" s="42">
        <v>2.66591666666667</v>
      </c>
      <c r="AB33" s="37">
        <v>10.1710654437316</v>
      </c>
      <c r="AC33" s="113">
        <v>130.910055</v>
      </c>
      <c r="AD33" s="113">
        <v>7017.038287</v>
      </c>
      <c r="AE33" s="58">
        <f>(AC33-F33)/F33*100</f>
        <v>9.992736331784529</v>
      </c>
      <c r="AF33" s="41"/>
      <c r="AG33" s="41"/>
      <c r="AH33" s="41"/>
      <c r="AI33" s="37">
        <f>1/(AB33^0.5)</f>
        <v>0.313557198566293</v>
      </c>
      <c r="AJ33" s="37">
        <f>AB33^3/($AH$2*$AH$3^2*AI33^2)</f>
        <v>26.3515442316044</v>
      </c>
      <c r="AK33" s="41"/>
      <c r="AL33" s="41"/>
      <c r="AM33" s="41"/>
      <c r="AN33" s="41"/>
      <c r="AO33" s="41"/>
      <c r="AP33" s="41"/>
      <c r="AQ33" s="41"/>
      <c r="AR33" s="41"/>
      <c r="AS33" s="41"/>
    </row>
    <row r="34" ht="15" customHeight="1">
      <c r="A34" s="31">
        <v>129914</v>
      </c>
      <c r="B34" s="32">
        <v>129914</v>
      </c>
      <c r="C34" t="s" s="33">
        <v>39</v>
      </c>
      <c r="D34" t="s" s="7">
        <v>48</v>
      </c>
      <c r="E34" s="34">
        <v>5.87784979501734</v>
      </c>
      <c r="F34" s="35">
        <v>0.4914235</v>
      </c>
      <c r="G34" s="36">
        <v>2.54663175014533</v>
      </c>
      <c r="H34" s="38">
        <v>2.71511490450436</v>
      </c>
      <c r="I34" s="38">
        <v>2.49826565752129</v>
      </c>
      <c r="J34" s="37">
        <v>2.53609541235552</v>
      </c>
      <c r="K34" s="38">
        <v>5.013</v>
      </c>
      <c r="L34" s="38">
        <v>2.883</v>
      </c>
      <c r="M34" s="38">
        <v>5.49151</v>
      </c>
      <c r="N34" s="38">
        <v>2.94564</v>
      </c>
      <c r="O34" s="37">
        <v>5.4025</v>
      </c>
      <c r="P34" s="37">
        <v>2.9025</v>
      </c>
      <c r="Q34" s="37"/>
      <c r="R34" s="39">
        <v>0.096383</v>
      </c>
      <c r="S34" s="40">
        <v>0.09404448517263519</v>
      </c>
      <c r="T34" s="41"/>
      <c r="U34" s="41"/>
      <c r="V34" s="42">
        <v>2.4985875</v>
      </c>
      <c r="W34" s="42">
        <v>2.57868139761831</v>
      </c>
      <c r="X34" s="42">
        <v>2.6914375</v>
      </c>
      <c r="Y34" s="42">
        <v>2.7406125</v>
      </c>
      <c r="Z34" s="42">
        <v>2.661575</v>
      </c>
      <c r="AA34" s="42">
        <v>2.7928</v>
      </c>
      <c r="AB34" s="37">
        <v>5.87784979501734</v>
      </c>
      <c r="AC34" s="113">
        <v>0.559438</v>
      </c>
      <c r="AD34" s="113">
        <v>142.510267</v>
      </c>
      <c r="AE34" s="58">
        <f>(AC34-F34)/F34*100</f>
        <v>13.8403027124262</v>
      </c>
      <c r="AF34" s="41"/>
      <c r="AG34" s="41"/>
      <c r="AH34" s="41"/>
      <c r="AI34" s="37">
        <f>1/(AB34^0.5)</f>
        <v>0.412468472283322</v>
      </c>
      <c r="AJ34" s="37">
        <f>AB34^3/($AH$2*$AH$3^2*AI34^2)</f>
        <v>2.93909897022104</v>
      </c>
      <c r="AK34" s="41"/>
      <c r="AL34" s="41"/>
      <c r="AM34" s="41"/>
      <c r="AN34" s="41"/>
      <c r="AO34" s="41"/>
      <c r="AP34" s="41"/>
      <c r="AQ34" s="41"/>
      <c r="AR34" s="41"/>
      <c r="AS34" s="41"/>
    </row>
    <row r="35" ht="15" customHeight="1">
      <c r="A35" s="31">
        <v>129937</v>
      </c>
      <c r="B35" s="32">
        <v>129937</v>
      </c>
      <c r="C35" t="s" s="33">
        <v>39</v>
      </c>
      <c r="D35" t="s" s="7">
        <v>30</v>
      </c>
      <c r="E35" s="34">
        <v>12.7186314179544</v>
      </c>
      <c r="F35" s="35">
        <v>64.5086</v>
      </c>
      <c r="G35" s="36">
        <v>2.36967455732146</v>
      </c>
      <c r="H35" s="38">
        <v>2.71867063207545</v>
      </c>
      <c r="I35" s="38">
        <v>2.37472264014139</v>
      </c>
      <c r="J35" s="37">
        <v>2.36464355058845</v>
      </c>
      <c r="K35" s="38">
        <v>3.92633333333333</v>
      </c>
      <c r="L35" s="38">
        <v>2.34233333333333</v>
      </c>
      <c r="M35" s="38">
        <v>4.46947</v>
      </c>
      <c r="N35" s="38">
        <v>2.5134</v>
      </c>
      <c r="O35" s="37">
        <v>4.5515</v>
      </c>
      <c r="P35" s="37">
        <v>2.3585</v>
      </c>
      <c r="Q35" s="37"/>
      <c r="R35" s="39">
        <v>0.194089</v>
      </c>
      <c r="S35" s="40">
        <v>0.096976535910825</v>
      </c>
      <c r="T35" s="41"/>
      <c r="U35" s="41"/>
      <c r="V35" s="42">
        <v>2.1168875</v>
      </c>
      <c r="W35" s="42">
        <v>2.30317523039618</v>
      </c>
      <c r="X35" s="42">
        <v>2.7065</v>
      </c>
      <c r="Y35" s="42">
        <v>2.6811</v>
      </c>
      <c r="Z35" s="42">
        <v>2.63515</v>
      </c>
      <c r="AA35" s="42">
        <v>2.73660833333333</v>
      </c>
      <c r="AB35" s="37">
        <v>12.7186314179544</v>
      </c>
      <c r="AC35" s="113">
        <v>68.367119</v>
      </c>
      <c r="AD35" s="113">
        <v>3455.107295</v>
      </c>
      <c r="AE35" s="58">
        <f>(AC35-F35)/F35*100</f>
        <v>5.98140247966938</v>
      </c>
      <c r="AF35" s="41"/>
      <c r="AG35" s="41"/>
      <c r="AH35" s="41"/>
      <c r="AI35" s="37">
        <f>1/(AB35^0.5)</f>
        <v>0.280401162042828</v>
      </c>
      <c r="AJ35" s="37">
        <f>AB35^3/($AH$2*$AH$3^2*AI35^2)</f>
        <v>64.43202826522619</v>
      </c>
      <c r="AK35" s="41"/>
      <c r="AL35" s="41"/>
      <c r="AM35" s="41"/>
      <c r="AN35" s="41"/>
      <c r="AO35" s="41"/>
      <c r="AP35" s="41"/>
      <c r="AQ35" s="41"/>
      <c r="AR35" s="41"/>
      <c r="AS35" s="41"/>
    </row>
    <row r="36" ht="15" customHeight="1">
      <c r="A36" s="41"/>
      <c r="B36" s="57"/>
      <c r="C36" s="41"/>
      <c r="D36" s="29"/>
      <c r="E36" s="41"/>
      <c r="F36" s="57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2"/>
      <c r="W36" s="42"/>
      <c r="X36" s="42"/>
      <c r="Y36" s="42"/>
      <c r="Z36" s="42"/>
      <c r="AA36" s="42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</row>
    <row r="37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58"/>
      <c r="M37" s="58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</row>
    <row r="38" ht="1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58"/>
      <c r="M38" s="58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</row>
    <row r="39" ht="1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58"/>
      <c r="M39" s="58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</row>
    <row r="40" ht="1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58"/>
      <c r="M40" s="58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</row>
    <row r="41" ht="1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58"/>
      <c r="M41" s="58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</row>
    <row r="42" ht="1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58"/>
      <c r="M42" s="58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</row>
    <row r="43" ht="1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58"/>
      <c r="M43" s="58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</row>
    <row r="44" ht="1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58"/>
      <c r="M44" s="58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</row>
    <row r="45" ht="1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58"/>
      <c r="M45" s="58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</row>
    <row r="46" ht="1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58"/>
      <c r="M46" s="58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</row>
    <row r="47" ht="1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58"/>
      <c r="M47" s="58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</row>
    <row r="48" ht="1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58"/>
      <c r="M48" s="58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</row>
    <row r="49" ht="1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58"/>
      <c r="M49" s="58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</row>
    <row r="50" ht="1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58"/>
      <c r="M50" s="58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</row>
    <row r="51" ht="1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58"/>
      <c r="M51" s="58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</row>
    <row r="52" ht="1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58"/>
      <c r="M52" s="58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</row>
    <row r="53" ht="1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58"/>
      <c r="M53" s="58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</row>
    <row r="54" ht="1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58"/>
      <c r="M54" s="58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</row>
    <row r="55" ht="1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58"/>
      <c r="M55" s="58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</row>
    <row r="56" ht="1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58"/>
      <c r="M56" s="58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</row>
    <row r="57" ht="1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58"/>
      <c r="M57" s="58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</row>
    <row r="58" ht="1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58"/>
      <c r="M58" s="58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</row>
    <row r="59" ht="1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58"/>
      <c r="M59" s="58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</row>
    <row r="60" ht="1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58"/>
      <c r="M60" s="58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</row>
    <row r="61" ht="1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58"/>
      <c r="M61" s="58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</row>
    <row r="62" ht="1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</row>
    <row r="63" ht="1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</row>
    <row r="64" ht="1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</row>
    <row r="65" ht="1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</row>
    <row r="66" ht="1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</row>
    <row r="67" ht="1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</row>
    <row r="68" ht="1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</row>
    <row r="69" ht="1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</row>
    <row r="70" ht="1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</row>
    <row r="71" ht="1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</row>
    <row r="72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</row>
    <row r="73" ht="1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</row>
    <row r="74" ht="1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</row>
    <row r="75" ht="1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E16"/>
  <sheetViews>
    <sheetView workbookViewId="0" showGridLines="0" defaultGridColor="1"/>
  </sheetViews>
  <sheetFormatPr defaultColWidth="10.8333" defaultRowHeight="15" customHeight="1" outlineLevelRow="0" outlineLevelCol="0"/>
  <cols>
    <col min="1" max="5" width="10.8516" style="116" customWidth="1"/>
    <col min="6" max="16384" width="10.8516" style="116" customWidth="1"/>
  </cols>
  <sheetData>
    <row r="1" ht="13.55" customHeight="1">
      <c r="A1" s="117">
        <v>113596</v>
      </c>
      <c r="B1" t="s" s="118">
        <v>107</v>
      </c>
      <c r="C1" s="119"/>
      <c r="D1" s="80"/>
      <c r="E1" s="80"/>
    </row>
    <row r="2" ht="13.55" customHeight="1">
      <c r="A2" s="120"/>
      <c r="B2" s="121"/>
      <c r="C2" s="80"/>
      <c r="D2" s="80"/>
      <c r="E2" s="80"/>
    </row>
    <row r="3" ht="13.55" customHeight="1">
      <c r="A3" t="s" s="122">
        <v>108</v>
      </c>
      <c r="B3" s="123">
        <v>0.9982</v>
      </c>
      <c r="C3" s="119"/>
      <c r="D3" s="80"/>
      <c r="E3" s="80"/>
    </row>
    <row r="4" ht="13.55" customHeight="1">
      <c r="A4" t="s" s="122">
        <v>109</v>
      </c>
      <c r="B4" s="124">
        <v>8.066000000000001</v>
      </c>
      <c r="C4" s="119"/>
      <c r="D4" s="80"/>
      <c r="E4" s="80"/>
    </row>
    <row r="5" ht="13.55" customHeight="1">
      <c r="A5" t="s" s="122">
        <v>110</v>
      </c>
      <c r="B5" s="124">
        <v>7.538</v>
      </c>
      <c r="C5" s="119"/>
      <c r="D5" s="80"/>
      <c r="E5" s="80"/>
    </row>
    <row r="6" ht="13.55" customHeight="1">
      <c r="A6" s="125"/>
      <c r="B6" s="121"/>
      <c r="C6" s="80"/>
      <c r="D6" s="80"/>
      <c r="E6" s="80"/>
    </row>
    <row r="7" ht="13.55" customHeight="1">
      <c r="A7" t="s" s="126">
        <v>111</v>
      </c>
      <c r="B7" s="127">
        <v>0.9428</v>
      </c>
      <c r="C7" s="119"/>
      <c r="D7" s="80"/>
      <c r="E7" s="80"/>
    </row>
    <row r="8" ht="13.55" customHeight="1">
      <c r="A8" t="s" s="126">
        <v>112</v>
      </c>
      <c r="B8" s="127">
        <v>0.9432</v>
      </c>
      <c r="C8" s="119"/>
      <c r="D8" s="80"/>
      <c r="E8" s="80"/>
    </row>
    <row r="9" ht="13.55" customHeight="1">
      <c r="A9" s="125"/>
      <c r="B9" s="121"/>
      <c r="C9" s="80"/>
      <c r="D9" s="80"/>
      <c r="E9" s="80"/>
    </row>
    <row r="10" ht="13.55" customHeight="1">
      <c r="A10" t="s" s="126">
        <v>113</v>
      </c>
      <c r="B10" s="127">
        <v>0.1181</v>
      </c>
      <c r="C10" s="119"/>
      <c r="D10" s="80"/>
      <c r="E10" s="80"/>
    </row>
    <row r="11" ht="13.55" customHeight="1">
      <c r="A11" t="s" s="126">
        <v>114</v>
      </c>
      <c r="B11" s="127">
        <v>0.1192</v>
      </c>
      <c r="C11" s="119"/>
      <c r="D11" s="80"/>
      <c r="E11" s="80"/>
    </row>
    <row r="12" ht="13.55" customHeight="1">
      <c r="A12" s="125"/>
      <c r="B12" s="121"/>
      <c r="C12" s="80"/>
      <c r="D12" s="80"/>
      <c r="E12" s="80"/>
    </row>
    <row r="13" ht="13.55" customHeight="1">
      <c r="A13" t="s" s="126">
        <v>115</v>
      </c>
      <c r="B13" s="127">
        <v>0.0533</v>
      </c>
      <c r="C13" s="119"/>
      <c r="D13" s="80"/>
      <c r="E13" s="80"/>
    </row>
    <row r="14" ht="13.55" customHeight="1">
      <c r="A14" t="s" s="126">
        <v>116</v>
      </c>
      <c r="B14" s="127">
        <v>0.0527</v>
      </c>
      <c r="C14" s="119"/>
      <c r="D14" s="80"/>
      <c r="E14" s="80"/>
    </row>
    <row r="15" ht="13.55" customHeight="1">
      <c r="A15" s="128"/>
      <c r="B15" s="121"/>
      <c r="C15" s="80"/>
      <c r="D15" s="80"/>
      <c r="E15" s="80"/>
    </row>
    <row r="16" ht="13.55" customHeight="1">
      <c r="A16" t="s" s="129">
        <v>117</v>
      </c>
      <c r="B16" s="130">
        <v>0.78497183449651</v>
      </c>
      <c r="C16" s="119"/>
      <c r="D16" s="80"/>
      <c r="E16" s="8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T52"/>
  <sheetViews>
    <sheetView workbookViewId="0" showGridLines="0" defaultGridColor="1"/>
  </sheetViews>
  <sheetFormatPr defaultColWidth="10.8333" defaultRowHeight="15" customHeight="1" outlineLevelRow="0" outlineLevelCol="0"/>
  <cols>
    <col min="1" max="20" width="10.8516" style="131" customWidth="1"/>
    <col min="21" max="16384" width="10.8516" style="131" customWidth="1"/>
  </cols>
  <sheetData>
    <row r="1" ht="15" customHeight="1">
      <c r="A1" t="s" s="132">
        <v>119</v>
      </c>
      <c r="B1" t="s" s="132">
        <v>120</v>
      </c>
      <c r="C1" t="s" s="132">
        <v>121</v>
      </c>
      <c r="D1" t="s" s="132">
        <v>122</v>
      </c>
      <c r="E1" t="s" s="132">
        <v>123</v>
      </c>
      <c r="F1" t="s" s="132">
        <v>124</v>
      </c>
      <c r="G1" t="s" s="132">
        <v>125</v>
      </c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</row>
    <row r="2" ht="15" customHeight="1">
      <c r="A2" s="133">
        <v>0.01</v>
      </c>
      <c r="B2" s="133">
        <v>0.0075114931043151</v>
      </c>
      <c r="C2" s="133">
        <v>0.00482191925302563</v>
      </c>
      <c r="D2" s="133">
        <v>0.00751150545721631</v>
      </c>
      <c r="E2" s="133">
        <v>0.00482192766376265</v>
      </c>
      <c r="F2" s="133">
        <v>0.0075115176443679</v>
      </c>
      <c r="G2" s="133">
        <v>0.00482193595643815</v>
      </c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ht="15" customHeight="1">
      <c r="A3" s="133">
        <v>0.0109647819614318</v>
      </c>
      <c r="B3" s="133">
        <v>0.00776737308653383</v>
      </c>
      <c r="C3" s="133">
        <v>0.0049992868832155</v>
      </c>
      <c r="D3" s="133">
        <v>0.00776739205947131</v>
      </c>
      <c r="E3" s="133">
        <v>0.00499929982372189</v>
      </c>
      <c r="F3" s="133">
        <v>0.00776741081984173</v>
      </c>
      <c r="G3" s="133">
        <v>0.00499931261499852</v>
      </c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</row>
    <row r="4" ht="15" customHeight="1">
      <c r="A4" s="133">
        <v>0.0120226443461741</v>
      </c>
      <c r="B4" s="133">
        <v>0.00807909745442887</v>
      </c>
      <c r="C4" s="133">
        <v>0.00521461884194342</v>
      </c>
      <c r="D4" s="133">
        <v>0.00807911865880743</v>
      </c>
      <c r="E4" s="133">
        <v>0.00521463331213148</v>
      </c>
      <c r="F4" s="133">
        <v>0.008079139613912959</v>
      </c>
      <c r="G4" s="133">
        <v>0.00521464760770769</v>
      </c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ht="15" customHeight="1">
      <c r="A5" s="133">
        <v>0.013182567385564</v>
      </c>
      <c r="B5" s="133">
        <v>0.00846634627807466</v>
      </c>
      <c r="C5" s="133">
        <v>0.00548112577503882</v>
      </c>
      <c r="D5" s="133">
        <v>0.00846636774604452</v>
      </c>
      <c r="E5" s="133">
        <v>0.00548114043605867</v>
      </c>
      <c r="F5" s="133">
        <v>0.00846638892084248</v>
      </c>
      <c r="G5" s="133">
        <v>0.00548115489169822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ht="15" customHeight="1">
      <c r="A6" s="133">
        <v>0.0144543977074592</v>
      </c>
      <c r="B6" s="133">
        <v>0.00896004112558621</v>
      </c>
      <c r="C6" s="133">
        <v>0.0058195323717121</v>
      </c>
      <c r="D6" s="133">
        <v>0.00896007961449251</v>
      </c>
      <c r="E6" s="133">
        <v>0.00581955860465599</v>
      </c>
      <c r="F6" s="133">
        <v>0.008959806499388091</v>
      </c>
      <c r="G6" s="133">
        <v>0.0058193730802626</v>
      </c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ht="15" customHeight="1">
      <c r="A7" s="133">
        <v>0.0158489319246111</v>
      </c>
      <c r="B7" s="133">
        <v>0.009610206326612161</v>
      </c>
      <c r="C7" s="133">
        <v>0.0062633051507843</v>
      </c>
      <c r="D7" s="133">
        <v>0.00961024508738388</v>
      </c>
      <c r="E7" s="133">
        <v>0.00626333155376845</v>
      </c>
      <c r="F7" s="133">
        <v>0.00961028331581518</v>
      </c>
      <c r="G7" s="133">
        <v>0.00626335758596692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ht="15" customHeight="1">
      <c r="A8" s="133">
        <v>0.0173780082874937</v>
      </c>
      <c r="B8" s="133">
        <v>0.0105094826146272</v>
      </c>
      <c r="C8" s="133">
        <v>0.00687436616977317</v>
      </c>
      <c r="D8" s="133">
        <v>0.0105092338371536</v>
      </c>
      <c r="E8" s="133">
        <v>0.00687419786507753</v>
      </c>
      <c r="F8" s="133">
        <v>0.0105092760038216</v>
      </c>
      <c r="G8" s="133">
        <v>0.00687422653967803</v>
      </c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</row>
    <row r="9" ht="15" customHeight="1">
      <c r="A9" s="133">
        <v>0.0190546071796324</v>
      </c>
      <c r="B9" s="133">
        <v>0.0118464753268377</v>
      </c>
      <c r="C9" s="133">
        <v>0.00777862785172576</v>
      </c>
      <c r="D9" s="133">
        <v>0.011846537817811</v>
      </c>
      <c r="E9" s="133">
        <v>0.00777867024073182</v>
      </c>
      <c r="F9" s="133">
        <v>0.0118465989481419</v>
      </c>
      <c r="G9" s="133">
        <v>0.0077787116915362</v>
      </c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</row>
    <row r="10" ht="15" customHeight="1">
      <c r="A10" s="133">
        <v>0.0208929613085403</v>
      </c>
      <c r="B10" s="133">
        <v>0.0140990977068449</v>
      </c>
      <c r="C10" s="133">
        <v>0.00929487137139305</v>
      </c>
      <c r="D10" s="133">
        <v>0.0140992009060117</v>
      </c>
      <c r="E10" s="133">
        <v>0.00929494112906052</v>
      </c>
      <c r="F10" s="133">
        <v>0.0140993009649973</v>
      </c>
      <c r="G10" s="133">
        <v>0.009295008740124349</v>
      </c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</row>
    <row r="11" ht="15" customHeight="1">
      <c r="A11" s="133">
        <v>0.0229086765276777</v>
      </c>
      <c r="B11" s="133">
        <v>0.0190410487451511</v>
      </c>
      <c r="C11" s="133">
        <v>0.0126050857777796</v>
      </c>
      <c r="D11" s="133">
        <v>0.0190410955909789</v>
      </c>
      <c r="E11" s="133">
        <v>0.0126051180952492</v>
      </c>
      <c r="F11" s="133">
        <v>0.0190413317483997</v>
      </c>
      <c r="G11" s="133">
        <v>0.0126052770090651</v>
      </c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</row>
    <row r="12" ht="15" customHeight="1">
      <c r="A12" s="133">
        <v>0.0251188643150957</v>
      </c>
      <c r="B12" s="133">
        <v>0.0574811480278698</v>
      </c>
      <c r="C12" s="133">
        <v>0.0382141192225674</v>
      </c>
      <c r="D12" s="133">
        <v>0.0575165647763999</v>
      </c>
      <c r="E12" s="133">
        <v>0.0382377202262836</v>
      </c>
      <c r="F12" s="133">
        <v>0.0575487076469645</v>
      </c>
      <c r="G12" s="133">
        <v>0.038259139579832</v>
      </c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</row>
    <row r="13" ht="15" customHeight="1">
      <c r="A13" s="133">
        <v>0.0275422870333816</v>
      </c>
      <c r="B13" s="133">
        <v>0.9974016091588001</v>
      </c>
      <c r="C13" s="133">
        <v>0.660012335153298</v>
      </c>
      <c r="D13" s="133">
        <v>1.02330194645052</v>
      </c>
      <c r="E13" s="133">
        <v>0.67715153513405</v>
      </c>
      <c r="F13" s="133">
        <v>1.04856272316876</v>
      </c>
      <c r="G13" s="133">
        <v>0.693867511572211</v>
      </c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</row>
    <row r="14" ht="15" customHeight="1">
      <c r="A14" s="133">
        <v>0.0301995172040201</v>
      </c>
      <c r="B14" s="133">
        <v>1.45705057295865</v>
      </c>
      <c r="C14" s="133">
        <v>0.958458319880344</v>
      </c>
      <c r="D14" s="133">
        <v>1.49489921414753</v>
      </c>
      <c r="E14" s="133">
        <v>0.983355505249193</v>
      </c>
      <c r="F14" s="133">
        <v>1.5318129587631</v>
      </c>
      <c r="G14" s="133">
        <v>1.00763770523509</v>
      </c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</row>
    <row r="15" ht="15" customHeight="1">
      <c r="A15" s="133">
        <v>0.0331131121482591</v>
      </c>
      <c r="B15" s="133">
        <v>1.80361320711971</v>
      </c>
      <c r="C15" s="133">
        <v>1.17924978312686</v>
      </c>
      <c r="D15" s="133">
        <v>1.85046657500195</v>
      </c>
      <c r="E15" s="133">
        <v>1.20988380556378</v>
      </c>
      <c r="F15" s="133">
        <v>1.89616257128594</v>
      </c>
      <c r="G15" s="133">
        <v>1.23976110518581</v>
      </c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</row>
    <row r="16" ht="15" customHeight="1">
      <c r="A16" s="133">
        <v>0.0363078054770101</v>
      </c>
      <c r="B16" s="133">
        <v>2.09304734227767</v>
      </c>
      <c r="C16" s="133">
        <v>1.3600521309936</v>
      </c>
      <c r="D16" s="133">
        <v>2.14742035799626</v>
      </c>
      <c r="E16" s="133">
        <v>1.39538350114969</v>
      </c>
      <c r="F16" s="133">
        <v>2.20045023063848</v>
      </c>
      <c r="G16" s="133">
        <v>1.42984210115712</v>
      </c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</row>
    <row r="17" ht="15" customHeight="1">
      <c r="A17" s="133">
        <v>0.0398107170553497</v>
      </c>
      <c r="B17" s="133">
        <v>2.34578012618029</v>
      </c>
      <c r="C17" s="133">
        <v>1.51471889697127</v>
      </c>
      <c r="D17" s="133">
        <v>2.40671903719057</v>
      </c>
      <c r="E17" s="133">
        <v>1.55406845280267</v>
      </c>
      <c r="F17" s="133">
        <v>2.46615260021872</v>
      </c>
      <c r="G17" s="133">
        <v>1.59244597244297</v>
      </c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</row>
    <row r="18" ht="15" customHeight="1">
      <c r="A18" s="133">
        <v>0.0436515832240166</v>
      </c>
      <c r="B18" s="133">
        <v>2.57195098562665</v>
      </c>
      <c r="C18" s="133">
        <v>1.65019271161898</v>
      </c>
      <c r="D18" s="133">
        <v>2.638765621985</v>
      </c>
      <c r="E18" s="133">
        <v>1.69306176498082</v>
      </c>
      <c r="F18" s="133">
        <v>2.70392975927119</v>
      </c>
      <c r="G18" s="133">
        <v>1.73487183809034</v>
      </c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</row>
    <row r="19" ht="15" customHeight="1">
      <c r="A19" s="133">
        <v>0.0478630092322638</v>
      </c>
      <c r="B19" s="133">
        <v>2.77744375075863</v>
      </c>
      <c r="C19" s="133">
        <v>1.77055507995251</v>
      </c>
      <c r="D19" s="133">
        <v>2.8495968627314</v>
      </c>
      <c r="E19" s="133">
        <v>1.81655101764177</v>
      </c>
      <c r="F19" s="133">
        <v>2.91996759768808</v>
      </c>
      <c r="G19" s="133">
        <v>1.86141073066767</v>
      </c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</row>
    <row r="20" ht="15" customHeight="1">
      <c r="A20" s="133">
        <v>0.0524807460249772</v>
      </c>
      <c r="B20" s="133">
        <v>2.96602285368169</v>
      </c>
      <c r="C20" s="133">
        <v>1.87846386877957</v>
      </c>
      <c r="D20" s="133">
        <v>3.04307501473553</v>
      </c>
      <c r="E20" s="133">
        <v>1.92726314363796</v>
      </c>
      <c r="F20" s="133">
        <v>3.11822377677626</v>
      </c>
      <c r="G20" s="133">
        <v>1.97485694249991</v>
      </c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</row>
    <row r="21" ht="15" customHeight="1">
      <c r="A21" s="133">
        <v>0.0575439937337156</v>
      </c>
      <c r="B21" s="133">
        <v>3.14026589425524</v>
      </c>
      <c r="C21" s="133">
        <v>1.97578192509971</v>
      </c>
      <c r="D21" s="133">
        <v>3.22184465445878</v>
      </c>
      <c r="E21" s="133">
        <v>2.02710939317926</v>
      </c>
      <c r="F21" s="133">
        <v>3.30140819474149</v>
      </c>
      <c r="G21" s="133">
        <v>2.07716893108875</v>
      </c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</row>
    <row r="22" ht="15" customHeight="1">
      <c r="A22" s="133">
        <v>0.0630957344480193</v>
      </c>
      <c r="B22" s="133">
        <v>3.30202908597844</v>
      </c>
      <c r="C22" s="133">
        <v>2.06389101668447</v>
      </c>
      <c r="D22" s="133">
        <v>3.38781022490784</v>
      </c>
      <c r="E22" s="133">
        <v>2.11750743528502</v>
      </c>
      <c r="F22" s="133">
        <v>3.47147233250279</v>
      </c>
      <c r="G22" s="133">
        <v>2.1697993797178</v>
      </c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</row>
    <row r="23" ht="15" customHeight="1">
      <c r="A23" s="133">
        <v>0.0691830970918936</v>
      </c>
      <c r="B23" s="133">
        <v>3.4527024424683</v>
      </c>
      <c r="C23" s="133">
        <v>2.14386373013088</v>
      </c>
      <c r="D23" s="133">
        <v>3.54239785475276</v>
      </c>
      <c r="E23" s="133">
        <v>2.19955772362277</v>
      </c>
      <c r="F23" s="133">
        <v>3.62987754152771</v>
      </c>
      <c r="G23" s="133">
        <v>2.253875920659</v>
      </c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</row>
    <row r="24" ht="15" customHeight="1">
      <c r="A24" s="133">
        <v>0.0758577575029183</v>
      </c>
      <c r="B24" s="133">
        <v>3.59335983373662</v>
      </c>
      <c r="C24" s="133">
        <v>2.21656410737721</v>
      </c>
      <c r="D24" s="133">
        <v>3.68670931435151</v>
      </c>
      <c r="E24" s="133">
        <v>2.27414674838859</v>
      </c>
      <c r="F24" s="133">
        <v>3.77775280323377</v>
      </c>
      <c r="G24" s="133">
        <v>2.33030693778734</v>
      </c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ht="15" customHeight="1">
      <c r="A25" s="133">
        <v>0.083176377110267</v>
      </c>
      <c r="B25" s="133">
        <v>3.72485220051679</v>
      </c>
      <c r="C25" s="133">
        <v>2.28270960004537</v>
      </c>
      <c r="D25" s="133">
        <v>3.82161765183038</v>
      </c>
      <c r="E25" s="133">
        <v>2.34201060031291</v>
      </c>
      <c r="F25" s="133">
        <v>3.91599272752318</v>
      </c>
      <c r="G25" s="133">
        <v>2.39984670076591</v>
      </c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ht="15" customHeight="1">
      <c r="A26" s="133">
        <v>0.0912010839355909</v>
      </c>
      <c r="B26" s="133">
        <v>3.84786812534894</v>
      </c>
      <c r="C26" s="133">
        <v>2.34291071591215</v>
      </c>
      <c r="D26" s="133">
        <v>3.94782934097457</v>
      </c>
      <c r="E26" s="133">
        <v>2.40377564887628</v>
      </c>
      <c r="F26" s="133">
        <v>4.04532123580352</v>
      </c>
      <c r="G26" s="133">
        <v>2.46313704805988</v>
      </c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ht="15" customHeight="1">
      <c r="A27" s="133">
        <v>0.1</v>
      </c>
      <c r="B27" s="133">
        <v>3.96297475715418</v>
      </c>
      <c r="C27" s="133">
        <v>2.39769718831189</v>
      </c>
      <c r="D27" s="133">
        <v>4.06592626347957</v>
      </c>
      <c r="E27" s="133">
        <v>2.45998538864332</v>
      </c>
      <c r="F27" s="133">
        <v>4.16633458021131</v>
      </c>
      <c r="G27" s="133">
        <v>2.5207348963821</v>
      </c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ht="15" customHeight="1">
      <c r="A28" s="133">
        <v>0.109647819614318</v>
      </c>
      <c r="B28" s="133">
        <v>4.07064644347464</v>
      </c>
      <c r="C28" s="133">
        <v>2.44753569884963</v>
      </c>
      <c r="D28" s="133">
        <v>4.17639509085868</v>
      </c>
      <c r="E28" s="133">
        <v>2.51111862552831</v>
      </c>
      <c r="F28" s="133">
        <v>4.27953145123672</v>
      </c>
      <c r="G28" s="133">
        <v>2.57313087615205</v>
      </c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ht="15" customHeight="1">
      <c r="A29" s="133">
        <v>0.120226443461741</v>
      </c>
      <c r="B29" s="133">
        <v>4.17128543483462</v>
      </c>
      <c r="C29" s="133">
        <v>2.49284216424053</v>
      </c>
      <c r="D29" s="133">
        <v>4.27964852349127</v>
      </c>
      <c r="E29" s="133">
        <v>2.55760208114636</v>
      </c>
      <c r="F29" s="133">
        <v>4.38533474135112</v>
      </c>
      <c r="G29" s="133">
        <v>2.62076224716292</v>
      </c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ht="15" customHeight="1">
      <c r="A30" s="133">
        <v>0.13182567385564</v>
      </c>
      <c r="B30" s="133">
        <v>4.26523732415894</v>
      </c>
      <c r="C30" s="133">
        <v>2.53399044851056</v>
      </c>
      <c r="D30" s="133">
        <v>4.37604113380029</v>
      </c>
      <c r="E30" s="133">
        <v>2.59981933271339</v>
      </c>
      <c r="F30" s="133">
        <v>4.48410777948364</v>
      </c>
      <c r="G30" s="133">
        <v>2.66402205928513</v>
      </c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</row>
    <row r="31" ht="15" customHeight="1">
      <c r="A31" s="133">
        <v>0.144543977074592</v>
      </c>
      <c r="B31" s="133">
        <v>4.35280290320259</v>
      </c>
      <c r="C31" s="133">
        <v>2.57131869269532</v>
      </c>
      <c r="D31" s="133">
        <v>4.46588152664207</v>
      </c>
      <c r="E31" s="133">
        <v>2.63811730514167</v>
      </c>
      <c r="F31" s="133">
        <v>4.57616679174577</v>
      </c>
      <c r="G31" s="133">
        <v>2.70326580490553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ht="15" customHeight="1">
      <c r="A32" s="133">
        <v>0.158489319246111</v>
      </c>
      <c r="B32" s="133">
        <v>4.43424750789134</v>
      </c>
      <c r="C32" s="133">
        <v>2.60513403620921</v>
      </c>
      <c r="D32" s="133">
        <v>4.5494419315335</v>
      </c>
      <c r="E32" s="133">
        <v>2.67281111713841</v>
      </c>
      <c r="F32" s="133">
        <v>4.66179073056159</v>
      </c>
      <c r="G32" s="133">
        <v>2.73881638471469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ht="15" customHeight="1">
      <c r="A33" s="133">
        <v>0.173780082874937</v>
      </c>
      <c r="B33" s="133">
        <v>4.50980857114074</v>
      </c>
      <c r="C33" s="133">
        <v>2.63571625233621</v>
      </c>
      <c r="D33" s="133">
        <v>4.62696594965427</v>
      </c>
      <c r="E33" s="133">
        <v>2.70418781012035</v>
      </c>
      <c r="F33" s="133">
        <v>4.74122921299801</v>
      </c>
      <c r="G33" s="133">
        <v>2.77096792871692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ht="15" customHeight="1">
      <c r="A34" s="133">
        <v>0.190546071796324</v>
      </c>
      <c r="B34" s="133">
        <v>4.57970184638758</v>
      </c>
      <c r="C34" s="133">
        <v>2.66332064041212</v>
      </c>
      <c r="D34" s="133">
        <v>4.69867493947547</v>
      </c>
      <c r="E34" s="133">
        <v>2.73250931574345</v>
      </c>
      <c r="F34" s="133">
        <v>4.81470906409763</v>
      </c>
      <c r="G34" s="133">
        <v>2.79998883704994</v>
      </c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ht="15" customHeight="1">
      <c r="A35" s="133">
        <v>0.208929613085403</v>
      </c>
      <c r="B35" s="133">
        <v>4.64412663595819</v>
      </c>
      <c r="C35" s="133">
        <v>2.6881804148975</v>
      </c>
      <c r="D35" s="133">
        <v>4.76477338096046</v>
      </c>
      <c r="E35" s="133">
        <v>2.75801490704506</v>
      </c>
      <c r="F35" s="133">
        <v>4.88243981355659</v>
      </c>
      <c r="G35" s="133">
        <v>2.8261242916629</v>
      </c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ht="15" customHeight="1">
      <c r="A36" s="133">
        <v>0.229086765276777</v>
      </c>
      <c r="B36" s="133">
        <v>4.70327024592254</v>
      </c>
      <c r="C36" s="133">
        <v>2.7105087478177</v>
      </c>
      <c r="D36" s="133">
        <v>4.82545344615468</v>
      </c>
      <c r="E36" s="133">
        <v>2.78092329394686</v>
      </c>
      <c r="F36" s="133">
        <v>4.94461837919083</v>
      </c>
      <c r="G36" s="133">
        <v>2.84959840357131</v>
      </c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ht="15" customHeight="1">
      <c r="A37" s="133">
        <v>0.251188643150958</v>
      </c>
      <c r="B37" s="133">
        <v>4.7573118411878</v>
      </c>
      <c r="C37" s="133">
        <v>2.73050057677098</v>
      </c>
      <c r="D37" s="133">
        <v>4.88089895443242</v>
      </c>
      <c r="E37" s="133">
        <v>2.80143447823464</v>
      </c>
      <c r="F37" s="133">
        <v>5.00143311986208</v>
      </c>
      <c r="G37" s="133">
        <v>2.87061611364825</v>
      </c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</row>
    <row r="38" ht="15" customHeight="1">
      <c r="A38" s="133">
        <v>0.275422870333816</v>
      </c>
      <c r="B38" s="133">
        <v>4.80642581858627</v>
      </c>
      <c r="C38" s="133">
        <v>2.74833424916561</v>
      </c>
      <c r="D38" s="133">
        <v>4.93128883321532</v>
      </c>
      <c r="E38" s="133">
        <v>2.81973144051207</v>
      </c>
      <c r="F38" s="133">
        <v>5.05306738166191</v>
      </c>
      <c r="G38" s="133">
        <v>2.88936492123924</v>
      </c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</row>
    <row r="39" ht="15" customHeight="1">
      <c r="A39" s="133">
        <v>0.301995172040201</v>
      </c>
      <c r="B39" s="133">
        <v>4.85078479256407</v>
      </c>
      <c r="C39" s="133">
        <v>2.7641730532644</v>
      </c>
      <c r="D39" s="133">
        <v>4.97680018122665</v>
      </c>
      <c r="E39" s="133">
        <v>2.83598171102057</v>
      </c>
      <c r="F39" s="133">
        <v>5.09970263681564</v>
      </c>
      <c r="G39" s="133">
        <v>2.90601649377516</v>
      </c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ht="15" customHeight="1">
      <c r="A40" s="133">
        <v>0.331131121482591</v>
      </c>
      <c r="B40" s="133">
        <v>4.89056225841007</v>
      </c>
      <c r="C40" s="133">
        <v>2.77816666841743</v>
      </c>
      <c r="D40" s="133">
        <v>5.01761100090838</v>
      </c>
      <c r="E40" s="133">
        <v>2.8503388575479</v>
      </c>
      <c r="F40" s="133">
        <v>5.14152128357829</v>
      </c>
      <c r="G40" s="133">
        <v>2.92072819142579</v>
      </c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</row>
    <row r="41" ht="15" customHeight="1">
      <c r="A41" s="133">
        <v>0.363078054770101</v>
      </c>
      <c r="B41" s="133">
        <v>4.92593496787968</v>
      </c>
      <c r="C41" s="133">
        <v>2.79045255288861</v>
      </c>
      <c r="D41" s="133">
        <v>5.05390263576114</v>
      </c>
      <c r="E41" s="133">
        <v>2.86294390930898</v>
      </c>
      <c r="F41" s="133">
        <v>5.17870914376613</v>
      </c>
      <c r="G41" s="133">
        <v>2.93364452614426</v>
      </c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</row>
    <row r="42" ht="15" customHeight="1">
      <c r="A42" s="133">
        <v>0.398107170553497</v>
      </c>
      <c r="B42" s="133">
        <v>4.95708503204704</v>
      </c>
      <c r="C42" s="133">
        <v>2.80115728178817</v>
      </c>
      <c r="D42" s="133">
        <v>5.08586192782613</v>
      </c>
      <c r="E42" s="133">
        <v>2.87392672963627</v>
      </c>
      <c r="F42" s="133">
        <v>5.21145767351879</v>
      </c>
      <c r="G42" s="133">
        <v>2.94489856825676</v>
      </c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ht="15" customHeight="1">
      <c r="A43" s="133">
        <v>0.436515832240166</v>
      </c>
      <c r="B43" s="133">
        <v>4.98420173402608</v>
      </c>
      <c r="C43" s="133">
        <v>2.81039783828608</v>
      </c>
      <c r="D43" s="133">
        <v>5.11368307749855</v>
      </c>
      <c r="E43" s="133">
        <v>2.88340734073735</v>
      </c>
      <c r="F43" s="133">
        <v>5.23996586904165</v>
      </c>
      <c r="G43" s="133">
        <v>2.95461330393556</v>
      </c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ht="15" customHeight="1">
      <c r="A44" s="133">
        <v>0.478630092322638</v>
      </c>
      <c r="B44" s="133">
        <v>5.00748301384911</v>
      </c>
      <c r="C44" s="133">
        <v>2.8182828581345</v>
      </c>
      <c r="D44" s="133">
        <v>5.1375691669815</v>
      </c>
      <c r="E44" s="133">
        <v>2.89149720054834</v>
      </c>
      <c r="F44" s="133">
        <v>5.26444182768227</v>
      </c>
      <c r="G44" s="133">
        <v>2.96290294358473</v>
      </c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ht="15" customHeight="1">
      <c r="A45" s="133">
        <v>0.524807460249772</v>
      </c>
      <c r="B45" s="133">
        <v>5.02713655963257</v>
      </c>
      <c r="C45" s="133">
        <v>2.82491381970733</v>
      </c>
      <c r="D45" s="133">
        <v>5.15773327979902</v>
      </c>
      <c r="E45" s="133">
        <v>2.89830042368906</v>
      </c>
      <c r="F45" s="133">
        <v>5.28510389509027</v>
      </c>
      <c r="G45" s="133">
        <v>2.96987417294722</v>
      </c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ht="15" customHeight="1">
      <c r="A46" s="133">
        <v>0.575439937337156</v>
      </c>
      <c r="B46" s="133">
        <v>5.04338043160632</v>
      </c>
      <c r="C46" s="133">
        <v>2.83038617048085</v>
      </c>
      <c r="D46" s="133">
        <v>5.17439914103702</v>
      </c>
      <c r="E46" s="133">
        <v>2.90391493720799</v>
      </c>
      <c r="F46" s="133">
        <v>5.30218132126955</v>
      </c>
      <c r="G46" s="133">
        <v>2.97562733739126</v>
      </c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ht="15" customHeight="1">
      <c r="A47" s="133">
        <v>0.630957344480193</v>
      </c>
      <c r="B47" s="133">
        <v>5.05644313815874</v>
      </c>
      <c r="C47" s="133">
        <v>2.83479037500297</v>
      </c>
      <c r="D47" s="133">
        <v>5.18780119536425</v>
      </c>
      <c r="E47" s="133">
        <v>2.90843355577627</v>
      </c>
      <c r="F47" s="133">
        <v>5.31591434052627</v>
      </c>
      <c r="G47" s="133">
        <v>2.98025754365647</v>
      </c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ht="15" customHeight="1">
      <c r="A48" s="133">
        <v>0.691830970918936</v>
      </c>
      <c r="B48" s="133">
        <v>5.06656309509361</v>
      </c>
      <c r="C48" s="133">
        <v>2.8382128666685</v>
      </c>
      <c r="D48" s="133">
        <v>5.19818405224189</v>
      </c>
      <c r="E48" s="133">
        <v>2.91194495818859</v>
      </c>
      <c r="F48" s="133">
        <v>5.32655360297812</v>
      </c>
      <c r="G48" s="133">
        <v>2.98385566046972</v>
      </c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ht="15" customHeight="1">
      <c r="A49" s="133">
        <v>0.758577575029184</v>
      </c>
      <c r="B49" s="133">
        <v>5.07398742450041</v>
      </c>
      <c r="C49" s="133">
        <v>2.84073688290055</v>
      </c>
      <c r="D49" s="133">
        <v>5.20580125359067</v>
      </c>
      <c r="E49" s="133">
        <v>2.91453454424143</v>
      </c>
      <c r="F49" s="133">
        <v>5.33435891178913</v>
      </c>
      <c r="G49" s="133">
        <v>2.98650919658416</v>
      </c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ht="15" customHeight="1">
      <c r="A50" s="133">
        <v>0.83176377110267</v>
      </c>
      <c r="B50" s="133">
        <v>5.07897008873101</v>
      </c>
      <c r="C50" s="133">
        <v>2.84244316197536</v>
      </c>
      <c r="D50" s="133">
        <v>5.21091335929161</v>
      </c>
      <c r="E50" s="133">
        <v>2.91628514966036</v>
      </c>
      <c r="F50" s="133">
        <v>5.33959726139184</v>
      </c>
      <c r="G50" s="133">
        <v>2.98830303336168</v>
      </c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ht="15" customHeight="1">
      <c r="A51" s="133">
        <v>0.912010839355909</v>
      </c>
      <c r="B51" s="133">
        <v>5.08176940382797</v>
      </c>
      <c r="C51" s="133">
        <v>2.84341048014634</v>
      </c>
      <c r="D51" s="133">
        <v>5.21378539601736</v>
      </c>
      <c r="E51" s="133">
        <v>2.91727759717766</v>
      </c>
      <c r="F51" s="133">
        <v>5.34254022331753</v>
      </c>
      <c r="G51" s="133">
        <v>2.98931998945969</v>
      </c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ht="15" customHeight="1">
      <c r="A52" s="133">
        <v>1</v>
      </c>
      <c r="B52" s="133">
        <v>5.08264395648711</v>
      </c>
      <c r="C52" s="133">
        <v>2.84371483781196</v>
      </c>
      <c r="D52" s="133">
        <v>5.21468266812435</v>
      </c>
      <c r="E52" s="133">
        <v>2.91758986155833</v>
      </c>
      <c r="F52" s="133">
        <v>5.34345965363809</v>
      </c>
      <c r="G52" s="133">
        <v>2.9896399652373</v>
      </c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P52"/>
  <sheetViews>
    <sheetView workbookViewId="0" showGridLines="0" defaultGridColor="1"/>
  </sheetViews>
  <sheetFormatPr defaultColWidth="10.8333" defaultRowHeight="15" customHeight="1" outlineLevelRow="0" outlineLevelCol="0"/>
  <cols>
    <col min="1" max="16" width="10.8516" style="134" customWidth="1"/>
    <col min="17" max="16384" width="10.8516" style="134" customWidth="1"/>
  </cols>
  <sheetData>
    <row r="1" ht="15" customHeight="1">
      <c r="A1" t="s" s="135">
        <v>119</v>
      </c>
      <c r="B1" t="s" s="135">
        <v>120</v>
      </c>
      <c r="C1" t="s" s="135">
        <v>121</v>
      </c>
      <c r="D1" t="s" s="135">
        <v>122</v>
      </c>
      <c r="E1" t="s" s="135">
        <v>123</v>
      </c>
      <c r="F1" t="s" s="135">
        <v>124</v>
      </c>
      <c r="G1" t="s" s="135">
        <v>125</v>
      </c>
      <c r="H1" s="80"/>
      <c r="I1" s="80"/>
      <c r="J1" s="80"/>
      <c r="K1" s="80"/>
      <c r="L1" s="80"/>
      <c r="M1" s="80"/>
      <c r="N1" s="80"/>
      <c r="O1" s="80"/>
      <c r="P1" s="80"/>
    </row>
    <row r="2" ht="15" customHeight="1">
      <c r="A2" s="136">
        <v>0.01</v>
      </c>
      <c r="B2" s="137">
        <v>2.71094349212006</v>
      </c>
      <c r="C2" s="137">
        <v>0.661676961344676</v>
      </c>
      <c r="D2" s="137">
        <v>2.73284419879229</v>
      </c>
      <c r="E2" s="137">
        <v>0.673176356523193</v>
      </c>
      <c r="F2" s="137">
        <v>2.75333047585697</v>
      </c>
      <c r="G2" s="137">
        <v>0.684134163202162</v>
      </c>
      <c r="H2" s="80"/>
      <c r="I2" s="80"/>
      <c r="J2" s="80"/>
      <c r="K2" s="80"/>
      <c r="L2" s="80"/>
      <c r="M2" s="80"/>
      <c r="N2" s="80"/>
      <c r="O2" s="80"/>
      <c r="P2" s="80"/>
    </row>
    <row r="3" ht="15" customHeight="1">
      <c r="A3" s="136">
        <v>0.0109647819614318</v>
      </c>
      <c r="B3" s="137">
        <v>2.79388379031022</v>
      </c>
      <c r="C3" s="137">
        <v>0.817522943812503</v>
      </c>
      <c r="D3" s="137">
        <v>2.81896598378116</v>
      </c>
      <c r="E3" s="137">
        <v>0.832196909278946</v>
      </c>
      <c r="F3" s="137">
        <v>2.84255474118752</v>
      </c>
      <c r="G3" s="137">
        <v>0.846211519935103</v>
      </c>
      <c r="H3" s="80"/>
      <c r="I3" s="80"/>
      <c r="J3" s="80"/>
      <c r="K3" s="80"/>
      <c r="L3" s="80"/>
      <c r="M3" s="80"/>
      <c r="N3" s="80"/>
      <c r="O3" s="80"/>
      <c r="P3" s="80"/>
    </row>
    <row r="4" ht="15" customHeight="1">
      <c r="A4" s="136">
        <v>0.0120226443461741</v>
      </c>
      <c r="B4" s="137">
        <v>2.87738859860884</v>
      </c>
      <c r="C4" s="137">
        <v>0.954219710305831</v>
      </c>
      <c r="D4" s="137">
        <v>2.90570997609031</v>
      </c>
      <c r="E4" s="137">
        <v>0.971850623377061</v>
      </c>
      <c r="F4" s="137">
        <v>2.93246343759727</v>
      </c>
      <c r="G4" s="137">
        <v>0.988723124434628</v>
      </c>
      <c r="H4" s="80"/>
      <c r="I4" s="80"/>
      <c r="J4" s="80"/>
      <c r="K4" s="80"/>
      <c r="L4" s="80"/>
      <c r="M4" s="80"/>
      <c r="N4" s="80"/>
      <c r="O4" s="80"/>
      <c r="P4" s="80"/>
    </row>
    <row r="5" ht="15" customHeight="1">
      <c r="A5" s="136">
        <v>0.013182567385564</v>
      </c>
      <c r="B5" s="137">
        <v>2.96109461530115</v>
      </c>
      <c r="C5" s="137">
        <v>1.07839671380675</v>
      </c>
      <c r="D5" s="137">
        <v>2.99269087540903</v>
      </c>
      <c r="E5" s="137">
        <v>1.09884514205453</v>
      </c>
      <c r="F5" s="137">
        <v>3.02264874621447</v>
      </c>
      <c r="G5" s="137">
        <v>1.11844855882282</v>
      </c>
      <c r="H5" s="80"/>
      <c r="I5" s="80"/>
      <c r="J5" s="80"/>
      <c r="K5" s="80"/>
      <c r="L5" s="80"/>
      <c r="M5" s="80"/>
      <c r="N5" s="80"/>
      <c r="O5" s="80"/>
      <c r="P5" s="80"/>
    </row>
    <row r="6" ht="15" customHeight="1">
      <c r="A6" s="136">
        <v>0.0144543977074592</v>
      </c>
      <c r="B6" s="137">
        <v>3.04467105834767</v>
      </c>
      <c r="C6" s="137">
        <v>1.19329762479116</v>
      </c>
      <c r="D6" s="137">
        <v>3.07955926703844</v>
      </c>
      <c r="E6" s="137">
        <v>1.21645507567974</v>
      </c>
      <c r="F6" s="137">
        <v>3.11274218627683</v>
      </c>
      <c r="G6" s="137">
        <v>1.23869010523172</v>
      </c>
      <c r="H6" s="80"/>
      <c r="I6" s="80"/>
      <c r="J6" s="80"/>
      <c r="K6" s="80"/>
      <c r="L6" s="80"/>
      <c r="M6" s="80"/>
      <c r="N6" s="80"/>
      <c r="O6" s="80"/>
      <c r="P6" s="80"/>
    </row>
    <row r="7" ht="15" customHeight="1">
      <c r="A7" s="136">
        <v>0.0158489319246111</v>
      </c>
      <c r="B7" s="137">
        <v>3.12782769899863</v>
      </c>
      <c r="C7" s="137">
        <v>1.30073476249938</v>
      </c>
      <c r="D7" s="137">
        <v>3.16601026104525</v>
      </c>
      <c r="E7" s="137">
        <v>1.32650594021263</v>
      </c>
      <c r="F7" s="137">
        <v>3.202423893217</v>
      </c>
      <c r="G7" s="137">
        <v>1.35128454761367</v>
      </c>
      <c r="H7" s="80"/>
      <c r="I7" s="80"/>
      <c r="J7" s="80"/>
      <c r="K7" s="80"/>
      <c r="L7" s="80"/>
      <c r="M7" s="80"/>
      <c r="N7" s="80"/>
      <c r="O7" s="80"/>
      <c r="P7" s="80"/>
    </row>
    <row r="8" ht="15" customHeight="1">
      <c r="A8" s="136">
        <v>0.0173780082874937</v>
      </c>
      <c r="B8" s="137">
        <v>3.21032052193807</v>
      </c>
      <c r="C8" s="137">
        <v>1.40181444759081</v>
      </c>
      <c r="D8" s="137">
        <v>3.25178939808087</v>
      </c>
      <c r="E8" s="137">
        <v>1.43011023553903</v>
      </c>
      <c r="F8" s="137">
        <v>3.29142878998455</v>
      </c>
      <c r="G8" s="137">
        <v>1.4573493776142</v>
      </c>
      <c r="H8" s="80"/>
      <c r="I8" s="80"/>
      <c r="J8" s="80"/>
      <c r="K8" s="80"/>
      <c r="L8" s="80"/>
      <c r="M8" s="80"/>
      <c r="N8" s="80"/>
      <c r="O8" s="80"/>
      <c r="P8" s="80"/>
    </row>
    <row r="9" ht="15" customHeight="1">
      <c r="A9" s="136">
        <v>0.0190546071796324</v>
      </c>
      <c r="B9" s="137">
        <v>3.29195492437336</v>
      </c>
      <c r="C9" s="137">
        <v>1.4972623377952</v>
      </c>
      <c r="D9" s="137">
        <v>3.33669579375904</v>
      </c>
      <c r="E9" s="137">
        <v>1.5279973671425</v>
      </c>
      <c r="F9" s="137">
        <v>3.3795496597955</v>
      </c>
      <c r="G9" s="137">
        <v>1.55761700911343</v>
      </c>
      <c r="H9" s="80"/>
      <c r="I9" s="80"/>
      <c r="J9" s="80"/>
      <c r="K9" s="80"/>
      <c r="L9" s="80"/>
      <c r="M9" s="80"/>
      <c r="N9" s="80"/>
      <c r="O9" s="80"/>
      <c r="P9" s="80"/>
    </row>
    <row r="10" ht="15" customHeight="1">
      <c r="A10" s="136">
        <v>0.0208929613085403</v>
      </c>
      <c r="B10" s="137">
        <v>3.37258655343278</v>
      </c>
      <c r="C10" s="137">
        <v>1.58758787748223</v>
      </c>
      <c r="D10" s="137">
        <v>3.42058265002651</v>
      </c>
      <c r="E10" s="137">
        <v>1.62068013786038</v>
      </c>
      <c r="F10" s="137">
        <v>3.46663729261629</v>
      </c>
      <c r="G10" s="137">
        <v>1.65260313906544</v>
      </c>
      <c r="H10" s="80"/>
      <c r="I10" s="80"/>
      <c r="J10" s="80"/>
      <c r="K10" s="80"/>
      <c r="L10" s="80"/>
      <c r="M10" s="80"/>
      <c r="N10" s="80"/>
      <c r="O10" s="80"/>
      <c r="P10" s="80"/>
    </row>
    <row r="11" ht="15" customHeight="1">
      <c r="A11" s="136">
        <v>0.0229086765276777</v>
      </c>
      <c r="B11" s="137">
        <v>3.45211995100814</v>
      </c>
      <c r="C11" s="137">
        <v>1.67317404896539</v>
      </c>
      <c r="D11" s="137">
        <v>3.50335536424689</v>
      </c>
      <c r="E11" s="137">
        <v>1.70854532841361</v>
      </c>
      <c r="F11" s="137">
        <v>3.55259803235978</v>
      </c>
      <c r="G11" s="137">
        <v>1.74269806242053</v>
      </c>
      <c r="H11" s="80"/>
      <c r="I11" s="80"/>
      <c r="J11" s="80"/>
      <c r="K11" s="80"/>
      <c r="L11" s="80"/>
      <c r="M11" s="80"/>
      <c r="N11" s="80"/>
      <c r="O11" s="80"/>
      <c r="P11" s="80"/>
    </row>
    <row r="12" ht="15" customHeight="1">
      <c r="A12" s="136">
        <v>0.0251188643150957</v>
      </c>
      <c r="B12" s="137">
        <v>3.53050526229526</v>
      </c>
      <c r="C12" s="137">
        <v>1.7543286322015</v>
      </c>
      <c r="D12" s="137">
        <v>3.58496756950666</v>
      </c>
      <c r="E12" s="137">
        <v>1.79190517046091</v>
      </c>
      <c r="F12" s="137">
        <v>3.6373890914213</v>
      </c>
      <c r="G12" s="137">
        <v>1.82821826543094</v>
      </c>
      <c r="H12" s="80"/>
      <c r="I12" s="80"/>
      <c r="J12" s="80"/>
      <c r="K12" s="80"/>
      <c r="L12" s="80"/>
      <c r="M12" s="80"/>
      <c r="N12" s="80"/>
      <c r="O12" s="80"/>
      <c r="P12" s="80"/>
    </row>
    <row r="13" ht="15" customHeight="1">
      <c r="A13" s="136">
        <v>0.0275422870333816</v>
      </c>
      <c r="B13" s="137">
        <v>3.60773330820142</v>
      </c>
      <c r="C13" s="137">
        <v>1.83131403045493</v>
      </c>
      <c r="D13" s="137">
        <v>3.66541543746487</v>
      </c>
      <c r="E13" s="137">
        <v>1.87102703892189</v>
      </c>
      <c r="F13" s="137">
        <v>3.72101204403443</v>
      </c>
      <c r="G13" s="137">
        <v>1.90943592850008</v>
      </c>
      <c r="H13" s="80"/>
      <c r="I13" s="80"/>
      <c r="J13" s="80"/>
      <c r="K13" s="80"/>
      <c r="L13" s="80"/>
      <c r="M13" s="80"/>
      <c r="N13" s="80"/>
      <c r="O13" s="80"/>
      <c r="P13" s="80"/>
    </row>
    <row r="14" ht="15" customHeight="1">
      <c r="A14" s="136">
        <v>0.0301995172040201</v>
      </c>
      <c r="B14" s="137">
        <v>3.68382932002613</v>
      </c>
      <c r="C14" s="137">
        <v>1.90436445569982</v>
      </c>
      <c r="D14" s="137">
        <v>3.7447306002376</v>
      </c>
      <c r="E14" s="137">
        <v>1.94615033398168</v>
      </c>
      <c r="F14" s="137">
        <v>3.80350490149579</v>
      </c>
      <c r="G14" s="137">
        <v>1.98659546434379</v>
      </c>
      <c r="H14" s="80"/>
      <c r="I14" s="80"/>
      <c r="J14" s="80"/>
      <c r="K14" s="80"/>
      <c r="L14" s="80"/>
      <c r="M14" s="80"/>
      <c r="N14" s="80"/>
      <c r="O14" s="80"/>
      <c r="P14" s="80"/>
    </row>
    <row r="15" ht="15" customHeight="1">
      <c r="A15" s="136">
        <v>0.0331131121482591</v>
      </c>
      <c r="B15" s="137">
        <v>3.7588456584154</v>
      </c>
      <c r="C15" s="137">
        <v>1.97369539414451</v>
      </c>
      <c r="D15" s="137">
        <v>3.82297204918961</v>
      </c>
      <c r="E15" s="137">
        <v>2.01749556996082</v>
      </c>
      <c r="F15" s="137">
        <v>3.88493315214751</v>
      </c>
      <c r="G15" s="137">
        <v>2.05992219243189</v>
      </c>
      <c r="H15" s="80"/>
      <c r="I15" s="80"/>
      <c r="J15" s="80"/>
      <c r="K15" s="80"/>
      <c r="L15" s="80"/>
      <c r="M15" s="80"/>
      <c r="N15" s="80"/>
      <c r="O15" s="80"/>
      <c r="P15" s="80"/>
    </row>
    <row r="16" ht="15" customHeight="1">
      <c r="A16" s="136">
        <v>0.0363078054770101</v>
      </c>
      <c r="B16" s="137">
        <v>3.83285380990216</v>
      </c>
      <c r="C16" s="137">
        <v>2.03950826580922</v>
      </c>
      <c r="D16" s="137">
        <v>3.90021733583599</v>
      </c>
      <c r="E16" s="137">
        <v>2.08526864865957</v>
      </c>
      <c r="F16" s="137">
        <v>3.96538014958742</v>
      </c>
      <c r="G16" s="137">
        <v>2.12962621121679</v>
      </c>
      <c r="H16" s="80"/>
      <c r="I16" t="s" s="132">
        <v>127</v>
      </c>
      <c r="J16" s="80"/>
      <c r="K16" s="80"/>
      <c r="L16" s="80"/>
      <c r="M16" s="80"/>
      <c r="N16" s="80"/>
      <c r="O16" s="80"/>
      <c r="P16" s="80"/>
    </row>
    <row r="17" ht="15" customHeight="1">
      <c r="A17" s="136">
        <v>0.0398107170553497</v>
      </c>
      <c r="B17" s="137">
        <v>3.90593596920511</v>
      </c>
      <c r="C17" s="137">
        <v>2.10199213024931</v>
      </c>
      <c r="D17" s="137">
        <v>3.97655341565356</v>
      </c>
      <c r="E17" s="137">
        <v>2.14966221516006</v>
      </c>
      <c r="F17" s="137">
        <v>4.04493720313033</v>
      </c>
      <c r="G17" s="137">
        <v>2.19590339280101</v>
      </c>
      <c r="H17" s="80"/>
      <c r="I17" s="80"/>
      <c r="J17" s="80"/>
      <c r="K17" s="80"/>
      <c r="L17" s="80"/>
      <c r="M17" s="80"/>
      <c r="N17" s="80"/>
      <c r="O17" s="80"/>
      <c r="P17" s="80"/>
    </row>
    <row r="18" ht="15" customHeight="1">
      <c r="A18" s="136">
        <v>0.0436515832240166</v>
      </c>
      <c r="B18" s="137">
        <v>3.97817650742727</v>
      </c>
      <c r="C18" s="137">
        <v>2.16132366084106</v>
      </c>
      <c r="D18" s="137">
        <v>4.0520674657032</v>
      </c>
      <c r="E18" s="137">
        <v>2.21085535040243</v>
      </c>
      <c r="F18" s="137">
        <v>4.12369374799848</v>
      </c>
      <c r="G18" s="137">
        <v>2.25893479766968</v>
      </c>
      <c r="H18" s="80"/>
      <c r="I18" s="80"/>
      <c r="J18" s="80"/>
      <c r="K18" s="80"/>
      <c r="L18" s="80"/>
      <c r="M18" s="80"/>
      <c r="N18" s="80"/>
      <c r="O18" s="80"/>
      <c r="P18" s="80"/>
    </row>
    <row r="19" ht="15" customHeight="1">
      <c r="A19" s="136">
        <v>0.0478630092322638</v>
      </c>
      <c r="B19" s="137">
        <v>4.0496536414768</v>
      </c>
      <c r="C19" s="137">
        <v>2.21766623896936</v>
      </c>
      <c r="D19" s="137">
        <v>4.12683802467136</v>
      </c>
      <c r="E19" s="137">
        <v>2.2690124764192</v>
      </c>
      <c r="F19" s="137">
        <v>4.20172796619899</v>
      </c>
      <c r="G19" s="137">
        <v>2.31888539943777</v>
      </c>
      <c r="H19" s="80"/>
      <c r="I19" s="80"/>
      <c r="J19" s="80"/>
      <c r="K19" s="80"/>
      <c r="L19" s="80"/>
      <c r="M19" s="80"/>
      <c r="N19" s="80"/>
      <c r="O19" s="80"/>
      <c r="P19" s="80"/>
    </row>
    <row r="20" ht="15" customHeight="1">
      <c r="A20" s="136">
        <v>0.0524807460249772</v>
      </c>
      <c r="B20" s="137">
        <v>4.12043162454548</v>
      </c>
      <c r="C20" s="137">
        <v>2.27116877110794</v>
      </c>
      <c r="D20" s="137">
        <v>4.20092680652597</v>
      </c>
      <c r="E20" s="137">
        <v>2.32428209302404</v>
      </c>
      <c r="F20" s="137">
        <v>4.27909825760671</v>
      </c>
      <c r="G20" s="137">
        <v>2.37590276560196</v>
      </c>
      <c r="H20" s="80"/>
      <c r="I20" s="80"/>
      <c r="J20" s="80"/>
      <c r="K20" s="80"/>
      <c r="L20" s="80"/>
      <c r="M20" s="80"/>
      <c r="N20" s="80"/>
      <c r="O20" s="80"/>
      <c r="P20" s="80"/>
    </row>
    <row r="21" ht="15" customHeight="1">
      <c r="A21" s="136">
        <v>0.0575439937337156</v>
      </c>
      <c r="B21" s="137">
        <v>4.19055379635534</v>
      </c>
      <c r="C21" s="137">
        <v>2.32196467106611</v>
      </c>
      <c r="D21" s="137">
        <v>4.27437156061882</v>
      </c>
      <c r="E21" s="137">
        <v>2.37679580032904</v>
      </c>
      <c r="F21" s="137">
        <v>4.35583595055385</v>
      </c>
      <c r="G21" s="137">
        <v>2.43011614598602</v>
      </c>
      <c r="H21" s="80"/>
      <c r="I21" s="80"/>
      <c r="J21" s="80"/>
      <c r="K21" s="80"/>
      <c r="L21" s="80"/>
      <c r="M21" s="80"/>
      <c r="N21" s="80"/>
      <c r="O21" s="80"/>
      <c r="P21" s="80"/>
    </row>
    <row r="22" ht="15" customHeight="1">
      <c r="A22" s="136">
        <v>0.0630957344480193</v>
      </c>
      <c r="B22" s="137">
        <v>4.26003681706212</v>
      </c>
      <c r="C22" s="137">
        <v>2.37017131149743</v>
      </c>
      <c r="D22" s="137">
        <v>4.34718031525219</v>
      </c>
      <c r="E22" s="137">
        <v>2.42666790460041</v>
      </c>
      <c r="F22" s="137">
        <v>4.43193961503787</v>
      </c>
      <c r="G22" s="137">
        <v>2.48163626857382</v>
      </c>
      <c r="H22" s="80"/>
      <c r="I22" s="80"/>
      <c r="J22" s="80"/>
      <c r="K22" s="80"/>
      <c r="L22" s="80"/>
      <c r="M22" s="80"/>
      <c r="N22" s="80"/>
      <c r="O22" s="80"/>
      <c r="P22" s="80"/>
    </row>
    <row r="23" ht="15" customHeight="1">
      <c r="A23" s="136">
        <v>0.0691830970918936</v>
      </c>
      <c r="B23" s="137">
        <v>4.32886637488056</v>
      </c>
      <c r="C23" s="137">
        <v>2.4158901332433</v>
      </c>
      <c r="D23" s="137">
        <v>4.41932731538768</v>
      </c>
      <c r="E23" s="137">
        <v>2.47399579356546</v>
      </c>
      <c r="F23" s="137">
        <v>4.5073712907676</v>
      </c>
      <c r="G23" s="137">
        <v>2.53055601238073</v>
      </c>
      <c r="H23" s="80"/>
      <c r="I23" s="80"/>
      <c r="J23" s="80"/>
      <c r="K23" s="80"/>
      <c r="L23" s="80"/>
      <c r="M23" s="80"/>
      <c r="N23" s="80"/>
      <c r="O23" s="80"/>
      <c r="P23" s="80"/>
    </row>
    <row r="24" ht="15" customHeight="1">
      <c r="A24" s="136">
        <v>0.0758577575029183</v>
      </c>
      <c r="B24" s="137">
        <v>4.39699459963974</v>
      </c>
      <c r="C24" s="137">
        <v>2.45920749795577</v>
      </c>
      <c r="D24" s="137">
        <v>4.49075086209064</v>
      </c>
      <c r="E24" s="137">
        <v>2.51886113401021</v>
      </c>
      <c r="F24" s="137">
        <v>4.58205481901945</v>
      </c>
      <c r="G24" s="137">
        <v>2.57695198242375</v>
      </c>
      <c r="H24" s="80"/>
      <c r="I24" s="80"/>
      <c r="J24" s="80"/>
      <c r="K24" s="80"/>
      <c r="L24" s="80"/>
      <c r="M24" s="80"/>
      <c r="N24" s="80"/>
      <c r="O24" s="80"/>
      <c r="P24" s="80"/>
    </row>
    <row r="25" ht="15" customHeight="1">
      <c r="A25" s="136">
        <v>0.083176377110267</v>
      </c>
      <c r="B25" s="137">
        <v>4.46433931251462</v>
      </c>
      <c r="C25" s="137">
        <v>2.50019626405875</v>
      </c>
      <c r="D25" s="137">
        <v>4.56135315896598</v>
      </c>
      <c r="E25" s="137">
        <v>2.56133184373315</v>
      </c>
      <c r="F25" s="137">
        <v>4.65587633788381</v>
      </c>
      <c r="G25" s="137">
        <v>2.62088689802904</v>
      </c>
      <c r="H25" s="80"/>
      <c r="I25" s="80"/>
      <c r="J25" s="80"/>
      <c r="K25" s="80"/>
      <c r="L25" s="80"/>
      <c r="M25" s="80"/>
      <c r="N25" s="80"/>
      <c r="O25" s="80"/>
      <c r="P25" s="80"/>
    </row>
    <row r="26" ht="15" customHeight="1">
      <c r="A26" s="136">
        <v>0.0912010839355909</v>
      </c>
      <c r="B26" s="137">
        <v>4.53078511367448</v>
      </c>
      <c r="C26" s="137">
        <v>2.53891797121923</v>
      </c>
      <c r="D26" s="137">
        <v>4.63100211036803</v>
      </c>
      <c r="E26" s="137">
        <v>2.60146468005139</v>
      </c>
      <c r="F26" s="137">
        <v>4.7286868325877</v>
      </c>
      <c r="G26" s="137">
        <v>2.66241259817943</v>
      </c>
      <c r="H26" s="80"/>
      <c r="I26" s="80"/>
      <c r="J26" s="80"/>
      <c r="K26" s="80"/>
      <c r="L26" s="80"/>
      <c r="M26" s="80"/>
      <c r="N26" s="80"/>
      <c r="O26" s="80"/>
      <c r="P26" s="80"/>
    </row>
    <row r="27" ht="15" customHeight="1">
      <c r="A27" s="136">
        <v>0.1</v>
      </c>
      <c r="B27" s="137">
        <v>4.5961861816174</v>
      </c>
      <c r="C27" s="137">
        <v>2.57542544998251</v>
      </c>
      <c r="D27" s="137">
        <v>4.69953487971137</v>
      </c>
      <c r="E27" s="137">
        <v>2.63930822110841</v>
      </c>
      <c r="F27" s="137">
        <v>4.80030646975225</v>
      </c>
      <c r="G27" s="137">
        <v>2.70157339265337</v>
      </c>
      <c r="H27" s="80"/>
      <c r="I27" s="80"/>
      <c r="J27" s="80"/>
      <c r="K27" s="80"/>
      <c r="L27" s="80"/>
      <c r="M27" s="80"/>
      <c r="N27" s="80"/>
      <c r="O27" s="80"/>
      <c r="P27" s="80"/>
    </row>
    <row r="28" ht="15" customHeight="1">
      <c r="A28" s="136">
        <v>0.109647819614318</v>
      </c>
      <c r="B28" s="137">
        <v>4.66037053194333</v>
      </c>
      <c r="C28" s="137">
        <v>2.60976562720221</v>
      </c>
      <c r="D28" s="137">
        <v>4.76676288581521</v>
      </c>
      <c r="E28" s="137">
        <v>2.67490597522104</v>
      </c>
      <c r="F28" s="137">
        <v>4.87053032220312</v>
      </c>
      <c r="G28" s="137">
        <v>2.73840946024237</v>
      </c>
      <c r="H28" s="80"/>
      <c r="I28" s="80"/>
      <c r="J28" s="80"/>
      <c r="K28" s="80"/>
      <c r="L28" s="80"/>
      <c r="M28" s="80"/>
      <c r="N28" s="80"/>
      <c r="O28" s="80"/>
      <c r="P28" s="80"/>
    </row>
    <row r="29" ht="15" customHeight="1">
      <c r="A29" s="136">
        <v>0.120226443461741</v>
      </c>
      <c r="B29" s="137">
        <v>4.72314538377411</v>
      </c>
      <c r="C29" s="137">
        <v>2.64198228420268</v>
      </c>
      <c r="D29" s="137">
        <v>4.8324778214627</v>
      </c>
      <c r="E29" s="137">
        <v>2.70829935005857</v>
      </c>
      <c r="F29" s="137">
        <v>4.93913501367138</v>
      </c>
      <c r="G29" s="137">
        <v>2.77296000762754</v>
      </c>
      <c r="H29" s="80"/>
      <c r="I29" s="80"/>
      <c r="J29" s="80"/>
      <c r="K29" s="80"/>
      <c r="L29" s="80"/>
      <c r="M29" s="80"/>
      <c r="N29" s="80"/>
      <c r="O29" s="80"/>
      <c r="P29" s="80"/>
    </row>
    <row r="30" ht="15" customHeight="1">
      <c r="A30" s="136">
        <v>0.13182567385564</v>
      </c>
      <c r="B30" s="137">
        <v>4.78430323722694</v>
      </c>
      <c r="C30" s="137">
        <v>2.67211855105978</v>
      </c>
      <c r="D30" s="137">
        <v>4.89645825332249</v>
      </c>
      <c r="E30" s="137">
        <v>2.73953025598017</v>
      </c>
      <c r="F30" s="137">
        <v>5.00588579336211</v>
      </c>
      <c r="G30" s="137">
        <v>2.80526595222784</v>
      </c>
      <c r="H30" s="80"/>
      <c r="I30" s="80"/>
      <c r="J30" s="80"/>
      <c r="K30" s="80"/>
      <c r="L30" s="80"/>
      <c r="M30" s="80"/>
      <c r="N30" s="80"/>
      <c r="O30" s="80"/>
      <c r="P30" s="80"/>
    </row>
    <row r="31" ht="15" customHeight="1">
      <c r="A31" s="136">
        <v>0.144543977074592</v>
      </c>
      <c r="B31" s="137">
        <v>4.84362826351268</v>
      </c>
      <c r="C31" s="137">
        <v>2.70021897037227</v>
      </c>
      <c r="D31" s="137">
        <v>4.9584763745059</v>
      </c>
      <c r="E31" s="137">
        <v>2.76864317774471</v>
      </c>
      <c r="F31" s="137">
        <v>5.07054359866816</v>
      </c>
      <c r="G31" s="137">
        <v>2.83537197422718</v>
      </c>
      <c r="H31" s="80"/>
      <c r="I31" s="80"/>
      <c r="J31" s="80"/>
      <c r="K31" s="80"/>
      <c r="L31" s="80"/>
      <c r="M31" s="80"/>
      <c r="N31" s="80"/>
      <c r="O31" s="80"/>
      <c r="P31" s="80"/>
    </row>
    <row r="32" ht="15" customHeight="1">
      <c r="A32" s="136">
        <v>0.158489319246111</v>
      </c>
      <c r="B32" s="137">
        <v>4.90090264394186</v>
      </c>
      <c r="C32" s="137">
        <v>2.72633102641971</v>
      </c>
      <c r="D32" s="137">
        <v>5.01830455069172</v>
      </c>
      <c r="E32" s="137">
        <v>2.79568663016181</v>
      </c>
      <c r="F32" s="137">
        <v>5.13287174998051</v>
      </c>
      <c r="G32" s="137">
        <v>2.86332787148425</v>
      </c>
      <c r="H32" s="80"/>
      <c r="I32" s="80"/>
      <c r="J32" s="80"/>
      <c r="K32" s="80"/>
      <c r="L32" s="80"/>
      <c r="M32" s="80"/>
      <c r="N32" s="80"/>
      <c r="O32" s="80"/>
      <c r="P32" s="80"/>
    </row>
    <row r="33" ht="15" customHeight="1">
      <c r="A33" s="136">
        <v>0.173780082874937</v>
      </c>
      <c r="B33" s="137">
        <v>4.95591257606368</v>
      </c>
      <c r="C33" s="137">
        <v>2.75050611085581</v>
      </c>
      <c r="D33" s="137">
        <v>5.07572138452042</v>
      </c>
      <c r="E33" s="137">
        <v>2.82071398636234</v>
      </c>
      <c r="F33" s="137">
        <v>5.19264202320383</v>
      </c>
      <c r="G33" s="137">
        <v>2.88918923056375</v>
      </c>
      <c r="H33" s="80"/>
      <c r="I33" s="80"/>
      <c r="J33" s="80"/>
      <c r="K33" s="80"/>
      <c r="L33" s="80"/>
      <c r="M33" s="80"/>
      <c r="N33" s="80"/>
      <c r="O33" s="80"/>
      <c r="P33" s="80"/>
    </row>
    <row r="34" ht="15" customHeight="1">
      <c r="A34" s="136">
        <v>0.190546071796324</v>
      </c>
      <c r="B34" s="137">
        <v>5.00845374485559</v>
      </c>
      <c r="C34" s="137">
        <v>2.77279995391845</v>
      </c>
      <c r="D34" s="137">
        <v>5.13051712992847</v>
      </c>
      <c r="E34" s="137">
        <v>2.84378373594585</v>
      </c>
      <c r="F34" s="137">
        <v>5.24963996383445</v>
      </c>
      <c r="G34" s="137">
        <v>2.9130174972291</v>
      </c>
      <c r="H34" s="80"/>
      <c r="I34" s="80"/>
      <c r="J34" s="80"/>
      <c r="K34" s="80"/>
      <c r="L34" s="80"/>
      <c r="M34" s="80"/>
      <c r="N34" s="80"/>
      <c r="O34" s="80"/>
      <c r="P34" s="80"/>
    </row>
    <row r="35" ht="15" customHeight="1">
      <c r="A35" s="136">
        <v>0.208929613085403</v>
      </c>
      <c r="B35" s="137">
        <v>5.05833615089108</v>
      </c>
      <c r="C35" s="137">
        <v>2.79327260068928</v>
      </c>
      <c r="D35" s="137">
        <v>5.18249837459992</v>
      </c>
      <c r="E35" s="137">
        <v>2.86495927207886</v>
      </c>
      <c r="F35" s="137">
        <v>5.30366939529079</v>
      </c>
      <c r="G35" s="137">
        <v>2.93487956814949</v>
      </c>
      <c r="H35" s="80"/>
      <c r="I35" s="80"/>
      <c r="J35" s="80"/>
      <c r="K35" s="80"/>
      <c r="L35" s="80"/>
      <c r="M35" s="80"/>
      <c r="N35" s="80"/>
      <c r="O35" s="80"/>
      <c r="P35" s="80"/>
    </row>
    <row r="36" ht="15" customHeight="1">
      <c r="A36" s="136">
        <v>0.229086765276777</v>
      </c>
      <c r="B36" s="137">
        <v>5.10538825242789</v>
      </c>
      <c r="C36" s="137">
        <v>2.81198803490832</v>
      </c>
      <c r="D36" s="137">
        <v>5.23149198860626</v>
      </c>
      <c r="E36" s="137">
        <v>2.88430833312846</v>
      </c>
      <c r="F36" s="137">
        <v>5.35455615285085</v>
      </c>
      <c r="G36" s="137">
        <v>2.95484704735459</v>
      </c>
      <c r="H36" s="80"/>
      <c r="I36" s="80"/>
      <c r="J36" s="80"/>
      <c r="K36" s="80"/>
      <c r="L36" s="80"/>
      <c r="M36" s="80"/>
      <c r="N36" s="80"/>
      <c r="O36" s="80"/>
      <c r="P36" s="80"/>
    </row>
    <row r="37" ht="15" customHeight="1">
      <c r="A37" s="136">
        <v>0.251188643150958</v>
      </c>
      <c r="B37" s="137">
        <v>5.14946044317091</v>
      </c>
      <c r="C37" s="137">
        <v>2.8290135677005</v>
      </c>
      <c r="D37" s="137">
        <v>5.27734838144295</v>
      </c>
      <c r="E37" s="137">
        <v>2.90190222517355</v>
      </c>
      <c r="F37" s="137">
        <v>5.40215111228532</v>
      </c>
      <c r="G37" s="137">
        <v>2.97299530536509</v>
      </c>
      <c r="H37" s="80"/>
      <c r="I37" s="80"/>
      <c r="J37" s="80"/>
      <c r="K37" s="80"/>
      <c r="L37" s="80"/>
      <c r="M37" s="80"/>
      <c r="N37" s="80"/>
      <c r="O37" s="80"/>
      <c r="P37" s="80"/>
    </row>
    <row r="38" ht="15" customHeight="1">
      <c r="A38" s="136">
        <v>0.275422870333816</v>
      </c>
      <c r="B38" s="137">
        <v>5.19042791520519</v>
      </c>
      <c r="C38" s="137">
        <v>2.84441910058217</v>
      </c>
      <c r="D38" s="137">
        <v>5.31994414465034</v>
      </c>
      <c r="E38" s="137">
        <v>2.91781494521875</v>
      </c>
      <c r="F38" s="137">
        <v>5.44633261132575</v>
      </c>
      <c r="G38" s="137">
        <v>2.98940246738033</v>
      </c>
      <c r="H38" s="80"/>
      <c r="I38" s="80"/>
      <c r="J38" s="80"/>
      <c r="K38" s="80"/>
      <c r="L38" s="80"/>
      <c r="M38" s="80"/>
      <c r="N38" s="80"/>
      <c r="O38" s="80"/>
      <c r="P38" s="80"/>
    </row>
    <row r="39" ht="15" customHeight="1">
      <c r="A39" s="136">
        <v>0.301995172040201</v>
      </c>
      <c r="B39" s="137">
        <v>5.22819297246119</v>
      </c>
      <c r="C39" s="137">
        <v>2.85827635851192</v>
      </c>
      <c r="D39" s="137">
        <v>5.35918415960084</v>
      </c>
      <c r="E39" s="137">
        <v>2.93212230320163</v>
      </c>
      <c r="F39" s="137">
        <v>5.48700835678986</v>
      </c>
      <c r="G39" s="137">
        <v>3.00414843034086</v>
      </c>
      <c r="H39" s="80"/>
      <c r="I39" s="80"/>
      <c r="J39" s="80"/>
      <c r="K39" s="80"/>
      <c r="L39" s="80"/>
      <c r="M39" s="80"/>
      <c r="N39" s="80"/>
      <c r="O39" s="80"/>
      <c r="P39" s="80"/>
    </row>
    <row r="40" ht="15" customHeight="1">
      <c r="A40" s="136">
        <v>0.331131121482591</v>
      </c>
      <c r="B40" s="137">
        <v>5.26268685488645</v>
      </c>
      <c r="C40" s="137">
        <v>2.87065816772235</v>
      </c>
      <c r="D40" s="137">
        <v>5.39500324052645</v>
      </c>
      <c r="E40" s="137">
        <v>2.94490111738464</v>
      </c>
      <c r="F40" s="137">
        <v>5.52411689625572</v>
      </c>
      <c r="G40" s="137">
        <v>3.01731398281197</v>
      </c>
      <c r="H40" s="80"/>
      <c r="I40" s="80"/>
      <c r="J40" s="80"/>
      <c r="K40" s="80"/>
      <c r="L40" s="80"/>
      <c r="M40" s="80"/>
      <c r="N40" s="80"/>
      <c r="O40" s="80"/>
      <c r="P40" s="80"/>
    </row>
    <row r="41" ht="15" customHeight="1">
      <c r="A41" s="136">
        <v>0.363078054770101</v>
      </c>
      <c r="B41" s="137">
        <v>5.29387112025801</v>
      </c>
      <c r="C41" s="137">
        <v>2.88163783281235</v>
      </c>
      <c r="D41" s="137">
        <v>5.42736736449044</v>
      </c>
      <c r="E41" s="137">
        <v>2.95622853522566</v>
      </c>
      <c r="F41" s="137">
        <v>5.55762870499412</v>
      </c>
      <c r="G41" s="137">
        <v>3.02898007483339</v>
      </c>
      <c r="H41" s="80"/>
      <c r="I41" s="80"/>
      <c r="J41" s="80"/>
      <c r="K41" s="80"/>
      <c r="L41" s="80"/>
      <c r="M41" s="80"/>
      <c r="N41" s="80"/>
      <c r="O41" s="80"/>
      <c r="P41" s="80"/>
    </row>
    <row r="42" ht="15" customHeight="1">
      <c r="A42" s="136">
        <v>0.398107170553497</v>
      </c>
      <c r="B42" s="137">
        <v>5.32173859873421</v>
      </c>
      <c r="C42" s="137">
        <v>2.89128864350443</v>
      </c>
      <c r="D42" s="137">
        <v>5.45627450351227</v>
      </c>
      <c r="E42" s="137">
        <v>2.96618150624589</v>
      </c>
      <c r="F42" s="137">
        <v>5.58754690870901</v>
      </c>
      <c r="G42" s="137">
        <v>3.03922726310151</v>
      </c>
      <c r="H42" s="80"/>
      <c r="I42" s="80"/>
      <c r="J42" s="80"/>
      <c r="K42" s="80"/>
      <c r="L42" s="80"/>
      <c r="M42" s="80"/>
      <c r="N42" s="80"/>
      <c r="O42" s="80"/>
      <c r="P42" s="80"/>
    </row>
    <row r="43" ht="15" customHeight="1">
      <c r="A43" s="136">
        <v>0.436515832240166</v>
      </c>
      <c r="B43" s="137">
        <v>5.3463139122728</v>
      </c>
      <c r="C43" s="137">
        <v>2.8996835260861</v>
      </c>
      <c r="D43" s="137">
        <v>5.48175504868726</v>
      </c>
      <c r="E43" s="137">
        <v>2.97483641783505</v>
      </c>
      <c r="F43" s="137">
        <v>5.6139076221318</v>
      </c>
      <c r="G43" s="137">
        <v>3.04813533504538</v>
      </c>
      <c r="H43" s="80"/>
      <c r="I43" s="80"/>
      <c r="J43" s="80"/>
      <c r="K43" s="80"/>
      <c r="L43" s="80"/>
      <c r="M43" s="80"/>
      <c r="N43" s="80"/>
      <c r="O43" s="80"/>
      <c r="P43" s="80"/>
    </row>
    <row r="44" ht="15" customHeight="1">
      <c r="A44" s="136">
        <v>0.478630092322638</v>
      </c>
      <c r="B44" s="137">
        <v>5.36765351825073</v>
      </c>
      <c r="C44" s="137">
        <v>2.90689483714508</v>
      </c>
      <c r="D44" s="137">
        <v>5.50387178082912</v>
      </c>
      <c r="E44" s="137">
        <v>2.98226888738293</v>
      </c>
      <c r="F44" s="137">
        <v>5.63677985660659</v>
      </c>
      <c r="G44" s="137">
        <v>3.05578310282903</v>
      </c>
      <c r="H44" s="80"/>
      <c r="I44" s="80"/>
      <c r="J44" s="80"/>
      <c r="K44" s="80"/>
      <c r="L44" s="80"/>
      <c r="M44" s="80"/>
      <c r="N44" s="80"/>
      <c r="O44" s="80"/>
      <c r="P44" s="80"/>
    </row>
    <row r="45" ht="15" customHeight="1">
      <c r="A45" s="136">
        <v>0.524807460249772</v>
      </c>
      <c r="B45" s="137">
        <v>5.38584521543871</v>
      </c>
      <c r="C45" s="137">
        <v>2.91299428571921</v>
      </c>
      <c r="D45" s="137">
        <v>5.52271931972981</v>
      </c>
      <c r="E45" s="137">
        <v>2.98855369302856</v>
      </c>
      <c r="F45" s="137">
        <v>5.65626492114781</v>
      </c>
      <c r="G45" s="137">
        <v>3.0622483451998</v>
      </c>
      <c r="H45" s="80"/>
      <c r="I45" s="80"/>
      <c r="J45" s="80"/>
      <c r="K45" s="80"/>
      <c r="L45" s="80"/>
      <c r="M45" s="80"/>
      <c r="N45" s="80"/>
      <c r="O45" s="80"/>
      <c r="P45" s="80"/>
    </row>
    <row r="46" ht="15" customHeight="1">
      <c r="A46" s="136">
        <v>0.575439937337156</v>
      </c>
      <c r="B46" s="137">
        <v>5.40100703855984</v>
      </c>
      <c r="C46" s="137">
        <v>2.91805296062225</v>
      </c>
      <c r="D46" s="137">
        <v>5.53842297142792</v>
      </c>
      <c r="E46" s="137">
        <v>2.99376481641049</v>
      </c>
      <c r="F46" s="137">
        <v>5.67249522969865</v>
      </c>
      <c r="G46" s="137">
        <v>3.06760786741176</v>
      </c>
      <c r="H46" s="80"/>
      <c r="I46" s="80"/>
      <c r="J46" s="80"/>
      <c r="K46" s="80"/>
      <c r="L46" s="80"/>
      <c r="M46" s="80"/>
      <c r="N46" s="80"/>
      <c r="O46" s="80"/>
      <c r="P46" s="80"/>
    </row>
    <row r="47" ht="15" customHeight="1">
      <c r="A47" s="136">
        <v>0.630957344480193</v>
      </c>
      <c r="B47" s="137">
        <v>5.41328547106483</v>
      </c>
      <c r="C47" s="137">
        <v>2.92214143302747</v>
      </c>
      <c r="D47" s="137">
        <v>5.55113689612268</v>
      </c>
      <c r="E47" s="137">
        <v>2.99797556461583</v>
      </c>
      <c r="F47" s="137">
        <v>5.68563243036902</v>
      </c>
      <c r="G47" s="137">
        <v>3.07193764368917</v>
      </c>
      <c r="H47" s="80"/>
      <c r="I47" s="80"/>
      <c r="J47" s="80"/>
      <c r="K47" s="80"/>
      <c r="L47" s="80"/>
      <c r="M47" s="80"/>
      <c r="N47" s="80"/>
      <c r="O47" s="80"/>
      <c r="P47" s="80"/>
    </row>
    <row r="48" ht="15" customHeight="1">
      <c r="A48" s="136">
        <v>0.691830970918936</v>
      </c>
      <c r="B48" s="137">
        <v>5.42285292675626</v>
      </c>
      <c r="C48" s="137">
        <v>2.92532989996813</v>
      </c>
      <c r="D48" s="137">
        <v>5.56104154082135</v>
      </c>
      <c r="E48" s="137">
        <v>3.00125873457227</v>
      </c>
      <c r="F48" s="137">
        <v>5.69586479441822</v>
      </c>
      <c r="G48" s="137">
        <v>3.07531300320927</v>
      </c>
      <c r="H48" s="80"/>
      <c r="I48" s="80"/>
      <c r="J48" s="80"/>
      <c r="K48" s="80"/>
      <c r="L48" s="80"/>
      <c r="M48" s="80"/>
      <c r="N48" s="80"/>
      <c r="O48" s="80"/>
      <c r="P48" s="80"/>
    </row>
    <row r="49" ht="15" customHeight="1">
      <c r="A49" s="136">
        <v>0.758577575029184</v>
      </c>
      <c r="B49" s="137">
        <v>5.42990448938947</v>
      </c>
      <c r="C49" s="137">
        <v>2.92768833208271</v>
      </c>
      <c r="D49" s="137">
        <v>5.56834032036809</v>
      </c>
      <c r="E49" s="137">
        <v>3.0036867812223</v>
      </c>
      <c r="F49" s="137">
        <v>5.70340384340485</v>
      </c>
      <c r="G49" s="137">
        <v>3.07780881908937</v>
      </c>
      <c r="H49" s="80"/>
      <c r="I49" s="80"/>
      <c r="J49" s="80"/>
      <c r="K49" s="80"/>
      <c r="L49" s="80"/>
      <c r="M49" s="80"/>
      <c r="N49" s="80"/>
      <c r="O49" s="80"/>
      <c r="P49" s="80"/>
    </row>
    <row r="50" ht="15" customHeight="1">
      <c r="A50" s="136">
        <v>0.83176377110267</v>
      </c>
      <c r="B50" s="137">
        <v>5.43465395205459</v>
      </c>
      <c r="C50" s="137">
        <v>2.92928658871918</v>
      </c>
      <c r="D50" s="137">
        <v>5.573255584823</v>
      </c>
      <c r="E50" s="137">
        <v>3.00533195098655</v>
      </c>
      <c r="F50" s="137">
        <v>5.7084802488765</v>
      </c>
      <c r="G50" s="137">
        <v>3.07949966039304</v>
      </c>
      <c r="H50" s="80"/>
      <c r="I50" s="80"/>
      <c r="J50" s="80"/>
      <c r="K50" s="80"/>
      <c r="L50" s="80"/>
      <c r="M50" s="80"/>
      <c r="N50" s="80"/>
      <c r="O50" s="80"/>
      <c r="P50" s="80"/>
    </row>
    <row r="51" ht="15" customHeight="1">
      <c r="A51" s="136">
        <v>0.912010839355909</v>
      </c>
      <c r="B51" s="137">
        <v>5.43732925850007</v>
      </c>
      <c r="C51" s="137">
        <v>2.93019446560628</v>
      </c>
      <c r="D51" s="137">
        <v>5.57602397361996</v>
      </c>
      <c r="E51" s="137">
        <v>3.00626634446874</v>
      </c>
      <c r="F51" s="137">
        <v>5.71133910348688</v>
      </c>
      <c r="G51" s="137">
        <v>3.08045986994519</v>
      </c>
      <c r="H51" s="80"/>
      <c r="I51" s="80"/>
      <c r="J51" s="80"/>
      <c r="K51" s="80"/>
      <c r="L51" s="80"/>
      <c r="M51" s="80"/>
      <c r="N51" s="80"/>
      <c r="O51" s="80"/>
      <c r="P51" s="80"/>
    </row>
    <row r="52" ht="15" customHeight="1">
      <c r="A52" s="136">
        <v>1</v>
      </c>
      <c r="B52" s="137">
        <v>5.43816641295596</v>
      </c>
      <c r="C52" s="137">
        <v>2.93048040268375</v>
      </c>
      <c r="D52" s="137">
        <v>5.57689019313028</v>
      </c>
      <c r="E52" s="137">
        <v>3.00656060317557</v>
      </c>
      <c r="F52" s="137">
        <v>5.71223357114036</v>
      </c>
      <c r="G52" s="137">
        <v>3.08076223076441</v>
      </c>
      <c r="H52" s="80"/>
      <c r="I52" s="80"/>
      <c r="J52" s="80"/>
      <c r="K52" s="80"/>
      <c r="L52" s="80"/>
      <c r="M52" s="80"/>
      <c r="N52" s="80"/>
      <c r="O52" s="80"/>
      <c r="P52" s="8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