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6"/>
  <workbookPr filterPrivacy="1"/>
  <xr:revisionPtr revIDLastSave="0" documentId="13_ncr:1_{29F67D1B-FFE7-AE45-8818-997A3E7233B8}" xr6:coauthVersionLast="47" xr6:coauthVersionMax="47" xr10:uidLastSave="{00000000-0000-0000-0000-000000000000}"/>
  <bookViews>
    <workbookView xWindow="0" yWindow="720" windowWidth="29400" windowHeight="18400" activeTab="1" xr2:uid="{00000000-000D-0000-FFFF-FFFF00000000}"/>
  </bookViews>
  <sheets>
    <sheet name="Общая таблица" sheetId="1" r:id="rId1"/>
    <sheet name="CLTE" sheetId="7" r:id="rId2"/>
    <sheet name="RP#1" sheetId="6" r:id="rId3"/>
    <sheet name="Лист1" sheetId="2" r:id="rId4"/>
    <sheet name="DATA" sheetId="3" r:id="rId5"/>
    <sheet name="NMR" sheetId="5" r:id="rId6"/>
    <sheet name="NMR_table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7" l="1"/>
  <c r="B5" i="7"/>
  <c r="AB3" i="6" l="1"/>
  <c r="AB4" i="6"/>
  <c r="AB5" i="6"/>
  <c r="AB6" i="6"/>
  <c r="AB7" i="6"/>
  <c r="AB8" i="6"/>
  <c r="AB9" i="6"/>
  <c r="AB10" i="6"/>
  <c r="AB11" i="6"/>
  <c r="AB12" i="6"/>
  <c r="AB13" i="6"/>
  <c r="AB14" i="6"/>
  <c r="AB15" i="6"/>
  <c r="AB2" i="6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2" i="6"/>
  <c r="AI3" i="6"/>
  <c r="AJ3" i="6"/>
  <c r="AI4" i="6"/>
  <c r="AJ4" i="6"/>
  <c r="AI5" i="6"/>
  <c r="AJ5" i="6"/>
  <c r="AI6" i="6"/>
  <c r="AJ6" i="6"/>
  <c r="AI7" i="6"/>
  <c r="AJ7" i="6"/>
  <c r="AI8" i="6"/>
  <c r="AJ8" i="6"/>
  <c r="AI9" i="6"/>
  <c r="AJ9" i="6"/>
  <c r="AI10" i="6"/>
  <c r="AJ10" i="6"/>
  <c r="AI12" i="6"/>
  <c r="AJ12" i="6"/>
  <c r="AJ2" i="6"/>
  <c r="AI2" i="6"/>
  <c r="AE3" i="6"/>
  <c r="AF3" i="6"/>
  <c r="AE4" i="6"/>
  <c r="AF4" i="6"/>
  <c r="AE5" i="6"/>
  <c r="AF5" i="6"/>
  <c r="AE6" i="6"/>
  <c r="AF6" i="6"/>
  <c r="AE7" i="6"/>
  <c r="AF7" i="6"/>
  <c r="AE8" i="6"/>
  <c r="AF8" i="6"/>
  <c r="AE9" i="6"/>
  <c r="AF9" i="6"/>
  <c r="AE10" i="6"/>
  <c r="AF10" i="6"/>
  <c r="AE12" i="6"/>
  <c r="AF12" i="6"/>
  <c r="AF2" i="6"/>
  <c r="AE2" i="6"/>
  <c r="AA2" i="3" l="1"/>
  <c r="Z2" i="3"/>
  <c r="S10" i="5"/>
  <c r="N10" i="5"/>
  <c r="O10" i="5" s="1"/>
  <c r="S9" i="5"/>
  <c r="N9" i="5"/>
  <c r="O9" i="5" s="1"/>
  <c r="S8" i="5"/>
  <c r="N8" i="5"/>
  <c r="O8" i="5" s="1"/>
  <c r="S7" i="5"/>
  <c r="N7" i="5"/>
  <c r="O7" i="5" s="1"/>
  <c r="S6" i="5"/>
  <c r="N6" i="5"/>
  <c r="O6" i="5" s="1"/>
  <c r="S5" i="5"/>
  <c r="N5" i="5"/>
  <c r="O5" i="5" s="1"/>
  <c r="S4" i="5"/>
  <c r="N4" i="5"/>
  <c r="O4" i="5" s="1"/>
  <c r="S3" i="5"/>
  <c r="N3" i="5"/>
  <c r="O3" i="5" s="1"/>
  <c r="S2" i="5"/>
  <c r="N2" i="5"/>
  <c r="O2" i="5" s="1"/>
  <c r="M11" i="4"/>
  <c r="M10" i="4"/>
  <c r="M9" i="4"/>
  <c r="M8" i="4"/>
  <c r="M7" i="4"/>
  <c r="M6" i="4"/>
  <c r="M5" i="4"/>
  <c r="M4" i="4"/>
  <c r="M3" i="4"/>
  <c r="V5" i="2" l="1"/>
  <c r="AF5" i="2"/>
  <c r="V50" i="2"/>
  <c r="AF50" i="2" s="1"/>
  <c r="V49" i="2"/>
  <c r="AF49" i="2" s="1"/>
  <c r="V48" i="2"/>
  <c r="AF48" i="2" s="1"/>
  <c r="V47" i="2"/>
  <c r="AF47" i="2" s="1"/>
  <c r="V46" i="2"/>
  <c r="AF46" i="2" s="1"/>
  <c r="V45" i="2"/>
  <c r="AF45" i="2" s="1"/>
  <c r="V44" i="2"/>
  <c r="AF44" i="2" s="1"/>
  <c r="V43" i="2"/>
  <c r="AF43" i="2" s="1"/>
  <c r="V42" i="2"/>
  <c r="AF42" i="2" s="1"/>
  <c r="V41" i="2"/>
  <c r="AF41" i="2" s="1"/>
  <c r="V40" i="2"/>
  <c r="AF40" i="2" s="1"/>
  <c r="V39" i="2"/>
  <c r="AF39" i="2" s="1"/>
  <c r="V38" i="2"/>
  <c r="AF38" i="2" s="1"/>
  <c r="V37" i="2"/>
  <c r="AF37" i="2" s="1"/>
  <c r="V36" i="2"/>
  <c r="AF36" i="2" s="1"/>
  <c r="V35" i="2"/>
  <c r="AF35" i="2" s="1"/>
  <c r="V34" i="2"/>
  <c r="AF34" i="2" s="1"/>
  <c r="V33" i="2"/>
  <c r="AF33" i="2" s="1"/>
  <c r="V32" i="2"/>
  <c r="AF32" i="2" s="1"/>
  <c r="V31" i="2"/>
  <c r="AF31" i="2" s="1"/>
  <c r="V30" i="2"/>
  <c r="AF30" i="2" s="1"/>
  <c r="V29" i="2"/>
  <c r="AF29" i="2" s="1"/>
  <c r="V28" i="2"/>
  <c r="AF28" i="2" s="1"/>
  <c r="V27" i="2"/>
  <c r="AF27" i="2" s="1"/>
  <c r="V26" i="2"/>
  <c r="AF26" i="2" s="1"/>
  <c r="V25" i="2"/>
  <c r="AF25" i="2" s="1"/>
  <c r="V24" i="2"/>
  <c r="AF24" i="2" s="1"/>
  <c r="V23" i="2"/>
  <c r="AF23" i="2" s="1"/>
  <c r="V22" i="2"/>
  <c r="AF22" i="2" s="1"/>
  <c r="V21" i="2"/>
  <c r="AF21" i="2" s="1"/>
  <c r="V20" i="2"/>
  <c r="AF20" i="2" s="1"/>
  <c r="V19" i="2"/>
  <c r="AF19" i="2" s="1"/>
  <c r="V18" i="2"/>
  <c r="AF18" i="2" s="1"/>
  <c r="V17" i="2"/>
  <c r="AF17" i="2" s="1"/>
  <c r="V16" i="2"/>
  <c r="AF16" i="2" s="1"/>
  <c r="V15" i="2"/>
  <c r="AF15" i="2" s="1"/>
  <c r="V14" i="2"/>
  <c r="AF14" i="2" s="1"/>
  <c r="V13" i="2"/>
  <c r="AF13" i="2" s="1"/>
  <c r="V12" i="2"/>
  <c r="AF12" i="2" s="1"/>
  <c r="V11" i="2"/>
  <c r="AF11" i="2" s="1"/>
  <c r="V10" i="2"/>
  <c r="AF10" i="2" s="1"/>
  <c r="V9" i="2"/>
  <c r="AF9" i="2" s="1"/>
  <c r="V8" i="2"/>
  <c r="AF8" i="2" s="1"/>
  <c r="V7" i="2"/>
  <c r="AF7" i="2" s="1"/>
  <c r="V6" i="2"/>
  <c r="AF6" i="2" s="1"/>
</calcChain>
</file>

<file path=xl/sharedStrings.xml><?xml version="1.0" encoding="utf-8"?>
<sst xmlns="http://schemas.openxmlformats.org/spreadsheetml/2006/main" count="906" uniqueCount="383">
  <si>
    <t>Samples for Thermal Petrophysics Studies</t>
  </si>
  <si>
    <t>Nawagam- Field, WON Basin, India</t>
  </si>
  <si>
    <t>S.No</t>
  </si>
  <si>
    <t xml:space="preserve">Plug NO. </t>
  </si>
  <si>
    <t>Well No.</t>
  </si>
  <si>
    <t>Formatoin</t>
  </si>
  <si>
    <t xml:space="preserve"> Plug Depth (m)</t>
  </si>
  <si>
    <t>Gross Lithology</t>
  </si>
  <si>
    <t>Length(mm)</t>
  </si>
  <si>
    <t>Diameter (mm)</t>
  </si>
  <si>
    <t>Weight (g)</t>
  </si>
  <si>
    <t>NG-1</t>
  </si>
  <si>
    <t>Nawagam-304</t>
  </si>
  <si>
    <t>KALOL-IX</t>
  </si>
  <si>
    <t>Shale/Siltstone</t>
  </si>
  <si>
    <t>NG-4</t>
  </si>
  <si>
    <t>Siltstone-shale lamination</t>
  </si>
  <si>
    <t>NG-5</t>
  </si>
  <si>
    <t>NG-6</t>
  </si>
  <si>
    <t>Siltstone</t>
  </si>
  <si>
    <t>NG-8</t>
  </si>
  <si>
    <t>NG-9</t>
  </si>
  <si>
    <t>NG-11</t>
  </si>
  <si>
    <t>NG-12</t>
  </si>
  <si>
    <t>NG-15</t>
  </si>
  <si>
    <t>NG-21</t>
  </si>
  <si>
    <t>Siltyshale</t>
  </si>
  <si>
    <t>NG-22</t>
  </si>
  <si>
    <t>Siltyshale-siltstone lamination</t>
  </si>
  <si>
    <t>NG-24</t>
  </si>
  <si>
    <t>NG25</t>
  </si>
  <si>
    <t>NG-26</t>
  </si>
  <si>
    <t>NG-27</t>
  </si>
  <si>
    <t>NG-29</t>
  </si>
  <si>
    <t>NG-33</t>
  </si>
  <si>
    <t>Siltstone with carbonaceous mat.</t>
  </si>
  <si>
    <t>NG-34</t>
  </si>
  <si>
    <t>NG-35</t>
  </si>
  <si>
    <t>Silty shale</t>
  </si>
  <si>
    <t>NG-36</t>
  </si>
  <si>
    <t>NG-37</t>
  </si>
  <si>
    <t>Siltstone-siltyshale lamination</t>
  </si>
  <si>
    <t>NG-38</t>
  </si>
  <si>
    <t>NG-41</t>
  </si>
  <si>
    <t>Nawagam-308</t>
  </si>
  <si>
    <t>Kalol-IX &amp;X</t>
  </si>
  <si>
    <t>NG-45</t>
  </si>
  <si>
    <t>NG-47</t>
  </si>
  <si>
    <t>NG-48</t>
  </si>
  <si>
    <t>NG-50</t>
  </si>
  <si>
    <t>NG-53</t>
  </si>
  <si>
    <t>Sandstone-siltstone lamination</t>
  </si>
  <si>
    <t>NG-54</t>
  </si>
  <si>
    <t>NG-55</t>
  </si>
  <si>
    <t>NG-57</t>
  </si>
  <si>
    <t>NG-58</t>
  </si>
  <si>
    <t>NG31</t>
  </si>
  <si>
    <t>Gamij- Field, WON Basin, India</t>
  </si>
  <si>
    <t>GM-1</t>
  </si>
  <si>
    <t>Gamij-31</t>
  </si>
  <si>
    <t>KALOL-VI &amp; VII</t>
  </si>
  <si>
    <t>Shale</t>
  </si>
  <si>
    <t>GM-2</t>
  </si>
  <si>
    <t>GM-6</t>
  </si>
  <si>
    <t>Siltyshale/shale</t>
  </si>
  <si>
    <t>GM-7</t>
  </si>
  <si>
    <t>GM-11</t>
  </si>
  <si>
    <t>Sandstone</t>
  </si>
  <si>
    <t>GM-12</t>
  </si>
  <si>
    <t>GM-13</t>
  </si>
  <si>
    <t>GM-14</t>
  </si>
  <si>
    <t>Siltstone/Siltyshale</t>
  </si>
  <si>
    <t>GM-17</t>
  </si>
  <si>
    <t>GM-18</t>
  </si>
  <si>
    <t>Gamij-56</t>
  </si>
  <si>
    <t>KALOL-VII &amp; VIII</t>
  </si>
  <si>
    <t>GM-19</t>
  </si>
  <si>
    <t>GM-22</t>
  </si>
  <si>
    <t>GM-25</t>
  </si>
  <si>
    <t>GM-26</t>
  </si>
  <si>
    <t>Индия Исходники</t>
  </si>
  <si>
    <t>Сколтех</t>
  </si>
  <si>
    <t>Литология+ комментарии Раисы Андреевны</t>
  </si>
  <si>
    <r>
      <t xml:space="preserve">Shale/Siltstone  </t>
    </r>
    <r>
      <rPr>
        <sz val="11"/>
        <color rgb="FFC00000"/>
        <rFont val="Calibri"/>
        <family val="2"/>
        <charset val="204"/>
        <scheme val="minor"/>
      </rPr>
      <t>слоист.</t>
    </r>
  </si>
  <si>
    <r>
      <t xml:space="preserve">Siltstone-shale lamination </t>
    </r>
    <r>
      <rPr>
        <sz val="11"/>
        <color rgb="FFC00000"/>
        <rFont val="Calibri"/>
        <family val="2"/>
        <charset val="204"/>
        <scheme val="minor"/>
      </rPr>
      <t>трещ.</t>
    </r>
  </si>
  <si>
    <t>-</t>
  </si>
  <si>
    <t xml:space="preserve">Siltstone-shale lamination </t>
  </si>
  <si>
    <r>
      <t xml:space="preserve">Siltstone </t>
    </r>
    <r>
      <rPr>
        <sz val="11"/>
        <color rgb="FFC00000"/>
        <rFont val="Calibri"/>
        <family val="2"/>
        <charset val="204"/>
        <scheme val="minor"/>
      </rPr>
      <t>пересл. + sand</t>
    </r>
  </si>
  <si>
    <r>
      <t xml:space="preserve">Siltstone </t>
    </r>
    <r>
      <rPr>
        <sz val="11"/>
        <color rgb="FFC00000"/>
        <rFont val="Calibri"/>
        <family val="2"/>
        <charset val="204"/>
        <scheme val="minor"/>
      </rPr>
      <t>слоист., слюда</t>
    </r>
  </si>
  <si>
    <r>
      <t xml:space="preserve">Siltstone </t>
    </r>
    <r>
      <rPr>
        <sz val="11"/>
        <color rgb="FFC00000"/>
        <rFont val="Calibri"/>
        <family val="2"/>
        <charset val="204"/>
        <scheme val="minor"/>
      </rPr>
      <t>слоист.,  трещ.</t>
    </r>
  </si>
  <si>
    <r>
      <t xml:space="preserve">Siltstone-shale lamination </t>
    </r>
    <r>
      <rPr>
        <sz val="11"/>
        <color rgb="FFC00000"/>
        <rFont val="Calibri"/>
        <family val="2"/>
        <charset val="204"/>
        <scheme val="minor"/>
      </rPr>
      <t>сл., гориз.</t>
    </r>
  </si>
  <si>
    <r>
      <t>Siltstone</t>
    </r>
    <r>
      <rPr>
        <sz val="11"/>
        <color rgb="FFC00000"/>
        <rFont val="Calibri"/>
        <family val="2"/>
        <charset val="204"/>
        <scheme val="minor"/>
      </rPr>
      <t xml:space="preserve"> сл. + sand</t>
    </r>
  </si>
  <si>
    <r>
      <t xml:space="preserve">Siltyshale </t>
    </r>
    <r>
      <rPr>
        <sz val="11"/>
        <color rgb="FFC00000"/>
        <rFont val="Calibri"/>
        <family val="2"/>
        <charset val="204"/>
        <scheme val="minor"/>
      </rPr>
      <t>сл.</t>
    </r>
  </si>
  <si>
    <r>
      <t xml:space="preserve">Siltyshale-siltstone </t>
    </r>
    <r>
      <rPr>
        <strike/>
        <sz val="11"/>
        <color rgb="FFC00000"/>
        <rFont val="Calibri"/>
        <family val="2"/>
        <charset val="204"/>
        <scheme val="minor"/>
      </rPr>
      <t>lamination</t>
    </r>
  </si>
  <si>
    <r>
      <t xml:space="preserve">Siltstone </t>
    </r>
    <r>
      <rPr>
        <sz val="11"/>
        <color rgb="FFC00000"/>
        <rFont val="Calibri"/>
        <family val="2"/>
        <charset val="204"/>
        <scheme val="minor"/>
      </rPr>
      <t>слоист.</t>
    </r>
  </si>
  <si>
    <r>
      <t xml:space="preserve">Siltstone with </t>
    </r>
    <r>
      <rPr>
        <u/>
        <sz val="11"/>
        <color rgb="FFC00000"/>
        <rFont val="Calibri"/>
        <family val="2"/>
        <charset val="204"/>
        <scheme val="minor"/>
      </rPr>
      <t>carbonaceous</t>
    </r>
    <r>
      <rPr>
        <sz val="11"/>
        <color theme="1"/>
        <rFont val="Calibri"/>
        <family val="2"/>
        <scheme val="minor"/>
      </rPr>
      <t xml:space="preserve"> mat.</t>
    </r>
    <r>
      <rPr>
        <sz val="11"/>
        <color rgb="FFC00000"/>
        <rFont val="Calibri"/>
        <family val="2"/>
        <scheme val="minor"/>
      </rPr>
      <t xml:space="preserve"> сл. ?</t>
    </r>
  </si>
  <si>
    <r>
      <t xml:space="preserve">Silty shale </t>
    </r>
    <r>
      <rPr>
        <sz val="11"/>
        <color rgb="FFC00000"/>
        <rFont val="Calibri"/>
        <family val="2"/>
        <charset val="204"/>
        <scheme val="minor"/>
      </rPr>
      <t>сл.</t>
    </r>
  </si>
  <si>
    <r>
      <t xml:space="preserve">Silty shale </t>
    </r>
    <r>
      <rPr>
        <sz val="11"/>
        <color rgb="FFC00000"/>
        <rFont val="Calibri"/>
        <family val="2"/>
        <charset val="204"/>
        <scheme val="minor"/>
      </rPr>
      <t>сл. + sand</t>
    </r>
  </si>
  <si>
    <r>
      <t xml:space="preserve">Siltstone-siltyshale </t>
    </r>
    <r>
      <rPr>
        <strike/>
        <sz val="11"/>
        <color rgb="FFC00000"/>
        <rFont val="Calibri"/>
        <family val="2"/>
        <charset val="204"/>
        <scheme val="minor"/>
      </rPr>
      <t>lamination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C00000"/>
        <rFont val="Calibri"/>
        <family val="2"/>
        <charset val="204"/>
        <scheme val="minor"/>
      </rPr>
      <t>сл.</t>
    </r>
  </si>
  <si>
    <r>
      <t xml:space="preserve">Siltstone-siltyshale </t>
    </r>
    <r>
      <rPr>
        <strike/>
        <sz val="11"/>
        <color rgb="FFC00000"/>
        <rFont val="Calibri"/>
        <family val="2"/>
        <charset val="204"/>
        <scheme val="minor"/>
      </rPr>
      <t>lamination</t>
    </r>
    <r>
      <rPr>
        <sz val="11"/>
        <color rgb="FFC00000"/>
        <rFont val="Calibri"/>
        <family val="2"/>
        <charset val="204"/>
        <scheme val="minor"/>
      </rPr>
      <t xml:space="preserve"> сл.</t>
    </r>
  </si>
  <si>
    <r>
      <t xml:space="preserve">Siltyshale </t>
    </r>
    <r>
      <rPr>
        <sz val="11"/>
        <color rgb="FFC00000"/>
        <rFont val="Calibri"/>
        <family val="2"/>
        <charset val="204"/>
        <scheme val="minor"/>
      </rPr>
      <t>с прожил. чёрного материала</t>
    </r>
  </si>
  <si>
    <r>
      <t>Siltstone-siltyshale</t>
    </r>
    <r>
      <rPr>
        <sz val="11"/>
        <color rgb="FFC00000"/>
        <rFont val="Calibri"/>
        <family val="2"/>
        <charset val="204"/>
        <scheme val="minor"/>
      </rPr>
      <t xml:space="preserve"> </t>
    </r>
    <r>
      <rPr>
        <strike/>
        <sz val="11"/>
        <color rgb="FFC00000"/>
        <rFont val="Calibri"/>
        <family val="2"/>
        <charset val="204"/>
        <scheme val="minor"/>
      </rPr>
      <t>lamination</t>
    </r>
    <r>
      <rPr>
        <sz val="11"/>
        <color rgb="FFC00000"/>
        <rFont val="Calibri"/>
        <family val="2"/>
        <charset val="204"/>
        <scheme val="minor"/>
      </rPr>
      <t xml:space="preserve"> сл.</t>
    </r>
  </si>
  <si>
    <r>
      <t xml:space="preserve">Siltstone </t>
    </r>
    <r>
      <rPr>
        <sz val="11"/>
        <color rgb="FFC00000"/>
        <rFont val="Calibri"/>
        <family val="2"/>
        <charset val="204"/>
        <scheme val="minor"/>
      </rPr>
      <t>т/з сл.</t>
    </r>
  </si>
  <si>
    <r>
      <t xml:space="preserve">Siltstone with </t>
    </r>
    <r>
      <rPr>
        <u/>
        <sz val="11"/>
        <color rgb="FFC00000"/>
        <rFont val="Calibri"/>
        <family val="2"/>
        <charset val="204"/>
        <scheme val="minor"/>
      </rPr>
      <t>carbonaceous</t>
    </r>
    <r>
      <rPr>
        <sz val="11"/>
        <color theme="1"/>
        <rFont val="Calibri"/>
        <family val="2"/>
        <scheme val="minor"/>
      </rPr>
      <t xml:space="preserve"> mat.</t>
    </r>
    <r>
      <rPr>
        <sz val="11"/>
        <color rgb="FFC00000"/>
        <rFont val="Calibri"/>
        <family val="2"/>
        <charset val="204"/>
        <scheme val="minor"/>
      </rPr>
      <t xml:space="preserve"> сл.</t>
    </r>
  </si>
  <si>
    <r>
      <t xml:space="preserve">Siltstone-siltyshale </t>
    </r>
    <r>
      <rPr>
        <u/>
        <sz val="11"/>
        <color rgb="FFC00000"/>
        <rFont val="Calibri"/>
        <family val="2"/>
        <charset val="204"/>
        <scheme val="minor"/>
      </rPr>
      <t>lamination</t>
    </r>
  </si>
  <si>
    <r>
      <t xml:space="preserve">Sandstone-siltstone </t>
    </r>
    <r>
      <rPr>
        <strike/>
        <sz val="11"/>
        <color rgb="FFC00000"/>
        <rFont val="Calibri"/>
        <family val="2"/>
        <charset val="204"/>
        <scheme val="minor"/>
      </rPr>
      <t>lamination</t>
    </r>
  </si>
  <si>
    <t xml:space="preserve">Sandstone-siltstone lamination </t>
  </si>
  <si>
    <r>
      <t>Siltstone</t>
    </r>
    <r>
      <rPr>
        <sz val="11"/>
        <color rgb="FFC00000"/>
        <rFont val="Calibri"/>
        <family val="2"/>
        <charset val="204"/>
        <scheme val="minor"/>
      </rPr>
      <t xml:space="preserve"> слоистость едва замет.</t>
    </r>
  </si>
  <si>
    <r>
      <t xml:space="preserve">Siltyshale-siltstone lamination </t>
    </r>
    <r>
      <rPr>
        <sz val="11"/>
        <color rgb="FFC00000"/>
        <rFont val="Calibri"/>
        <family val="2"/>
        <charset val="204"/>
        <scheme val="minor"/>
      </rPr>
      <t>сл.</t>
    </r>
  </si>
  <si>
    <r>
      <t xml:space="preserve">Shale </t>
    </r>
    <r>
      <rPr>
        <sz val="11"/>
        <color rgb="FFC00000"/>
        <rFont val="Calibri"/>
        <family val="2"/>
        <charset val="204"/>
        <scheme val="minor"/>
      </rPr>
      <t>алевр. т/з</t>
    </r>
  </si>
  <si>
    <r>
      <t xml:space="preserve">Shale </t>
    </r>
    <r>
      <rPr>
        <sz val="11"/>
        <color rgb="FFC00000"/>
        <rFont val="Calibri"/>
        <family val="2"/>
        <charset val="204"/>
        <scheme val="minor"/>
      </rPr>
      <t>алевр т/з</t>
    </r>
  </si>
  <si>
    <r>
      <t xml:space="preserve">Siltyshale/shale </t>
    </r>
    <r>
      <rPr>
        <sz val="11"/>
        <color rgb="FFC00000"/>
        <rFont val="Calibri"/>
        <family val="2"/>
        <charset val="204"/>
        <scheme val="minor"/>
      </rPr>
      <t>трещ., пор.</t>
    </r>
  </si>
  <si>
    <r>
      <rPr>
        <strike/>
        <sz val="11"/>
        <color rgb="FFC00000"/>
        <rFont val="Calibri"/>
        <family val="2"/>
        <charset val="204"/>
        <scheme val="minor"/>
      </rPr>
      <t xml:space="preserve">Sandstone </t>
    </r>
    <r>
      <rPr>
        <sz val="11"/>
        <color rgb="FFC00000"/>
        <rFont val="Calibri"/>
        <family val="2"/>
        <charset val="204"/>
        <scheme val="minor"/>
      </rPr>
      <t>глин. алевр. тр.по., пористый?</t>
    </r>
  </si>
  <si>
    <r>
      <t xml:space="preserve">Sandstone </t>
    </r>
    <r>
      <rPr>
        <sz val="11"/>
        <color rgb="FFC00000"/>
        <rFont val="Calibri"/>
        <family val="2"/>
        <charset val="204"/>
        <scheme val="minor"/>
      </rPr>
      <t>глин. сл. сульф.</t>
    </r>
  </si>
  <si>
    <r>
      <t xml:space="preserve">Sandstone </t>
    </r>
    <r>
      <rPr>
        <sz val="11"/>
        <color rgb="FFC00000"/>
        <rFont val="Calibri"/>
        <family val="2"/>
        <charset val="204"/>
        <scheme val="minor"/>
      </rPr>
      <t>глин. трещ</t>
    </r>
  </si>
  <si>
    <r>
      <t xml:space="preserve">Siltstone/Siltyshale </t>
    </r>
    <r>
      <rPr>
        <sz val="11"/>
        <color rgb="FFC00000"/>
        <rFont val="Calibri"/>
        <family val="2"/>
        <charset val="204"/>
        <scheme val="minor"/>
      </rPr>
      <t>пересл. сл.</t>
    </r>
  </si>
  <si>
    <r>
      <t xml:space="preserve">Siltstone/Siltyshale </t>
    </r>
    <r>
      <rPr>
        <sz val="11"/>
        <color rgb="FFC00000"/>
        <rFont val="Calibri"/>
        <family val="2"/>
        <charset val="204"/>
        <scheme val="minor"/>
      </rPr>
      <t>глин. алеврит./глин.алевролит.</t>
    </r>
  </si>
  <si>
    <r>
      <t xml:space="preserve">Sandstone </t>
    </r>
    <r>
      <rPr>
        <sz val="11"/>
        <color rgb="FFC00000"/>
        <rFont val="Calibri"/>
        <family val="2"/>
        <charset val="204"/>
        <scheme val="minor"/>
      </rPr>
      <t>глин с прож.пи-ск /глина с прожил.п-ка</t>
    </r>
  </si>
  <si>
    <r>
      <t xml:space="preserve">Sandstone </t>
    </r>
    <r>
      <rPr>
        <sz val="11"/>
        <color rgb="FFC00000"/>
        <rFont val="Calibri"/>
        <family val="2"/>
        <charset val="204"/>
        <scheme val="minor"/>
      </rPr>
      <t>алевр. с лин.п-ка</t>
    </r>
  </si>
  <si>
    <r>
      <t xml:space="preserve">Silty shale </t>
    </r>
    <r>
      <rPr>
        <sz val="11"/>
        <color rgb="FFC00000"/>
        <rFont val="Calibri"/>
        <family val="2"/>
        <charset val="204"/>
        <scheme val="minor"/>
      </rPr>
      <t>слоист.</t>
    </r>
  </si>
  <si>
    <t>Комментарии Валентина</t>
  </si>
  <si>
    <t>2 залеченные трещины посередине</t>
  </si>
  <si>
    <t>трещина на боковой поверхности</t>
  </si>
  <si>
    <t>скол на боковой поверхности</t>
  </si>
  <si>
    <t>скол и трещина на боковой поверхности + включение</t>
  </si>
  <si>
    <t>скол скраю, включение</t>
  </si>
  <si>
    <t>1 закрытая трещина</t>
  </si>
  <si>
    <t>небольшой скол</t>
  </si>
  <si>
    <t>включение</t>
  </si>
  <si>
    <t>включения</t>
  </si>
  <si>
    <t>скол и трещина скраю и включения</t>
  </si>
  <si>
    <t>включения и каверны</t>
  </si>
  <si>
    <t>каверны на боковой поверхности, включения</t>
  </si>
  <si>
    <t>1 скол скраю торца</t>
  </si>
  <si>
    <t>1неглубокая трещина скраю на торце</t>
  </si>
  <si>
    <t>1 залеченная трещина скраю на торце</t>
  </si>
  <si>
    <t>полузакрытая трещина скраю на торце</t>
  </si>
  <si>
    <t>2 трещины скраю на торце</t>
  </si>
  <si>
    <t>включения, скол на боковой поверхности и трещина скраю на торце</t>
  </si>
  <si>
    <t>трещина скраю на торце</t>
  </si>
  <si>
    <t>1 открытая трещина скраю на торце</t>
  </si>
  <si>
    <t>1 полуоткрытая трещина на боковой поверхности</t>
  </si>
  <si>
    <t>полуоткрытая трещина посередине на торце</t>
  </si>
  <si>
    <t>2 залеченные трещины посередине на торце</t>
  </si>
  <si>
    <t>1 неглубокая трещина посередине на торце</t>
  </si>
  <si>
    <t>полуоткрытая трещина скраю на торце</t>
  </si>
  <si>
    <t>1 залеченная трещина посередине на торце</t>
  </si>
  <si>
    <t>2 залеченные трещены посередине на торце</t>
  </si>
  <si>
    <t>много закрытых трещин на торце</t>
  </si>
  <si>
    <t>включения, сколы скраю на торце и трещина на боковой поверхности</t>
  </si>
  <si>
    <t>включения, сколы скраю на торце  и на боковой поверхности образца</t>
  </si>
  <si>
    <r>
      <t xml:space="preserve">Литология+ </t>
    </r>
    <r>
      <rPr>
        <b/>
        <sz val="11"/>
        <color rgb="FFC00000"/>
        <rFont val="Calibri"/>
        <family val="2"/>
        <charset val="204"/>
        <scheme val="minor"/>
      </rPr>
      <t>комментарии Раисы Андреевны</t>
    </r>
  </si>
  <si>
    <t>трещина посередине, расколотый напополам, склеили</t>
  </si>
  <si>
    <t>открытая трещина посередине и крупный скол скраю торца</t>
  </si>
  <si>
    <t>Пористость, %</t>
  </si>
  <si>
    <t>k air(Проницаемость), мД</t>
  </si>
  <si>
    <t>kl(Проницаемость с поправкой Клинкенберга), мД</t>
  </si>
  <si>
    <t>Объёмная плотность, г/см3</t>
  </si>
  <si>
    <t>Плотность зёрен, г/см3</t>
  </si>
  <si>
    <t>ПИК ПП (порозиметр, газ-гелий)</t>
  </si>
  <si>
    <t>В шланге</t>
  </si>
  <si>
    <t>В изоленте</t>
  </si>
  <si>
    <t>В камере зёрен</t>
  </si>
  <si>
    <t>как есть, по ленте, верхний торец</t>
  </si>
  <si>
    <t>Parallel to bedding</t>
  </si>
  <si>
    <t>Perpendicular to bedding</t>
  </si>
  <si>
    <t>Sample ID</t>
  </si>
  <si>
    <t>Thermal Conductivity TC par avg</t>
  </si>
  <si>
    <t>Thermal Conductivity TC par max</t>
  </si>
  <si>
    <t>Thermal Conductivity TC par min</t>
  </si>
  <si>
    <t>Heterogeneity coefficient</t>
  </si>
  <si>
    <t>Thermal Diffusivity TD avg</t>
  </si>
  <si>
    <t>Thermal Diffusivity TD max</t>
  </si>
  <si>
    <t>Thermal Diffusivity TD min</t>
  </si>
  <si>
    <t>Volumetric Heat Capacity         VHC</t>
  </si>
  <si>
    <t>Thermal Conductivity    TC per</t>
  </si>
  <si>
    <t>Anisotropy</t>
  </si>
  <si>
    <t>Scan Line Length</t>
  </si>
  <si>
    <t>TC perp measured</t>
  </si>
  <si>
    <t>Thermal Conductivity    TC perp avg</t>
  </si>
  <si>
    <t>Thermal Conductivity TC perp max</t>
  </si>
  <si>
    <t>Thermal Conductivity TC perp min</t>
  </si>
  <si>
    <t>Anisotropy Coefficient    K</t>
  </si>
  <si>
    <r>
      <t>W/(m</t>
    </r>
    <r>
      <rPr>
        <sz val="11"/>
        <color theme="1"/>
        <rFont val="Calibri"/>
        <family val="2"/>
        <charset val="204"/>
      </rPr>
      <t>∙</t>
    </r>
    <r>
      <rPr>
        <sz val="11"/>
        <color theme="1"/>
        <rFont val="Calibri"/>
        <family val="2"/>
        <scheme val="minor"/>
      </rPr>
      <t>K)</t>
    </r>
  </si>
  <si>
    <r>
      <t>10</t>
    </r>
    <r>
      <rPr>
        <vertAlign val="superscript"/>
        <sz val="11"/>
        <color indexed="8"/>
        <rFont val="Calibri"/>
        <family val="2"/>
        <charset val="204"/>
      </rPr>
      <t>-6</t>
    </r>
    <r>
      <rPr>
        <sz val="11"/>
        <color theme="1"/>
        <rFont val="Calibri"/>
        <family val="2"/>
        <scheme val="minor"/>
      </rPr>
      <t>, m</t>
    </r>
    <r>
      <rPr>
        <vertAlign val="superscript"/>
        <sz val="11"/>
        <color indexed="8"/>
        <rFont val="Calibri"/>
        <family val="2"/>
        <charset val="204"/>
      </rPr>
      <t>2</t>
    </r>
    <r>
      <rPr>
        <sz val="11"/>
        <color theme="1"/>
        <rFont val="Calibri"/>
        <family val="2"/>
        <scheme val="minor"/>
      </rPr>
      <t>/s</t>
    </r>
  </si>
  <si>
    <r>
      <t>10</t>
    </r>
    <r>
      <rPr>
        <vertAlign val="superscript"/>
        <sz val="11"/>
        <color indexed="8"/>
        <rFont val="Calibri"/>
        <family val="2"/>
        <charset val="204"/>
      </rPr>
      <t>6</t>
    </r>
    <r>
      <rPr>
        <sz val="11"/>
        <color theme="1"/>
        <rFont val="Calibri"/>
        <family val="2"/>
        <scheme val="minor"/>
      </rPr>
      <t xml:space="preserve"> J/(m</t>
    </r>
    <r>
      <rPr>
        <vertAlign val="superscript"/>
        <sz val="11"/>
        <color indexed="8"/>
        <rFont val="Calibri"/>
        <family val="2"/>
        <charset val="204"/>
      </rPr>
      <t>3</t>
    </r>
    <r>
      <rPr>
        <sz val="11"/>
        <color theme="1"/>
        <rFont val="Calibri"/>
        <family val="2"/>
        <scheme val="minor"/>
      </rPr>
      <t>∙K)</t>
    </r>
  </si>
  <si>
    <t>mm</t>
  </si>
  <si>
    <t>NG01</t>
  </si>
  <si>
    <t>NG04</t>
  </si>
  <si>
    <t>NG06</t>
  </si>
  <si>
    <t>NG08</t>
  </si>
  <si>
    <t>NG09</t>
  </si>
  <si>
    <t>NG11</t>
  </si>
  <si>
    <t>NG12</t>
  </si>
  <si>
    <t>NG15</t>
  </si>
  <si>
    <t>NG21</t>
  </si>
  <si>
    <t>NG22</t>
  </si>
  <si>
    <t>NG24</t>
  </si>
  <si>
    <t>NG26</t>
  </si>
  <si>
    <t>NG27</t>
  </si>
  <si>
    <t>NG29</t>
  </si>
  <si>
    <t>NG33</t>
  </si>
  <si>
    <t>NG34</t>
  </si>
  <si>
    <t>NG35</t>
  </si>
  <si>
    <t>NG36</t>
  </si>
  <si>
    <t>NG37</t>
  </si>
  <si>
    <t>NG38</t>
  </si>
  <si>
    <t>NG41</t>
  </si>
  <si>
    <t>NG45</t>
  </si>
  <si>
    <t>NG47</t>
  </si>
  <si>
    <t>NG48</t>
  </si>
  <si>
    <t>NG50</t>
  </si>
  <si>
    <t>NG53</t>
  </si>
  <si>
    <t>NG54</t>
  </si>
  <si>
    <t>NG55</t>
  </si>
  <si>
    <t>NG57</t>
  </si>
  <si>
    <t>NG58</t>
  </si>
  <si>
    <t>GM01</t>
  </si>
  <si>
    <t>GM02</t>
  </si>
  <si>
    <t>GM06</t>
  </si>
  <si>
    <t>GM07</t>
  </si>
  <si>
    <t>GM11</t>
  </si>
  <si>
    <t>GM12</t>
  </si>
  <si>
    <t>GM13</t>
  </si>
  <si>
    <t>GM14</t>
  </si>
  <si>
    <t>GM17</t>
  </si>
  <si>
    <t>GM18</t>
  </si>
  <si>
    <t>GM19</t>
  </si>
  <si>
    <t>GM22</t>
  </si>
  <si>
    <t>GM25</t>
  </si>
  <si>
    <t>GM26</t>
  </si>
  <si>
    <t>Depth</t>
  </si>
  <si>
    <t>Porosity</t>
  </si>
  <si>
    <t>Permeability</t>
  </si>
  <si>
    <t>K_Permeability</t>
  </si>
  <si>
    <t>Density</t>
  </si>
  <si>
    <t>Min Density</t>
  </si>
  <si>
    <t>Anisotropy Coefficient</t>
  </si>
  <si>
    <t xml:space="preserve"> TC perp avg</t>
  </si>
  <si>
    <t>TC par avg</t>
  </si>
  <si>
    <t>VHC</t>
  </si>
  <si>
    <t>HC par</t>
  </si>
  <si>
    <t>HC perp</t>
  </si>
  <si>
    <t>Лабораторный номер образца</t>
  </si>
  <si>
    <t>Месторождение</t>
  </si>
  <si>
    <t>Продуктивная зона</t>
  </si>
  <si>
    <t>Глубина, м</t>
  </si>
  <si>
    <t>Геометрический объем образца, см3</t>
  </si>
  <si>
    <t>Общий объем по ЯМР, мл</t>
  </si>
  <si>
    <t>Общий объем по ЯМР с учетом тары, мл</t>
  </si>
  <si>
    <t>Пористость* по ЯМР, %</t>
  </si>
  <si>
    <t>Пористость глинистой составляющей CBW 2.5 мс, %</t>
  </si>
  <si>
    <t>Пористость капиллярно-связанной воды BVI 10мс, %</t>
  </si>
  <si>
    <t>Мобильная / открытая пористость FFI, %</t>
  </si>
  <si>
    <t xml:space="preserve">Эффективная пористость EFF: BVI+FFI, % </t>
  </si>
  <si>
    <t>NG-09</t>
  </si>
  <si>
    <t>Nawagam</t>
  </si>
  <si>
    <t>Siltstone слоист.,  трещ.</t>
  </si>
  <si>
    <t>Siltstone-siltyshale сл.</t>
  </si>
  <si>
    <t>Siltstone слоистость едва замет.</t>
  </si>
  <si>
    <t>GM-02</t>
  </si>
  <si>
    <t>Gamij</t>
  </si>
  <si>
    <r>
      <t xml:space="preserve">Shale </t>
    </r>
    <r>
      <rPr>
        <sz val="11"/>
        <color rgb="FFC00000"/>
        <rFont val="Times New Roman"/>
        <family val="1"/>
      </rPr>
      <t>алевр т/з</t>
    </r>
  </si>
  <si>
    <r>
      <t xml:space="preserve">Sandstone </t>
    </r>
    <r>
      <rPr>
        <sz val="11"/>
        <color rgb="FFC00000"/>
        <rFont val="Times New Roman"/>
        <family val="1"/>
      </rPr>
      <t>глин. сл. сульф.</t>
    </r>
  </si>
  <si>
    <t>Siltstone/Siltyshale глин. алеврит./глин.алевролит.</t>
  </si>
  <si>
    <t>Sandstone глин с прож.пи-ск /глина с прожил.п-ка</t>
  </si>
  <si>
    <t>Silty shale слоист.</t>
  </si>
  <si>
    <t>№</t>
  </si>
  <si>
    <t>Общий объем по ЯМР (мл)</t>
  </si>
  <si>
    <t>Общий объем по ЯМР с учетом тары (мл)</t>
  </si>
  <si>
    <t>Пористость* по ЯМР (%)</t>
  </si>
  <si>
    <t>Пористость капиллярно-связанной воды BVI (%) 10мс</t>
  </si>
  <si>
    <t>Мобильная / открытая пористость FFI (%)</t>
  </si>
  <si>
    <t xml:space="preserve">Эффективная пористость EFF: BVI+FFI  (%) </t>
  </si>
  <si>
    <t>Геометрический объем образца</t>
  </si>
  <si>
    <t>ID</t>
  </si>
  <si>
    <t>Lithology</t>
  </si>
  <si>
    <t>Porosity(PIK)</t>
  </si>
  <si>
    <t>Permeability(PIK)</t>
  </si>
  <si>
    <t>Permeability_KL(PIK)</t>
  </si>
  <si>
    <t>Vol_density</t>
  </si>
  <si>
    <t>Min_density</t>
  </si>
  <si>
    <t>CBW</t>
  </si>
  <si>
    <t>Field</t>
  </si>
  <si>
    <t>Group</t>
  </si>
  <si>
    <t>TC matrix</t>
  </si>
  <si>
    <t>Dry</t>
  </si>
  <si>
    <t>Water</t>
  </si>
  <si>
    <t>Kerosene</t>
  </si>
  <si>
    <t>L-9</t>
  </si>
  <si>
    <t>Fsp-Qz(a)</t>
  </si>
  <si>
    <t>L-12</t>
  </si>
  <si>
    <t>L-15</t>
  </si>
  <si>
    <t>L-16</t>
  </si>
  <si>
    <t>L-23</t>
  </si>
  <si>
    <t>L-24</t>
  </si>
  <si>
    <t>L-26</t>
  </si>
  <si>
    <t>L-27</t>
  </si>
  <si>
    <t>L-33</t>
  </si>
  <si>
    <t>L-34</t>
  </si>
  <si>
    <t>L-35</t>
  </si>
  <si>
    <t>L-53</t>
  </si>
  <si>
    <t>L-61</t>
  </si>
  <si>
    <t>L-62</t>
  </si>
  <si>
    <t>L-8</t>
  </si>
  <si>
    <t>Fsp-Qz(b)</t>
  </si>
  <si>
    <t>L-11</t>
  </si>
  <si>
    <t>L-13</t>
  </si>
  <si>
    <t>L-14</t>
  </si>
  <si>
    <t>L-17</t>
  </si>
  <si>
    <t>L-18</t>
  </si>
  <si>
    <t>L-19</t>
  </si>
  <si>
    <t>L-21</t>
  </si>
  <si>
    <t>L-22</t>
  </si>
  <si>
    <t>L-25</t>
  </si>
  <si>
    <t>L-28</t>
  </si>
  <si>
    <t>L-29</t>
  </si>
  <si>
    <t>L-30</t>
  </si>
  <si>
    <t>L-32</t>
  </si>
  <si>
    <t>L-44</t>
  </si>
  <si>
    <t>L-57</t>
  </si>
  <si>
    <t>L-58</t>
  </si>
  <si>
    <t>L-59</t>
  </si>
  <si>
    <t>L-10</t>
  </si>
  <si>
    <t>Fsp-Qz(c)</t>
  </si>
  <si>
    <t>L-20</t>
  </si>
  <si>
    <t>L-37</t>
  </si>
  <si>
    <t>L-38</t>
  </si>
  <si>
    <t>L-39</t>
  </si>
  <si>
    <t>L-40</t>
  </si>
  <si>
    <t>L-41</t>
  </si>
  <si>
    <t>L-42</t>
  </si>
  <si>
    <t>L-43</t>
  </si>
  <si>
    <t>L-4</t>
  </si>
  <si>
    <t>Qz(a)</t>
  </si>
  <si>
    <t>L-5</t>
  </si>
  <si>
    <t>L-6</t>
  </si>
  <si>
    <t>L-7</t>
  </si>
  <si>
    <t>Qz(b)</t>
  </si>
  <si>
    <t>L-36</t>
  </si>
  <si>
    <t>L-45</t>
  </si>
  <si>
    <t>L-46</t>
  </si>
  <si>
    <t>L-47</t>
  </si>
  <si>
    <t>L-48</t>
  </si>
  <si>
    <t>L-49</t>
  </si>
  <si>
    <t>L-50</t>
  </si>
  <si>
    <t>L-51</t>
  </si>
  <si>
    <t>#</t>
  </si>
  <si>
    <t>АО пор 1</t>
  </si>
  <si>
    <t>conc_cracks_1</t>
  </si>
  <si>
    <t>АО трещин 1</t>
  </si>
  <si>
    <t>L_eff_1</t>
  </si>
  <si>
    <t>L_eff_2</t>
  </si>
  <si>
    <t>L_eff_3</t>
  </si>
  <si>
    <t>TC_matr_1</t>
  </si>
  <si>
    <t>TC_matr_2</t>
  </si>
  <si>
    <t>TC_matr_3</t>
  </si>
  <si>
    <t>Diff_1</t>
  </si>
  <si>
    <t>Diff_2</t>
  </si>
  <si>
    <t>Diff_3</t>
  </si>
  <si>
    <t>min</t>
  </si>
  <si>
    <t>max</t>
  </si>
  <si>
    <t>CLTE basalt</t>
  </si>
  <si>
    <t>CLTE clay</t>
  </si>
  <si>
    <t>T clay</t>
  </si>
  <si>
    <t>T basalt</t>
  </si>
  <si>
    <t>T gabbro</t>
  </si>
  <si>
    <t>CLTE gabbro</t>
  </si>
  <si>
    <t>Q1</t>
  </si>
  <si>
    <t>Q2</t>
  </si>
  <si>
    <t>T Q1</t>
  </si>
  <si>
    <t>C Q1</t>
  </si>
  <si>
    <t>T Q2</t>
  </si>
  <si>
    <t>C Q2</t>
  </si>
  <si>
    <t>Q3</t>
  </si>
  <si>
    <t>T Q3</t>
  </si>
  <si>
    <t>C Q3</t>
  </si>
  <si>
    <t>Q4</t>
  </si>
  <si>
    <t>T Q4</t>
  </si>
  <si>
    <t>C Q4</t>
  </si>
  <si>
    <t>QF</t>
  </si>
  <si>
    <t>T QF</t>
  </si>
  <si>
    <t>C QF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</si>
</sst>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"/>
    <numFmt numFmtId="166" formatCode="0.000"/>
    <numFmt numFmtId="167" formatCode="0.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charset val="204"/>
      <scheme val="minor"/>
    </font>
    <font>
      <strike/>
      <sz val="11"/>
      <color rgb="FFC00000"/>
      <name val="Calibri"/>
      <family val="2"/>
      <charset val="204"/>
      <scheme val="minor"/>
    </font>
    <font>
      <sz val="11"/>
      <color rgb="FFC00000"/>
      <name val="Calibri"/>
      <family val="2"/>
      <scheme val="minor"/>
    </font>
    <font>
      <u/>
      <sz val="11"/>
      <color rgb="FFC0000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vertAlign val="superscript"/>
      <sz val="11"/>
      <color indexed="8"/>
      <name val="Calibri"/>
      <family val="2"/>
      <charset val="204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sz val="11"/>
      <color rgb="FF00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rgb="FFFF0000"/>
      <name val="Calibri (Основной текст)"/>
      <charset val="204"/>
    </font>
    <font>
      <sz val="11"/>
      <color rgb="FFFF0000"/>
      <name val="Calibri (Основной текст)"/>
      <charset val="204"/>
    </font>
    <font>
      <b/>
      <sz val="11"/>
      <color theme="1"/>
      <name val="Calibri (Основной текст)"/>
      <charset val="204"/>
    </font>
    <font>
      <sz val="11"/>
      <color theme="1"/>
      <name val="Calibri (Основной текст)"/>
      <charset val="204"/>
    </font>
    <font>
      <b/>
      <sz val="11"/>
      <color theme="4" tint="-0.249977111117893"/>
      <name val="Calibri (Основной текст)"/>
      <charset val="204"/>
    </font>
    <font>
      <sz val="11"/>
      <color theme="4" tint="-0.249977111117893"/>
      <name val="Calibri (Основной текст)"/>
      <charset val="204"/>
    </font>
    <font>
      <sz val="14"/>
      <color rgb="FF000000"/>
      <name val="Courier New"/>
      <family val="1"/>
    </font>
    <font>
      <sz val="11"/>
      <color rgb="FF000000"/>
      <name val="Calibri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9" fillId="0" borderId="0" applyFont="0" applyFill="0" applyBorder="0" applyAlignment="0" applyProtection="0"/>
    <xf numFmtId="0" fontId="9" fillId="0" borderId="0"/>
  </cellStyleXfs>
  <cellXfs count="263">
    <xf numFmtId="0" fontId="0" fillId="0" borderId="0" xfId="0"/>
    <xf numFmtId="0" fontId="0" fillId="2" borderId="0" xfId="0" applyFill="1"/>
    <xf numFmtId="0" fontId="0" fillId="0" borderId="4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4" xfId="0" applyBorder="1"/>
    <xf numFmtId="0" fontId="3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4" xfId="0" applyFont="1" applyBorder="1"/>
    <xf numFmtId="0" fontId="0" fillId="0" borderId="4" xfId="0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2" fillId="2" borderId="0" xfId="0" applyFont="1" applyFill="1"/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2" fontId="0" fillId="0" borderId="0" xfId="0" applyNumberFormat="1"/>
    <xf numFmtId="164" fontId="0" fillId="0" borderId="0" xfId="1" applyNumberFormat="1" applyFont="1"/>
    <xf numFmtId="2" fontId="12" fillId="0" borderId="2" xfId="0" applyNumberFormat="1" applyFont="1" applyBorder="1" applyAlignment="1">
      <alignment horizontal="center"/>
    </xf>
    <xf numFmtId="2" fontId="13" fillId="3" borderId="0" xfId="0" applyNumberFormat="1" applyFont="1" applyFill="1" applyAlignment="1">
      <alignment horizontal="center" vertical="top" wrapText="1"/>
    </xf>
    <xf numFmtId="2" fontId="13" fillId="5" borderId="0" xfId="0" applyNumberFormat="1" applyFont="1" applyFill="1" applyAlignment="1">
      <alignment horizontal="center" vertical="top" wrapText="1"/>
    </xf>
    <xf numFmtId="2" fontId="13" fillId="5" borderId="0" xfId="0" applyNumberFormat="1" applyFont="1" applyFill="1" applyAlignment="1">
      <alignment vertical="top" wrapText="1"/>
    </xf>
    <xf numFmtId="0" fontId="2" fillId="3" borderId="0" xfId="0" applyFont="1" applyFill="1" applyAlignment="1">
      <alignment horizontal="center" vertical="top" wrapText="1"/>
    </xf>
    <xf numFmtId="2" fontId="13" fillId="0" borderId="0" xfId="0" applyNumberFormat="1" applyFont="1" applyAlignment="1">
      <alignment horizontal="center" vertical="top" wrapText="1"/>
    </xf>
    <xf numFmtId="2" fontId="13" fillId="4" borderId="0" xfId="0" applyNumberFormat="1" applyFont="1" applyFill="1" applyAlignment="1">
      <alignment horizontal="center" vertical="top" wrapText="1"/>
    </xf>
    <xf numFmtId="2" fontId="13" fillId="4" borderId="0" xfId="0" applyNumberFormat="1" applyFont="1" applyFill="1" applyAlignment="1">
      <alignment vertical="top" wrapText="1"/>
    </xf>
    <xf numFmtId="2" fontId="13" fillId="5" borderId="13" xfId="0" applyNumberFormat="1" applyFont="1" applyFill="1" applyBorder="1" applyAlignment="1">
      <alignment horizontal="center" vertical="top" wrapText="1"/>
    </xf>
    <xf numFmtId="0" fontId="11" fillId="0" borderId="15" xfId="0" applyFont="1" applyBorder="1" applyAlignment="1">
      <alignment horizontal="center" vertical="center" wrapText="1"/>
    </xf>
    <xf numFmtId="2" fontId="0" fillId="5" borderId="15" xfId="0" applyNumberFormat="1" applyFill="1" applyBorder="1" applyAlignment="1">
      <alignment horizontal="center"/>
    </xf>
    <xf numFmtId="2" fontId="0" fillId="5" borderId="15" xfId="0" applyNumberFormat="1" applyFill="1" applyBorder="1"/>
    <xf numFmtId="2" fontId="0" fillId="3" borderId="15" xfId="0" applyNumberFormat="1" applyFill="1" applyBorder="1" applyAlignment="1">
      <alignment horizontal="center"/>
    </xf>
    <xf numFmtId="2" fontId="0" fillId="5" borderId="15" xfId="0" applyNumberFormat="1" applyFill="1" applyBorder="1" applyAlignment="1">
      <alignment horizontal="center" vertical="center"/>
    </xf>
    <xf numFmtId="1" fontId="0" fillId="3" borderId="15" xfId="0" applyNumberFormat="1" applyFill="1" applyBorder="1" applyAlignment="1">
      <alignment horizontal="center" vertical="center"/>
    </xf>
    <xf numFmtId="2" fontId="0" fillId="0" borderId="15" xfId="0" applyNumberFormat="1" applyBorder="1"/>
    <xf numFmtId="0" fontId="11" fillId="4" borderId="15" xfId="0" applyFont="1" applyFill="1" applyBorder="1" applyAlignment="1">
      <alignment horizontal="center" vertical="center" wrapText="1"/>
    </xf>
    <xf numFmtId="2" fontId="0" fillId="4" borderId="15" xfId="0" applyNumberFormat="1" applyFill="1" applyBorder="1"/>
    <xf numFmtId="2" fontId="0" fillId="4" borderId="15" xfId="0" applyNumberFormat="1" applyFill="1" applyBorder="1" applyAlignment="1">
      <alignment horizontal="center"/>
    </xf>
    <xf numFmtId="2" fontId="0" fillId="5" borderId="16" xfId="0" applyNumberForma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2" fontId="13" fillId="5" borderId="0" xfId="0" applyNumberFormat="1" applyFont="1" applyFill="1" applyAlignment="1">
      <alignment horizontal="center" vertical="center" wrapText="1"/>
    </xf>
    <xf numFmtId="2" fontId="13" fillId="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/>
    </xf>
    <xf numFmtId="0" fontId="19" fillId="0" borderId="4" xfId="0" applyFont="1" applyBorder="1" applyAlignment="1">
      <alignment horizontal="left" vertical="center"/>
    </xf>
    <xf numFmtId="166" fontId="18" fillId="0" borderId="4" xfId="0" applyNumberFormat="1" applyFont="1" applyBorder="1" applyAlignment="1">
      <alignment horizontal="center" vertical="center"/>
    </xf>
    <xf numFmtId="2" fontId="18" fillId="0" borderId="4" xfId="0" applyNumberFormat="1" applyFont="1" applyBorder="1" applyAlignment="1">
      <alignment horizontal="center"/>
    </xf>
    <xf numFmtId="2" fontId="18" fillId="0" borderId="4" xfId="0" applyNumberFormat="1" applyFont="1" applyBorder="1" applyAlignment="1">
      <alignment horizontal="center" vertical="center"/>
    </xf>
    <xf numFmtId="165" fontId="18" fillId="0" borderId="4" xfId="0" applyNumberFormat="1" applyFont="1" applyBorder="1" applyAlignment="1">
      <alignment horizontal="center" vertical="center"/>
    </xf>
    <xf numFmtId="0" fontId="18" fillId="0" borderId="4" xfId="0" applyFont="1" applyBorder="1"/>
    <xf numFmtId="2" fontId="19" fillId="0" borderId="4" xfId="0" applyNumberFormat="1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8" xfId="0" applyFont="1" applyBorder="1" applyAlignment="1">
      <alignment horizontal="left" vertical="center"/>
    </xf>
    <xf numFmtId="166" fontId="18" fillId="0" borderId="18" xfId="0" applyNumberFormat="1" applyFont="1" applyBorder="1" applyAlignment="1">
      <alignment horizontal="center" vertical="center"/>
    </xf>
    <xf numFmtId="2" fontId="18" fillId="0" borderId="18" xfId="0" applyNumberFormat="1" applyFont="1" applyBorder="1" applyAlignment="1">
      <alignment horizontal="center"/>
    </xf>
    <xf numFmtId="2" fontId="18" fillId="0" borderId="18" xfId="0" applyNumberFormat="1" applyFont="1" applyBorder="1" applyAlignment="1">
      <alignment horizontal="center" vertical="center"/>
    </xf>
    <xf numFmtId="165" fontId="18" fillId="0" borderId="18" xfId="0" applyNumberFormat="1" applyFont="1" applyBorder="1" applyAlignment="1">
      <alignment horizontal="center" vertical="center"/>
    </xf>
    <xf numFmtId="0" fontId="18" fillId="0" borderId="0" xfId="0" applyFont="1"/>
    <xf numFmtId="0" fontId="18" fillId="0" borderId="5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8" xfId="0" applyFont="1" applyBorder="1" applyAlignment="1">
      <alignment horizontal="left" vertical="center"/>
    </xf>
    <xf numFmtId="166" fontId="18" fillId="0" borderId="8" xfId="0" applyNumberFormat="1" applyFont="1" applyBorder="1" applyAlignment="1">
      <alignment horizontal="center" vertical="center"/>
    </xf>
    <xf numFmtId="2" fontId="18" fillId="0" borderId="8" xfId="0" applyNumberFormat="1" applyFont="1" applyBorder="1" applyAlignment="1">
      <alignment horizontal="center"/>
    </xf>
    <xf numFmtId="2" fontId="18" fillId="0" borderId="8" xfId="0" applyNumberFormat="1" applyFont="1" applyBorder="1" applyAlignment="1">
      <alignment horizontal="center" vertical="center"/>
    </xf>
    <xf numFmtId="165" fontId="18" fillId="0" borderId="8" xfId="0" applyNumberFormat="1" applyFont="1" applyBorder="1" applyAlignment="1">
      <alignment horizontal="center" vertical="center"/>
    </xf>
    <xf numFmtId="0" fontId="18" fillId="0" borderId="15" xfId="0" applyFont="1" applyBorder="1"/>
    <xf numFmtId="0" fontId="17" fillId="6" borderId="17" xfId="0" applyFont="1" applyFill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18" fillId="0" borderId="24" xfId="0" applyFont="1" applyBorder="1"/>
    <xf numFmtId="0" fontId="18" fillId="0" borderId="20" xfId="0" applyFont="1" applyBorder="1" applyAlignment="1">
      <alignment horizontal="center" vertical="center"/>
    </xf>
    <xf numFmtId="0" fontId="19" fillId="0" borderId="20" xfId="0" applyFont="1" applyBorder="1"/>
    <xf numFmtId="0" fontId="19" fillId="0" borderId="25" xfId="0" applyFont="1" applyBorder="1" applyAlignment="1">
      <alignment horizontal="left" vertical="center"/>
    </xf>
    <xf numFmtId="2" fontId="19" fillId="0" borderId="20" xfId="0" applyNumberFormat="1" applyFont="1" applyBorder="1" applyAlignment="1">
      <alignment horizontal="center" vertical="center"/>
    </xf>
    <xf numFmtId="166" fontId="18" fillId="0" borderId="26" xfId="0" applyNumberFormat="1" applyFont="1" applyBorder="1" applyAlignment="1">
      <alignment horizontal="center" vertical="center"/>
    </xf>
    <xf numFmtId="166" fontId="18" fillId="0" borderId="20" xfId="0" applyNumberFormat="1" applyFont="1" applyBorder="1" applyAlignment="1">
      <alignment horizontal="center" vertical="center"/>
    </xf>
    <xf numFmtId="2" fontId="18" fillId="0" borderId="20" xfId="0" applyNumberFormat="1" applyFont="1" applyBorder="1" applyAlignment="1">
      <alignment horizontal="center"/>
    </xf>
    <xf numFmtId="2" fontId="18" fillId="0" borderId="20" xfId="0" applyNumberFormat="1" applyFont="1" applyBorder="1" applyAlignment="1">
      <alignment horizontal="center" vertical="center"/>
    </xf>
    <xf numFmtId="165" fontId="18" fillId="0" borderId="20" xfId="0" applyNumberFormat="1" applyFont="1" applyBorder="1" applyAlignment="1">
      <alignment horizontal="center" vertical="center"/>
    </xf>
    <xf numFmtId="0" fontId="18" fillId="0" borderId="5" xfId="0" applyFont="1" applyBorder="1"/>
    <xf numFmtId="0" fontId="19" fillId="0" borderId="4" xfId="0" applyFont="1" applyBorder="1"/>
    <xf numFmtId="0" fontId="19" fillId="0" borderId="10" xfId="0" applyFont="1" applyBorder="1" applyAlignment="1">
      <alignment horizontal="left" vertical="center"/>
    </xf>
    <xf numFmtId="166" fontId="18" fillId="0" borderId="23" xfId="0" applyNumberFormat="1" applyFont="1" applyBorder="1" applyAlignment="1">
      <alignment horizontal="center" vertical="center"/>
    </xf>
    <xf numFmtId="0" fontId="18" fillId="0" borderId="7" xfId="0" applyFont="1" applyBorder="1"/>
    <xf numFmtId="0" fontId="18" fillId="0" borderId="8" xfId="0" applyFont="1" applyBorder="1" applyAlignment="1">
      <alignment horizontal="center" vertical="center"/>
    </xf>
    <xf numFmtId="0" fontId="19" fillId="0" borderId="8" xfId="0" applyFont="1" applyBorder="1"/>
    <xf numFmtId="0" fontId="19" fillId="0" borderId="8" xfId="0" applyFont="1" applyBorder="1" applyAlignment="1">
      <alignment horizontal="center"/>
    </xf>
    <xf numFmtId="0" fontId="19" fillId="0" borderId="27" xfId="0" applyFont="1" applyBorder="1" applyAlignment="1">
      <alignment horizontal="left" vertical="center"/>
    </xf>
    <xf numFmtId="2" fontId="21" fillId="0" borderId="8" xfId="0" applyNumberFormat="1" applyFont="1" applyBorder="1" applyAlignment="1">
      <alignment horizontal="center" vertical="center"/>
    </xf>
    <xf numFmtId="166" fontId="18" fillId="0" borderId="28" xfId="0" applyNumberFormat="1" applyFont="1" applyBorder="1" applyAlignment="1">
      <alignment horizontal="center" vertical="center"/>
    </xf>
    <xf numFmtId="0" fontId="19" fillId="0" borderId="20" xfId="0" applyFont="1" applyBorder="1" applyAlignment="1">
      <alignment horizontal="center"/>
    </xf>
    <xf numFmtId="2" fontId="19" fillId="0" borderId="8" xfId="0" applyNumberFormat="1" applyFont="1" applyBorder="1" applyAlignment="1">
      <alignment horizontal="center" vertical="center"/>
    </xf>
    <xf numFmtId="0" fontId="17" fillId="6" borderId="4" xfId="0" applyFont="1" applyFill="1" applyBorder="1" applyAlignment="1">
      <alignment horizontal="center" vertical="center" wrapText="1"/>
    </xf>
    <xf numFmtId="0" fontId="17" fillId="6" borderId="4" xfId="0" applyFont="1" applyFill="1" applyBorder="1" applyAlignment="1">
      <alignment vertical="center" wrapText="1"/>
    </xf>
    <xf numFmtId="0" fontId="17" fillId="6" borderId="17" xfId="0" applyFont="1" applyFill="1" applyBorder="1" applyAlignment="1">
      <alignment vertical="center" wrapText="1"/>
    </xf>
    <xf numFmtId="0" fontId="11" fillId="0" borderId="29" xfId="2" applyFont="1" applyBorder="1" applyAlignment="1">
      <alignment horizontal="center" vertical="center"/>
    </xf>
    <xf numFmtId="0" fontId="11" fillId="0" borderId="30" xfId="2" applyFont="1" applyBorder="1" applyAlignment="1">
      <alignment horizontal="center" vertical="center"/>
    </xf>
    <xf numFmtId="166" fontId="11" fillId="0" borderId="29" xfId="2" applyNumberFormat="1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1" fillId="0" borderId="20" xfId="2" applyFont="1" applyBorder="1" applyAlignment="1">
      <alignment horizontal="center" vertical="center"/>
    </xf>
    <xf numFmtId="0" fontId="0" fillId="7" borderId="31" xfId="0" applyFill="1" applyBorder="1" applyAlignment="1">
      <alignment horizontal="center" vertical="center"/>
    </xf>
    <xf numFmtId="0" fontId="11" fillId="0" borderId="0" xfId="2" applyFont="1" applyAlignment="1">
      <alignment horizontal="center" vertical="center"/>
    </xf>
    <xf numFmtId="2" fontId="9" fillId="0" borderId="26" xfId="2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0" fontId="11" fillId="0" borderId="4" xfId="2" applyFont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2" fontId="9" fillId="0" borderId="23" xfId="2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11" fillId="7" borderId="33" xfId="0" applyFont="1" applyFill="1" applyBorder="1" applyAlignment="1">
      <alignment horizontal="center" vertical="center"/>
    </xf>
    <xf numFmtId="2" fontId="11" fillId="0" borderId="23" xfId="2" applyNumberFormat="1" applyFont="1" applyBorder="1" applyAlignment="1">
      <alignment horizontal="center" vertical="center"/>
    </xf>
    <xf numFmtId="2" fontId="11" fillId="0" borderId="11" xfId="0" applyNumberFormat="1" applyFont="1" applyBorder="1" applyAlignment="1">
      <alignment horizontal="center" vertical="center"/>
    </xf>
    <xf numFmtId="2" fontId="22" fillId="0" borderId="23" xfId="2" applyNumberFormat="1" applyFont="1" applyBorder="1" applyAlignment="1">
      <alignment horizontal="center" vertical="center"/>
    </xf>
    <xf numFmtId="2" fontId="22" fillId="0" borderId="11" xfId="0" applyNumberFormat="1" applyFont="1" applyBorder="1" applyAlignment="1">
      <alignment horizontal="center" vertical="center"/>
    </xf>
    <xf numFmtId="0" fontId="9" fillId="7" borderId="33" xfId="0" applyFont="1" applyFill="1" applyBorder="1" applyAlignment="1">
      <alignment horizontal="center" vertical="center"/>
    </xf>
    <xf numFmtId="2" fontId="3" fillId="0" borderId="23" xfId="2" applyNumberFormat="1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0" fontId="11" fillId="8" borderId="4" xfId="2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3" fillId="0" borderId="4" xfId="2" applyFont="1" applyBorder="1" applyAlignment="1">
      <alignment horizontal="center" vertical="center"/>
    </xf>
    <xf numFmtId="0" fontId="24" fillId="7" borderId="33" xfId="0" applyFont="1" applyFill="1" applyBorder="1" applyAlignment="1">
      <alignment horizontal="center" vertical="center"/>
    </xf>
    <xf numFmtId="0" fontId="22" fillId="0" borderId="4" xfId="2" applyFont="1" applyBorder="1" applyAlignment="1">
      <alignment horizontal="center" vertical="center"/>
    </xf>
    <xf numFmtId="2" fontId="24" fillId="0" borderId="23" xfId="2" applyNumberFormat="1" applyFont="1" applyBorder="1" applyAlignment="1">
      <alignment horizontal="center" vertical="center"/>
    </xf>
    <xf numFmtId="2" fontId="24" fillId="0" borderId="11" xfId="0" applyNumberFormat="1" applyFont="1" applyBorder="1" applyAlignment="1">
      <alignment horizontal="center" vertical="center"/>
    </xf>
    <xf numFmtId="0" fontId="22" fillId="0" borderId="8" xfId="2" applyFont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2" fontId="3" fillId="0" borderId="28" xfId="2" applyNumberFormat="1" applyFont="1" applyBorder="1" applyAlignment="1">
      <alignment horizontal="center" vertical="center"/>
    </xf>
    <xf numFmtId="2" fontId="3" fillId="0" borderId="35" xfId="0" applyNumberFormat="1" applyFont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9" fillId="9" borderId="33" xfId="0" applyFont="1" applyFill="1" applyBorder="1" applyAlignment="1">
      <alignment horizontal="center" vertical="center"/>
    </xf>
    <xf numFmtId="2" fontId="9" fillId="0" borderId="11" xfId="0" applyNumberFormat="1" applyFont="1" applyBorder="1" applyAlignment="1">
      <alignment horizontal="center" vertical="center"/>
    </xf>
    <xf numFmtId="0" fontId="11" fillId="0" borderId="8" xfId="2" applyFont="1" applyBorder="1" applyAlignment="1">
      <alignment horizontal="center" vertical="center"/>
    </xf>
    <xf numFmtId="0" fontId="0" fillId="9" borderId="34" xfId="0" applyFill="1" applyBorder="1" applyAlignment="1">
      <alignment horizontal="center" vertical="center"/>
    </xf>
    <xf numFmtId="2" fontId="9" fillId="0" borderId="28" xfId="2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0" fontId="11" fillId="0" borderId="18" xfId="2" applyFont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11" fillId="0" borderId="36" xfId="2" applyFont="1" applyBorder="1" applyAlignment="1">
      <alignment horizontal="center" vertical="center"/>
    </xf>
    <xf numFmtId="2" fontId="9" fillId="0" borderId="18" xfId="2" applyNumberFormat="1" applyBorder="1" applyAlignment="1">
      <alignment horizontal="center" vertical="center"/>
    </xf>
    <xf numFmtId="2" fontId="9" fillId="0" borderId="4" xfId="2" applyNumberFormat="1" applyBorder="1" applyAlignment="1">
      <alignment horizontal="center" vertical="center"/>
    </xf>
    <xf numFmtId="0" fontId="9" fillId="10" borderId="33" xfId="0" applyFont="1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2" fontId="9" fillId="0" borderId="8" xfId="2" applyNumberFormat="1" applyBorder="1" applyAlignment="1">
      <alignment horizontal="center" vertical="center"/>
    </xf>
    <xf numFmtId="0" fontId="25" fillId="0" borderId="20" xfId="2" applyFont="1" applyBorder="1" applyAlignment="1">
      <alignment horizontal="center" vertical="center"/>
    </xf>
    <xf numFmtId="0" fontId="26" fillId="11" borderId="31" xfId="0" applyFont="1" applyFill="1" applyBorder="1" applyAlignment="1">
      <alignment horizontal="center" vertical="center"/>
    </xf>
    <xf numFmtId="0" fontId="25" fillId="0" borderId="26" xfId="2" applyFont="1" applyBorder="1" applyAlignment="1">
      <alignment horizontal="center" vertical="center"/>
    </xf>
    <xf numFmtId="2" fontId="26" fillId="0" borderId="20" xfId="2" applyNumberFormat="1" applyFont="1" applyBorder="1" applyAlignment="1">
      <alignment horizontal="center" vertical="center"/>
    </xf>
    <xf numFmtId="2" fontId="26" fillId="0" borderId="32" xfId="0" applyNumberFormat="1" applyFont="1" applyBorder="1" applyAlignment="1">
      <alignment horizontal="center" vertical="center"/>
    </xf>
    <xf numFmtId="0" fontId="25" fillId="0" borderId="4" xfId="2" applyFont="1" applyBorder="1" applyAlignment="1">
      <alignment horizontal="center" vertical="center"/>
    </xf>
    <xf numFmtId="0" fontId="26" fillId="11" borderId="33" xfId="0" applyFont="1" applyFill="1" applyBorder="1" applyAlignment="1">
      <alignment horizontal="center" vertical="center"/>
    </xf>
    <xf numFmtId="2" fontId="26" fillId="0" borderId="4" xfId="2" applyNumberFormat="1" applyFont="1" applyBorder="1" applyAlignment="1">
      <alignment horizontal="center" vertical="center"/>
    </xf>
    <xf numFmtId="2" fontId="26" fillId="0" borderId="11" xfId="0" applyNumberFormat="1" applyFont="1" applyBorder="1" applyAlignment="1">
      <alignment horizontal="center" vertical="center"/>
    </xf>
    <xf numFmtId="0" fontId="26" fillId="0" borderId="8" xfId="2" applyFont="1" applyBorder="1" applyAlignment="1">
      <alignment horizontal="center" vertical="center"/>
    </xf>
    <xf numFmtId="0" fontId="26" fillId="11" borderId="34" xfId="0" applyFont="1" applyFill="1" applyBorder="1" applyAlignment="1">
      <alignment horizontal="center" vertical="center"/>
    </xf>
    <xf numFmtId="2" fontId="26" fillId="0" borderId="8" xfId="2" applyNumberFormat="1" applyFont="1" applyBorder="1" applyAlignment="1">
      <alignment horizontal="center" vertical="center"/>
    </xf>
    <xf numFmtId="2" fontId="26" fillId="0" borderId="35" xfId="0" applyNumberFormat="1" applyFont="1" applyBorder="1" applyAlignment="1">
      <alignment horizontal="center" vertical="center"/>
    </xf>
    <xf numFmtId="0" fontId="11" fillId="12" borderId="33" xfId="0" applyFont="1" applyFill="1" applyBorder="1" applyAlignment="1">
      <alignment horizontal="center" vertical="center"/>
    </xf>
    <xf numFmtId="2" fontId="11" fillId="0" borderId="18" xfId="2" applyNumberFormat="1" applyFont="1" applyBorder="1" applyAlignment="1">
      <alignment horizontal="center" vertical="center"/>
    </xf>
    <xf numFmtId="0" fontId="0" fillId="12" borderId="33" xfId="0" applyFill="1" applyBorder="1" applyAlignment="1">
      <alignment horizontal="center" vertical="center"/>
    </xf>
    <xf numFmtId="0" fontId="26" fillId="0" borderId="4" xfId="2" applyFont="1" applyBorder="1" applyAlignment="1">
      <alignment horizontal="center" vertical="center"/>
    </xf>
    <xf numFmtId="0" fontId="26" fillId="12" borderId="33" xfId="0" applyFont="1" applyFill="1" applyBorder="1" applyAlignment="1">
      <alignment horizontal="center" vertical="center"/>
    </xf>
    <xf numFmtId="0" fontId="9" fillId="12" borderId="33" xfId="0" applyFont="1" applyFill="1" applyBorder="1" applyAlignment="1">
      <alignment horizontal="center" vertical="center"/>
    </xf>
    <xf numFmtId="0" fontId="27" fillId="0" borderId="4" xfId="2" applyFont="1" applyBorder="1" applyAlignment="1">
      <alignment horizontal="center" vertical="center"/>
    </xf>
    <xf numFmtId="0" fontId="28" fillId="12" borderId="33" xfId="0" applyFont="1" applyFill="1" applyBorder="1" applyAlignment="1">
      <alignment horizontal="center" vertical="center"/>
    </xf>
    <xf numFmtId="2" fontId="28" fillId="0" borderId="4" xfId="2" applyNumberFormat="1" applyFont="1" applyBorder="1" applyAlignment="1">
      <alignment horizontal="center" vertical="center"/>
    </xf>
    <xf numFmtId="2" fontId="28" fillId="0" borderId="11" xfId="0" applyNumberFormat="1" applyFont="1" applyBorder="1" applyAlignment="1">
      <alignment horizontal="center" vertical="center"/>
    </xf>
    <xf numFmtId="0" fontId="27" fillId="0" borderId="8" xfId="2" applyFont="1" applyBorder="1" applyAlignment="1">
      <alignment horizontal="center" vertical="center"/>
    </xf>
    <xf numFmtId="0" fontId="28" fillId="12" borderId="34" xfId="0" applyFont="1" applyFill="1" applyBorder="1" applyAlignment="1">
      <alignment horizontal="center" vertical="center"/>
    </xf>
    <xf numFmtId="2" fontId="28" fillId="0" borderId="8" xfId="2" applyNumberFormat="1" applyFont="1" applyBorder="1" applyAlignment="1">
      <alignment horizontal="center" vertical="center"/>
    </xf>
    <xf numFmtId="2" fontId="28" fillId="0" borderId="35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top"/>
    </xf>
    <xf numFmtId="0" fontId="3" fillId="10" borderId="33" xfId="0" applyFont="1" applyFill="1" applyBorder="1" applyAlignment="1">
      <alignment horizontal="center" vertical="center"/>
    </xf>
    <xf numFmtId="0" fontId="22" fillId="0" borderId="36" xfId="2" applyFont="1" applyBorder="1" applyAlignment="1">
      <alignment horizontal="center" vertical="center"/>
    </xf>
    <xf numFmtId="2" fontId="3" fillId="0" borderId="4" xfId="2" applyNumberFormat="1" applyFont="1" applyBorder="1" applyAlignment="1">
      <alignment horizontal="center" vertical="center"/>
    </xf>
    <xf numFmtId="0" fontId="3" fillId="0" borderId="0" xfId="0" applyFont="1"/>
    <xf numFmtId="0" fontId="29" fillId="0" borderId="0" xfId="0" applyFont="1"/>
    <xf numFmtId="0" fontId="11" fillId="0" borderId="0" xfId="0" applyFont="1" applyAlignment="1">
      <alignment horizontal="center" vertical="top"/>
    </xf>
    <xf numFmtId="167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2" fontId="12" fillId="3" borderId="2" xfId="0" applyNumberFormat="1" applyFont="1" applyFill="1" applyBorder="1" applyAlignment="1">
      <alignment horizontal="center"/>
    </xf>
    <xf numFmtId="2" fontId="12" fillId="4" borderId="2" xfId="0" applyNumberFormat="1" applyFont="1" applyFill="1" applyBorder="1" applyAlignment="1">
      <alignment horizontal="center"/>
    </xf>
    <xf numFmtId="2" fontId="12" fillId="4" borderId="3" xfId="0" applyNumberFormat="1" applyFont="1" applyFill="1" applyBorder="1" applyAlignment="1">
      <alignment horizontal="center"/>
    </xf>
    <xf numFmtId="0" fontId="19" fillId="0" borderId="20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167" fontId="30" fillId="0" borderId="5" xfId="0" applyNumberFormat="1" applyFont="1" applyBorder="1" applyAlignment="1">
      <alignment horizontal="center"/>
    </xf>
    <xf numFmtId="2" fontId="18" fillId="0" borderId="4" xfId="0" applyNumberFormat="1" applyFont="1" applyBorder="1"/>
    <xf numFmtId="2" fontId="18" fillId="0" borderId="6" xfId="0" applyNumberFormat="1" applyFont="1" applyBorder="1"/>
    <xf numFmtId="167" fontId="30" fillId="0" borderId="7" xfId="0" applyNumberFormat="1" applyFont="1" applyBorder="1" applyAlignment="1">
      <alignment horizontal="center"/>
    </xf>
    <xf numFmtId="2" fontId="18" fillId="0" borderId="8" xfId="0" applyNumberFormat="1" applyFont="1" applyBorder="1"/>
    <xf numFmtId="167" fontId="0" fillId="0" borderId="5" xfId="0" applyNumberFormat="1" applyBorder="1"/>
    <xf numFmtId="167" fontId="0" fillId="0" borderId="4" xfId="0" applyNumberFormat="1" applyBorder="1"/>
    <xf numFmtId="2" fontId="0" fillId="0" borderId="4" xfId="0" applyNumberFormat="1" applyBorder="1"/>
    <xf numFmtId="2" fontId="0" fillId="0" borderId="6" xfId="0" applyNumberFormat="1" applyBorder="1"/>
    <xf numFmtId="167" fontId="0" fillId="0" borderId="7" xfId="0" applyNumberFormat="1" applyBorder="1"/>
    <xf numFmtId="2" fontId="0" fillId="0" borderId="8" xfId="0" applyNumberFormat="1" applyBorder="1"/>
    <xf numFmtId="167" fontId="0" fillId="0" borderId="8" xfId="0" applyNumberFormat="1" applyBorder="1"/>
    <xf numFmtId="2" fontId="0" fillId="0" borderId="9" xfId="0" applyNumberFormat="1" applyBorder="1"/>
    <xf numFmtId="167" fontId="10" fillId="0" borderId="5" xfId="0" applyNumberFormat="1" applyFont="1" applyBorder="1" applyAlignment="1">
      <alignment horizontal="center"/>
    </xf>
    <xf numFmtId="167" fontId="10" fillId="0" borderId="7" xfId="0" applyNumberFormat="1" applyFont="1" applyBorder="1" applyAlignment="1">
      <alignment horizontal="center"/>
    </xf>
    <xf numFmtId="0" fontId="18" fillId="0" borderId="23" xfId="0" applyFont="1" applyBorder="1" applyAlignment="1">
      <alignment horizontal="center"/>
    </xf>
    <xf numFmtId="2" fontId="0" fillId="0" borderId="23" xfId="0" applyNumberFormat="1" applyBorder="1"/>
    <xf numFmtId="2" fontId="0" fillId="0" borderId="28" xfId="0" applyNumberFormat="1" applyBorder="1"/>
    <xf numFmtId="0" fontId="18" fillId="0" borderId="0" xfId="0" applyFont="1" applyFill="1" applyBorder="1" applyAlignment="1">
      <alignment horizontal="center"/>
    </xf>
    <xf numFmtId="167" fontId="18" fillId="0" borderId="5" xfId="0" applyNumberFormat="1" applyFont="1" applyBorder="1"/>
    <xf numFmtId="167" fontId="18" fillId="0" borderId="7" xfId="0" applyNumberFormat="1" applyFont="1" applyBorder="1"/>
    <xf numFmtId="2" fontId="0" fillId="0" borderId="0" xfId="0" applyNumberFormat="1" applyFill="1" applyBorder="1"/>
  </cellXfs>
  <cellStyles count="3">
    <cellStyle name="Обычный" xfId="0" builtinId="0"/>
    <cellStyle name="Процентный" xfId="1" builtinId="5"/>
    <cellStyle name="Normal 3" xfId="2" xr:uid="{265C4E3B-95FC-B34D-B555-50714AA4B4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Проницаемость, мД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('Общая таблица'!$N$5:$N$37,'Общая таблица'!$N$40:$N$53)</c:f>
              <c:numCache>
                <c:formatCode>0.00</c:formatCode>
                <c:ptCount val="47"/>
                <c:pt idx="0">
                  <c:v>8.6654850000000005E-2</c:v>
                </c:pt>
                <c:pt idx="1">
                  <c:v>3.0450399999999999E-2</c:v>
                </c:pt>
                <c:pt idx="3">
                  <c:v>1.3190949999999999</c:v>
                </c:pt>
                <c:pt idx="4">
                  <c:v>1.765495</c:v>
                </c:pt>
                <c:pt idx="5">
                  <c:v>10.0982</c:v>
                </c:pt>
                <c:pt idx="6">
                  <c:v>0.1985055</c:v>
                </c:pt>
                <c:pt idx="7">
                  <c:v>0.81855</c:v>
                </c:pt>
                <c:pt idx="8">
                  <c:v>9.8876950000000008</c:v>
                </c:pt>
                <c:pt idx="9">
                  <c:v>3.3738749999999998E-2</c:v>
                </c:pt>
                <c:pt idx="10">
                  <c:v>5.9194200000000002E-2</c:v>
                </c:pt>
                <c:pt idx="11">
                  <c:v>6.3662549999999998E-2</c:v>
                </c:pt>
                <c:pt idx="12">
                  <c:v>7.671E-2</c:v>
                </c:pt>
                <c:pt idx="13">
                  <c:v>2.7141850000000002E-2</c:v>
                </c:pt>
                <c:pt idx="14">
                  <c:v>2.1566399999999999E-2</c:v>
                </c:pt>
                <c:pt idx="15">
                  <c:v>4.03296E-2</c:v>
                </c:pt>
                <c:pt idx="16">
                  <c:v>0.12758049999999999</c:v>
                </c:pt>
                <c:pt idx="17">
                  <c:v>0.15873300000000001</c:v>
                </c:pt>
                <c:pt idx="18">
                  <c:v>0.35374749999999999</c:v>
                </c:pt>
                <c:pt idx="19">
                  <c:v>0.44879199999999997</c:v>
                </c:pt>
                <c:pt idx="20">
                  <c:v>2.266095</c:v>
                </c:pt>
                <c:pt idx="21">
                  <c:v>4.5364400000000007</c:v>
                </c:pt>
                <c:pt idx="22">
                  <c:v>0.57494299999999998</c:v>
                </c:pt>
                <c:pt idx="23">
                  <c:v>0.330482</c:v>
                </c:pt>
                <c:pt idx="24">
                  <c:v>0.21898450000000003</c:v>
                </c:pt>
                <c:pt idx="25">
                  <c:v>1.7204600000000001</c:v>
                </c:pt>
                <c:pt idx="26">
                  <c:v>0.2431835</c:v>
                </c:pt>
                <c:pt idx="27">
                  <c:v>53.632599999999996</c:v>
                </c:pt>
                <c:pt idx="28">
                  <c:v>4.3240100000000004E-2</c:v>
                </c:pt>
                <c:pt idx="29">
                  <c:v>2.0249E-2</c:v>
                </c:pt>
                <c:pt idx="30">
                  <c:v>2.348445E-2</c:v>
                </c:pt>
                <c:pt idx="31">
                  <c:v>2.529095E-2</c:v>
                </c:pt>
                <c:pt idx="32">
                  <c:v>2.4489400000000001E-2</c:v>
                </c:pt>
                <c:pt idx="33">
                  <c:v>0.140019</c:v>
                </c:pt>
                <c:pt idx="34">
                  <c:v>0.38303350000000003</c:v>
                </c:pt>
                <c:pt idx="35">
                  <c:v>11.1952</c:v>
                </c:pt>
                <c:pt idx="36">
                  <c:v>20.473050000000001</c:v>
                </c:pt>
                <c:pt idx="37">
                  <c:v>6.5162550000000001</c:v>
                </c:pt>
                <c:pt idx="38">
                  <c:v>7.2577600000000002</c:v>
                </c:pt>
                <c:pt idx="39">
                  <c:v>6.1722950000000001</c:v>
                </c:pt>
                <c:pt idx="40">
                  <c:v>4.3076049999999997</c:v>
                </c:pt>
                <c:pt idx="41">
                  <c:v>3.8998249999999998E-2</c:v>
                </c:pt>
                <c:pt idx="42">
                  <c:v>8.1224049999999992E-2</c:v>
                </c:pt>
                <c:pt idx="43">
                  <c:v>0.25954250000000001</c:v>
                </c:pt>
                <c:pt idx="44">
                  <c:v>2.8760949999999998</c:v>
                </c:pt>
                <c:pt idx="45">
                  <c:v>0.894042</c:v>
                </c:pt>
                <c:pt idx="46">
                  <c:v>2.7618400000000003</c:v>
                </c:pt>
              </c:numCache>
            </c:numRef>
          </c:xVal>
          <c:yVal>
            <c:numRef>
              <c:f>('Общая таблица'!$S$5:$S$37,'Общая таблица'!$S$40:$S$53)</c:f>
              <c:numCache>
                <c:formatCode>0.00</c:formatCode>
                <c:ptCount val="47"/>
                <c:pt idx="0">
                  <c:v>8.3865750000000003E-2</c:v>
                </c:pt>
                <c:pt idx="1">
                  <c:v>2.89856E-2</c:v>
                </c:pt>
                <c:pt idx="3">
                  <c:v>1.2876599999999998</c:v>
                </c:pt>
                <c:pt idx="4">
                  <c:v>1.556235</c:v>
                </c:pt>
                <c:pt idx="5">
                  <c:v>10.03373</c:v>
                </c:pt>
                <c:pt idx="6">
                  <c:v>0.19189200000000001</c:v>
                </c:pt>
                <c:pt idx="7">
                  <c:v>0.70351549999999996</c:v>
                </c:pt>
                <c:pt idx="8">
                  <c:v>9.8451450000000005</c:v>
                </c:pt>
                <c:pt idx="9">
                  <c:v>2.465705E-2</c:v>
                </c:pt>
                <c:pt idx="10">
                  <c:v>5.0541749999999996E-2</c:v>
                </c:pt>
                <c:pt idx="11">
                  <c:v>5.9496149999999998E-2</c:v>
                </c:pt>
                <c:pt idx="12">
                  <c:v>7.1056400000000006E-2</c:v>
                </c:pt>
                <c:pt idx="13">
                  <c:v>2.640895E-2</c:v>
                </c:pt>
                <c:pt idx="14">
                  <c:v>2.1763899999999999E-2</c:v>
                </c:pt>
                <c:pt idx="15">
                  <c:v>3.8471900000000003E-2</c:v>
                </c:pt>
                <c:pt idx="16">
                  <c:v>0.104296</c:v>
                </c:pt>
                <c:pt idx="17">
                  <c:v>0.14457900000000001</c:v>
                </c:pt>
                <c:pt idx="18">
                  <c:v>0.33778350000000001</c:v>
                </c:pt>
                <c:pt idx="19">
                  <c:v>0.44059800000000005</c:v>
                </c:pt>
                <c:pt idx="20">
                  <c:v>2.2691400000000002</c:v>
                </c:pt>
                <c:pt idx="21">
                  <c:v>4.3147349999999998</c:v>
                </c:pt>
                <c:pt idx="22">
                  <c:v>0.55489650000000001</c:v>
                </c:pt>
                <c:pt idx="23">
                  <c:v>0.31585950000000002</c:v>
                </c:pt>
                <c:pt idx="24">
                  <c:v>0.20400550000000001</c:v>
                </c:pt>
                <c:pt idx="25">
                  <c:v>1.6496999999999999</c:v>
                </c:pt>
                <c:pt idx="26">
                  <c:v>0.23458299999999999</c:v>
                </c:pt>
                <c:pt idx="27">
                  <c:v>53.526000000000003</c:v>
                </c:pt>
                <c:pt idx="28">
                  <c:v>4.2977349999999997E-2</c:v>
                </c:pt>
                <c:pt idx="29">
                  <c:v>2.40194E-2</c:v>
                </c:pt>
                <c:pt idx="30">
                  <c:v>2.0815500000000001E-2</c:v>
                </c:pt>
                <c:pt idx="31">
                  <c:v>2.4094150000000002E-2</c:v>
                </c:pt>
                <c:pt idx="32">
                  <c:v>2.3108400000000001E-2</c:v>
                </c:pt>
                <c:pt idx="33">
                  <c:v>0.132352</c:v>
                </c:pt>
                <c:pt idx="34">
                  <c:v>0.35602400000000001</c:v>
                </c:pt>
                <c:pt idx="35">
                  <c:v>11.00465</c:v>
                </c:pt>
                <c:pt idx="36">
                  <c:v>18.54175</c:v>
                </c:pt>
                <c:pt idx="37">
                  <c:v>6.1743800000000002</c:v>
                </c:pt>
                <c:pt idx="38">
                  <c:v>7.1613299999999995</c:v>
                </c:pt>
                <c:pt idx="39">
                  <c:v>5.7530200000000002</c:v>
                </c:pt>
                <c:pt idx="40">
                  <c:v>3.8218300000000003</c:v>
                </c:pt>
                <c:pt idx="41">
                  <c:v>3.7805699999999998E-2</c:v>
                </c:pt>
                <c:pt idx="42">
                  <c:v>7.6580950000000009E-2</c:v>
                </c:pt>
                <c:pt idx="43">
                  <c:v>0.239784</c:v>
                </c:pt>
                <c:pt idx="44">
                  <c:v>2.6810650000000003</c:v>
                </c:pt>
                <c:pt idx="45">
                  <c:v>0.84611750000000008</c:v>
                </c:pt>
                <c:pt idx="46">
                  <c:v>2.41621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34-4217-94B1-437F7B62D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5295"/>
        <c:axId val="61979055"/>
      </c:scatterChart>
      <c:scatterChart>
        <c:scatterStyle val="smoothMarker"/>
        <c:varyColors val="0"/>
        <c:ser>
          <c:idx val="1"/>
          <c:order val="1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'Общая таблица'!$AG$103:$AG$158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'Общая таблица'!$AG$103:$AG$158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34-4217-94B1-437F7B62D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5295"/>
        <c:axId val="61979055"/>
      </c:scatterChart>
      <c:valAx>
        <c:axId val="60665295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 шланге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79055"/>
        <c:crosses val="autoZero"/>
        <c:crossBetween val="midCat"/>
        <c:majorUnit val="5"/>
      </c:valAx>
      <c:valAx>
        <c:axId val="61979055"/>
        <c:scaling>
          <c:orientation val="minMax"/>
          <c:max val="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 изоленте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665295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="1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4.859534638046943E-3"/>
                  <c:y val="0.18483418321478146"/>
                </c:manualLayout>
              </c:layout>
              <c:numFmt formatCode="General" sourceLinked="0"/>
            </c:trendlineLbl>
          </c:trendline>
          <c:xVal>
            <c:numRef>
              <c:f>DATA!$L$2:$L$32</c:f>
              <c:numCache>
                <c:formatCode>0.00</c:formatCode>
                <c:ptCount val="31"/>
                <c:pt idx="0">
                  <c:v>17.387499999999999</c:v>
                </c:pt>
                <c:pt idx="1">
                  <c:v>17.370049999999999</c:v>
                </c:pt>
                <c:pt idx="2">
                  <c:v>17.146999999999998</c:v>
                </c:pt>
                <c:pt idx="3">
                  <c:v>16.685449999999999</c:v>
                </c:pt>
                <c:pt idx="4">
                  <c:v>17.23075</c:v>
                </c:pt>
                <c:pt idx="5">
                  <c:v>16.138100000000001</c:v>
                </c:pt>
                <c:pt idx="6">
                  <c:v>17.18685</c:v>
                </c:pt>
                <c:pt idx="7">
                  <c:v>18.24475</c:v>
                </c:pt>
                <c:pt idx="8">
                  <c:v>14.158149999999999</c:v>
                </c:pt>
                <c:pt idx="9">
                  <c:v>21.540500000000002</c:v>
                </c:pt>
                <c:pt idx="10">
                  <c:v>18.12595</c:v>
                </c:pt>
                <c:pt idx="11">
                  <c:v>17.62115</c:v>
                </c:pt>
                <c:pt idx="12">
                  <c:v>16.3306</c:v>
                </c:pt>
                <c:pt idx="13">
                  <c:v>15.57835</c:v>
                </c:pt>
                <c:pt idx="14">
                  <c:v>17.071899999999999</c:v>
                </c:pt>
                <c:pt idx="15">
                  <c:v>16.0854</c:v>
                </c:pt>
                <c:pt idx="16">
                  <c:v>16.6782</c:v>
                </c:pt>
                <c:pt idx="17">
                  <c:v>16.818449999999999</c:v>
                </c:pt>
                <c:pt idx="18">
                  <c:v>17.651200000000003</c:v>
                </c:pt>
                <c:pt idx="19">
                  <c:v>18.751849999999997</c:v>
                </c:pt>
                <c:pt idx="20">
                  <c:v>18.677799999999998</c:v>
                </c:pt>
                <c:pt idx="21">
                  <c:v>16.2836</c:v>
                </c:pt>
                <c:pt idx="22">
                  <c:v>15.924949999999999</c:v>
                </c:pt>
                <c:pt idx="23">
                  <c:v>16.5244</c:v>
                </c:pt>
                <c:pt idx="24">
                  <c:v>17.3279</c:v>
                </c:pt>
                <c:pt idx="25">
                  <c:v>16.652850000000001</c:v>
                </c:pt>
                <c:pt idx="26">
                  <c:v>21.09085</c:v>
                </c:pt>
                <c:pt idx="27">
                  <c:v>15.38635</c:v>
                </c:pt>
                <c:pt idx="28">
                  <c:v>16.672599999999999</c:v>
                </c:pt>
                <c:pt idx="29">
                  <c:v>15.5505</c:v>
                </c:pt>
                <c:pt idx="30">
                  <c:v>16.099049999999998</c:v>
                </c:pt>
              </c:numCache>
            </c:numRef>
          </c:xVal>
          <c:yVal>
            <c:numRef>
              <c:f>DATA!$O$2:$O$32</c:f>
              <c:numCache>
                <c:formatCode>0.00</c:formatCode>
                <c:ptCount val="31"/>
                <c:pt idx="0">
                  <c:v>2.0838166364340198</c:v>
                </c:pt>
                <c:pt idx="1">
                  <c:v>1.8779043878902144</c:v>
                </c:pt>
                <c:pt idx="2">
                  <c:v>2.1389100505919103</c:v>
                </c:pt>
                <c:pt idx="3">
                  <c:v>2.1586341848927817</c:v>
                </c:pt>
                <c:pt idx="4">
                  <c:v>2.158939199942814</c:v>
                </c:pt>
                <c:pt idx="5">
                  <c:v>2.1550067960380481</c:v>
                </c:pt>
                <c:pt idx="6">
                  <c:v>2.1465287225730951</c:v>
                </c:pt>
                <c:pt idx="7">
                  <c:v>2.1171213520165466</c:v>
                </c:pt>
                <c:pt idx="8">
                  <c:v>2.0859124458542269</c:v>
                </c:pt>
                <c:pt idx="9">
                  <c:v>1.9298933239500655</c:v>
                </c:pt>
                <c:pt idx="10">
                  <c:v>2.2861044071911731</c:v>
                </c:pt>
                <c:pt idx="11">
                  <c:v>2.3643974441205149</c:v>
                </c:pt>
                <c:pt idx="12">
                  <c:v>2.113145613958558</c:v>
                </c:pt>
                <c:pt idx="13">
                  <c:v>2.0953005573213663</c:v>
                </c:pt>
                <c:pt idx="14">
                  <c:v>2.0944188057843403</c:v>
                </c:pt>
                <c:pt idx="15">
                  <c:v>2.1963684825197234</c:v>
                </c:pt>
                <c:pt idx="16">
                  <c:v>2.1914286595903634</c:v>
                </c:pt>
                <c:pt idx="17">
                  <c:v>2.1574482775097992</c:v>
                </c:pt>
                <c:pt idx="18">
                  <c:v>2.1879200521223328</c:v>
                </c:pt>
                <c:pt idx="19">
                  <c:v>2.2099962761583494</c:v>
                </c:pt>
                <c:pt idx="20">
                  <c:v>2.1582804892266378</c:v>
                </c:pt>
                <c:pt idx="21">
                  <c:v>1.8965816102170114</c:v>
                </c:pt>
                <c:pt idx="22">
                  <c:v>2.0969535237715418</c:v>
                </c:pt>
                <c:pt idx="23">
                  <c:v>2.1234327685110399</c:v>
                </c:pt>
                <c:pt idx="24">
                  <c:v>2.1108677291947089</c:v>
                </c:pt>
                <c:pt idx="25">
                  <c:v>2.1778884628751105</c:v>
                </c:pt>
                <c:pt idx="26">
                  <c:v>2.0019306694886931</c:v>
                </c:pt>
                <c:pt idx="27">
                  <c:v>2.1450159905302417</c:v>
                </c:pt>
                <c:pt idx="28">
                  <c:v>2.2304909272380331</c:v>
                </c:pt>
                <c:pt idx="29">
                  <c:v>2.0725155231817904</c:v>
                </c:pt>
                <c:pt idx="30">
                  <c:v>2.1308900328356506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3A-0C44-A396-B529158AB143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6.4581621457674696E-2"/>
                  <c:y val="-0.20130553297995527"/>
                </c:manualLayout>
              </c:layout>
              <c:numFmt formatCode="General" sourceLinked="0"/>
            </c:trendlineLbl>
          </c:trendline>
          <c:xVal>
            <c:numRef>
              <c:f>DATA!$L$33:$L$46</c:f>
              <c:numCache>
                <c:formatCode>0.00</c:formatCode>
                <c:ptCount val="14"/>
                <c:pt idx="0">
                  <c:v>24.377749999999999</c:v>
                </c:pt>
                <c:pt idx="1">
                  <c:v>25.587250000000001</c:v>
                </c:pt>
                <c:pt idx="2">
                  <c:v>23.69585</c:v>
                </c:pt>
                <c:pt idx="3">
                  <c:v>21.55105</c:v>
                </c:pt>
                <c:pt idx="4">
                  <c:v>24.86515</c:v>
                </c:pt>
                <c:pt idx="5">
                  <c:v>27.154299999999999</c:v>
                </c:pt>
                <c:pt idx="6">
                  <c:v>22.641999999999999</c:v>
                </c:pt>
                <c:pt idx="7">
                  <c:v>22.331299999999999</c:v>
                </c:pt>
                <c:pt idx="8">
                  <c:v>12.2478</c:v>
                </c:pt>
                <c:pt idx="9">
                  <c:v>10.403600000000001</c:v>
                </c:pt>
                <c:pt idx="10">
                  <c:v>14.1365</c:v>
                </c:pt>
                <c:pt idx="11">
                  <c:v>24.543749999999999</c:v>
                </c:pt>
                <c:pt idx="12">
                  <c:v>26.58935</c:v>
                </c:pt>
                <c:pt idx="13">
                  <c:v>29.007550000000002</c:v>
                </c:pt>
              </c:numCache>
            </c:numRef>
          </c:xVal>
          <c:yVal>
            <c:numRef>
              <c:f>DATA!$O$33:$O$46</c:f>
              <c:numCache>
                <c:formatCode>0.00</c:formatCode>
                <c:ptCount val="14"/>
                <c:pt idx="0">
                  <c:v>2.1291631702455351</c:v>
                </c:pt>
                <c:pt idx="1">
                  <c:v>2.2033984412355361</c:v>
                </c:pt>
                <c:pt idx="2">
                  <c:v>1.9145260364391261</c:v>
                </c:pt>
                <c:pt idx="3">
                  <c:v>1.9758563120094943</c:v>
                </c:pt>
                <c:pt idx="4">
                  <c:v>1.8941895319327986</c:v>
                </c:pt>
                <c:pt idx="5">
                  <c:v>1.8878046136437958</c:v>
                </c:pt>
                <c:pt idx="6">
                  <c:v>1.9071255534146503</c:v>
                </c:pt>
                <c:pt idx="7">
                  <c:v>2.0081164618060625</c:v>
                </c:pt>
                <c:pt idx="8">
                  <c:v>2.2988930491628148</c:v>
                </c:pt>
                <c:pt idx="9">
                  <c:v>2.8995351872107178</c:v>
                </c:pt>
                <c:pt idx="10">
                  <c:v>2.6754763093302931</c:v>
                </c:pt>
                <c:pt idx="11">
                  <c:v>2.0609796762365336</c:v>
                </c:pt>
                <c:pt idx="12">
                  <c:v>2.160274339356588</c:v>
                </c:pt>
                <c:pt idx="13">
                  <c:v>2.010336460688757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3A-0C44-A396-B529158AB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328623"/>
        <c:axId val="1062330351"/>
      </c:scatterChart>
      <c:valAx>
        <c:axId val="106232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2330351"/>
        <c:crosses val="autoZero"/>
        <c:crossBetween val="midCat"/>
      </c:valAx>
      <c:valAx>
        <c:axId val="106233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23286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DATA!$L$2:$L$46</c:f>
              <c:numCache>
                <c:formatCode>0.00</c:formatCode>
                <c:ptCount val="45"/>
                <c:pt idx="0">
                  <c:v>17.387499999999999</c:v>
                </c:pt>
                <c:pt idx="1">
                  <c:v>17.370049999999999</c:v>
                </c:pt>
                <c:pt idx="2">
                  <c:v>17.146999999999998</c:v>
                </c:pt>
                <c:pt idx="3">
                  <c:v>16.685449999999999</c:v>
                </c:pt>
                <c:pt idx="4">
                  <c:v>17.23075</c:v>
                </c:pt>
                <c:pt idx="5">
                  <c:v>16.138100000000001</c:v>
                </c:pt>
                <c:pt idx="6">
                  <c:v>17.18685</c:v>
                </c:pt>
                <c:pt idx="7">
                  <c:v>18.24475</c:v>
                </c:pt>
                <c:pt idx="8">
                  <c:v>14.158149999999999</c:v>
                </c:pt>
                <c:pt idx="9">
                  <c:v>21.540500000000002</c:v>
                </c:pt>
                <c:pt idx="10">
                  <c:v>18.12595</c:v>
                </c:pt>
                <c:pt idx="11">
                  <c:v>17.62115</c:v>
                </c:pt>
                <c:pt idx="12">
                  <c:v>16.3306</c:v>
                </c:pt>
                <c:pt idx="13">
                  <c:v>15.57835</c:v>
                </c:pt>
                <c:pt idx="14">
                  <c:v>17.071899999999999</c:v>
                </c:pt>
                <c:pt idx="15">
                  <c:v>16.0854</c:v>
                </c:pt>
                <c:pt idx="16">
                  <c:v>16.6782</c:v>
                </c:pt>
                <c:pt idx="17">
                  <c:v>16.818449999999999</c:v>
                </c:pt>
                <c:pt idx="18">
                  <c:v>17.651200000000003</c:v>
                </c:pt>
                <c:pt idx="19">
                  <c:v>18.751849999999997</c:v>
                </c:pt>
                <c:pt idx="20">
                  <c:v>18.677799999999998</c:v>
                </c:pt>
                <c:pt idx="21">
                  <c:v>16.2836</c:v>
                </c:pt>
                <c:pt idx="22">
                  <c:v>15.924949999999999</c:v>
                </c:pt>
                <c:pt idx="23">
                  <c:v>16.5244</c:v>
                </c:pt>
                <c:pt idx="24">
                  <c:v>17.3279</c:v>
                </c:pt>
                <c:pt idx="25">
                  <c:v>16.652850000000001</c:v>
                </c:pt>
                <c:pt idx="26">
                  <c:v>21.09085</c:v>
                </c:pt>
                <c:pt idx="27">
                  <c:v>15.38635</c:v>
                </c:pt>
                <c:pt idx="28">
                  <c:v>16.672599999999999</c:v>
                </c:pt>
                <c:pt idx="29">
                  <c:v>15.5505</c:v>
                </c:pt>
                <c:pt idx="30">
                  <c:v>16.099049999999998</c:v>
                </c:pt>
                <c:pt idx="31">
                  <c:v>24.377749999999999</c:v>
                </c:pt>
                <c:pt idx="32">
                  <c:v>25.587250000000001</c:v>
                </c:pt>
                <c:pt idx="33">
                  <c:v>23.69585</c:v>
                </c:pt>
                <c:pt idx="34">
                  <c:v>21.55105</c:v>
                </c:pt>
                <c:pt idx="35">
                  <c:v>24.86515</c:v>
                </c:pt>
                <c:pt idx="36">
                  <c:v>27.154299999999999</c:v>
                </c:pt>
                <c:pt idx="37">
                  <c:v>22.641999999999999</c:v>
                </c:pt>
                <c:pt idx="38">
                  <c:v>22.331299999999999</c:v>
                </c:pt>
                <c:pt idx="39">
                  <c:v>12.2478</c:v>
                </c:pt>
                <c:pt idx="40">
                  <c:v>10.403600000000001</c:v>
                </c:pt>
                <c:pt idx="41">
                  <c:v>14.1365</c:v>
                </c:pt>
                <c:pt idx="42">
                  <c:v>24.543749999999999</c:v>
                </c:pt>
                <c:pt idx="43">
                  <c:v>26.58935</c:v>
                </c:pt>
                <c:pt idx="44">
                  <c:v>29.007550000000002</c:v>
                </c:pt>
              </c:numCache>
            </c:numRef>
          </c:xVal>
          <c:yVal>
            <c:numRef>
              <c:f>DATA!$V$2:$V$46</c:f>
              <c:numCache>
                <c:formatCode>0.00</c:formatCode>
                <c:ptCount val="45"/>
                <c:pt idx="0">
                  <c:v>2.0800666666666667</c:v>
                </c:pt>
                <c:pt idx="1">
                  <c:v>2.0233666666666665</c:v>
                </c:pt>
                <c:pt idx="2">
                  <c:v>2.0434000000000001</c:v>
                </c:pt>
                <c:pt idx="3">
                  <c:v>1.9564000000000001</c:v>
                </c:pt>
                <c:pt idx="4">
                  <c:v>2.0031666666666665</c:v>
                </c:pt>
                <c:pt idx="5">
                  <c:v>2.0012666666666665</c:v>
                </c:pt>
                <c:pt idx="6">
                  <c:v>1.9943666666666668</c:v>
                </c:pt>
                <c:pt idx="7">
                  <c:v>1.9162333333333335</c:v>
                </c:pt>
                <c:pt idx="8">
                  <c:v>1.9823333333333333</c:v>
                </c:pt>
                <c:pt idx="9">
                  <c:v>1.8511333333333333</c:v>
                </c:pt>
                <c:pt idx="10">
                  <c:v>2.1291666666666669</c:v>
                </c:pt>
                <c:pt idx="11">
                  <c:v>2.1347999999999998</c:v>
                </c:pt>
                <c:pt idx="12">
                  <c:v>2.0494666666666665</c:v>
                </c:pt>
                <c:pt idx="13">
                  <c:v>1.9846666666666668</c:v>
                </c:pt>
                <c:pt idx="14">
                  <c:v>2.0049666666666668</c:v>
                </c:pt>
                <c:pt idx="15">
                  <c:v>2.0826999999999996</c:v>
                </c:pt>
                <c:pt idx="16">
                  <c:v>2.0286</c:v>
                </c:pt>
                <c:pt idx="17">
                  <c:v>1.9702000000000002</c:v>
                </c:pt>
                <c:pt idx="18">
                  <c:v>2.019166666666667</c:v>
                </c:pt>
                <c:pt idx="19">
                  <c:v>1.9958333333333333</c:v>
                </c:pt>
                <c:pt idx="20">
                  <c:v>1.9199000000000002</c:v>
                </c:pt>
                <c:pt idx="21">
                  <c:v>1.9957333333333331</c:v>
                </c:pt>
                <c:pt idx="22">
                  <c:v>2.0104000000000002</c:v>
                </c:pt>
                <c:pt idx="23">
                  <c:v>1.9883666666666666</c:v>
                </c:pt>
                <c:pt idx="24">
                  <c:v>2.0411999999999999</c:v>
                </c:pt>
                <c:pt idx="25">
                  <c:v>1.9918000000000002</c:v>
                </c:pt>
                <c:pt idx="26">
                  <c:v>1.7188666666666668</c:v>
                </c:pt>
                <c:pt idx="27">
                  <c:v>2.0350000000000001</c:v>
                </c:pt>
                <c:pt idx="28">
                  <c:v>2.0416666666666665</c:v>
                </c:pt>
                <c:pt idx="29">
                  <c:v>2.0168666666666666</c:v>
                </c:pt>
                <c:pt idx="30">
                  <c:v>1.9987333333333333</c:v>
                </c:pt>
                <c:pt idx="31">
                  <c:v>1.9780333333333335</c:v>
                </c:pt>
                <c:pt idx="32">
                  <c:v>2.0030999999999999</c:v>
                </c:pt>
                <c:pt idx="33">
                  <c:v>1.9832000000000001</c:v>
                </c:pt>
                <c:pt idx="34">
                  <c:v>1.9091666666666667</c:v>
                </c:pt>
                <c:pt idx="35">
                  <c:v>1.9451666666666665</c:v>
                </c:pt>
                <c:pt idx="36">
                  <c:v>1.8780666666666666</c:v>
                </c:pt>
                <c:pt idx="37">
                  <c:v>1.8498999999999999</c:v>
                </c:pt>
                <c:pt idx="38">
                  <c:v>1.8429333333333335</c:v>
                </c:pt>
                <c:pt idx="39">
                  <c:v>2.2052999999999998</c:v>
                </c:pt>
                <c:pt idx="40">
                  <c:v>2.3605</c:v>
                </c:pt>
                <c:pt idx="41">
                  <c:v>2.2837666666666667</c:v>
                </c:pt>
                <c:pt idx="42">
                  <c:v>1.8263666666666667</c:v>
                </c:pt>
                <c:pt idx="43">
                  <c:v>2.1827666666666663</c:v>
                </c:pt>
                <c:pt idx="44">
                  <c:v>1.8873333333333333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DB-C748-AF3A-AD42BCC53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328623"/>
        <c:axId val="1062330351"/>
      </c:scatterChart>
      <c:valAx>
        <c:axId val="106232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2330351"/>
        <c:crosses val="autoZero"/>
        <c:crossBetween val="midCat"/>
      </c:valAx>
      <c:valAx>
        <c:axId val="106233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232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4.859534638046943E-3"/>
                  <c:y val="0.18483418321478146"/>
                </c:manualLayout>
              </c:layout>
              <c:numFmt formatCode="General" sourceLinked="0"/>
            </c:trendlineLbl>
          </c:trendline>
          <c:xVal>
            <c:numRef>
              <c:f>DATA!$L$2:$L$32</c:f>
              <c:numCache>
                <c:formatCode>0.00</c:formatCode>
                <c:ptCount val="31"/>
                <c:pt idx="0">
                  <c:v>17.387499999999999</c:v>
                </c:pt>
                <c:pt idx="1">
                  <c:v>17.370049999999999</c:v>
                </c:pt>
                <c:pt idx="2">
                  <c:v>17.146999999999998</c:v>
                </c:pt>
                <c:pt idx="3">
                  <c:v>16.685449999999999</c:v>
                </c:pt>
                <c:pt idx="4">
                  <c:v>17.23075</c:v>
                </c:pt>
                <c:pt idx="5">
                  <c:v>16.138100000000001</c:v>
                </c:pt>
                <c:pt idx="6">
                  <c:v>17.18685</c:v>
                </c:pt>
                <c:pt idx="7">
                  <c:v>18.24475</c:v>
                </c:pt>
                <c:pt idx="8">
                  <c:v>14.158149999999999</c:v>
                </c:pt>
                <c:pt idx="9">
                  <c:v>21.540500000000002</c:v>
                </c:pt>
                <c:pt idx="10">
                  <c:v>18.12595</c:v>
                </c:pt>
                <c:pt idx="11">
                  <c:v>17.62115</c:v>
                </c:pt>
                <c:pt idx="12">
                  <c:v>16.3306</c:v>
                </c:pt>
                <c:pt idx="13">
                  <c:v>15.57835</c:v>
                </c:pt>
                <c:pt idx="14">
                  <c:v>17.071899999999999</c:v>
                </c:pt>
                <c:pt idx="15">
                  <c:v>16.0854</c:v>
                </c:pt>
                <c:pt idx="16">
                  <c:v>16.6782</c:v>
                </c:pt>
                <c:pt idx="17">
                  <c:v>16.818449999999999</c:v>
                </c:pt>
                <c:pt idx="18">
                  <c:v>17.651200000000003</c:v>
                </c:pt>
                <c:pt idx="19">
                  <c:v>18.751849999999997</c:v>
                </c:pt>
                <c:pt idx="20">
                  <c:v>18.677799999999998</c:v>
                </c:pt>
                <c:pt idx="21">
                  <c:v>16.2836</c:v>
                </c:pt>
                <c:pt idx="22">
                  <c:v>15.924949999999999</c:v>
                </c:pt>
                <c:pt idx="23">
                  <c:v>16.5244</c:v>
                </c:pt>
                <c:pt idx="24">
                  <c:v>17.3279</c:v>
                </c:pt>
                <c:pt idx="25">
                  <c:v>16.652850000000001</c:v>
                </c:pt>
                <c:pt idx="26">
                  <c:v>21.09085</c:v>
                </c:pt>
                <c:pt idx="27">
                  <c:v>15.38635</c:v>
                </c:pt>
                <c:pt idx="28">
                  <c:v>16.672599999999999</c:v>
                </c:pt>
                <c:pt idx="29">
                  <c:v>15.5505</c:v>
                </c:pt>
                <c:pt idx="30">
                  <c:v>16.099049999999998</c:v>
                </c:pt>
              </c:numCache>
            </c:numRef>
          </c:xVal>
          <c:yVal>
            <c:numRef>
              <c:f>DATA!$V$2:$V$32</c:f>
              <c:numCache>
                <c:formatCode>0.00</c:formatCode>
                <c:ptCount val="31"/>
                <c:pt idx="0">
                  <c:v>2.0800666666666667</c:v>
                </c:pt>
                <c:pt idx="1">
                  <c:v>2.0233666666666665</c:v>
                </c:pt>
                <c:pt idx="2">
                  <c:v>2.0434000000000001</c:v>
                </c:pt>
                <c:pt idx="3">
                  <c:v>1.9564000000000001</c:v>
                </c:pt>
                <c:pt idx="4">
                  <c:v>2.0031666666666665</c:v>
                </c:pt>
                <c:pt idx="5">
                  <c:v>2.0012666666666665</c:v>
                </c:pt>
                <c:pt idx="6">
                  <c:v>1.9943666666666668</c:v>
                </c:pt>
                <c:pt idx="7">
                  <c:v>1.9162333333333335</c:v>
                </c:pt>
                <c:pt idx="8">
                  <c:v>1.9823333333333333</c:v>
                </c:pt>
                <c:pt idx="9">
                  <c:v>1.8511333333333333</c:v>
                </c:pt>
                <c:pt idx="10">
                  <c:v>2.1291666666666669</c:v>
                </c:pt>
                <c:pt idx="11">
                  <c:v>2.1347999999999998</c:v>
                </c:pt>
                <c:pt idx="12">
                  <c:v>2.0494666666666665</c:v>
                </c:pt>
                <c:pt idx="13">
                  <c:v>1.9846666666666668</c:v>
                </c:pt>
                <c:pt idx="14">
                  <c:v>2.0049666666666668</c:v>
                </c:pt>
                <c:pt idx="15">
                  <c:v>2.0826999999999996</c:v>
                </c:pt>
                <c:pt idx="16">
                  <c:v>2.0286</c:v>
                </c:pt>
                <c:pt idx="17">
                  <c:v>1.9702000000000002</c:v>
                </c:pt>
                <c:pt idx="18">
                  <c:v>2.019166666666667</c:v>
                </c:pt>
                <c:pt idx="19">
                  <c:v>1.9958333333333333</c:v>
                </c:pt>
                <c:pt idx="20">
                  <c:v>1.9199000000000002</c:v>
                </c:pt>
                <c:pt idx="21">
                  <c:v>1.9957333333333331</c:v>
                </c:pt>
                <c:pt idx="22">
                  <c:v>2.0104000000000002</c:v>
                </c:pt>
                <c:pt idx="23">
                  <c:v>1.9883666666666666</c:v>
                </c:pt>
                <c:pt idx="24">
                  <c:v>2.0411999999999999</c:v>
                </c:pt>
                <c:pt idx="25">
                  <c:v>1.9918000000000002</c:v>
                </c:pt>
                <c:pt idx="26">
                  <c:v>1.7188666666666668</c:v>
                </c:pt>
                <c:pt idx="27">
                  <c:v>2.0350000000000001</c:v>
                </c:pt>
                <c:pt idx="28">
                  <c:v>2.0416666666666665</c:v>
                </c:pt>
                <c:pt idx="29">
                  <c:v>2.0168666666666666</c:v>
                </c:pt>
                <c:pt idx="30">
                  <c:v>1.9987333333333333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D9-6448-A453-7594776BBB21}"/>
            </c:ext>
          </c:extLst>
        </c:ser>
        <c:ser>
          <c:idx val="0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6.4581621457674696E-2"/>
                  <c:y val="-0.20130553297995527"/>
                </c:manualLayout>
              </c:layout>
              <c:numFmt formatCode="General" sourceLinked="0"/>
            </c:trendlineLbl>
          </c:trendline>
          <c:xVal>
            <c:numRef>
              <c:f>DATA!$L$33:$L$46</c:f>
              <c:numCache>
                <c:formatCode>0.00</c:formatCode>
                <c:ptCount val="14"/>
                <c:pt idx="0">
                  <c:v>24.377749999999999</c:v>
                </c:pt>
                <c:pt idx="1">
                  <c:v>25.587250000000001</c:v>
                </c:pt>
                <c:pt idx="2">
                  <c:v>23.69585</c:v>
                </c:pt>
                <c:pt idx="3">
                  <c:v>21.55105</c:v>
                </c:pt>
                <c:pt idx="4">
                  <c:v>24.86515</c:v>
                </c:pt>
                <c:pt idx="5">
                  <c:v>27.154299999999999</c:v>
                </c:pt>
                <c:pt idx="6">
                  <c:v>22.641999999999999</c:v>
                </c:pt>
                <c:pt idx="7">
                  <c:v>22.331299999999999</c:v>
                </c:pt>
                <c:pt idx="8">
                  <c:v>12.2478</c:v>
                </c:pt>
                <c:pt idx="9">
                  <c:v>10.403600000000001</c:v>
                </c:pt>
                <c:pt idx="10">
                  <c:v>14.1365</c:v>
                </c:pt>
                <c:pt idx="11">
                  <c:v>24.543749999999999</c:v>
                </c:pt>
                <c:pt idx="12">
                  <c:v>26.58935</c:v>
                </c:pt>
                <c:pt idx="13">
                  <c:v>29.007550000000002</c:v>
                </c:pt>
              </c:numCache>
            </c:numRef>
          </c:xVal>
          <c:yVal>
            <c:numRef>
              <c:f>DATA!$V$33:$V$46</c:f>
              <c:numCache>
                <c:formatCode>0.00</c:formatCode>
                <c:ptCount val="14"/>
                <c:pt idx="0">
                  <c:v>1.9780333333333335</c:v>
                </c:pt>
                <c:pt idx="1">
                  <c:v>2.0030999999999999</c:v>
                </c:pt>
                <c:pt idx="2">
                  <c:v>1.9832000000000001</c:v>
                </c:pt>
                <c:pt idx="3">
                  <c:v>1.9091666666666667</c:v>
                </c:pt>
                <c:pt idx="4">
                  <c:v>1.9451666666666665</c:v>
                </c:pt>
                <c:pt idx="5">
                  <c:v>1.8780666666666666</c:v>
                </c:pt>
                <c:pt idx="6">
                  <c:v>1.8498999999999999</c:v>
                </c:pt>
                <c:pt idx="7">
                  <c:v>1.8429333333333335</c:v>
                </c:pt>
                <c:pt idx="8">
                  <c:v>2.2052999999999998</c:v>
                </c:pt>
                <c:pt idx="9">
                  <c:v>2.3605</c:v>
                </c:pt>
                <c:pt idx="10">
                  <c:v>2.2837666666666667</c:v>
                </c:pt>
                <c:pt idx="11">
                  <c:v>1.8263666666666667</c:v>
                </c:pt>
                <c:pt idx="12">
                  <c:v>2.1827666666666663</c:v>
                </c:pt>
                <c:pt idx="13">
                  <c:v>1.8873333333333333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D9-6448-A453-7594776BB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328623"/>
        <c:axId val="1062330351"/>
      </c:scatterChart>
      <c:valAx>
        <c:axId val="106232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2330351"/>
        <c:crosses val="autoZero"/>
        <c:crossBetween val="midCat"/>
      </c:valAx>
      <c:valAx>
        <c:axId val="106233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23286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DATA!$M$2:$M$46</c:f>
              <c:numCache>
                <c:formatCode>0.00</c:formatCode>
                <c:ptCount val="45"/>
                <c:pt idx="0">
                  <c:v>8.3865750000000003E-2</c:v>
                </c:pt>
                <c:pt idx="1">
                  <c:v>2.89856E-2</c:v>
                </c:pt>
                <c:pt idx="2">
                  <c:v>1.2876599999999998</c:v>
                </c:pt>
                <c:pt idx="3">
                  <c:v>1.556235</c:v>
                </c:pt>
                <c:pt idx="4">
                  <c:v>10.03373</c:v>
                </c:pt>
                <c:pt idx="5">
                  <c:v>0.19189200000000001</c:v>
                </c:pt>
                <c:pt idx="6">
                  <c:v>0.70351549999999996</c:v>
                </c:pt>
                <c:pt idx="7">
                  <c:v>9.8451450000000005</c:v>
                </c:pt>
                <c:pt idx="8">
                  <c:v>2.465705E-2</c:v>
                </c:pt>
                <c:pt idx="9">
                  <c:v>5.0541749999999996E-2</c:v>
                </c:pt>
                <c:pt idx="10">
                  <c:v>5.9496149999999998E-2</c:v>
                </c:pt>
                <c:pt idx="11">
                  <c:v>7.1056400000000006E-2</c:v>
                </c:pt>
                <c:pt idx="12">
                  <c:v>2.640895E-2</c:v>
                </c:pt>
                <c:pt idx="13">
                  <c:v>2.1763899999999999E-2</c:v>
                </c:pt>
                <c:pt idx="14">
                  <c:v>3.8471900000000003E-2</c:v>
                </c:pt>
                <c:pt idx="15">
                  <c:v>0.104296</c:v>
                </c:pt>
                <c:pt idx="16">
                  <c:v>0.14457900000000001</c:v>
                </c:pt>
                <c:pt idx="17">
                  <c:v>0.33778350000000001</c:v>
                </c:pt>
                <c:pt idx="18">
                  <c:v>0.44059800000000005</c:v>
                </c:pt>
                <c:pt idx="19">
                  <c:v>2.2691400000000002</c:v>
                </c:pt>
                <c:pt idx="20">
                  <c:v>4.3147349999999998</c:v>
                </c:pt>
                <c:pt idx="21">
                  <c:v>0.55489650000000001</c:v>
                </c:pt>
                <c:pt idx="22">
                  <c:v>0.31585950000000002</c:v>
                </c:pt>
                <c:pt idx="23">
                  <c:v>0.20400550000000001</c:v>
                </c:pt>
                <c:pt idx="24">
                  <c:v>1.6496999999999999</c:v>
                </c:pt>
                <c:pt idx="25">
                  <c:v>0.23458299999999999</c:v>
                </c:pt>
                <c:pt idx="26">
                  <c:v>53.526000000000003</c:v>
                </c:pt>
                <c:pt idx="27">
                  <c:v>4.2977349999999997E-2</c:v>
                </c:pt>
                <c:pt idx="28">
                  <c:v>2.40194E-2</c:v>
                </c:pt>
                <c:pt idx="29">
                  <c:v>2.0815500000000001E-2</c:v>
                </c:pt>
                <c:pt idx="30">
                  <c:v>2.4094150000000002E-2</c:v>
                </c:pt>
                <c:pt idx="31">
                  <c:v>0.132352</c:v>
                </c:pt>
                <c:pt idx="32">
                  <c:v>0.35602400000000001</c:v>
                </c:pt>
                <c:pt idx="33">
                  <c:v>11.00465</c:v>
                </c:pt>
                <c:pt idx="34">
                  <c:v>18.54175</c:v>
                </c:pt>
                <c:pt idx="35">
                  <c:v>6.1743800000000002</c:v>
                </c:pt>
                <c:pt idx="36">
                  <c:v>7.1613299999999995</c:v>
                </c:pt>
                <c:pt idx="37">
                  <c:v>5.7530200000000002</c:v>
                </c:pt>
                <c:pt idx="38">
                  <c:v>3.8218300000000003</c:v>
                </c:pt>
                <c:pt idx="39">
                  <c:v>3.7805699999999998E-2</c:v>
                </c:pt>
                <c:pt idx="40">
                  <c:v>7.6580950000000009E-2</c:v>
                </c:pt>
                <c:pt idx="41">
                  <c:v>0.239784</c:v>
                </c:pt>
                <c:pt idx="42">
                  <c:v>2.6810650000000003</c:v>
                </c:pt>
                <c:pt idx="43">
                  <c:v>0.84611750000000008</c:v>
                </c:pt>
                <c:pt idx="44">
                  <c:v>2.41621</c:v>
                </c:pt>
              </c:numCache>
            </c:numRef>
          </c:xVal>
          <c:yVal>
            <c:numRef>
              <c:f>DATA!$V$2:$V$46</c:f>
              <c:numCache>
                <c:formatCode>0.00</c:formatCode>
                <c:ptCount val="45"/>
                <c:pt idx="0">
                  <c:v>2.0800666666666667</c:v>
                </c:pt>
                <c:pt idx="1">
                  <c:v>2.0233666666666665</c:v>
                </c:pt>
                <c:pt idx="2">
                  <c:v>2.0434000000000001</c:v>
                </c:pt>
                <c:pt idx="3">
                  <c:v>1.9564000000000001</c:v>
                </c:pt>
                <c:pt idx="4">
                  <c:v>2.0031666666666665</c:v>
                </c:pt>
                <c:pt idx="5">
                  <c:v>2.0012666666666665</c:v>
                </c:pt>
                <c:pt idx="6">
                  <c:v>1.9943666666666668</c:v>
                </c:pt>
                <c:pt idx="7">
                  <c:v>1.9162333333333335</c:v>
                </c:pt>
                <c:pt idx="8">
                  <c:v>1.9823333333333333</c:v>
                </c:pt>
                <c:pt idx="9">
                  <c:v>1.8511333333333333</c:v>
                </c:pt>
                <c:pt idx="10">
                  <c:v>2.1291666666666669</c:v>
                </c:pt>
                <c:pt idx="11">
                  <c:v>2.1347999999999998</c:v>
                </c:pt>
                <c:pt idx="12">
                  <c:v>2.0494666666666665</c:v>
                </c:pt>
                <c:pt idx="13">
                  <c:v>1.9846666666666668</c:v>
                </c:pt>
                <c:pt idx="14">
                  <c:v>2.0049666666666668</c:v>
                </c:pt>
                <c:pt idx="15">
                  <c:v>2.0826999999999996</c:v>
                </c:pt>
                <c:pt idx="16">
                  <c:v>2.0286</c:v>
                </c:pt>
                <c:pt idx="17">
                  <c:v>1.9702000000000002</c:v>
                </c:pt>
                <c:pt idx="18">
                  <c:v>2.019166666666667</c:v>
                </c:pt>
                <c:pt idx="19">
                  <c:v>1.9958333333333333</c:v>
                </c:pt>
                <c:pt idx="20">
                  <c:v>1.9199000000000002</c:v>
                </c:pt>
                <c:pt idx="21">
                  <c:v>1.9957333333333331</c:v>
                </c:pt>
                <c:pt idx="22">
                  <c:v>2.0104000000000002</c:v>
                </c:pt>
                <c:pt idx="23">
                  <c:v>1.9883666666666666</c:v>
                </c:pt>
                <c:pt idx="24">
                  <c:v>2.0411999999999999</c:v>
                </c:pt>
                <c:pt idx="25">
                  <c:v>1.9918000000000002</c:v>
                </c:pt>
                <c:pt idx="26">
                  <c:v>1.7188666666666668</c:v>
                </c:pt>
                <c:pt idx="27">
                  <c:v>2.0350000000000001</c:v>
                </c:pt>
                <c:pt idx="28">
                  <c:v>2.0416666666666665</c:v>
                </c:pt>
                <c:pt idx="29">
                  <c:v>2.0168666666666666</c:v>
                </c:pt>
                <c:pt idx="30">
                  <c:v>1.9987333333333333</c:v>
                </c:pt>
                <c:pt idx="31">
                  <c:v>1.9780333333333335</c:v>
                </c:pt>
                <c:pt idx="32">
                  <c:v>2.0030999999999999</c:v>
                </c:pt>
                <c:pt idx="33">
                  <c:v>1.9832000000000001</c:v>
                </c:pt>
                <c:pt idx="34">
                  <c:v>1.9091666666666667</c:v>
                </c:pt>
                <c:pt idx="35">
                  <c:v>1.9451666666666665</c:v>
                </c:pt>
                <c:pt idx="36">
                  <c:v>1.8780666666666666</c:v>
                </c:pt>
                <c:pt idx="37">
                  <c:v>1.8498999999999999</c:v>
                </c:pt>
                <c:pt idx="38">
                  <c:v>1.8429333333333335</c:v>
                </c:pt>
                <c:pt idx="39">
                  <c:v>2.2052999999999998</c:v>
                </c:pt>
                <c:pt idx="40">
                  <c:v>2.3605</c:v>
                </c:pt>
                <c:pt idx="41">
                  <c:v>2.2837666666666667</c:v>
                </c:pt>
                <c:pt idx="42">
                  <c:v>1.8263666666666667</c:v>
                </c:pt>
                <c:pt idx="43">
                  <c:v>2.1827666666666663</c:v>
                </c:pt>
                <c:pt idx="44">
                  <c:v>1.8873333333333333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52-8549-AE81-5BC18D75C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328623"/>
        <c:axId val="1062330351"/>
      </c:scatterChart>
      <c:valAx>
        <c:axId val="10623286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2330351"/>
        <c:crosses val="autoZero"/>
        <c:crossBetween val="midCat"/>
      </c:valAx>
      <c:valAx>
        <c:axId val="106233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232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4.859534638046943E-3"/>
                  <c:y val="0.18483418321478146"/>
                </c:manualLayout>
              </c:layout>
              <c:numFmt formatCode="General" sourceLinked="0"/>
            </c:trendlineLbl>
          </c:trendline>
          <c:xVal>
            <c:numRef>
              <c:f>DATA!$M$2:$M$32</c:f>
              <c:numCache>
                <c:formatCode>0.00</c:formatCode>
                <c:ptCount val="31"/>
                <c:pt idx="0">
                  <c:v>8.3865750000000003E-2</c:v>
                </c:pt>
                <c:pt idx="1">
                  <c:v>2.89856E-2</c:v>
                </c:pt>
                <c:pt idx="2">
                  <c:v>1.2876599999999998</c:v>
                </c:pt>
                <c:pt idx="3">
                  <c:v>1.556235</c:v>
                </c:pt>
                <c:pt idx="4">
                  <c:v>10.03373</c:v>
                </c:pt>
                <c:pt idx="5">
                  <c:v>0.19189200000000001</c:v>
                </c:pt>
                <c:pt idx="6">
                  <c:v>0.70351549999999996</c:v>
                </c:pt>
                <c:pt idx="7">
                  <c:v>9.8451450000000005</c:v>
                </c:pt>
                <c:pt idx="8">
                  <c:v>2.465705E-2</c:v>
                </c:pt>
                <c:pt idx="9">
                  <c:v>5.0541749999999996E-2</c:v>
                </c:pt>
                <c:pt idx="10">
                  <c:v>5.9496149999999998E-2</c:v>
                </c:pt>
                <c:pt idx="11">
                  <c:v>7.1056400000000006E-2</c:v>
                </c:pt>
                <c:pt idx="12">
                  <c:v>2.640895E-2</c:v>
                </c:pt>
                <c:pt idx="13">
                  <c:v>2.1763899999999999E-2</c:v>
                </c:pt>
                <c:pt idx="14">
                  <c:v>3.8471900000000003E-2</c:v>
                </c:pt>
                <c:pt idx="15">
                  <c:v>0.104296</c:v>
                </c:pt>
                <c:pt idx="16">
                  <c:v>0.14457900000000001</c:v>
                </c:pt>
                <c:pt idx="17">
                  <c:v>0.33778350000000001</c:v>
                </c:pt>
                <c:pt idx="18">
                  <c:v>0.44059800000000005</c:v>
                </c:pt>
                <c:pt idx="19">
                  <c:v>2.2691400000000002</c:v>
                </c:pt>
                <c:pt idx="20">
                  <c:v>4.3147349999999998</c:v>
                </c:pt>
                <c:pt idx="21">
                  <c:v>0.55489650000000001</c:v>
                </c:pt>
                <c:pt idx="22">
                  <c:v>0.31585950000000002</c:v>
                </c:pt>
                <c:pt idx="23">
                  <c:v>0.20400550000000001</c:v>
                </c:pt>
                <c:pt idx="24">
                  <c:v>1.6496999999999999</c:v>
                </c:pt>
                <c:pt idx="25">
                  <c:v>0.23458299999999999</c:v>
                </c:pt>
                <c:pt idx="26">
                  <c:v>53.526000000000003</c:v>
                </c:pt>
                <c:pt idx="27">
                  <c:v>4.2977349999999997E-2</c:v>
                </c:pt>
                <c:pt idx="28">
                  <c:v>2.40194E-2</c:v>
                </c:pt>
                <c:pt idx="29">
                  <c:v>2.0815500000000001E-2</c:v>
                </c:pt>
                <c:pt idx="30">
                  <c:v>2.4094150000000002E-2</c:v>
                </c:pt>
              </c:numCache>
            </c:numRef>
          </c:xVal>
          <c:yVal>
            <c:numRef>
              <c:f>DATA!$V$2:$V$32</c:f>
              <c:numCache>
                <c:formatCode>0.00</c:formatCode>
                <c:ptCount val="31"/>
                <c:pt idx="0">
                  <c:v>2.0800666666666667</c:v>
                </c:pt>
                <c:pt idx="1">
                  <c:v>2.0233666666666665</c:v>
                </c:pt>
                <c:pt idx="2">
                  <c:v>2.0434000000000001</c:v>
                </c:pt>
                <c:pt idx="3">
                  <c:v>1.9564000000000001</c:v>
                </c:pt>
                <c:pt idx="4">
                  <c:v>2.0031666666666665</c:v>
                </c:pt>
                <c:pt idx="5">
                  <c:v>2.0012666666666665</c:v>
                </c:pt>
                <c:pt idx="6">
                  <c:v>1.9943666666666668</c:v>
                </c:pt>
                <c:pt idx="7">
                  <c:v>1.9162333333333335</c:v>
                </c:pt>
                <c:pt idx="8">
                  <c:v>1.9823333333333333</c:v>
                </c:pt>
                <c:pt idx="9">
                  <c:v>1.8511333333333333</c:v>
                </c:pt>
                <c:pt idx="10">
                  <c:v>2.1291666666666669</c:v>
                </c:pt>
                <c:pt idx="11">
                  <c:v>2.1347999999999998</c:v>
                </c:pt>
                <c:pt idx="12">
                  <c:v>2.0494666666666665</c:v>
                </c:pt>
                <c:pt idx="13">
                  <c:v>1.9846666666666668</c:v>
                </c:pt>
                <c:pt idx="14">
                  <c:v>2.0049666666666668</c:v>
                </c:pt>
                <c:pt idx="15">
                  <c:v>2.0826999999999996</c:v>
                </c:pt>
                <c:pt idx="16">
                  <c:v>2.0286</c:v>
                </c:pt>
                <c:pt idx="17">
                  <c:v>1.9702000000000002</c:v>
                </c:pt>
                <c:pt idx="18">
                  <c:v>2.019166666666667</c:v>
                </c:pt>
                <c:pt idx="19">
                  <c:v>1.9958333333333333</c:v>
                </c:pt>
                <c:pt idx="20">
                  <c:v>1.9199000000000002</c:v>
                </c:pt>
                <c:pt idx="21">
                  <c:v>1.9957333333333331</c:v>
                </c:pt>
                <c:pt idx="22">
                  <c:v>2.0104000000000002</c:v>
                </c:pt>
                <c:pt idx="23">
                  <c:v>1.9883666666666666</c:v>
                </c:pt>
                <c:pt idx="24">
                  <c:v>2.0411999999999999</c:v>
                </c:pt>
                <c:pt idx="25">
                  <c:v>1.9918000000000002</c:v>
                </c:pt>
                <c:pt idx="26">
                  <c:v>1.7188666666666668</c:v>
                </c:pt>
                <c:pt idx="27">
                  <c:v>2.0350000000000001</c:v>
                </c:pt>
                <c:pt idx="28">
                  <c:v>2.0416666666666665</c:v>
                </c:pt>
                <c:pt idx="29">
                  <c:v>2.0168666666666666</c:v>
                </c:pt>
                <c:pt idx="30">
                  <c:v>1.9987333333333333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F3-3841-B5B5-237F0F0D1ABC}"/>
            </c:ext>
          </c:extLst>
        </c:ser>
        <c:ser>
          <c:idx val="0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og"/>
            <c:dispRSqr val="1"/>
            <c:dispEq val="1"/>
            <c:trendlineLbl>
              <c:layout>
                <c:manualLayout>
                  <c:x val="6.4581621457674696E-2"/>
                  <c:y val="-0.20130553297995527"/>
                </c:manualLayout>
              </c:layout>
              <c:numFmt formatCode="General" sourceLinked="0"/>
            </c:trendlineLbl>
          </c:trendline>
          <c:xVal>
            <c:numRef>
              <c:f>DATA!$M$33:$M$46</c:f>
              <c:numCache>
                <c:formatCode>0.00</c:formatCode>
                <c:ptCount val="14"/>
                <c:pt idx="0">
                  <c:v>0.132352</c:v>
                </c:pt>
                <c:pt idx="1">
                  <c:v>0.35602400000000001</c:v>
                </c:pt>
                <c:pt idx="2">
                  <c:v>11.00465</c:v>
                </c:pt>
                <c:pt idx="3">
                  <c:v>18.54175</c:v>
                </c:pt>
                <c:pt idx="4">
                  <c:v>6.1743800000000002</c:v>
                </c:pt>
                <c:pt idx="5">
                  <c:v>7.1613299999999995</c:v>
                </c:pt>
                <c:pt idx="6">
                  <c:v>5.7530200000000002</c:v>
                </c:pt>
                <c:pt idx="7">
                  <c:v>3.8218300000000003</c:v>
                </c:pt>
                <c:pt idx="8">
                  <c:v>3.7805699999999998E-2</c:v>
                </c:pt>
                <c:pt idx="9">
                  <c:v>7.6580950000000009E-2</c:v>
                </c:pt>
                <c:pt idx="10">
                  <c:v>0.239784</c:v>
                </c:pt>
                <c:pt idx="11">
                  <c:v>2.6810650000000003</c:v>
                </c:pt>
                <c:pt idx="12">
                  <c:v>0.84611750000000008</c:v>
                </c:pt>
                <c:pt idx="13">
                  <c:v>2.41621</c:v>
                </c:pt>
              </c:numCache>
            </c:numRef>
          </c:xVal>
          <c:yVal>
            <c:numRef>
              <c:f>DATA!$V$33:$V$46</c:f>
              <c:numCache>
                <c:formatCode>0.00</c:formatCode>
                <c:ptCount val="14"/>
                <c:pt idx="0">
                  <c:v>1.9780333333333335</c:v>
                </c:pt>
                <c:pt idx="1">
                  <c:v>2.0030999999999999</c:v>
                </c:pt>
                <c:pt idx="2">
                  <c:v>1.9832000000000001</c:v>
                </c:pt>
                <c:pt idx="3">
                  <c:v>1.9091666666666667</c:v>
                </c:pt>
                <c:pt idx="4">
                  <c:v>1.9451666666666665</c:v>
                </c:pt>
                <c:pt idx="5">
                  <c:v>1.8780666666666666</c:v>
                </c:pt>
                <c:pt idx="6">
                  <c:v>1.8498999999999999</c:v>
                </c:pt>
                <c:pt idx="7">
                  <c:v>1.8429333333333335</c:v>
                </c:pt>
                <c:pt idx="8">
                  <c:v>2.2052999999999998</c:v>
                </c:pt>
                <c:pt idx="9">
                  <c:v>2.3605</c:v>
                </c:pt>
                <c:pt idx="10">
                  <c:v>2.2837666666666667</c:v>
                </c:pt>
                <c:pt idx="11">
                  <c:v>1.8263666666666667</c:v>
                </c:pt>
                <c:pt idx="12">
                  <c:v>2.1827666666666663</c:v>
                </c:pt>
                <c:pt idx="13">
                  <c:v>1.8873333333333333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F3-3841-B5B5-237F0F0D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328623"/>
        <c:axId val="1062330351"/>
      </c:scatterChart>
      <c:valAx>
        <c:axId val="10623286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2330351"/>
        <c:crosses val="autoZero"/>
        <c:crossBetween val="midCat"/>
      </c:valAx>
      <c:valAx>
        <c:axId val="106233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23286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951778972250573"/>
                  <c:y val="-8.275044832589100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DATA!$O$2:$O$46</c:f>
              <c:numCache>
                <c:formatCode>0.00</c:formatCode>
                <c:ptCount val="45"/>
                <c:pt idx="0">
                  <c:v>2.0838166364340198</c:v>
                </c:pt>
                <c:pt idx="1">
                  <c:v>1.8779043878902144</c:v>
                </c:pt>
                <c:pt idx="2">
                  <c:v>2.1389100505919103</c:v>
                </c:pt>
                <c:pt idx="3">
                  <c:v>2.1586341848927817</c:v>
                </c:pt>
                <c:pt idx="4">
                  <c:v>2.158939199942814</c:v>
                </c:pt>
                <c:pt idx="5">
                  <c:v>2.1550067960380481</c:v>
                </c:pt>
                <c:pt idx="6">
                  <c:v>2.1465287225730951</c:v>
                </c:pt>
                <c:pt idx="7">
                  <c:v>2.1171213520165466</c:v>
                </c:pt>
                <c:pt idx="8">
                  <c:v>2.0859124458542269</c:v>
                </c:pt>
                <c:pt idx="9">
                  <c:v>1.9298933239500655</c:v>
                </c:pt>
                <c:pt idx="10">
                  <c:v>2.2861044071911731</c:v>
                </c:pt>
                <c:pt idx="11">
                  <c:v>2.3643974441205149</c:v>
                </c:pt>
                <c:pt idx="12">
                  <c:v>2.113145613958558</c:v>
                </c:pt>
                <c:pt idx="13">
                  <c:v>2.0953005573213663</c:v>
                </c:pt>
                <c:pt idx="14">
                  <c:v>2.0944188057843403</c:v>
                </c:pt>
                <c:pt idx="15">
                  <c:v>2.1963684825197234</c:v>
                </c:pt>
                <c:pt idx="16">
                  <c:v>2.1914286595903634</c:v>
                </c:pt>
                <c:pt idx="17">
                  <c:v>2.1574482775097992</c:v>
                </c:pt>
                <c:pt idx="18">
                  <c:v>2.1879200521223328</c:v>
                </c:pt>
                <c:pt idx="19">
                  <c:v>2.2099962761583494</c:v>
                </c:pt>
                <c:pt idx="20">
                  <c:v>2.1582804892266378</c:v>
                </c:pt>
                <c:pt idx="21">
                  <c:v>1.8965816102170114</c:v>
                </c:pt>
                <c:pt idx="22">
                  <c:v>2.0969535237715418</c:v>
                </c:pt>
                <c:pt idx="23">
                  <c:v>2.1234327685110399</c:v>
                </c:pt>
                <c:pt idx="24">
                  <c:v>2.1108677291947089</c:v>
                </c:pt>
                <c:pt idx="25">
                  <c:v>2.1778884628751105</c:v>
                </c:pt>
                <c:pt idx="26">
                  <c:v>2.0019306694886931</c:v>
                </c:pt>
                <c:pt idx="27">
                  <c:v>2.1450159905302417</c:v>
                </c:pt>
                <c:pt idx="28">
                  <c:v>2.2304909272380331</c:v>
                </c:pt>
                <c:pt idx="29">
                  <c:v>2.0725155231817904</c:v>
                </c:pt>
                <c:pt idx="30">
                  <c:v>2.1308900328356506</c:v>
                </c:pt>
                <c:pt idx="31">
                  <c:v>2.1291631702455351</c:v>
                </c:pt>
                <c:pt idx="32">
                  <c:v>2.2033984412355361</c:v>
                </c:pt>
                <c:pt idx="33">
                  <c:v>1.9145260364391261</c:v>
                </c:pt>
                <c:pt idx="34">
                  <c:v>1.9758563120094943</c:v>
                </c:pt>
                <c:pt idx="35">
                  <c:v>1.8941895319327986</c:v>
                </c:pt>
                <c:pt idx="36">
                  <c:v>1.8878046136437958</c:v>
                </c:pt>
                <c:pt idx="37">
                  <c:v>1.9071255534146503</c:v>
                </c:pt>
                <c:pt idx="38">
                  <c:v>2.0081164618060625</c:v>
                </c:pt>
                <c:pt idx="39">
                  <c:v>2.2988930491628148</c:v>
                </c:pt>
                <c:pt idx="40">
                  <c:v>2.8995351872107178</c:v>
                </c:pt>
                <c:pt idx="41">
                  <c:v>2.6754763093302931</c:v>
                </c:pt>
                <c:pt idx="42">
                  <c:v>2.0609796762365336</c:v>
                </c:pt>
                <c:pt idx="43">
                  <c:v>2.160274339356588</c:v>
                </c:pt>
                <c:pt idx="44">
                  <c:v>2.010336460688757</c:v>
                </c:pt>
              </c:numCache>
            </c:numRef>
          </c:xVal>
          <c:yVal>
            <c:numRef>
              <c:f>DATA!$S$2:$S$46</c:f>
              <c:numCache>
                <c:formatCode>0.00</c:formatCode>
                <c:ptCount val="45"/>
                <c:pt idx="0">
                  <c:v>1.3529666666666669</c:v>
                </c:pt>
                <c:pt idx="1">
                  <c:v>1.3457666666666668</c:v>
                </c:pt>
                <c:pt idx="2">
                  <c:v>1.4433</c:v>
                </c:pt>
                <c:pt idx="3">
                  <c:v>1.5086999999999999</c:v>
                </c:pt>
                <c:pt idx="4">
                  <c:v>1.5117666666666667</c:v>
                </c:pt>
                <c:pt idx="5">
                  <c:v>1.6355666666666666</c:v>
                </c:pt>
                <c:pt idx="6">
                  <c:v>1.6035666666666666</c:v>
                </c:pt>
                <c:pt idx="7">
                  <c:v>1.4683999999999999</c:v>
                </c:pt>
                <c:pt idx="8">
                  <c:v>1.5243333333333331</c:v>
                </c:pt>
                <c:pt idx="9">
                  <c:v>1.1753666666666669</c:v>
                </c:pt>
                <c:pt idx="10">
                  <c:v>1.3225</c:v>
                </c:pt>
                <c:pt idx="11">
                  <c:v>1.3259666666666667</c:v>
                </c:pt>
                <c:pt idx="12">
                  <c:v>1.4967333333333335</c:v>
                </c:pt>
                <c:pt idx="13">
                  <c:v>1.5665333333333333</c:v>
                </c:pt>
                <c:pt idx="14">
                  <c:v>1.4235999999999998</c:v>
                </c:pt>
                <c:pt idx="15">
                  <c:v>1.4785333333333333</c:v>
                </c:pt>
                <c:pt idx="16">
                  <c:v>1.4578</c:v>
                </c:pt>
                <c:pt idx="17">
                  <c:v>1.5708</c:v>
                </c:pt>
                <c:pt idx="18">
                  <c:v>1.5190666666666666</c:v>
                </c:pt>
                <c:pt idx="19">
                  <c:v>1.4149666666666665</c:v>
                </c:pt>
                <c:pt idx="20">
                  <c:v>1.4933333333333334</c:v>
                </c:pt>
                <c:pt idx="21">
                  <c:v>1.2256333333333334</c:v>
                </c:pt>
                <c:pt idx="22">
                  <c:v>1.5349000000000002</c:v>
                </c:pt>
                <c:pt idx="23">
                  <c:v>1.5207666666666668</c:v>
                </c:pt>
                <c:pt idx="24">
                  <c:v>1.4114666666666666</c:v>
                </c:pt>
                <c:pt idx="25">
                  <c:v>1.5930666666666664</c:v>
                </c:pt>
                <c:pt idx="26">
                  <c:v>1.4019000000000001</c:v>
                </c:pt>
                <c:pt idx="27">
                  <c:v>1.5449333333333335</c:v>
                </c:pt>
                <c:pt idx="28">
                  <c:v>1.4899666666666667</c:v>
                </c:pt>
                <c:pt idx="29">
                  <c:v>1.6092000000000002</c:v>
                </c:pt>
                <c:pt idx="30">
                  <c:v>1.6309666666666667</c:v>
                </c:pt>
                <c:pt idx="31">
                  <c:v>1.2713333333333334</c:v>
                </c:pt>
                <c:pt idx="32">
                  <c:v>1.2431333333333334</c:v>
                </c:pt>
                <c:pt idx="33">
                  <c:v>1.1462333333333332</c:v>
                </c:pt>
                <c:pt idx="34">
                  <c:v>1.2827</c:v>
                </c:pt>
                <c:pt idx="35">
                  <c:v>1.0235000000000001</c:v>
                </c:pt>
                <c:pt idx="36">
                  <c:v>0.86916666666666664</c:v>
                </c:pt>
                <c:pt idx="37">
                  <c:v>1.1646000000000001</c:v>
                </c:pt>
                <c:pt idx="38">
                  <c:v>1.4342333333333332</c:v>
                </c:pt>
                <c:pt idx="39">
                  <c:v>2.0062666666666664</c:v>
                </c:pt>
                <c:pt idx="40">
                  <c:v>1.9292333333333334</c:v>
                </c:pt>
                <c:pt idx="41">
                  <c:v>1.8230333333333331</c:v>
                </c:pt>
                <c:pt idx="42">
                  <c:v>1.4721333333333335</c:v>
                </c:pt>
                <c:pt idx="43">
                  <c:v>1.1816333333333333</c:v>
                </c:pt>
                <c:pt idx="44">
                  <c:v>0.9607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4B-5548-BD13-E387AB7B4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328623"/>
        <c:axId val="1062330351"/>
      </c:scatterChart>
      <c:valAx>
        <c:axId val="106232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2330351"/>
        <c:crosses val="autoZero"/>
        <c:crossBetween val="midCat"/>
      </c:valAx>
      <c:valAx>
        <c:axId val="106233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232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4.859534638046943E-3"/>
                  <c:y val="0.18483418321478146"/>
                </c:manualLayout>
              </c:layout>
              <c:numFmt formatCode="General" sourceLinked="0"/>
            </c:trendlineLbl>
          </c:trendline>
          <c:xVal>
            <c:numRef>
              <c:f>DATA!$O$2:$O$32</c:f>
              <c:numCache>
                <c:formatCode>0.00</c:formatCode>
                <c:ptCount val="31"/>
                <c:pt idx="0">
                  <c:v>2.0838166364340198</c:v>
                </c:pt>
                <c:pt idx="1">
                  <c:v>1.8779043878902144</c:v>
                </c:pt>
                <c:pt idx="2">
                  <c:v>2.1389100505919103</c:v>
                </c:pt>
                <c:pt idx="3">
                  <c:v>2.1586341848927817</c:v>
                </c:pt>
                <c:pt idx="4">
                  <c:v>2.158939199942814</c:v>
                </c:pt>
                <c:pt idx="5">
                  <c:v>2.1550067960380481</c:v>
                </c:pt>
                <c:pt idx="6">
                  <c:v>2.1465287225730951</c:v>
                </c:pt>
                <c:pt idx="7">
                  <c:v>2.1171213520165466</c:v>
                </c:pt>
                <c:pt idx="8">
                  <c:v>2.0859124458542269</c:v>
                </c:pt>
                <c:pt idx="9">
                  <c:v>1.9298933239500655</c:v>
                </c:pt>
                <c:pt idx="10">
                  <c:v>2.2861044071911731</c:v>
                </c:pt>
                <c:pt idx="11">
                  <c:v>2.3643974441205149</c:v>
                </c:pt>
                <c:pt idx="12">
                  <c:v>2.113145613958558</c:v>
                </c:pt>
                <c:pt idx="13">
                  <c:v>2.0953005573213663</c:v>
                </c:pt>
                <c:pt idx="14">
                  <c:v>2.0944188057843403</c:v>
                </c:pt>
                <c:pt idx="15">
                  <c:v>2.1963684825197234</c:v>
                </c:pt>
                <c:pt idx="16">
                  <c:v>2.1914286595903634</c:v>
                </c:pt>
                <c:pt idx="17">
                  <c:v>2.1574482775097992</c:v>
                </c:pt>
                <c:pt idx="18">
                  <c:v>2.1879200521223328</c:v>
                </c:pt>
                <c:pt idx="19">
                  <c:v>2.2099962761583494</c:v>
                </c:pt>
                <c:pt idx="20">
                  <c:v>2.1582804892266378</c:v>
                </c:pt>
                <c:pt idx="21">
                  <c:v>1.8965816102170114</c:v>
                </c:pt>
                <c:pt idx="22">
                  <c:v>2.0969535237715418</c:v>
                </c:pt>
                <c:pt idx="23">
                  <c:v>2.1234327685110399</c:v>
                </c:pt>
                <c:pt idx="24">
                  <c:v>2.1108677291947089</c:v>
                </c:pt>
                <c:pt idx="25">
                  <c:v>2.1778884628751105</c:v>
                </c:pt>
                <c:pt idx="26">
                  <c:v>2.0019306694886931</c:v>
                </c:pt>
                <c:pt idx="27">
                  <c:v>2.1450159905302417</c:v>
                </c:pt>
                <c:pt idx="28">
                  <c:v>2.2304909272380331</c:v>
                </c:pt>
                <c:pt idx="29">
                  <c:v>2.0725155231817904</c:v>
                </c:pt>
                <c:pt idx="30">
                  <c:v>2.1308900328356506</c:v>
                </c:pt>
              </c:numCache>
            </c:numRef>
          </c:xVal>
          <c:yVal>
            <c:numRef>
              <c:f>DATA!$S$2:$S$32</c:f>
              <c:numCache>
                <c:formatCode>0.00</c:formatCode>
                <c:ptCount val="31"/>
                <c:pt idx="0">
                  <c:v>1.3529666666666669</c:v>
                </c:pt>
                <c:pt idx="1">
                  <c:v>1.3457666666666668</c:v>
                </c:pt>
                <c:pt idx="2">
                  <c:v>1.4433</c:v>
                </c:pt>
                <c:pt idx="3">
                  <c:v>1.5086999999999999</c:v>
                </c:pt>
                <c:pt idx="4">
                  <c:v>1.5117666666666667</c:v>
                </c:pt>
                <c:pt idx="5">
                  <c:v>1.6355666666666666</c:v>
                </c:pt>
                <c:pt idx="6">
                  <c:v>1.6035666666666666</c:v>
                </c:pt>
                <c:pt idx="7">
                  <c:v>1.4683999999999999</c:v>
                </c:pt>
                <c:pt idx="8">
                  <c:v>1.5243333333333331</c:v>
                </c:pt>
                <c:pt idx="9">
                  <c:v>1.1753666666666669</c:v>
                </c:pt>
                <c:pt idx="10">
                  <c:v>1.3225</c:v>
                </c:pt>
                <c:pt idx="11">
                  <c:v>1.3259666666666667</c:v>
                </c:pt>
                <c:pt idx="12">
                  <c:v>1.4967333333333335</c:v>
                </c:pt>
                <c:pt idx="13">
                  <c:v>1.5665333333333333</c:v>
                </c:pt>
                <c:pt idx="14">
                  <c:v>1.4235999999999998</c:v>
                </c:pt>
                <c:pt idx="15">
                  <c:v>1.4785333333333333</c:v>
                </c:pt>
                <c:pt idx="16">
                  <c:v>1.4578</c:v>
                </c:pt>
                <c:pt idx="17">
                  <c:v>1.5708</c:v>
                </c:pt>
                <c:pt idx="18">
                  <c:v>1.5190666666666666</c:v>
                </c:pt>
                <c:pt idx="19">
                  <c:v>1.4149666666666665</c:v>
                </c:pt>
                <c:pt idx="20">
                  <c:v>1.4933333333333334</c:v>
                </c:pt>
                <c:pt idx="21">
                  <c:v>1.2256333333333334</c:v>
                </c:pt>
                <c:pt idx="22">
                  <c:v>1.5349000000000002</c:v>
                </c:pt>
                <c:pt idx="23">
                  <c:v>1.5207666666666668</c:v>
                </c:pt>
                <c:pt idx="24">
                  <c:v>1.4114666666666666</c:v>
                </c:pt>
                <c:pt idx="25">
                  <c:v>1.5930666666666664</c:v>
                </c:pt>
                <c:pt idx="26">
                  <c:v>1.4019000000000001</c:v>
                </c:pt>
                <c:pt idx="27">
                  <c:v>1.5449333333333335</c:v>
                </c:pt>
                <c:pt idx="28">
                  <c:v>1.4899666666666667</c:v>
                </c:pt>
                <c:pt idx="29">
                  <c:v>1.6092000000000002</c:v>
                </c:pt>
                <c:pt idx="30">
                  <c:v>1.6309666666666667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77-914B-9BC2-7A84E78F6B56}"/>
            </c:ext>
          </c:extLst>
        </c:ser>
        <c:ser>
          <c:idx val="0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5.974981895435439E-2"/>
                  <c:y val="-5.0093778828589411E-2"/>
                </c:manualLayout>
              </c:layout>
              <c:numFmt formatCode="General" sourceLinked="0"/>
            </c:trendlineLbl>
          </c:trendline>
          <c:xVal>
            <c:numRef>
              <c:f>DATA!$O$33:$O$46</c:f>
              <c:numCache>
                <c:formatCode>0.00</c:formatCode>
                <c:ptCount val="14"/>
                <c:pt idx="0">
                  <c:v>2.1291631702455351</c:v>
                </c:pt>
                <c:pt idx="1">
                  <c:v>2.2033984412355361</c:v>
                </c:pt>
                <c:pt idx="2">
                  <c:v>1.9145260364391261</c:v>
                </c:pt>
                <c:pt idx="3">
                  <c:v>1.9758563120094943</c:v>
                </c:pt>
                <c:pt idx="4">
                  <c:v>1.8941895319327986</c:v>
                </c:pt>
                <c:pt idx="5">
                  <c:v>1.8878046136437958</c:v>
                </c:pt>
                <c:pt idx="6">
                  <c:v>1.9071255534146503</c:v>
                </c:pt>
                <c:pt idx="7">
                  <c:v>2.0081164618060625</c:v>
                </c:pt>
                <c:pt idx="8">
                  <c:v>2.2988930491628148</c:v>
                </c:pt>
                <c:pt idx="9">
                  <c:v>2.8995351872107178</c:v>
                </c:pt>
                <c:pt idx="10">
                  <c:v>2.6754763093302931</c:v>
                </c:pt>
                <c:pt idx="11">
                  <c:v>2.0609796762365336</c:v>
                </c:pt>
                <c:pt idx="12">
                  <c:v>2.160274339356588</c:v>
                </c:pt>
                <c:pt idx="13">
                  <c:v>2.010336460688757</c:v>
                </c:pt>
              </c:numCache>
            </c:numRef>
          </c:xVal>
          <c:yVal>
            <c:numRef>
              <c:f>DATA!$S$33:$S$46</c:f>
              <c:numCache>
                <c:formatCode>0.00</c:formatCode>
                <c:ptCount val="14"/>
                <c:pt idx="0">
                  <c:v>1.2713333333333334</c:v>
                </c:pt>
                <c:pt idx="1">
                  <c:v>1.2431333333333334</c:v>
                </c:pt>
                <c:pt idx="2">
                  <c:v>1.1462333333333332</c:v>
                </c:pt>
                <c:pt idx="3">
                  <c:v>1.2827</c:v>
                </c:pt>
                <c:pt idx="4">
                  <c:v>1.0235000000000001</c:v>
                </c:pt>
                <c:pt idx="5">
                  <c:v>0.86916666666666664</c:v>
                </c:pt>
                <c:pt idx="6">
                  <c:v>1.1646000000000001</c:v>
                </c:pt>
                <c:pt idx="7">
                  <c:v>1.4342333333333332</c:v>
                </c:pt>
                <c:pt idx="8">
                  <c:v>2.0062666666666664</c:v>
                </c:pt>
                <c:pt idx="9">
                  <c:v>1.9292333333333334</c:v>
                </c:pt>
                <c:pt idx="10">
                  <c:v>1.8230333333333331</c:v>
                </c:pt>
                <c:pt idx="11">
                  <c:v>1.4721333333333335</c:v>
                </c:pt>
                <c:pt idx="12">
                  <c:v>1.1816333333333333</c:v>
                </c:pt>
                <c:pt idx="13">
                  <c:v>0.9607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77-914B-9BC2-7A84E78F6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328623"/>
        <c:axId val="1062330351"/>
      </c:scatterChart>
      <c:valAx>
        <c:axId val="1062328623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2330351"/>
        <c:crosses val="autoZero"/>
        <c:crossBetween val="midCat"/>
      </c:valAx>
      <c:valAx>
        <c:axId val="1062330351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23286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951778972250573"/>
                  <c:y val="-8.275044832589100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DATA!$O$2:$O$46</c:f>
              <c:numCache>
                <c:formatCode>0.00</c:formatCode>
                <c:ptCount val="45"/>
                <c:pt idx="0">
                  <c:v>2.0838166364340198</c:v>
                </c:pt>
                <c:pt idx="1">
                  <c:v>1.8779043878902144</c:v>
                </c:pt>
                <c:pt idx="2">
                  <c:v>2.1389100505919103</c:v>
                </c:pt>
                <c:pt idx="3">
                  <c:v>2.1586341848927817</c:v>
                </c:pt>
                <c:pt idx="4">
                  <c:v>2.158939199942814</c:v>
                </c:pt>
                <c:pt idx="5">
                  <c:v>2.1550067960380481</c:v>
                </c:pt>
                <c:pt idx="6">
                  <c:v>2.1465287225730951</c:v>
                </c:pt>
                <c:pt idx="7">
                  <c:v>2.1171213520165466</c:v>
                </c:pt>
                <c:pt idx="8">
                  <c:v>2.0859124458542269</c:v>
                </c:pt>
                <c:pt idx="9">
                  <c:v>1.9298933239500655</c:v>
                </c:pt>
                <c:pt idx="10">
                  <c:v>2.2861044071911731</c:v>
                </c:pt>
                <c:pt idx="11">
                  <c:v>2.3643974441205149</c:v>
                </c:pt>
                <c:pt idx="12">
                  <c:v>2.113145613958558</c:v>
                </c:pt>
                <c:pt idx="13">
                  <c:v>2.0953005573213663</c:v>
                </c:pt>
                <c:pt idx="14">
                  <c:v>2.0944188057843403</c:v>
                </c:pt>
                <c:pt idx="15">
                  <c:v>2.1963684825197234</c:v>
                </c:pt>
                <c:pt idx="16">
                  <c:v>2.1914286595903634</c:v>
                </c:pt>
                <c:pt idx="17">
                  <c:v>2.1574482775097992</c:v>
                </c:pt>
                <c:pt idx="18">
                  <c:v>2.1879200521223328</c:v>
                </c:pt>
                <c:pt idx="19">
                  <c:v>2.2099962761583494</c:v>
                </c:pt>
                <c:pt idx="20">
                  <c:v>2.1582804892266378</c:v>
                </c:pt>
                <c:pt idx="21">
                  <c:v>1.8965816102170114</c:v>
                </c:pt>
                <c:pt idx="22">
                  <c:v>2.0969535237715418</c:v>
                </c:pt>
                <c:pt idx="23">
                  <c:v>2.1234327685110399</c:v>
                </c:pt>
                <c:pt idx="24">
                  <c:v>2.1108677291947089</c:v>
                </c:pt>
                <c:pt idx="25">
                  <c:v>2.1778884628751105</c:v>
                </c:pt>
                <c:pt idx="26">
                  <c:v>2.0019306694886931</c:v>
                </c:pt>
                <c:pt idx="27">
                  <c:v>2.1450159905302417</c:v>
                </c:pt>
                <c:pt idx="28">
                  <c:v>2.2304909272380331</c:v>
                </c:pt>
                <c:pt idx="29">
                  <c:v>2.0725155231817904</c:v>
                </c:pt>
                <c:pt idx="30">
                  <c:v>2.1308900328356506</c:v>
                </c:pt>
                <c:pt idx="31">
                  <c:v>2.1291631702455351</c:v>
                </c:pt>
                <c:pt idx="32">
                  <c:v>2.2033984412355361</c:v>
                </c:pt>
                <c:pt idx="33">
                  <c:v>1.9145260364391261</c:v>
                </c:pt>
                <c:pt idx="34">
                  <c:v>1.9758563120094943</c:v>
                </c:pt>
                <c:pt idx="35">
                  <c:v>1.8941895319327986</c:v>
                </c:pt>
                <c:pt idx="36">
                  <c:v>1.8878046136437958</c:v>
                </c:pt>
                <c:pt idx="37">
                  <c:v>1.9071255534146503</c:v>
                </c:pt>
                <c:pt idx="38">
                  <c:v>2.0081164618060625</c:v>
                </c:pt>
                <c:pt idx="39">
                  <c:v>2.2988930491628148</c:v>
                </c:pt>
                <c:pt idx="40">
                  <c:v>2.8995351872107178</c:v>
                </c:pt>
                <c:pt idx="41">
                  <c:v>2.6754763093302931</c:v>
                </c:pt>
                <c:pt idx="42">
                  <c:v>2.0609796762365336</c:v>
                </c:pt>
                <c:pt idx="43">
                  <c:v>2.160274339356588</c:v>
                </c:pt>
                <c:pt idx="44">
                  <c:v>2.010336460688757</c:v>
                </c:pt>
              </c:numCache>
            </c:numRef>
          </c:xVal>
          <c:yVal>
            <c:numRef>
              <c:f>DATA!$T$2:$T$46</c:f>
              <c:numCache>
                <c:formatCode>0.00</c:formatCode>
                <c:ptCount val="45"/>
                <c:pt idx="0">
                  <c:v>0.67362224576445173</c:v>
                </c:pt>
                <c:pt idx="1">
                  <c:v>0.57203880811433394</c:v>
                </c:pt>
                <c:pt idx="2">
                  <c:v>0.94537352594748136</c:v>
                </c:pt>
                <c:pt idx="3">
                  <c:v>0.81450662895944304</c:v>
                </c:pt>
                <c:pt idx="4">
                  <c:v>0.97900984793361678</c:v>
                </c:pt>
                <c:pt idx="5">
                  <c:v>1.2707539350955492</c:v>
                </c:pt>
                <c:pt idx="6">
                  <c:v>1.1917370195605628</c:v>
                </c:pt>
                <c:pt idx="7">
                  <c:v>1.1233980757589519</c:v>
                </c:pt>
                <c:pt idx="8">
                  <c:v>0.91169469786427604</c:v>
                </c:pt>
                <c:pt idx="9">
                  <c:v>0.7137115878732877</c:v>
                </c:pt>
                <c:pt idx="10">
                  <c:v>0.97465540852762012</c:v>
                </c:pt>
                <c:pt idx="11">
                  <c:v>1.0763682680141116</c:v>
                </c:pt>
                <c:pt idx="12">
                  <c:v>0.92493935236737757</c:v>
                </c:pt>
                <c:pt idx="13">
                  <c:v>1.0155402736403099</c:v>
                </c:pt>
                <c:pt idx="14">
                  <c:v>0.85811632793231563</c:v>
                </c:pt>
                <c:pt idx="15">
                  <c:v>0.92490059518441736</c:v>
                </c:pt>
                <c:pt idx="16">
                  <c:v>1.0219950336122927</c:v>
                </c:pt>
                <c:pt idx="17">
                  <c:v>1.3238835441247205</c:v>
                </c:pt>
                <c:pt idx="18">
                  <c:v>1.2584536125983794</c:v>
                </c:pt>
                <c:pt idx="19">
                  <c:v>1.1772859980996806</c:v>
                </c:pt>
                <c:pt idx="20">
                  <c:v>1.1780682150297619</c:v>
                </c:pt>
                <c:pt idx="21">
                  <c:v>0.83202972159518407</c:v>
                </c:pt>
                <c:pt idx="22">
                  <c:v>0.92012154537754887</c:v>
                </c:pt>
                <c:pt idx="23">
                  <c:v>1.1699364034222501</c:v>
                </c:pt>
                <c:pt idx="24">
                  <c:v>0.83665942518420522</c:v>
                </c:pt>
                <c:pt idx="25">
                  <c:v>1.2603330271454076</c:v>
                </c:pt>
                <c:pt idx="26">
                  <c:v>1.2060632641415221</c:v>
                </c:pt>
                <c:pt idx="27">
                  <c:v>0.93643383101751976</c:v>
                </c:pt>
                <c:pt idx="28">
                  <c:v>0.97669306546753454</c:v>
                </c:pt>
                <c:pt idx="29">
                  <c:v>1.0474125887259369</c:v>
                </c:pt>
                <c:pt idx="30">
                  <c:v>1.134885395164422</c:v>
                </c:pt>
                <c:pt idx="31">
                  <c:v>0.97199423265163454</c:v>
                </c:pt>
                <c:pt idx="32">
                  <c:v>1.0590390625837935</c:v>
                </c:pt>
                <c:pt idx="33">
                  <c:v>0.60560679423425512</c:v>
                </c:pt>
                <c:pt idx="34">
                  <c:v>0.73671038434552127</c:v>
                </c:pt>
                <c:pt idx="35">
                  <c:v>0.57418227650219822</c:v>
                </c:pt>
                <c:pt idx="36">
                  <c:v>0.50426247491211251</c:v>
                </c:pt>
                <c:pt idx="37">
                  <c:v>0.60813537218310532</c:v>
                </c:pt>
                <c:pt idx="38">
                  <c:v>0.80090440033777266</c:v>
                </c:pt>
                <c:pt idx="39">
                  <c:v>1.5064130812343548</c:v>
                </c:pt>
                <c:pt idx="40">
                  <c:v>1.7368195915475924</c:v>
                </c:pt>
                <c:pt idx="41">
                  <c:v>1.5138543477598394</c:v>
                </c:pt>
                <c:pt idx="42">
                  <c:v>1.0811184139419738</c:v>
                </c:pt>
                <c:pt idx="43">
                  <c:v>1.0322147535896642</c:v>
                </c:pt>
                <c:pt idx="44">
                  <c:v>0.65160553762881235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37-7A43-B012-40AEAE76A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328623"/>
        <c:axId val="1062330351"/>
      </c:scatterChart>
      <c:valAx>
        <c:axId val="106232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2330351"/>
        <c:crosses val="autoZero"/>
        <c:crossBetween val="midCat"/>
      </c:valAx>
      <c:valAx>
        <c:axId val="106233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232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4.859534638046943E-3"/>
                  <c:y val="0.18483418321478146"/>
                </c:manualLayout>
              </c:layout>
              <c:numFmt formatCode="General" sourceLinked="0"/>
            </c:trendlineLbl>
          </c:trendline>
          <c:xVal>
            <c:numRef>
              <c:f>DATA!$O$2:$O$32</c:f>
              <c:numCache>
                <c:formatCode>0.00</c:formatCode>
                <c:ptCount val="31"/>
                <c:pt idx="0">
                  <c:v>2.0838166364340198</c:v>
                </c:pt>
                <c:pt idx="1">
                  <c:v>1.8779043878902144</c:v>
                </c:pt>
                <c:pt idx="2">
                  <c:v>2.1389100505919103</c:v>
                </c:pt>
                <c:pt idx="3">
                  <c:v>2.1586341848927817</c:v>
                </c:pt>
                <c:pt idx="4">
                  <c:v>2.158939199942814</c:v>
                </c:pt>
                <c:pt idx="5">
                  <c:v>2.1550067960380481</c:v>
                </c:pt>
                <c:pt idx="6">
                  <c:v>2.1465287225730951</c:v>
                </c:pt>
                <c:pt idx="7">
                  <c:v>2.1171213520165466</c:v>
                </c:pt>
                <c:pt idx="8">
                  <c:v>2.0859124458542269</c:v>
                </c:pt>
                <c:pt idx="9">
                  <c:v>1.9298933239500655</c:v>
                </c:pt>
                <c:pt idx="10">
                  <c:v>2.2861044071911731</c:v>
                </c:pt>
                <c:pt idx="11">
                  <c:v>2.3643974441205149</c:v>
                </c:pt>
                <c:pt idx="12">
                  <c:v>2.113145613958558</c:v>
                </c:pt>
                <c:pt idx="13">
                  <c:v>2.0953005573213663</c:v>
                </c:pt>
                <c:pt idx="14">
                  <c:v>2.0944188057843403</c:v>
                </c:pt>
                <c:pt idx="15">
                  <c:v>2.1963684825197234</c:v>
                </c:pt>
                <c:pt idx="16">
                  <c:v>2.1914286595903634</c:v>
                </c:pt>
                <c:pt idx="17">
                  <c:v>2.1574482775097992</c:v>
                </c:pt>
                <c:pt idx="18">
                  <c:v>2.1879200521223328</c:v>
                </c:pt>
                <c:pt idx="19">
                  <c:v>2.2099962761583494</c:v>
                </c:pt>
                <c:pt idx="20">
                  <c:v>2.1582804892266378</c:v>
                </c:pt>
                <c:pt idx="21">
                  <c:v>1.8965816102170114</c:v>
                </c:pt>
                <c:pt idx="22">
                  <c:v>2.0969535237715418</c:v>
                </c:pt>
                <c:pt idx="23">
                  <c:v>2.1234327685110399</c:v>
                </c:pt>
                <c:pt idx="24">
                  <c:v>2.1108677291947089</c:v>
                </c:pt>
                <c:pt idx="25">
                  <c:v>2.1778884628751105</c:v>
                </c:pt>
                <c:pt idx="26">
                  <c:v>2.0019306694886931</c:v>
                </c:pt>
                <c:pt idx="27">
                  <c:v>2.1450159905302417</c:v>
                </c:pt>
                <c:pt idx="28">
                  <c:v>2.2304909272380331</c:v>
                </c:pt>
                <c:pt idx="29">
                  <c:v>2.0725155231817904</c:v>
                </c:pt>
                <c:pt idx="30">
                  <c:v>2.1308900328356506</c:v>
                </c:pt>
              </c:numCache>
            </c:numRef>
          </c:xVal>
          <c:yVal>
            <c:numRef>
              <c:f>DATA!$T$2:$T$32</c:f>
              <c:numCache>
                <c:formatCode>0.00</c:formatCode>
                <c:ptCount val="31"/>
                <c:pt idx="0">
                  <c:v>0.67362224576445173</c:v>
                </c:pt>
                <c:pt idx="1">
                  <c:v>0.57203880811433394</c:v>
                </c:pt>
                <c:pt idx="2">
                  <c:v>0.94537352594748136</c:v>
                </c:pt>
                <c:pt idx="3">
                  <c:v>0.81450662895944304</c:v>
                </c:pt>
                <c:pt idx="4">
                  <c:v>0.97900984793361678</c:v>
                </c:pt>
                <c:pt idx="5">
                  <c:v>1.2707539350955492</c:v>
                </c:pt>
                <c:pt idx="6">
                  <c:v>1.1917370195605628</c:v>
                </c:pt>
                <c:pt idx="7">
                  <c:v>1.1233980757589519</c:v>
                </c:pt>
                <c:pt idx="8">
                  <c:v>0.91169469786427604</c:v>
                </c:pt>
                <c:pt idx="9">
                  <c:v>0.7137115878732877</c:v>
                </c:pt>
                <c:pt idx="10">
                  <c:v>0.97465540852762012</c:v>
                </c:pt>
                <c:pt idx="11">
                  <c:v>1.0763682680141116</c:v>
                </c:pt>
                <c:pt idx="12">
                  <c:v>0.92493935236737757</c:v>
                </c:pt>
                <c:pt idx="13">
                  <c:v>1.0155402736403099</c:v>
                </c:pt>
                <c:pt idx="14">
                  <c:v>0.85811632793231563</c:v>
                </c:pt>
                <c:pt idx="15">
                  <c:v>0.92490059518441736</c:v>
                </c:pt>
                <c:pt idx="16">
                  <c:v>1.0219950336122927</c:v>
                </c:pt>
                <c:pt idx="17">
                  <c:v>1.3238835441247205</c:v>
                </c:pt>
                <c:pt idx="18">
                  <c:v>1.2584536125983794</c:v>
                </c:pt>
                <c:pt idx="19">
                  <c:v>1.1772859980996806</c:v>
                </c:pt>
                <c:pt idx="20">
                  <c:v>1.1780682150297619</c:v>
                </c:pt>
                <c:pt idx="21">
                  <c:v>0.83202972159518407</c:v>
                </c:pt>
                <c:pt idx="22">
                  <c:v>0.92012154537754887</c:v>
                </c:pt>
                <c:pt idx="23">
                  <c:v>1.1699364034222501</c:v>
                </c:pt>
                <c:pt idx="24">
                  <c:v>0.83665942518420522</c:v>
                </c:pt>
                <c:pt idx="25">
                  <c:v>1.2603330271454076</c:v>
                </c:pt>
                <c:pt idx="26">
                  <c:v>1.2060632641415221</c:v>
                </c:pt>
                <c:pt idx="27">
                  <c:v>0.93643383101751976</c:v>
                </c:pt>
                <c:pt idx="28">
                  <c:v>0.97669306546753454</c:v>
                </c:pt>
                <c:pt idx="29">
                  <c:v>1.0474125887259369</c:v>
                </c:pt>
                <c:pt idx="30">
                  <c:v>1.134885395164422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76-A84D-BA82-4D09EF06FC5F}"/>
            </c:ext>
          </c:extLst>
        </c:ser>
        <c:ser>
          <c:idx val="0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5.974981895435439E-2"/>
                  <c:y val="-5.0093778828589411E-2"/>
                </c:manualLayout>
              </c:layout>
              <c:numFmt formatCode="General" sourceLinked="0"/>
            </c:trendlineLbl>
          </c:trendline>
          <c:xVal>
            <c:numRef>
              <c:f>DATA!$O$33:$O$46</c:f>
              <c:numCache>
                <c:formatCode>0.00</c:formatCode>
                <c:ptCount val="14"/>
                <c:pt idx="0">
                  <c:v>2.1291631702455351</c:v>
                </c:pt>
                <c:pt idx="1">
                  <c:v>2.2033984412355361</c:v>
                </c:pt>
                <c:pt idx="2">
                  <c:v>1.9145260364391261</c:v>
                </c:pt>
                <c:pt idx="3">
                  <c:v>1.9758563120094943</c:v>
                </c:pt>
                <c:pt idx="4">
                  <c:v>1.8941895319327986</c:v>
                </c:pt>
                <c:pt idx="5">
                  <c:v>1.8878046136437958</c:v>
                </c:pt>
                <c:pt idx="6">
                  <c:v>1.9071255534146503</c:v>
                </c:pt>
                <c:pt idx="7">
                  <c:v>2.0081164618060625</c:v>
                </c:pt>
                <c:pt idx="8">
                  <c:v>2.2988930491628148</c:v>
                </c:pt>
                <c:pt idx="9">
                  <c:v>2.8995351872107178</c:v>
                </c:pt>
                <c:pt idx="10">
                  <c:v>2.6754763093302931</c:v>
                </c:pt>
                <c:pt idx="11">
                  <c:v>2.0609796762365336</c:v>
                </c:pt>
                <c:pt idx="12">
                  <c:v>2.160274339356588</c:v>
                </c:pt>
                <c:pt idx="13">
                  <c:v>2.010336460688757</c:v>
                </c:pt>
              </c:numCache>
            </c:numRef>
          </c:xVal>
          <c:yVal>
            <c:numRef>
              <c:f>DATA!$T$33:$T$46</c:f>
              <c:numCache>
                <c:formatCode>0.00</c:formatCode>
                <c:ptCount val="14"/>
                <c:pt idx="0">
                  <c:v>0.97199423265163454</c:v>
                </c:pt>
                <c:pt idx="1">
                  <c:v>1.0590390625837935</c:v>
                </c:pt>
                <c:pt idx="2">
                  <c:v>0.60560679423425512</c:v>
                </c:pt>
                <c:pt idx="3">
                  <c:v>0.73671038434552127</c:v>
                </c:pt>
                <c:pt idx="4">
                  <c:v>0.57418227650219822</c:v>
                </c:pt>
                <c:pt idx="5">
                  <c:v>0.50426247491211251</c:v>
                </c:pt>
                <c:pt idx="6">
                  <c:v>0.60813537218310532</c:v>
                </c:pt>
                <c:pt idx="7">
                  <c:v>0.80090440033777266</c:v>
                </c:pt>
                <c:pt idx="8">
                  <c:v>1.5064130812343548</c:v>
                </c:pt>
                <c:pt idx="9">
                  <c:v>1.7368195915475924</c:v>
                </c:pt>
                <c:pt idx="10">
                  <c:v>1.5138543477598394</c:v>
                </c:pt>
                <c:pt idx="11">
                  <c:v>1.0811184139419738</c:v>
                </c:pt>
                <c:pt idx="12">
                  <c:v>1.0322147535896642</c:v>
                </c:pt>
                <c:pt idx="13">
                  <c:v>0.65160553762881235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76-A84D-BA82-4D09EF06F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328623"/>
        <c:axId val="1062330351"/>
      </c:scatterChart>
      <c:valAx>
        <c:axId val="1062328623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2330351"/>
        <c:crosses val="autoZero"/>
        <c:crossBetween val="midCat"/>
      </c:valAx>
      <c:valAx>
        <c:axId val="1062330351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23286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951778972250573"/>
                  <c:y val="-8.275044832589100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DATA!$O$2:$O$46</c:f>
              <c:numCache>
                <c:formatCode>0.00</c:formatCode>
                <c:ptCount val="45"/>
                <c:pt idx="0">
                  <c:v>2.0838166364340198</c:v>
                </c:pt>
                <c:pt idx="1">
                  <c:v>1.8779043878902144</c:v>
                </c:pt>
                <c:pt idx="2">
                  <c:v>2.1389100505919103</c:v>
                </c:pt>
                <c:pt idx="3">
                  <c:v>2.1586341848927817</c:v>
                </c:pt>
                <c:pt idx="4">
                  <c:v>2.158939199942814</c:v>
                </c:pt>
                <c:pt idx="5">
                  <c:v>2.1550067960380481</c:v>
                </c:pt>
                <c:pt idx="6">
                  <c:v>2.1465287225730951</c:v>
                </c:pt>
                <c:pt idx="7">
                  <c:v>2.1171213520165466</c:v>
                </c:pt>
                <c:pt idx="8">
                  <c:v>2.0859124458542269</c:v>
                </c:pt>
                <c:pt idx="9">
                  <c:v>1.9298933239500655</c:v>
                </c:pt>
                <c:pt idx="10">
                  <c:v>2.2861044071911731</c:v>
                </c:pt>
                <c:pt idx="11">
                  <c:v>2.3643974441205149</c:v>
                </c:pt>
                <c:pt idx="12">
                  <c:v>2.113145613958558</c:v>
                </c:pt>
                <c:pt idx="13">
                  <c:v>2.0953005573213663</c:v>
                </c:pt>
                <c:pt idx="14">
                  <c:v>2.0944188057843403</c:v>
                </c:pt>
                <c:pt idx="15">
                  <c:v>2.1963684825197234</c:v>
                </c:pt>
                <c:pt idx="16">
                  <c:v>2.1914286595903634</c:v>
                </c:pt>
                <c:pt idx="17">
                  <c:v>2.1574482775097992</c:v>
                </c:pt>
                <c:pt idx="18">
                  <c:v>2.1879200521223328</c:v>
                </c:pt>
                <c:pt idx="19">
                  <c:v>2.2099962761583494</c:v>
                </c:pt>
                <c:pt idx="20">
                  <c:v>2.1582804892266378</c:v>
                </c:pt>
                <c:pt idx="21">
                  <c:v>1.8965816102170114</c:v>
                </c:pt>
                <c:pt idx="22">
                  <c:v>2.0969535237715418</c:v>
                </c:pt>
                <c:pt idx="23">
                  <c:v>2.1234327685110399</c:v>
                </c:pt>
                <c:pt idx="24">
                  <c:v>2.1108677291947089</c:v>
                </c:pt>
                <c:pt idx="25">
                  <c:v>2.1778884628751105</c:v>
                </c:pt>
                <c:pt idx="26">
                  <c:v>2.0019306694886931</c:v>
                </c:pt>
                <c:pt idx="27">
                  <c:v>2.1450159905302417</c:v>
                </c:pt>
                <c:pt idx="28">
                  <c:v>2.2304909272380331</c:v>
                </c:pt>
                <c:pt idx="29">
                  <c:v>2.0725155231817904</c:v>
                </c:pt>
                <c:pt idx="30">
                  <c:v>2.1308900328356506</c:v>
                </c:pt>
                <c:pt idx="31">
                  <c:v>2.1291631702455351</c:v>
                </c:pt>
                <c:pt idx="32">
                  <c:v>2.2033984412355361</c:v>
                </c:pt>
                <c:pt idx="33">
                  <c:v>1.9145260364391261</c:v>
                </c:pt>
                <c:pt idx="34">
                  <c:v>1.9758563120094943</c:v>
                </c:pt>
                <c:pt idx="35">
                  <c:v>1.8941895319327986</c:v>
                </c:pt>
                <c:pt idx="36">
                  <c:v>1.8878046136437958</c:v>
                </c:pt>
                <c:pt idx="37">
                  <c:v>1.9071255534146503</c:v>
                </c:pt>
                <c:pt idx="38">
                  <c:v>2.0081164618060625</c:v>
                </c:pt>
                <c:pt idx="39">
                  <c:v>2.2988930491628148</c:v>
                </c:pt>
                <c:pt idx="40">
                  <c:v>2.8995351872107178</c:v>
                </c:pt>
                <c:pt idx="41">
                  <c:v>2.6754763093302931</c:v>
                </c:pt>
                <c:pt idx="42">
                  <c:v>2.0609796762365336</c:v>
                </c:pt>
                <c:pt idx="43">
                  <c:v>2.160274339356588</c:v>
                </c:pt>
                <c:pt idx="44">
                  <c:v>2.010336460688757</c:v>
                </c:pt>
              </c:numCache>
            </c:numRef>
          </c:xVal>
          <c:yVal>
            <c:numRef>
              <c:f>DATA!$V$2:$V$46</c:f>
              <c:numCache>
                <c:formatCode>0.00</c:formatCode>
                <c:ptCount val="45"/>
                <c:pt idx="0">
                  <c:v>2.0800666666666667</c:v>
                </c:pt>
                <c:pt idx="1">
                  <c:v>2.0233666666666665</c:v>
                </c:pt>
                <c:pt idx="2">
                  <c:v>2.0434000000000001</c:v>
                </c:pt>
                <c:pt idx="3">
                  <c:v>1.9564000000000001</c:v>
                </c:pt>
                <c:pt idx="4">
                  <c:v>2.0031666666666665</c:v>
                </c:pt>
                <c:pt idx="5">
                  <c:v>2.0012666666666665</c:v>
                </c:pt>
                <c:pt idx="6">
                  <c:v>1.9943666666666668</c:v>
                </c:pt>
                <c:pt idx="7">
                  <c:v>1.9162333333333335</c:v>
                </c:pt>
                <c:pt idx="8">
                  <c:v>1.9823333333333333</c:v>
                </c:pt>
                <c:pt idx="9">
                  <c:v>1.8511333333333333</c:v>
                </c:pt>
                <c:pt idx="10">
                  <c:v>2.1291666666666669</c:v>
                </c:pt>
                <c:pt idx="11">
                  <c:v>2.1347999999999998</c:v>
                </c:pt>
                <c:pt idx="12">
                  <c:v>2.0494666666666665</c:v>
                </c:pt>
                <c:pt idx="13">
                  <c:v>1.9846666666666668</c:v>
                </c:pt>
                <c:pt idx="14">
                  <c:v>2.0049666666666668</c:v>
                </c:pt>
                <c:pt idx="15">
                  <c:v>2.0826999999999996</c:v>
                </c:pt>
                <c:pt idx="16">
                  <c:v>2.0286</c:v>
                </c:pt>
                <c:pt idx="17">
                  <c:v>1.9702000000000002</c:v>
                </c:pt>
                <c:pt idx="18">
                  <c:v>2.019166666666667</c:v>
                </c:pt>
                <c:pt idx="19">
                  <c:v>1.9958333333333333</c:v>
                </c:pt>
                <c:pt idx="20">
                  <c:v>1.9199000000000002</c:v>
                </c:pt>
                <c:pt idx="21">
                  <c:v>1.9957333333333331</c:v>
                </c:pt>
                <c:pt idx="22">
                  <c:v>2.0104000000000002</c:v>
                </c:pt>
                <c:pt idx="23">
                  <c:v>1.9883666666666666</c:v>
                </c:pt>
                <c:pt idx="24">
                  <c:v>2.0411999999999999</c:v>
                </c:pt>
                <c:pt idx="25">
                  <c:v>1.9918000000000002</c:v>
                </c:pt>
                <c:pt idx="26">
                  <c:v>1.7188666666666668</c:v>
                </c:pt>
                <c:pt idx="27">
                  <c:v>2.0350000000000001</c:v>
                </c:pt>
                <c:pt idx="28">
                  <c:v>2.0416666666666665</c:v>
                </c:pt>
                <c:pt idx="29">
                  <c:v>2.0168666666666666</c:v>
                </c:pt>
                <c:pt idx="30">
                  <c:v>1.9987333333333333</c:v>
                </c:pt>
                <c:pt idx="31">
                  <c:v>1.9780333333333335</c:v>
                </c:pt>
                <c:pt idx="32">
                  <c:v>2.0030999999999999</c:v>
                </c:pt>
                <c:pt idx="33">
                  <c:v>1.9832000000000001</c:v>
                </c:pt>
                <c:pt idx="34">
                  <c:v>1.9091666666666667</c:v>
                </c:pt>
                <c:pt idx="35">
                  <c:v>1.9451666666666665</c:v>
                </c:pt>
                <c:pt idx="36">
                  <c:v>1.8780666666666666</c:v>
                </c:pt>
                <c:pt idx="37">
                  <c:v>1.8498999999999999</c:v>
                </c:pt>
                <c:pt idx="38">
                  <c:v>1.8429333333333335</c:v>
                </c:pt>
                <c:pt idx="39">
                  <c:v>2.2052999999999998</c:v>
                </c:pt>
                <c:pt idx="40">
                  <c:v>2.3605</c:v>
                </c:pt>
                <c:pt idx="41">
                  <c:v>2.2837666666666667</c:v>
                </c:pt>
                <c:pt idx="42">
                  <c:v>1.8263666666666667</c:v>
                </c:pt>
                <c:pt idx="43">
                  <c:v>2.1827666666666663</c:v>
                </c:pt>
                <c:pt idx="44">
                  <c:v>1.8873333333333333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91-F945-AB6A-129DBC610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328623"/>
        <c:axId val="1062330351"/>
      </c:scatterChart>
      <c:valAx>
        <c:axId val="106232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2330351"/>
        <c:crosses val="autoZero"/>
        <c:crossBetween val="midCat"/>
      </c:valAx>
      <c:valAx>
        <c:axId val="106233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232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Объёмная плотность, г/см3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('Общая таблица'!$P$5:$P$37,'Общая таблица'!$P$40:$P$53)</c:f>
              <c:numCache>
                <c:formatCode>0.00</c:formatCode>
                <c:ptCount val="47"/>
                <c:pt idx="0">
                  <c:v>2.0892552746269719</c:v>
                </c:pt>
                <c:pt idx="1">
                  <c:v>1.8801104599859322</c:v>
                </c:pt>
                <c:pt idx="3">
                  <c:v>2.1399900614080547</c:v>
                </c:pt>
                <c:pt idx="4">
                  <c:v>2.152106751860229</c:v>
                </c:pt>
                <c:pt idx="5">
                  <c:v>2.1611425144126537</c:v>
                </c:pt>
                <c:pt idx="6">
                  <c:v>2.1547260203003882</c:v>
                </c:pt>
                <c:pt idx="7">
                  <c:v>2.1525017569775162</c:v>
                </c:pt>
                <c:pt idx="8">
                  <c:v>2.1196807220027272</c:v>
                </c:pt>
                <c:pt idx="9">
                  <c:v>2.0772099135197011</c:v>
                </c:pt>
                <c:pt idx="10">
                  <c:v>1.9293156960079154</c:v>
                </c:pt>
                <c:pt idx="11">
                  <c:v>2.2726296103105152</c:v>
                </c:pt>
                <c:pt idx="12">
                  <c:v>2.3538190137607597</c:v>
                </c:pt>
                <c:pt idx="13">
                  <c:v>2.1194428534417025</c:v>
                </c:pt>
                <c:pt idx="14">
                  <c:v>2.1150121455990201</c:v>
                </c:pt>
                <c:pt idx="15">
                  <c:v>2.1112376466122278</c:v>
                </c:pt>
                <c:pt idx="16">
                  <c:v>2.2068929413809002</c:v>
                </c:pt>
                <c:pt idx="17">
                  <c:v>2.1833994448919753</c:v>
                </c:pt>
                <c:pt idx="18">
                  <c:v>2.1774174457897115</c:v>
                </c:pt>
                <c:pt idx="19">
                  <c:v>2.2319758727543513</c:v>
                </c:pt>
                <c:pt idx="20">
                  <c:v>2.2501056278848424</c:v>
                </c:pt>
                <c:pt idx="21">
                  <c:v>2.1544432016439745</c:v>
                </c:pt>
                <c:pt idx="22">
                  <c:v>1.9310462099914991</c:v>
                </c:pt>
                <c:pt idx="23">
                  <c:v>2.1172239798573682</c:v>
                </c:pt>
                <c:pt idx="24">
                  <c:v>2.1320841299443614</c:v>
                </c:pt>
                <c:pt idx="25">
                  <c:v>2.1287146405877269</c:v>
                </c:pt>
                <c:pt idx="26">
                  <c:v>2.1939193239658854</c:v>
                </c:pt>
                <c:pt idx="27">
                  <c:v>2.0067439320517035</c:v>
                </c:pt>
                <c:pt idx="28">
                  <c:v>2.1636513919931208</c:v>
                </c:pt>
                <c:pt idx="29">
                  <c:v>2.2358343490752626</c:v>
                </c:pt>
                <c:pt idx="30">
                  <c:v>2.1243886738398303</c:v>
                </c:pt>
                <c:pt idx="31">
                  <c:v>2.1478513600738736</c:v>
                </c:pt>
                <c:pt idx="32">
                  <c:v>2.074458807114544</c:v>
                </c:pt>
                <c:pt idx="33">
                  <c:v>2.1262228297275461</c:v>
                </c:pt>
                <c:pt idx="34">
                  <c:v>2.2390647198162688</c:v>
                </c:pt>
                <c:pt idx="35">
                  <c:v>1.941254431892308</c:v>
                </c:pt>
                <c:pt idx="36">
                  <c:v>1.9939441473752901</c:v>
                </c:pt>
                <c:pt idx="37">
                  <c:v>1.9277434641194915</c:v>
                </c:pt>
                <c:pt idx="38">
                  <c:v>1.9105373819019846</c:v>
                </c:pt>
                <c:pt idx="39">
                  <c:v>1.9052457924838631</c:v>
                </c:pt>
                <c:pt idx="40">
                  <c:v>2.0182614166347328</c:v>
                </c:pt>
                <c:pt idx="41">
                  <c:v>2.2812921996962743</c:v>
                </c:pt>
                <c:pt idx="42">
                  <c:v>2.8686525907459997</c:v>
                </c:pt>
                <c:pt idx="43">
                  <c:v>2.6946513956276008</c:v>
                </c:pt>
                <c:pt idx="44">
                  <c:v>2.0673763776369198</c:v>
                </c:pt>
                <c:pt idx="45">
                  <c:v>2.1671138651936794</c:v>
                </c:pt>
                <c:pt idx="46">
                  <c:v>2.0191264344844342</c:v>
                </c:pt>
              </c:numCache>
            </c:numRef>
          </c:xVal>
          <c:yVal>
            <c:numRef>
              <c:f>('Общая таблица'!$U$5:$U$37,'Общая таблица'!$U$40:$U$53)</c:f>
              <c:numCache>
                <c:formatCode>0.00</c:formatCode>
                <c:ptCount val="47"/>
                <c:pt idx="0">
                  <c:v>2.0838166364340198</c:v>
                </c:pt>
                <c:pt idx="1">
                  <c:v>1.8779043878902144</c:v>
                </c:pt>
                <c:pt idx="3">
                  <c:v>2.1389100505919103</c:v>
                </c:pt>
                <c:pt idx="4">
                  <c:v>2.1586341848927817</c:v>
                </c:pt>
                <c:pt idx="5">
                  <c:v>2.158939199942814</c:v>
                </c:pt>
                <c:pt idx="6">
                  <c:v>2.1550067960380481</c:v>
                </c:pt>
                <c:pt idx="7">
                  <c:v>2.1465287225730951</c:v>
                </c:pt>
                <c:pt idx="8">
                  <c:v>2.1171213520165466</c:v>
                </c:pt>
                <c:pt idx="9">
                  <c:v>2.0859124458542269</c:v>
                </c:pt>
                <c:pt idx="10">
                  <c:v>1.9298933239500655</c:v>
                </c:pt>
                <c:pt idx="11">
                  <c:v>2.2861044071911731</c:v>
                </c:pt>
                <c:pt idx="12">
                  <c:v>2.3643974441205149</c:v>
                </c:pt>
                <c:pt idx="13">
                  <c:v>2.113145613958558</c:v>
                </c:pt>
                <c:pt idx="14">
                  <c:v>2.0953005573213663</c:v>
                </c:pt>
                <c:pt idx="15">
                  <c:v>2.0944188057843403</c:v>
                </c:pt>
                <c:pt idx="16">
                  <c:v>2.1963684825197234</c:v>
                </c:pt>
                <c:pt idx="17">
                  <c:v>2.1914286595903634</c:v>
                </c:pt>
                <c:pt idx="18">
                  <c:v>2.1574482775097992</c:v>
                </c:pt>
                <c:pt idx="19">
                  <c:v>2.1879200521223328</c:v>
                </c:pt>
                <c:pt idx="20">
                  <c:v>2.2099962761583494</c:v>
                </c:pt>
                <c:pt idx="21">
                  <c:v>2.1582804892266378</c:v>
                </c:pt>
                <c:pt idx="22">
                  <c:v>1.8965816102170114</c:v>
                </c:pt>
                <c:pt idx="23">
                  <c:v>2.0969535237715418</c:v>
                </c:pt>
                <c:pt idx="24">
                  <c:v>2.1234327685110399</c:v>
                </c:pt>
                <c:pt idx="25">
                  <c:v>2.1108677291947089</c:v>
                </c:pt>
                <c:pt idx="26">
                  <c:v>2.1778884628751105</c:v>
                </c:pt>
                <c:pt idx="27">
                  <c:v>2.0019306694886931</c:v>
                </c:pt>
                <c:pt idx="28">
                  <c:v>2.1450159905302417</c:v>
                </c:pt>
                <c:pt idx="29">
                  <c:v>2.2304909272380331</c:v>
                </c:pt>
                <c:pt idx="30">
                  <c:v>2.0725155231817904</c:v>
                </c:pt>
                <c:pt idx="31">
                  <c:v>2.1308900328356506</c:v>
                </c:pt>
                <c:pt idx="32">
                  <c:v>2.0815168394935171</c:v>
                </c:pt>
                <c:pt idx="33">
                  <c:v>2.1291631702455351</c:v>
                </c:pt>
                <c:pt idx="34">
                  <c:v>2.2033984412355361</c:v>
                </c:pt>
                <c:pt idx="35">
                  <c:v>1.9145260364391261</c:v>
                </c:pt>
                <c:pt idx="36">
                  <c:v>1.9758563120094943</c:v>
                </c:pt>
                <c:pt idx="37">
                  <c:v>1.8941895319327986</c:v>
                </c:pt>
                <c:pt idx="38">
                  <c:v>1.8878046136437958</c:v>
                </c:pt>
                <c:pt idx="39">
                  <c:v>1.9071255534146503</c:v>
                </c:pt>
                <c:pt idx="40">
                  <c:v>2.0081164618060625</c:v>
                </c:pt>
                <c:pt idx="41">
                  <c:v>2.2988930491628148</c:v>
                </c:pt>
                <c:pt idx="42">
                  <c:v>2.8995351872107178</c:v>
                </c:pt>
                <c:pt idx="43">
                  <c:v>2.6754763093302931</c:v>
                </c:pt>
                <c:pt idx="44">
                  <c:v>2.0609796762365336</c:v>
                </c:pt>
                <c:pt idx="45">
                  <c:v>2.160274339356588</c:v>
                </c:pt>
                <c:pt idx="46">
                  <c:v>2.010336460688757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5-4695-B934-2C3DF988A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928479"/>
        <c:axId val="2120200863"/>
      </c:scatterChart>
      <c:scatterChart>
        <c:scatterStyle val="smoothMarker"/>
        <c:varyColors val="0"/>
        <c:ser>
          <c:idx val="1"/>
          <c:order val="1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'Общая таблица'!$AH$163:$AH$175</c:f>
              <c:numCache>
                <c:formatCode>General</c:formatCode>
                <c:ptCount val="13"/>
                <c:pt idx="0">
                  <c:v>1.8</c:v>
                </c:pt>
                <c:pt idx="1">
                  <c:v>1.9</c:v>
                </c:pt>
                <c:pt idx="2">
                  <c:v>2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2.4</c:v>
                </c:pt>
                <c:pt idx="7">
                  <c:v>2.5</c:v>
                </c:pt>
                <c:pt idx="8">
                  <c:v>2.6</c:v>
                </c:pt>
                <c:pt idx="9">
                  <c:v>2.7</c:v>
                </c:pt>
                <c:pt idx="10">
                  <c:v>2.8</c:v>
                </c:pt>
                <c:pt idx="11">
                  <c:v>2.9</c:v>
                </c:pt>
                <c:pt idx="12">
                  <c:v>3</c:v>
                </c:pt>
              </c:numCache>
            </c:numRef>
          </c:xVal>
          <c:yVal>
            <c:numRef>
              <c:f>'Общая таблица'!$AH$163:$AH$175</c:f>
              <c:numCache>
                <c:formatCode>General</c:formatCode>
                <c:ptCount val="13"/>
                <c:pt idx="0">
                  <c:v>1.8</c:v>
                </c:pt>
                <c:pt idx="1">
                  <c:v>1.9</c:v>
                </c:pt>
                <c:pt idx="2">
                  <c:v>2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2.4</c:v>
                </c:pt>
                <c:pt idx="7">
                  <c:v>2.5</c:v>
                </c:pt>
                <c:pt idx="8">
                  <c:v>2.6</c:v>
                </c:pt>
                <c:pt idx="9">
                  <c:v>2.7</c:v>
                </c:pt>
                <c:pt idx="10">
                  <c:v>2.8</c:v>
                </c:pt>
                <c:pt idx="11">
                  <c:v>2.9</c:v>
                </c:pt>
                <c:pt idx="1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95-4695-B934-2C3DF988A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928479"/>
        <c:axId val="2120200863"/>
      </c:scatterChart>
      <c:valAx>
        <c:axId val="2119928479"/>
        <c:scaling>
          <c:orientation val="minMax"/>
          <c:max val="3"/>
          <c:min val="1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 шланге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0200863"/>
        <c:crosses val="autoZero"/>
        <c:crossBetween val="midCat"/>
        <c:majorUnit val="0.1"/>
      </c:valAx>
      <c:valAx>
        <c:axId val="2120200863"/>
        <c:scaling>
          <c:orientation val="minMax"/>
          <c:max val="3"/>
          <c:min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 изоленте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992847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="1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4.859534638046943E-3"/>
                  <c:y val="0.18483418321478146"/>
                </c:manualLayout>
              </c:layout>
              <c:numFmt formatCode="General" sourceLinked="0"/>
            </c:trendlineLbl>
          </c:trendline>
          <c:xVal>
            <c:numRef>
              <c:f>DATA!$O$2:$O$32</c:f>
              <c:numCache>
                <c:formatCode>0.00</c:formatCode>
                <c:ptCount val="31"/>
                <c:pt idx="0">
                  <c:v>2.0838166364340198</c:v>
                </c:pt>
                <c:pt idx="1">
                  <c:v>1.8779043878902144</c:v>
                </c:pt>
                <c:pt idx="2">
                  <c:v>2.1389100505919103</c:v>
                </c:pt>
                <c:pt idx="3">
                  <c:v>2.1586341848927817</c:v>
                </c:pt>
                <c:pt idx="4">
                  <c:v>2.158939199942814</c:v>
                </c:pt>
                <c:pt idx="5">
                  <c:v>2.1550067960380481</c:v>
                </c:pt>
                <c:pt idx="6">
                  <c:v>2.1465287225730951</c:v>
                </c:pt>
                <c:pt idx="7">
                  <c:v>2.1171213520165466</c:v>
                </c:pt>
                <c:pt idx="8">
                  <c:v>2.0859124458542269</c:v>
                </c:pt>
                <c:pt idx="9">
                  <c:v>1.9298933239500655</c:v>
                </c:pt>
                <c:pt idx="10">
                  <c:v>2.2861044071911731</c:v>
                </c:pt>
                <c:pt idx="11">
                  <c:v>2.3643974441205149</c:v>
                </c:pt>
                <c:pt idx="12">
                  <c:v>2.113145613958558</c:v>
                </c:pt>
                <c:pt idx="13">
                  <c:v>2.0953005573213663</c:v>
                </c:pt>
                <c:pt idx="14">
                  <c:v>2.0944188057843403</c:v>
                </c:pt>
                <c:pt idx="15">
                  <c:v>2.1963684825197234</c:v>
                </c:pt>
                <c:pt idx="16">
                  <c:v>2.1914286595903634</c:v>
                </c:pt>
                <c:pt idx="17">
                  <c:v>2.1574482775097992</c:v>
                </c:pt>
                <c:pt idx="18">
                  <c:v>2.1879200521223328</c:v>
                </c:pt>
                <c:pt idx="19">
                  <c:v>2.2099962761583494</c:v>
                </c:pt>
                <c:pt idx="20">
                  <c:v>2.1582804892266378</c:v>
                </c:pt>
                <c:pt idx="21">
                  <c:v>1.8965816102170114</c:v>
                </c:pt>
                <c:pt idx="22">
                  <c:v>2.0969535237715418</c:v>
                </c:pt>
                <c:pt idx="23">
                  <c:v>2.1234327685110399</c:v>
                </c:pt>
                <c:pt idx="24">
                  <c:v>2.1108677291947089</c:v>
                </c:pt>
                <c:pt idx="25">
                  <c:v>2.1778884628751105</c:v>
                </c:pt>
                <c:pt idx="26">
                  <c:v>2.0019306694886931</c:v>
                </c:pt>
                <c:pt idx="27">
                  <c:v>2.1450159905302417</c:v>
                </c:pt>
                <c:pt idx="28">
                  <c:v>2.2304909272380331</c:v>
                </c:pt>
                <c:pt idx="29">
                  <c:v>2.0725155231817904</c:v>
                </c:pt>
                <c:pt idx="30">
                  <c:v>2.1308900328356506</c:v>
                </c:pt>
              </c:numCache>
            </c:numRef>
          </c:xVal>
          <c:yVal>
            <c:numRef>
              <c:f>DATA!$V$2:$V$32</c:f>
              <c:numCache>
                <c:formatCode>0.00</c:formatCode>
                <c:ptCount val="31"/>
                <c:pt idx="0">
                  <c:v>2.0800666666666667</c:v>
                </c:pt>
                <c:pt idx="1">
                  <c:v>2.0233666666666665</c:v>
                </c:pt>
                <c:pt idx="2">
                  <c:v>2.0434000000000001</c:v>
                </c:pt>
                <c:pt idx="3">
                  <c:v>1.9564000000000001</c:v>
                </c:pt>
                <c:pt idx="4">
                  <c:v>2.0031666666666665</c:v>
                </c:pt>
                <c:pt idx="5">
                  <c:v>2.0012666666666665</c:v>
                </c:pt>
                <c:pt idx="6">
                  <c:v>1.9943666666666668</c:v>
                </c:pt>
                <c:pt idx="7">
                  <c:v>1.9162333333333335</c:v>
                </c:pt>
                <c:pt idx="8">
                  <c:v>1.9823333333333333</c:v>
                </c:pt>
                <c:pt idx="9">
                  <c:v>1.8511333333333333</c:v>
                </c:pt>
                <c:pt idx="10">
                  <c:v>2.1291666666666669</c:v>
                </c:pt>
                <c:pt idx="11">
                  <c:v>2.1347999999999998</c:v>
                </c:pt>
                <c:pt idx="12">
                  <c:v>2.0494666666666665</c:v>
                </c:pt>
                <c:pt idx="13">
                  <c:v>1.9846666666666668</c:v>
                </c:pt>
                <c:pt idx="14">
                  <c:v>2.0049666666666668</c:v>
                </c:pt>
                <c:pt idx="15">
                  <c:v>2.0826999999999996</c:v>
                </c:pt>
                <c:pt idx="16">
                  <c:v>2.0286</c:v>
                </c:pt>
                <c:pt idx="17">
                  <c:v>1.9702000000000002</c:v>
                </c:pt>
                <c:pt idx="18">
                  <c:v>2.019166666666667</c:v>
                </c:pt>
                <c:pt idx="19">
                  <c:v>1.9958333333333333</c:v>
                </c:pt>
                <c:pt idx="20">
                  <c:v>1.9199000000000002</c:v>
                </c:pt>
                <c:pt idx="21">
                  <c:v>1.9957333333333331</c:v>
                </c:pt>
                <c:pt idx="22">
                  <c:v>2.0104000000000002</c:v>
                </c:pt>
                <c:pt idx="23">
                  <c:v>1.9883666666666666</c:v>
                </c:pt>
                <c:pt idx="24">
                  <c:v>2.0411999999999999</c:v>
                </c:pt>
                <c:pt idx="25">
                  <c:v>1.9918000000000002</c:v>
                </c:pt>
                <c:pt idx="26">
                  <c:v>1.7188666666666668</c:v>
                </c:pt>
                <c:pt idx="27">
                  <c:v>2.0350000000000001</c:v>
                </c:pt>
                <c:pt idx="28">
                  <c:v>2.0416666666666665</c:v>
                </c:pt>
                <c:pt idx="29">
                  <c:v>2.0168666666666666</c:v>
                </c:pt>
                <c:pt idx="30">
                  <c:v>1.9987333333333333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AE-5945-AF8E-3F254066ABC2}"/>
            </c:ext>
          </c:extLst>
        </c:ser>
        <c:ser>
          <c:idx val="0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5.974981895435439E-2"/>
                  <c:y val="-5.0093778828589411E-2"/>
                </c:manualLayout>
              </c:layout>
              <c:numFmt formatCode="General" sourceLinked="0"/>
            </c:trendlineLbl>
          </c:trendline>
          <c:xVal>
            <c:numRef>
              <c:f>DATA!$O$33:$O$46</c:f>
              <c:numCache>
                <c:formatCode>0.00</c:formatCode>
                <c:ptCount val="14"/>
                <c:pt idx="0">
                  <c:v>2.1291631702455351</c:v>
                </c:pt>
                <c:pt idx="1">
                  <c:v>2.2033984412355361</c:v>
                </c:pt>
                <c:pt idx="2">
                  <c:v>1.9145260364391261</c:v>
                </c:pt>
                <c:pt idx="3">
                  <c:v>1.9758563120094943</c:v>
                </c:pt>
                <c:pt idx="4">
                  <c:v>1.8941895319327986</c:v>
                </c:pt>
                <c:pt idx="5">
                  <c:v>1.8878046136437958</c:v>
                </c:pt>
                <c:pt idx="6">
                  <c:v>1.9071255534146503</c:v>
                </c:pt>
                <c:pt idx="7">
                  <c:v>2.0081164618060625</c:v>
                </c:pt>
                <c:pt idx="8">
                  <c:v>2.2988930491628148</c:v>
                </c:pt>
                <c:pt idx="9">
                  <c:v>2.8995351872107178</c:v>
                </c:pt>
                <c:pt idx="10">
                  <c:v>2.6754763093302931</c:v>
                </c:pt>
                <c:pt idx="11">
                  <c:v>2.0609796762365336</c:v>
                </c:pt>
                <c:pt idx="12">
                  <c:v>2.160274339356588</c:v>
                </c:pt>
                <c:pt idx="13">
                  <c:v>2.010336460688757</c:v>
                </c:pt>
              </c:numCache>
            </c:numRef>
          </c:xVal>
          <c:yVal>
            <c:numRef>
              <c:f>DATA!$V$33:$V$46</c:f>
              <c:numCache>
                <c:formatCode>0.00</c:formatCode>
                <c:ptCount val="14"/>
                <c:pt idx="0">
                  <c:v>1.9780333333333335</c:v>
                </c:pt>
                <c:pt idx="1">
                  <c:v>2.0030999999999999</c:v>
                </c:pt>
                <c:pt idx="2">
                  <c:v>1.9832000000000001</c:v>
                </c:pt>
                <c:pt idx="3">
                  <c:v>1.9091666666666667</c:v>
                </c:pt>
                <c:pt idx="4">
                  <c:v>1.9451666666666665</c:v>
                </c:pt>
                <c:pt idx="5">
                  <c:v>1.8780666666666666</c:v>
                </c:pt>
                <c:pt idx="6">
                  <c:v>1.8498999999999999</c:v>
                </c:pt>
                <c:pt idx="7">
                  <c:v>1.8429333333333335</c:v>
                </c:pt>
                <c:pt idx="8">
                  <c:v>2.2052999999999998</c:v>
                </c:pt>
                <c:pt idx="9">
                  <c:v>2.3605</c:v>
                </c:pt>
                <c:pt idx="10">
                  <c:v>2.2837666666666667</c:v>
                </c:pt>
                <c:pt idx="11">
                  <c:v>1.8263666666666667</c:v>
                </c:pt>
                <c:pt idx="12">
                  <c:v>2.1827666666666663</c:v>
                </c:pt>
                <c:pt idx="13">
                  <c:v>1.8873333333333333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AE-5945-AF8E-3F254066A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328623"/>
        <c:axId val="1062330351"/>
      </c:scatterChart>
      <c:valAx>
        <c:axId val="1062328623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2330351"/>
        <c:crosses val="autoZero"/>
        <c:crossBetween val="midCat"/>
      </c:valAx>
      <c:valAx>
        <c:axId val="1062330351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23286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Объёмная плотность, г/см3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('Общая таблица'!$P$5:$P$37,'Общая таблица'!$P$40:$P$53)</c:f>
              <c:numCache>
                <c:formatCode>0.00</c:formatCode>
                <c:ptCount val="47"/>
                <c:pt idx="0">
                  <c:v>2.0892552746269719</c:v>
                </c:pt>
                <c:pt idx="1">
                  <c:v>1.8801104599859322</c:v>
                </c:pt>
                <c:pt idx="3">
                  <c:v>2.1399900614080547</c:v>
                </c:pt>
                <c:pt idx="4">
                  <c:v>2.152106751860229</c:v>
                </c:pt>
                <c:pt idx="5">
                  <c:v>2.1611425144126537</c:v>
                </c:pt>
                <c:pt idx="6">
                  <c:v>2.1547260203003882</c:v>
                </c:pt>
                <c:pt idx="7">
                  <c:v>2.1525017569775162</c:v>
                </c:pt>
                <c:pt idx="8">
                  <c:v>2.1196807220027272</c:v>
                </c:pt>
                <c:pt idx="9">
                  <c:v>2.0772099135197011</c:v>
                </c:pt>
                <c:pt idx="10">
                  <c:v>1.9293156960079154</c:v>
                </c:pt>
                <c:pt idx="11">
                  <c:v>2.2726296103105152</c:v>
                </c:pt>
                <c:pt idx="12">
                  <c:v>2.3538190137607597</c:v>
                </c:pt>
                <c:pt idx="13">
                  <c:v>2.1194428534417025</c:v>
                </c:pt>
                <c:pt idx="14">
                  <c:v>2.1150121455990201</c:v>
                </c:pt>
                <c:pt idx="15">
                  <c:v>2.1112376466122278</c:v>
                </c:pt>
                <c:pt idx="16">
                  <c:v>2.2068929413809002</c:v>
                </c:pt>
                <c:pt idx="17">
                  <c:v>2.1833994448919753</c:v>
                </c:pt>
                <c:pt idx="18">
                  <c:v>2.1774174457897115</c:v>
                </c:pt>
                <c:pt idx="19">
                  <c:v>2.2319758727543513</c:v>
                </c:pt>
                <c:pt idx="20">
                  <c:v>2.2501056278848424</c:v>
                </c:pt>
                <c:pt idx="21">
                  <c:v>2.1544432016439745</c:v>
                </c:pt>
                <c:pt idx="22">
                  <c:v>1.9310462099914991</c:v>
                </c:pt>
                <c:pt idx="23">
                  <c:v>2.1172239798573682</c:v>
                </c:pt>
                <c:pt idx="24">
                  <c:v>2.1320841299443614</c:v>
                </c:pt>
                <c:pt idx="25">
                  <c:v>2.1287146405877269</c:v>
                </c:pt>
                <c:pt idx="26">
                  <c:v>2.1939193239658854</c:v>
                </c:pt>
                <c:pt idx="27">
                  <c:v>2.0067439320517035</c:v>
                </c:pt>
                <c:pt idx="28">
                  <c:v>2.1636513919931208</c:v>
                </c:pt>
                <c:pt idx="29">
                  <c:v>2.2358343490752626</c:v>
                </c:pt>
                <c:pt idx="30">
                  <c:v>2.1243886738398303</c:v>
                </c:pt>
                <c:pt idx="31">
                  <c:v>2.1478513600738736</c:v>
                </c:pt>
                <c:pt idx="32">
                  <c:v>2.074458807114544</c:v>
                </c:pt>
                <c:pt idx="33">
                  <c:v>2.1262228297275461</c:v>
                </c:pt>
                <c:pt idx="34">
                  <c:v>2.2390647198162688</c:v>
                </c:pt>
                <c:pt idx="35">
                  <c:v>1.941254431892308</c:v>
                </c:pt>
                <c:pt idx="36">
                  <c:v>1.9939441473752901</c:v>
                </c:pt>
                <c:pt idx="37">
                  <c:v>1.9277434641194915</c:v>
                </c:pt>
                <c:pt idx="38">
                  <c:v>1.9105373819019846</c:v>
                </c:pt>
                <c:pt idx="39">
                  <c:v>1.9052457924838631</c:v>
                </c:pt>
                <c:pt idx="40">
                  <c:v>2.0182614166347328</c:v>
                </c:pt>
                <c:pt idx="41">
                  <c:v>2.2812921996962743</c:v>
                </c:pt>
                <c:pt idx="42">
                  <c:v>2.8686525907459997</c:v>
                </c:pt>
                <c:pt idx="43">
                  <c:v>2.6946513956276008</c:v>
                </c:pt>
                <c:pt idx="44">
                  <c:v>2.0673763776369198</c:v>
                </c:pt>
                <c:pt idx="45">
                  <c:v>2.1671138651936794</c:v>
                </c:pt>
                <c:pt idx="46">
                  <c:v>2.0191264344844342</c:v>
                </c:pt>
              </c:numCache>
            </c:numRef>
          </c:xVal>
          <c:yVal>
            <c:numRef>
              <c:f>('Общая таблица'!$X$5:$X$37,'Общая таблица'!$X$40:$X$53)</c:f>
              <c:numCache>
                <c:formatCode>0.00</c:formatCode>
                <c:ptCount val="47"/>
                <c:pt idx="0">
                  <c:v>2.0908388209497533</c:v>
                </c:pt>
                <c:pt idx="1">
                  <c:v>1.8917930834072763</c:v>
                </c:pt>
                <c:pt idx="3">
                  <c:v>2.1381084387753546</c:v>
                </c:pt>
                <c:pt idx="4">
                  <c:v>2.1480470883095788</c:v>
                </c:pt>
                <c:pt idx="5">
                  <c:v>2.1629028157601575</c:v>
                </c:pt>
                <c:pt idx="6">
                  <c:v>2.1638398948272304</c:v>
                </c:pt>
                <c:pt idx="7">
                  <c:v>2.147491152468548</c:v>
                </c:pt>
                <c:pt idx="8">
                  <c:v>2.1153801396050644</c:v>
                </c:pt>
                <c:pt idx="9">
                  <c:v>2.0653528210221137</c:v>
                </c:pt>
                <c:pt idx="10">
                  <c:v>1.9376822683040091</c:v>
                </c:pt>
                <c:pt idx="11">
                  <c:v>2.2934618220578824</c:v>
                </c:pt>
                <c:pt idx="12">
                  <c:v>2.3495493235810998</c:v>
                </c:pt>
                <c:pt idx="13">
                  <c:v>2.1156977454920849</c:v>
                </c:pt>
                <c:pt idx="14">
                  <c:v>2.1180866091977473</c:v>
                </c:pt>
                <c:pt idx="15">
                  <c:v>2.085812150200224</c:v>
                </c:pt>
                <c:pt idx="16">
                  <c:v>2.1981637980908508</c:v>
                </c:pt>
                <c:pt idx="17">
                  <c:v>2.2037602639580696</c:v>
                </c:pt>
                <c:pt idx="18">
                  <c:v>2.169786855496278</c:v>
                </c:pt>
                <c:pt idx="19">
                  <c:v>2.2137458720273058</c:v>
                </c:pt>
                <c:pt idx="20">
                  <c:v>2.2427688011170956</c:v>
                </c:pt>
                <c:pt idx="21">
                  <c:v>2.1412276833832715</c:v>
                </c:pt>
                <c:pt idx="22">
                  <c:v>1.9150253918312101</c:v>
                </c:pt>
                <c:pt idx="23">
                  <c:v>2.1171006824574281</c:v>
                </c:pt>
                <c:pt idx="24">
                  <c:v>2.1157839134823808</c:v>
                </c:pt>
                <c:pt idx="25">
                  <c:v>2.0930962416083356</c:v>
                </c:pt>
                <c:pt idx="26">
                  <c:v>2.1694627890324027</c:v>
                </c:pt>
                <c:pt idx="27">
                  <c:v>2.0061081627290944</c:v>
                </c:pt>
                <c:pt idx="28">
                  <c:v>2.1814662001020126</c:v>
                </c:pt>
                <c:pt idx="29">
                  <c:v>2.2357251492214631</c:v>
                </c:pt>
                <c:pt idx="30">
                  <c:v>2.102230136677111</c:v>
                </c:pt>
                <c:pt idx="31">
                  <c:v>2.1496676324629354</c:v>
                </c:pt>
                <c:pt idx="32">
                  <c:v>2.0809121469355092</c:v>
                </c:pt>
                <c:pt idx="33">
                  <c:v>2.1270863776950368</c:v>
                </c:pt>
                <c:pt idx="34">
                  <c:v>2.2174056615406084</c:v>
                </c:pt>
                <c:pt idx="35">
                  <c:v>1.9390741547493653</c:v>
                </c:pt>
                <c:pt idx="36">
                  <c:v>1.9941940880640245</c:v>
                </c:pt>
                <c:pt idx="37">
                  <c:v>1.9294343631053834</c:v>
                </c:pt>
                <c:pt idx="38">
                  <c:v>1.9117309354597301</c:v>
                </c:pt>
                <c:pt idx="39">
                  <c:v>1.9101027517811715</c:v>
                </c:pt>
                <c:pt idx="40">
                  <c:v>2.0227201907882035</c:v>
                </c:pt>
                <c:pt idx="41">
                  <c:v>2.2974665434376158</c:v>
                </c:pt>
                <c:pt idx="42">
                  <c:v>2.905947947642765</c:v>
                </c:pt>
                <c:pt idx="43">
                  <c:v>2.7003627139298088</c:v>
                </c:pt>
                <c:pt idx="44">
                  <c:v>2.0525394088082769</c:v>
                </c:pt>
                <c:pt idx="45">
                  <c:v>2.1799785752175351</c:v>
                </c:pt>
                <c:pt idx="46">
                  <c:v>2.0080938453890944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B-4A46-A12B-02A09237B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928479"/>
        <c:axId val="2120200863"/>
      </c:scatterChart>
      <c:scatterChart>
        <c:scatterStyle val="smoothMarker"/>
        <c:varyColors val="0"/>
        <c:ser>
          <c:idx val="1"/>
          <c:order val="1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'Общая таблица'!$AH$163:$AH$175</c:f>
              <c:numCache>
                <c:formatCode>General</c:formatCode>
                <c:ptCount val="13"/>
                <c:pt idx="0">
                  <c:v>1.8</c:v>
                </c:pt>
                <c:pt idx="1">
                  <c:v>1.9</c:v>
                </c:pt>
                <c:pt idx="2">
                  <c:v>2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2.4</c:v>
                </c:pt>
                <c:pt idx="7">
                  <c:v>2.5</c:v>
                </c:pt>
                <c:pt idx="8">
                  <c:v>2.6</c:v>
                </c:pt>
                <c:pt idx="9">
                  <c:v>2.7</c:v>
                </c:pt>
                <c:pt idx="10">
                  <c:v>2.8</c:v>
                </c:pt>
                <c:pt idx="11">
                  <c:v>2.9</c:v>
                </c:pt>
                <c:pt idx="12">
                  <c:v>3</c:v>
                </c:pt>
              </c:numCache>
            </c:numRef>
          </c:xVal>
          <c:yVal>
            <c:numRef>
              <c:f>'Общая таблица'!$AH$163:$AH$175</c:f>
              <c:numCache>
                <c:formatCode>General</c:formatCode>
                <c:ptCount val="13"/>
                <c:pt idx="0">
                  <c:v>1.8</c:v>
                </c:pt>
                <c:pt idx="1">
                  <c:v>1.9</c:v>
                </c:pt>
                <c:pt idx="2">
                  <c:v>2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2.4</c:v>
                </c:pt>
                <c:pt idx="7">
                  <c:v>2.5</c:v>
                </c:pt>
                <c:pt idx="8">
                  <c:v>2.6</c:v>
                </c:pt>
                <c:pt idx="9">
                  <c:v>2.7</c:v>
                </c:pt>
                <c:pt idx="10">
                  <c:v>2.8</c:v>
                </c:pt>
                <c:pt idx="11">
                  <c:v>2.9</c:v>
                </c:pt>
                <c:pt idx="1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2B-4A46-A12B-02A09237B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928479"/>
        <c:axId val="2120200863"/>
      </c:scatterChart>
      <c:valAx>
        <c:axId val="2119928479"/>
        <c:scaling>
          <c:orientation val="minMax"/>
          <c:max val="3"/>
          <c:min val="1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 шланге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0200863"/>
        <c:crosses val="autoZero"/>
        <c:crossBetween val="midCat"/>
        <c:majorUnit val="0.1"/>
      </c:valAx>
      <c:valAx>
        <c:axId val="2120200863"/>
        <c:scaling>
          <c:orientation val="minMax"/>
          <c:max val="3"/>
          <c:min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 камере зёрен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992847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="1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Объёмная плотность, г/см3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('Общая таблица'!$U$5:$U$37,'Общая таблица'!$U$40:$U$53)</c:f>
              <c:numCache>
                <c:formatCode>0.00</c:formatCode>
                <c:ptCount val="47"/>
                <c:pt idx="0">
                  <c:v>2.0838166364340198</c:v>
                </c:pt>
                <c:pt idx="1">
                  <c:v>1.8779043878902144</c:v>
                </c:pt>
                <c:pt idx="3">
                  <c:v>2.1389100505919103</c:v>
                </c:pt>
                <c:pt idx="4">
                  <c:v>2.1586341848927817</c:v>
                </c:pt>
                <c:pt idx="5">
                  <c:v>2.158939199942814</c:v>
                </c:pt>
                <c:pt idx="6">
                  <c:v>2.1550067960380481</c:v>
                </c:pt>
                <c:pt idx="7">
                  <c:v>2.1465287225730951</c:v>
                </c:pt>
                <c:pt idx="8">
                  <c:v>2.1171213520165466</c:v>
                </c:pt>
                <c:pt idx="9">
                  <c:v>2.0859124458542269</c:v>
                </c:pt>
                <c:pt idx="10">
                  <c:v>1.9298933239500655</c:v>
                </c:pt>
                <c:pt idx="11">
                  <c:v>2.2861044071911731</c:v>
                </c:pt>
                <c:pt idx="12">
                  <c:v>2.3643974441205149</c:v>
                </c:pt>
                <c:pt idx="13">
                  <c:v>2.113145613958558</c:v>
                </c:pt>
                <c:pt idx="14">
                  <c:v>2.0953005573213663</c:v>
                </c:pt>
                <c:pt idx="15">
                  <c:v>2.0944188057843403</c:v>
                </c:pt>
                <c:pt idx="16">
                  <c:v>2.1963684825197234</c:v>
                </c:pt>
                <c:pt idx="17">
                  <c:v>2.1914286595903634</c:v>
                </c:pt>
                <c:pt idx="18">
                  <c:v>2.1574482775097992</c:v>
                </c:pt>
                <c:pt idx="19">
                  <c:v>2.1879200521223328</c:v>
                </c:pt>
                <c:pt idx="20">
                  <c:v>2.2099962761583494</c:v>
                </c:pt>
                <c:pt idx="21">
                  <c:v>2.1582804892266378</c:v>
                </c:pt>
                <c:pt idx="22">
                  <c:v>1.8965816102170114</c:v>
                </c:pt>
                <c:pt idx="23">
                  <c:v>2.0969535237715418</c:v>
                </c:pt>
                <c:pt idx="24">
                  <c:v>2.1234327685110399</c:v>
                </c:pt>
                <c:pt idx="25">
                  <c:v>2.1108677291947089</c:v>
                </c:pt>
                <c:pt idx="26">
                  <c:v>2.1778884628751105</c:v>
                </c:pt>
                <c:pt idx="27">
                  <c:v>2.0019306694886931</c:v>
                </c:pt>
                <c:pt idx="28">
                  <c:v>2.1450159905302417</c:v>
                </c:pt>
                <c:pt idx="29">
                  <c:v>2.2304909272380331</c:v>
                </c:pt>
                <c:pt idx="30">
                  <c:v>2.0725155231817904</c:v>
                </c:pt>
                <c:pt idx="31">
                  <c:v>2.1308900328356506</c:v>
                </c:pt>
                <c:pt idx="32">
                  <c:v>2.0815168394935171</c:v>
                </c:pt>
                <c:pt idx="33">
                  <c:v>2.1291631702455351</c:v>
                </c:pt>
                <c:pt idx="34">
                  <c:v>2.2033984412355361</c:v>
                </c:pt>
                <c:pt idx="35">
                  <c:v>1.9145260364391261</c:v>
                </c:pt>
                <c:pt idx="36">
                  <c:v>1.9758563120094943</c:v>
                </c:pt>
                <c:pt idx="37">
                  <c:v>1.8941895319327986</c:v>
                </c:pt>
                <c:pt idx="38">
                  <c:v>1.8878046136437958</c:v>
                </c:pt>
                <c:pt idx="39">
                  <c:v>1.9071255534146503</c:v>
                </c:pt>
                <c:pt idx="40">
                  <c:v>2.0081164618060625</c:v>
                </c:pt>
                <c:pt idx="41">
                  <c:v>2.2988930491628148</c:v>
                </c:pt>
                <c:pt idx="42">
                  <c:v>2.8995351872107178</c:v>
                </c:pt>
                <c:pt idx="43">
                  <c:v>2.6754763093302931</c:v>
                </c:pt>
                <c:pt idx="44">
                  <c:v>2.0609796762365336</c:v>
                </c:pt>
                <c:pt idx="45">
                  <c:v>2.160274339356588</c:v>
                </c:pt>
                <c:pt idx="46">
                  <c:v>2.010336460688757</c:v>
                </c:pt>
              </c:numCache>
            </c:numRef>
          </c:xVal>
          <c:yVal>
            <c:numRef>
              <c:f>('Общая таблица'!$X$5:$X$37,'Общая таблица'!$X$40:$X$53)</c:f>
              <c:numCache>
                <c:formatCode>0.00</c:formatCode>
                <c:ptCount val="47"/>
                <c:pt idx="0">
                  <c:v>2.0908388209497533</c:v>
                </c:pt>
                <c:pt idx="1">
                  <c:v>1.8917930834072763</c:v>
                </c:pt>
                <c:pt idx="3">
                  <c:v>2.1381084387753546</c:v>
                </c:pt>
                <c:pt idx="4">
                  <c:v>2.1480470883095788</c:v>
                </c:pt>
                <c:pt idx="5">
                  <c:v>2.1629028157601575</c:v>
                </c:pt>
                <c:pt idx="6">
                  <c:v>2.1638398948272304</c:v>
                </c:pt>
                <c:pt idx="7">
                  <c:v>2.147491152468548</c:v>
                </c:pt>
                <c:pt idx="8">
                  <c:v>2.1153801396050644</c:v>
                </c:pt>
                <c:pt idx="9">
                  <c:v>2.0653528210221137</c:v>
                </c:pt>
                <c:pt idx="10">
                  <c:v>1.9376822683040091</c:v>
                </c:pt>
                <c:pt idx="11">
                  <c:v>2.2934618220578824</c:v>
                </c:pt>
                <c:pt idx="12">
                  <c:v>2.3495493235810998</c:v>
                </c:pt>
                <c:pt idx="13">
                  <c:v>2.1156977454920849</c:v>
                </c:pt>
                <c:pt idx="14">
                  <c:v>2.1180866091977473</c:v>
                </c:pt>
                <c:pt idx="15">
                  <c:v>2.085812150200224</c:v>
                </c:pt>
                <c:pt idx="16">
                  <c:v>2.1981637980908508</c:v>
                </c:pt>
                <c:pt idx="17">
                  <c:v>2.2037602639580696</c:v>
                </c:pt>
                <c:pt idx="18">
                  <c:v>2.169786855496278</c:v>
                </c:pt>
                <c:pt idx="19">
                  <c:v>2.2137458720273058</c:v>
                </c:pt>
                <c:pt idx="20">
                  <c:v>2.2427688011170956</c:v>
                </c:pt>
                <c:pt idx="21">
                  <c:v>2.1412276833832715</c:v>
                </c:pt>
                <c:pt idx="22">
                  <c:v>1.9150253918312101</c:v>
                </c:pt>
                <c:pt idx="23">
                  <c:v>2.1171006824574281</c:v>
                </c:pt>
                <c:pt idx="24">
                  <c:v>2.1157839134823808</c:v>
                </c:pt>
                <c:pt idx="25">
                  <c:v>2.0930962416083356</c:v>
                </c:pt>
                <c:pt idx="26">
                  <c:v>2.1694627890324027</c:v>
                </c:pt>
                <c:pt idx="27">
                  <c:v>2.0061081627290944</c:v>
                </c:pt>
                <c:pt idx="28">
                  <c:v>2.1814662001020126</c:v>
                </c:pt>
                <c:pt idx="29">
                  <c:v>2.2357251492214631</c:v>
                </c:pt>
                <c:pt idx="30">
                  <c:v>2.102230136677111</c:v>
                </c:pt>
                <c:pt idx="31">
                  <c:v>2.1496676324629354</c:v>
                </c:pt>
                <c:pt idx="32">
                  <c:v>2.0809121469355092</c:v>
                </c:pt>
                <c:pt idx="33">
                  <c:v>2.1270863776950368</c:v>
                </c:pt>
                <c:pt idx="34">
                  <c:v>2.2174056615406084</c:v>
                </c:pt>
                <c:pt idx="35">
                  <c:v>1.9390741547493653</c:v>
                </c:pt>
                <c:pt idx="36">
                  <c:v>1.9941940880640245</c:v>
                </c:pt>
                <c:pt idx="37">
                  <c:v>1.9294343631053834</c:v>
                </c:pt>
                <c:pt idx="38">
                  <c:v>1.9117309354597301</c:v>
                </c:pt>
                <c:pt idx="39">
                  <c:v>1.9101027517811715</c:v>
                </c:pt>
                <c:pt idx="40">
                  <c:v>2.0227201907882035</c:v>
                </c:pt>
                <c:pt idx="41">
                  <c:v>2.2974665434376158</c:v>
                </c:pt>
                <c:pt idx="42">
                  <c:v>2.905947947642765</c:v>
                </c:pt>
                <c:pt idx="43">
                  <c:v>2.7003627139298088</c:v>
                </c:pt>
                <c:pt idx="44">
                  <c:v>2.0525394088082769</c:v>
                </c:pt>
                <c:pt idx="45">
                  <c:v>2.1799785752175351</c:v>
                </c:pt>
                <c:pt idx="46">
                  <c:v>2.0080938453890944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3-4D4A-900A-301F59926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928479"/>
        <c:axId val="2120200863"/>
      </c:scatterChart>
      <c:scatterChart>
        <c:scatterStyle val="smoothMarker"/>
        <c:varyColors val="0"/>
        <c:ser>
          <c:idx val="1"/>
          <c:order val="1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'Общая таблица'!$AH$163:$AH$175</c:f>
              <c:numCache>
                <c:formatCode>General</c:formatCode>
                <c:ptCount val="13"/>
                <c:pt idx="0">
                  <c:v>1.8</c:v>
                </c:pt>
                <c:pt idx="1">
                  <c:v>1.9</c:v>
                </c:pt>
                <c:pt idx="2">
                  <c:v>2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2.4</c:v>
                </c:pt>
                <c:pt idx="7">
                  <c:v>2.5</c:v>
                </c:pt>
                <c:pt idx="8">
                  <c:v>2.6</c:v>
                </c:pt>
                <c:pt idx="9">
                  <c:v>2.7</c:v>
                </c:pt>
                <c:pt idx="10">
                  <c:v>2.8</c:v>
                </c:pt>
                <c:pt idx="11">
                  <c:v>2.9</c:v>
                </c:pt>
                <c:pt idx="12">
                  <c:v>3</c:v>
                </c:pt>
              </c:numCache>
            </c:numRef>
          </c:xVal>
          <c:yVal>
            <c:numRef>
              <c:f>'Общая таблица'!$AH$163:$AH$175</c:f>
              <c:numCache>
                <c:formatCode>General</c:formatCode>
                <c:ptCount val="13"/>
                <c:pt idx="0">
                  <c:v>1.8</c:v>
                </c:pt>
                <c:pt idx="1">
                  <c:v>1.9</c:v>
                </c:pt>
                <c:pt idx="2">
                  <c:v>2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2.4</c:v>
                </c:pt>
                <c:pt idx="7">
                  <c:v>2.5</c:v>
                </c:pt>
                <c:pt idx="8">
                  <c:v>2.6</c:v>
                </c:pt>
                <c:pt idx="9">
                  <c:v>2.7</c:v>
                </c:pt>
                <c:pt idx="10">
                  <c:v>2.8</c:v>
                </c:pt>
                <c:pt idx="11">
                  <c:v>2.9</c:v>
                </c:pt>
                <c:pt idx="1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33-4D4A-900A-301F59926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928479"/>
        <c:axId val="2120200863"/>
      </c:scatterChart>
      <c:valAx>
        <c:axId val="2119928479"/>
        <c:scaling>
          <c:orientation val="minMax"/>
          <c:max val="3"/>
          <c:min val="1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 изоленте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0200863"/>
        <c:crosses val="autoZero"/>
        <c:crossBetween val="midCat"/>
        <c:majorUnit val="0.1"/>
      </c:valAx>
      <c:valAx>
        <c:axId val="2120200863"/>
        <c:scaling>
          <c:orientation val="minMax"/>
          <c:max val="3"/>
          <c:min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 камере зёрен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992847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="1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зёрен, г/см3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('Общая таблица'!$Q$5:$Q$37,'Общая таблица'!$Q$40:$Q$53)</c:f>
              <c:numCache>
                <c:formatCode>0.00</c:formatCode>
                <c:ptCount val="47"/>
                <c:pt idx="0">
                  <c:v>2.5601924652350725</c:v>
                </c:pt>
                <c:pt idx="1">
                  <c:v>2.3015986297459321</c:v>
                </c:pt>
                <c:pt idx="3">
                  <c:v>2.6088978654078838</c:v>
                </c:pt>
                <c:pt idx="4">
                  <c:v>2.6074675826598752</c:v>
                </c:pt>
                <c:pt idx="5">
                  <c:v>2.6255707373585935</c:v>
                </c:pt>
                <c:pt idx="6">
                  <c:v>2.5790217380062979</c:v>
                </c:pt>
                <c:pt idx="7">
                  <c:v>2.6223141281960762</c:v>
                </c:pt>
                <c:pt idx="8">
                  <c:v>2.5936799888598734</c:v>
                </c:pt>
                <c:pt idx="9">
                  <c:v>2.4335975866496469</c:v>
                </c:pt>
                <c:pt idx="10">
                  <c:v>2.4944642208225773</c:v>
                </c:pt>
                <c:pt idx="11">
                  <c:v>2.8074532945903505</c:v>
                </c:pt>
                <c:pt idx="12">
                  <c:v>2.8687757565892569</c:v>
                </c:pt>
                <c:pt idx="13">
                  <c:v>2.5575100485664826</c:v>
                </c:pt>
                <c:pt idx="14">
                  <c:v>2.5322890569785717</c:v>
                </c:pt>
                <c:pt idx="15">
                  <c:v>2.5820430994699231</c:v>
                </c:pt>
                <c:pt idx="16">
                  <c:v>2.6526362064169753</c:v>
                </c:pt>
                <c:pt idx="17">
                  <c:v>2.6342565982632471</c:v>
                </c:pt>
                <c:pt idx="18">
                  <c:v>2.6301824538381027</c:v>
                </c:pt>
                <c:pt idx="19">
                  <c:v>2.7371569953024699</c:v>
                </c:pt>
                <c:pt idx="20">
                  <c:v>2.7878105817630123</c:v>
                </c:pt>
                <c:pt idx="21">
                  <c:v>2.6595227758644402</c:v>
                </c:pt>
                <c:pt idx="22">
                  <c:v>2.3281735736548215</c:v>
                </c:pt>
                <c:pt idx="23">
                  <c:v>2.5439769559343772</c:v>
                </c:pt>
                <c:pt idx="24">
                  <c:v>2.5731598909457452</c:v>
                </c:pt>
                <c:pt idx="25">
                  <c:v>2.5925078442049148</c:v>
                </c:pt>
                <c:pt idx="26">
                  <c:v>2.6476572865394337</c:v>
                </c:pt>
                <c:pt idx="27">
                  <c:v>2.5489734347541084</c:v>
                </c:pt>
                <c:pt idx="28">
                  <c:v>2.5661761751438168</c:v>
                </c:pt>
                <c:pt idx="29">
                  <c:v>2.6991322230041099</c:v>
                </c:pt>
                <c:pt idx="30">
                  <c:v>2.5287678521403296</c:v>
                </c:pt>
                <c:pt idx="31">
                  <c:v>2.5740557552261016</c:v>
                </c:pt>
                <c:pt idx="32">
                  <c:v>2.4916040464946407</c:v>
                </c:pt>
                <c:pt idx="33">
                  <c:v>2.8154382969176033</c:v>
                </c:pt>
                <c:pt idx="34">
                  <c:v>3.0272913094272305</c:v>
                </c:pt>
                <c:pt idx="35">
                  <c:v>2.5521718448803883</c:v>
                </c:pt>
                <c:pt idx="36">
                  <c:v>2.5462249512735986</c:v>
                </c:pt>
                <c:pt idx="37">
                  <c:v>2.5868398544612372</c:v>
                </c:pt>
                <c:pt idx="38">
                  <c:v>2.6392331520331727</c:v>
                </c:pt>
                <c:pt idx="39">
                  <c:v>2.4663514559101687</c:v>
                </c:pt>
                <c:pt idx="40">
                  <c:v>2.6078321955562322</c:v>
                </c:pt>
                <c:pt idx="41">
                  <c:v>2.6091372794225673</c:v>
                </c:pt>
                <c:pt idx="42">
                  <c:v>3.206688288106422</c:v>
                </c:pt>
                <c:pt idx="43">
                  <c:v>3.1490624779837249</c:v>
                </c:pt>
                <c:pt idx="44">
                  <c:v>2.7432559562227916</c:v>
                </c:pt>
                <c:pt idx="45">
                  <c:v>2.9680608984014492</c:v>
                </c:pt>
                <c:pt idx="46">
                  <c:v>2.8649624587509792</c:v>
                </c:pt>
              </c:numCache>
            </c:numRef>
          </c:xVal>
          <c:yVal>
            <c:numRef>
              <c:f>('Общая таблица'!$V$5:$V$37,'Общая таблица'!$V$40:$V$53)</c:f>
              <c:numCache>
                <c:formatCode>0.00</c:formatCode>
                <c:ptCount val="47"/>
                <c:pt idx="0">
                  <c:v>2.522397996798833</c:v>
                </c:pt>
                <c:pt idx="1">
                  <c:v>2.2726677014381331</c:v>
                </c:pt>
                <c:pt idx="3">
                  <c:v>2.5815719557944909</c:v>
                </c:pt>
                <c:pt idx="4">
                  <c:v>2.5909447590926984</c:v>
                </c:pt>
                <c:pt idx="5">
                  <c:v>2.608382998383096</c:v>
                </c:pt>
                <c:pt idx="6">
                  <c:v>2.5697087847005964</c:v>
                </c:pt>
                <c:pt idx="7">
                  <c:v>2.5920155910507323</c:v>
                </c:pt>
                <c:pt idx="8">
                  <c:v>2.5895842938629587</c:v>
                </c:pt>
                <c:pt idx="9">
                  <c:v>2.429948580142451</c:v>
                </c:pt>
                <c:pt idx="10">
                  <c:v>2.4597311575209502</c:v>
                </c:pt>
                <c:pt idx="11">
                  <c:v>2.7922201010351233</c:v>
                </c:pt>
                <c:pt idx="12">
                  <c:v>2.8701511218765714</c:v>
                </c:pt>
                <c:pt idx="13">
                  <c:v>2.5255899675041187</c:v>
                </c:pt>
                <c:pt idx="14">
                  <c:v>2.481947718820793</c:v>
                </c:pt>
                <c:pt idx="15">
                  <c:v>2.5255836936146889</c:v>
                </c:pt>
                <c:pt idx="16">
                  <c:v>2.6173863370588788</c:v>
                </c:pt>
                <c:pt idx="17">
                  <c:v>2.6300783465839213</c:v>
                </c:pt>
                <c:pt idx="18">
                  <c:v>2.593662312846444</c:v>
                </c:pt>
                <c:pt idx="19">
                  <c:v>2.6568948849989833</c:v>
                </c:pt>
                <c:pt idx="20">
                  <c:v>2.7200585873385168</c:v>
                </c:pt>
                <c:pt idx="21">
                  <c:v>2.6539870642136609</c:v>
                </c:pt>
                <c:pt idx="22">
                  <c:v>2.2654836143619592</c:v>
                </c:pt>
                <c:pt idx="23">
                  <c:v>2.4941443553666374</c:v>
                </c:pt>
                <c:pt idx="24">
                  <c:v>2.5437765864558033</c:v>
                </c:pt>
                <c:pt idx="25">
                  <c:v>2.5533003069720572</c:v>
                </c:pt>
                <c:pt idx="26">
                  <c:v>2.6130332662294742</c:v>
                </c:pt>
                <c:pt idx="27">
                  <c:v>2.5370064709599096</c:v>
                </c:pt>
                <c:pt idx="28">
                  <c:v>2.5350710916302197</c:v>
                </c:pt>
                <c:pt idx="29">
                  <c:v>2.6767806083097514</c:v>
                </c:pt>
                <c:pt idx="30">
                  <c:v>2.4541482540482402</c:v>
                </c:pt>
                <c:pt idx="31">
                  <c:v>2.539767726056898</c:v>
                </c:pt>
                <c:pt idx="32">
                  <c:v>2.4915753446324285</c:v>
                </c:pt>
                <c:pt idx="33">
                  <c:v>2.8155254919288879</c:v>
                </c:pt>
                <c:pt idx="34">
                  <c:v>2.9610495539359625</c:v>
                </c:pt>
                <c:pt idx="35">
                  <c:v>2.5090707799634284</c:v>
                </c:pt>
                <c:pt idx="36">
                  <c:v>2.518652298714489</c:v>
                </c:pt>
                <c:pt idx="37">
                  <c:v>2.5210539131935539</c:v>
                </c:pt>
                <c:pt idx="38">
                  <c:v>2.5915122765855076</c:v>
                </c:pt>
                <c:pt idx="39">
                  <c:v>2.4653235346106821</c:v>
                </c:pt>
                <c:pt idx="40">
                  <c:v>2.5854904610333387</c:v>
                </c:pt>
                <c:pt idx="41">
                  <c:v>2.6197554044833051</c:v>
                </c:pt>
                <c:pt idx="42">
                  <c:v>3.2362175930155717</c:v>
                </c:pt>
                <c:pt idx="43">
                  <c:v>3.1159632895909248</c:v>
                </c:pt>
                <c:pt idx="44">
                  <c:v>2.7313567117757214</c:v>
                </c:pt>
                <c:pt idx="45">
                  <c:v>2.9427250993746612</c:v>
                </c:pt>
                <c:pt idx="46">
                  <c:v>2.8317611590332974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EC-436B-947F-5737051D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928479"/>
        <c:axId val="2120200863"/>
      </c:scatterChart>
      <c:scatterChart>
        <c:scatterStyle val="smoothMarker"/>
        <c:varyColors val="0"/>
        <c:ser>
          <c:idx val="1"/>
          <c:order val="1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'Общая таблица'!$AI$202:$AI$215</c:f>
              <c:numCache>
                <c:formatCode>General</c:formatCode>
                <c:ptCount val="14"/>
                <c:pt idx="0">
                  <c:v>2.1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2.4</c:v>
                </c:pt>
                <c:pt idx="4">
                  <c:v>2.5</c:v>
                </c:pt>
                <c:pt idx="5">
                  <c:v>2.6</c:v>
                </c:pt>
                <c:pt idx="6">
                  <c:v>2.7</c:v>
                </c:pt>
                <c:pt idx="7">
                  <c:v>2.8</c:v>
                </c:pt>
                <c:pt idx="8">
                  <c:v>2.9</c:v>
                </c:pt>
                <c:pt idx="9">
                  <c:v>3</c:v>
                </c:pt>
                <c:pt idx="10">
                  <c:v>3.1</c:v>
                </c:pt>
                <c:pt idx="11">
                  <c:v>3.2</c:v>
                </c:pt>
                <c:pt idx="12">
                  <c:v>3.3</c:v>
                </c:pt>
                <c:pt idx="13">
                  <c:v>3.4</c:v>
                </c:pt>
              </c:numCache>
            </c:numRef>
          </c:xVal>
          <c:yVal>
            <c:numRef>
              <c:f>'Общая таблица'!$AI$202:$AI$215</c:f>
              <c:numCache>
                <c:formatCode>General</c:formatCode>
                <c:ptCount val="14"/>
                <c:pt idx="0">
                  <c:v>2.1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2.4</c:v>
                </c:pt>
                <c:pt idx="4">
                  <c:v>2.5</c:v>
                </c:pt>
                <c:pt idx="5">
                  <c:v>2.6</c:v>
                </c:pt>
                <c:pt idx="6">
                  <c:v>2.7</c:v>
                </c:pt>
                <c:pt idx="7">
                  <c:v>2.8</c:v>
                </c:pt>
                <c:pt idx="8">
                  <c:v>2.9</c:v>
                </c:pt>
                <c:pt idx="9">
                  <c:v>3</c:v>
                </c:pt>
                <c:pt idx="10">
                  <c:v>3.1</c:v>
                </c:pt>
                <c:pt idx="11">
                  <c:v>3.2</c:v>
                </c:pt>
                <c:pt idx="12">
                  <c:v>3.3</c:v>
                </c:pt>
                <c:pt idx="13">
                  <c:v>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EC-436B-947F-5737051D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928479"/>
        <c:axId val="2120200863"/>
      </c:scatterChart>
      <c:valAx>
        <c:axId val="2119928479"/>
        <c:scaling>
          <c:orientation val="minMax"/>
          <c:max val="3.3"/>
          <c:min val="2.2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 шланге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0200863"/>
        <c:crosses val="autoZero"/>
        <c:crossBetween val="midCat"/>
        <c:majorUnit val="0.1"/>
      </c:valAx>
      <c:valAx>
        <c:axId val="2120200863"/>
        <c:scaling>
          <c:orientation val="minMax"/>
          <c:max val="3.3"/>
          <c:min val="2.2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 изоленте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992847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="1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зёрен, г/см3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('Общая таблица'!$Q$5:$Q$37,'Общая таблица'!$Q$40:$Q$53)</c:f>
              <c:numCache>
                <c:formatCode>0.00</c:formatCode>
                <c:ptCount val="47"/>
                <c:pt idx="0">
                  <c:v>2.5601924652350725</c:v>
                </c:pt>
                <c:pt idx="1">
                  <c:v>2.3015986297459321</c:v>
                </c:pt>
                <c:pt idx="3">
                  <c:v>2.6088978654078838</c:v>
                </c:pt>
                <c:pt idx="4">
                  <c:v>2.6074675826598752</c:v>
                </c:pt>
                <c:pt idx="5">
                  <c:v>2.6255707373585935</c:v>
                </c:pt>
                <c:pt idx="6">
                  <c:v>2.5790217380062979</c:v>
                </c:pt>
                <c:pt idx="7">
                  <c:v>2.6223141281960762</c:v>
                </c:pt>
                <c:pt idx="8">
                  <c:v>2.5936799888598734</c:v>
                </c:pt>
                <c:pt idx="9">
                  <c:v>2.4335975866496469</c:v>
                </c:pt>
                <c:pt idx="10">
                  <c:v>2.4944642208225773</c:v>
                </c:pt>
                <c:pt idx="11">
                  <c:v>2.8074532945903505</c:v>
                </c:pt>
                <c:pt idx="12">
                  <c:v>2.8687757565892569</c:v>
                </c:pt>
                <c:pt idx="13">
                  <c:v>2.5575100485664826</c:v>
                </c:pt>
                <c:pt idx="14">
                  <c:v>2.5322890569785717</c:v>
                </c:pt>
                <c:pt idx="15">
                  <c:v>2.5820430994699231</c:v>
                </c:pt>
                <c:pt idx="16">
                  <c:v>2.6526362064169753</c:v>
                </c:pt>
                <c:pt idx="17">
                  <c:v>2.6342565982632471</c:v>
                </c:pt>
                <c:pt idx="18">
                  <c:v>2.6301824538381027</c:v>
                </c:pt>
                <c:pt idx="19">
                  <c:v>2.7371569953024699</c:v>
                </c:pt>
                <c:pt idx="20">
                  <c:v>2.7878105817630123</c:v>
                </c:pt>
                <c:pt idx="21">
                  <c:v>2.6595227758644402</c:v>
                </c:pt>
                <c:pt idx="22">
                  <c:v>2.3281735736548215</c:v>
                </c:pt>
                <c:pt idx="23">
                  <c:v>2.5439769559343772</c:v>
                </c:pt>
                <c:pt idx="24">
                  <c:v>2.5731598909457452</c:v>
                </c:pt>
                <c:pt idx="25">
                  <c:v>2.5925078442049148</c:v>
                </c:pt>
                <c:pt idx="26">
                  <c:v>2.6476572865394337</c:v>
                </c:pt>
                <c:pt idx="27">
                  <c:v>2.5489734347541084</c:v>
                </c:pt>
                <c:pt idx="28">
                  <c:v>2.5661761751438168</c:v>
                </c:pt>
                <c:pt idx="29">
                  <c:v>2.6991322230041099</c:v>
                </c:pt>
                <c:pt idx="30">
                  <c:v>2.5287678521403296</c:v>
                </c:pt>
                <c:pt idx="31">
                  <c:v>2.5740557552261016</c:v>
                </c:pt>
                <c:pt idx="32">
                  <c:v>2.4916040464946407</c:v>
                </c:pt>
                <c:pt idx="33">
                  <c:v>2.8154382969176033</c:v>
                </c:pt>
                <c:pt idx="34">
                  <c:v>3.0272913094272305</c:v>
                </c:pt>
                <c:pt idx="35">
                  <c:v>2.5521718448803883</c:v>
                </c:pt>
                <c:pt idx="36">
                  <c:v>2.5462249512735986</c:v>
                </c:pt>
                <c:pt idx="37">
                  <c:v>2.5868398544612372</c:v>
                </c:pt>
                <c:pt idx="38">
                  <c:v>2.6392331520331727</c:v>
                </c:pt>
                <c:pt idx="39">
                  <c:v>2.4663514559101687</c:v>
                </c:pt>
                <c:pt idx="40">
                  <c:v>2.6078321955562322</c:v>
                </c:pt>
                <c:pt idx="41">
                  <c:v>2.6091372794225673</c:v>
                </c:pt>
                <c:pt idx="42">
                  <c:v>3.206688288106422</c:v>
                </c:pt>
                <c:pt idx="43">
                  <c:v>3.1490624779837249</c:v>
                </c:pt>
                <c:pt idx="44">
                  <c:v>2.7432559562227916</c:v>
                </c:pt>
                <c:pt idx="45">
                  <c:v>2.9680608984014492</c:v>
                </c:pt>
                <c:pt idx="46">
                  <c:v>2.8649624587509792</c:v>
                </c:pt>
              </c:numCache>
            </c:numRef>
          </c:xVal>
          <c:yVal>
            <c:numRef>
              <c:f>('Общая таблица'!$Y$5:$Y$37,'Общая таблица'!$Y$40:$Y$53)</c:f>
              <c:numCache>
                <c:formatCode>0.00</c:formatCode>
                <c:ptCount val="47"/>
                <c:pt idx="0">
                  <c:v>2.5613792248113154</c:v>
                </c:pt>
                <c:pt idx="1">
                  <c:v>2.3196241494438632</c:v>
                </c:pt>
                <c:pt idx="3">
                  <c:v>2.6087047185607588</c:v>
                </c:pt>
                <c:pt idx="4">
                  <c:v>2.6216961709493498</c:v>
                </c:pt>
                <c:pt idx="5">
                  <c:v>2.6375899114651693</c:v>
                </c:pt>
                <c:pt idx="6">
                  <c:v>2.601121167913</c:v>
                </c:pt>
                <c:pt idx="7">
                  <c:v>2.6208063941506596</c:v>
                </c:pt>
                <c:pt idx="8">
                  <c:v>2.6235154289494025</c:v>
                </c:pt>
                <c:pt idx="9">
                  <c:v>2.4479458869397281</c:v>
                </c:pt>
                <c:pt idx="10">
                  <c:v>2.5138929057775079</c:v>
                </c:pt>
                <c:pt idx="11">
                  <c:v>2.8242225237640421</c:v>
                </c:pt>
                <c:pt idx="12">
                  <c:v>2.9062538227855641</c:v>
                </c:pt>
                <c:pt idx="13">
                  <c:v>2.5731801398280876</c:v>
                </c:pt>
                <c:pt idx="14">
                  <c:v>2.5423534751564265</c:v>
                </c:pt>
                <c:pt idx="15">
                  <c:v>2.5761164774298853</c:v>
                </c:pt>
                <c:pt idx="16">
                  <c:v>2.6841032176760979</c:v>
                </c:pt>
                <c:pt idx="17">
                  <c:v>2.6826961863640753</c:v>
                </c:pt>
                <c:pt idx="18">
                  <c:v>2.6600261772739437</c:v>
                </c:pt>
                <c:pt idx="19">
                  <c:v>2.7565323859161901</c:v>
                </c:pt>
                <c:pt idx="20">
                  <c:v>2.8157335877342162</c:v>
                </c:pt>
                <c:pt idx="21">
                  <c:v>2.6931153400208108</c:v>
                </c:pt>
                <c:pt idx="22">
                  <c:v>2.3492899437675039</c:v>
                </c:pt>
                <c:pt idx="23">
                  <c:v>2.5619457468449953</c:v>
                </c:pt>
                <c:pt idx="24">
                  <c:v>2.5784494119317531</c:v>
                </c:pt>
                <c:pt idx="25">
                  <c:v>2.6147395488156184</c:v>
                </c:pt>
                <c:pt idx="26">
                  <c:v>2.6684963638771491</c:v>
                </c:pt>
                <c:pt idx="27">
                  <c:v>2.6081624166690798</c:v>
                </c:pt>
                <c:pt idx="28">
                  <c:v>2.5997867679690061</c:v>
                </c:pt>
                <c:pt idx="29">
                  <c:v>2.7158065124795465</c:v>
                </c:pt>
                <c:pt idx="30">
                  <c:v>2.5361076396599254</c:v>
                </c:pt>
                <c:pt idx="31">
                  <c:v>2.5941012642704222</c:v>
                </c:pt>
                <c:pt idx="32">
                  <c:v>2.5188153360640371</c:v>
                </c:pt>
                <c:pt idx="33">
                  <c:v>2.85111667125781</c:v>
                </c:pt>
                <c:pt idx="34">
                  <c:v>3.0586690862998225</c:v>
                </c:pt>
                <c:pt idx="35">
                  <c:v>2.5863265065294474</c:v>
                </c:pt>
                <c:pt idx="36">
                  <c:v>2.6242622600867671</c:v>
                </c:pt>
                <c:pt idx="37">
                  <c:v>2.6141276066876959</c:v>
                </c:pt>
                <c:pt idx="38">
                  <c:v>2.696940204310986</c:v>
                </c:pt>
                <c:pt idx="39">
                  <c:v>2.51664094171442</c:v>
                </c:pt>
                <c:pt idx="40">
                  <c:v>2.6509122842731001</c:v>
                </c:pt>
                <c:pt idx="41">
                  <c:v>2.6322971581830723</c:v>
                </c:pt>
                <c:pt idx="42">
                  <c:v>3.2585209283934571</c:v>
                </c:pt>
                <c:pt idx="43">
                  <c:v>3.1615092578335515</c:v>
                </c:pt>
                <c:pt idx="44">
                  <c:v>2.7894047687403747</c:v>
                </c:pt>
                <c:pt idx="45">
                  <c:v>3.0135235335732844</c:v>
                </c:pt>
                <c:pt idx="46">
                  <c:v>2.8968936288608931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D6-4575-8B00-7903DBB8C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928479"/>
        <c:axId val="2120200863"/>
      </c:scatterChart>
      <c:scatterChart>
        <c:scatterStyle val="smoothMarker"/>
        <c:varyColors val="0"/>
        <c:ser>
          <c:idx val="1"/>
          <c:order val="1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'Общая таблица'!$AI$202:$AI$215</c:f>
              <c:numCache>
                <c:formatCode>General</c:formatCode>
                <c:ptCount val="14"/>
                <c:pt idx="0">
                  <c:v>2.1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2.4</c:v>
                </c:pt>
                <c:pt idx="4">
                  <c:v>2.5</c:v>
                </c:pt>
                <c:pt idx="5">
                  <c:v>2.6</c:v>
                </c:pt>
                <c:pt idx="6">
                  <c:v>2.7</c:v>
                </c:pt>
                <c:pt idx="7">
                  <c:v>2.8</c:v>
                </c:pt>
                <c:pt idx="8">
                  <c:v>2.9</c:v>
                </c:pt>
                <c:pt idx="9">
                  <c:v>3</c:v>
                </c:pt>
                <c:pt idx="10">
                  <c:v>3.1</c:v>
                </c:pt>
                <c:pt idx="11">
                  <c:v>3.2</c:v>
                </c:pt>
                <c:pt idx="12">
                  <c:v>3.3</c:v>
                </c:pt>
                <c:pt idx="13">
                  <c:v>3.4</c:v>
                </c:pt>
              </c:numCache>
            </c:numRef>
          </c:xVal>
          <c:yVal>
            <c:numRef>
              <c:f>'Общая таблица'!$AI$202:$AI$215</c:f>
              <c:numCache>
                <c:formatCode>General</c:formatCode>
                <c:ptCount val="14"/>
                <c:pt idx="0">
                  <c:v>2.1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2.4</c:v>
                </c:pt>
                <c:pt idx="4">
                  <c:v>2.5</c:v>
                </c:pt>
                <c:pt idx="5">
                  <c:v>2.6</c:v>
                </c:pt>
                <c:pt idx="6">
                  <c:v>2.7</c:v>
                </c:pt>
                <c:pt idx="7">
                  <c:v>2.8</c:v>
                </c:pt>
                <c:pt idx="8">
                  <c:v>2.9</c:v>
                </c:pt>
                <c:pt idx="9">
                  <c:v>3</c:v>
                </c:pt>
                <c:pt idx="10">
                  <c:v>3.1</c:v>
                </c:pt>
                <c:pt idx="11">
                  <c:v>3.2</c:v>
                </c:pt>
                <c:pt idx="12">
                  <c:v>3.3</c:v>
                </c:pt>
                <c:pt idx="13">
                  <c:v>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D6-4575-8B00-7903DBB8C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928479"/>
        <c:axId val="2120200863"/>
      </c:scatterChart>
      <c:valAx>
        <c:axId val="2119928479"/>
        <c:scaling>
          <c:orientation val="minMax"/>
          <c:max val="3.3"/>
          <c:min val="2.2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 шланге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0200863"/>
        <c:crosses val="autoZero"/>
        <c:crossBetween val="midCat"/>
        <c:majorUnit val="0.1"/>
      </c:valAx>
      <c:valAx>
        <c:axId val="2120200863"/>
        <c:scaling>
          <c:orientation val="minMax"/>
          <c:max val="3.3"/>
          <c:min val="2.2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 камере зёрен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992847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="1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зёрен, г/см3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('Общая таблица'!$V$5:$V$37,'Общая таблица'!$V$40:$V$53)</c:f>
              <c:numCache>
                <c:formatCode>0.00</c:formatCode>
                <c:ptCount val="47"/>
                <c:pt idx="0">
                  <c:v>2.522397996798833</c:v>
                </c:pt>
                <c:pt idx="1">
                  <c:v>2.2726677014381331</c:v>
                </c:pt>
                <c:pt idx="3">
                  <c:v>2.5815719557944909</c:v>
                </c:pt>
                <c:pt idx="4">
                  <c:v>2.5909447590926984</c:v>
                </c:pt>
                <c:pt idx="5">
                  <c:v>2.608382998383096</c:v>
                </c:pt>
                <c:pt idx="6">
                  <c:v>2.5697087847005964</c:v>
                </c:pt>
                <c:pt idx="7">
                  <c:v>2.5920155910507323</c:v>
                </c:pt>
                <c:pt idx="8">
                  <c:v>2.5895842938629587</c:v>
                </c:pt>
                <c:pt idx="9">
                  <c:v>2.429948580142451</c:v>
                </c:pt>
                <c:pt idx="10">
                  <c:v>2.4597311575209502</c:v>
                </c:pt>
                <c:pt idx="11">
                  <c:v>2.7922201010351233</c:v>
                </c:pt>
                <c:pt idx="12">
                  <c:v>2.8701511218765714</c:v>
                </c:pt>
                <c:pt idx="13">
                  <c:v>2.5255899675041187</c:v>
                </c:pt>
                <c:pt idx="14">
                  <c:v>2.481947718820793</c:v>
                </c:pt>
                <c:pt idx="15">
                  <c:v>2.5255836936146889</c:v>
                </c:pt>
                <c:pt idx="16">
                  <c:v>2.6173863370588788</c:v>
                </c:pt>
                <c:pt idx="17">
                  <c:v>2.6300783465839213</c:v>
                </c:pt>
                <c:pt idx="18">
                  <c:v>2.593662312846444</c:v>
                </c:pt>
                <c:pt idx="19">
                  <c:v>2.6568948849989833</c:v>
                </c:pt>
                <c:pt idx="20">
                  <c:v>2.7200585873385168</c:v>
                </c:pt>
                <c:pt idx="21">
                  <c:v>2.6539870642136609</c:v>
                </c:pt>
                <c:pt idx="22">
                  <c:v>2.2654836143619592</c:v>
                </c:pt>
                <c:pt idx="23">
                  <c:v>2.4941443553666374</c:v>
                </c:pt>
                <c:pt idx="24">
                  <c:v>2.5437765864558033</c:v>
                </c:pt>
                <c:pt idx="25">
                  <c:v>2.5533003069720572</c:v>
                </c:pt>
                <c:pt idx="26">
                  <c:v>2.6130332662294742</c:v>
                </c:pt>
                <c:pt idx="27">
                  <c:v>2.5370064709599096</c:v>
                </c:pt>
                <c:pt idx="28">
                  <c:v>2.5350710916302197</c:v>
                </c:pt>
                <c:pt idx="29">
                  <c:v>2.6767806083097514</c:v>
                </c:pt>
                <c:pt idx="30">
                  <c:v>2.4541482540482402</c:v>
                </c:pt>
                <c:pt idx="31">
                  <c:v>2.539767726056898</c:v>
                </c:pt>
                <c:pt idx="32">
                  <c:v>2.4915753446324285</c:v>
                </c:pt>
                <c:pt idx="33">
                  <c:v>2.8155254919288879</c:v>
                </c:pt>
                <c:pt idx="34">
                  <c:v>2.9610495539359625</c:v>
                </c:pt>
                <c:pt idx="35">
                  <c:v>2.5090707799634284</c:v>
                </c:pt>
                <c:pt idx="36">
                  <c:v>2.518652298714489</c:v>
                </c:pt>
                <c:pt idx="37">
                  <c:v>2.5210539131935539</c:v>
                </c:pt>
                <c:pt idx="38">
                  <c:v>2.5915122765855076</c:v>
                </c:pt>
                <c:pt idx="39">
                  <c:v>2.4653235346106821</c:v>
                </c:pt>
                <c:pt idx="40">
                  <c:v>2.5854904610333387</c:v>
                </c:pt>
                <c:pt idx="41">
                  <c:v>2.6197554044833051</c:v>
                </c:pt>
                <c:pt idx="42">
                  <c:v>3.2362175930155717</c:v>
                </c:pt>
                <c:pt idx="43">
                  <c:v>3.1159632895909248</c:v>
                </c:pt>
                <c:pt idx="44">
                  <c:v>2.7313567117757214</c:v>
                </c:pt>
                <c:pt idx="45">
                  <c:v>2.9427250993746612</c:v>
                </c:pt>
                <c:pt idx="46">
                  <c:v>2.8317611590332974</c:v>
                </c:pt>
              </c:numCache>
            </c:numRef>
          </c:xVal>
          <c:yVal>
            <c:numRef>
              <c:f>('Общая таблица'!$Y$5:$Y$37,'Общая таблица'!$Y$40:$Y$53)</c:f>
              <c:numCache>
                <c:formatCode>0.00</c:formatCode>
                <c:ptCount val="47"/>
                <c:pt idx="0">
                  <c:v>2.5613792248113154</c:v>
                </c:pt>
                <c:pt idx="1">
                  <c:v>2.3196241494438632</c:v>
                </c:pt>
                <c:pt idx="3">
                  <c:v>2.6087047185607588</c:v>
                </c:pt>
                <c:pt idx="4">
                  <c:v>2.6216961709493498</c:v>
                </c:pt>
                <c:pt idx="5">
                  <c:v>2.6375899114651693</c:v>
                </c:pt>
                <c:pt idx="6">
                  <c:v>2.601121167913</c:v>
                </c:pt>
                <c:pt idx="7">
                  <c:v>2.6208063941506596</c:v>
                </c:pt>
                <c:pt idx="8">
                  <c:v>2.6235154289494025</c:v>
                </c:pt>
                <c:pt idx="9">
                  <c:v>2.4479458869397281</c:v>
                </c:pt>
                <c:pt idx="10">
                  <c:v>2.5138929057775079</c:v>
                </c:pt>
                <c:pt idx="11">
                  <c:v>2.8242225237640421</c:v>
                </c:pt>
                <c:pt idx="12">
                  <c:v>2.9062538227855641</c:v>
                </c:pt>
                <c:pt idx="13">
                  <c:v>2.5731801398280876</c:v>
                </c:pt>
                <c:pt idx="14">
                  <c:v>2.5423534751564265</c:v>
                </c:pt>
                <c:pt idx="15">
                  <c:v>2.5761164774298853</c:v>
                </c:pt>
                <c:pt idx="16">
                  <c:v>2.6841032176760979</c:v>
                </c:pt>
                <c:pt idx="17">
                  <c:v>2.6826961863640753</c:v>
                </c:pt>
                <c:pt idx="18">
                  <c:v>2.6600261772739437</c:v>
                </c:pt>
                <c:pt idx="19">
                  <c:v>2.7565323859161901</c:v>
                </c:pt>
                <c:pt idx="20">
                  <c:v>2.8157335877342162</c:v>
                </c:pt>
                <c:pt idx="21">
                  <c:v>2.6931153400208108</c:v>
                </c:pt>
                <c:pt idx="22">
                  <c:v>2.3492899437675039</c:v>
                </c:pt>
                <c:pt idx="23">
                  <c:v>2.5619457468449953</c:v>
                </c:pt>
                <c:pt idx="24">
                  <c:v>2.5784494119317531</c:v>
                </c:pt>
                <c:pt idx="25">
                  <c:v>2.6147395488156184</c:v>
                </c:pt>
                <c:pt idx="26">
                  <c:v>2.6684963638771491</c:v>
                </c:pt>
                <c:pt idx="27">
                  <c:v>2.6081624166690798</c:v>
                </c:pt>
                <c:pt idx="28">
                  <c:v>2.5997867679690061</c:v>
                </c:pt>
                <c:pt idx="29">
                  <c:v>2.7158065124795465</c:v>
                </c:pt>
                <c:pt idx="30">
                  <c:v>2.5361076396599254</c:v>
                </c:pt>
                <c:pt idx="31">
                  <c:v>2.5941012642704222</c:v>
                </c:pt>
                <c:pt idx="32">
                  <c:v>2.5188153360640371</c:v>
                </c:pt>
                <c:pt idx="33">
                  <c:v>2.85111667125781</c:v>
                </c:pt>
                <c:pt idx="34">
                  <c:v>3.0586690862998225</c:v>
                </c:pt>
                <c:pt idx="35">
                  <c:v>2.5863265065294474</c:v>
                </c:pt>
                <c:pt idx="36">
                  <c:v>2.6242622600867671</c:v>
                </c:pt>
                <c:pt idx="37">
                  <c:v>2.6141276066876959</c:v>
                </c:pt>
                <c:pt idx="38">
                  <c:v>2.696940204310986</c:v>
                </c:pt>
                <c:pt idx="39">
                  <c:v>2.51664094171442</c:v>
                </c:pt>
                <c:pt idx="40">
                  <c:v>2.6509122842731001</c:v>
                </c:pt>
                <c:pt idx="41">
                  <c:v>2.6322971581830723</c:v>
                </c:pt>
                <c:pt idx="42">
                  <c:v>3.2585209283934571</c:v>
                </c:pt>
                <c:pt idx="43">
                  <c:v>3.1615092578335515</c:v>
                </c:pt>
                <c:pt idx="44">
                  <c:v>2.7894047687403747</c:v>
                </c:pt>
                <c:pt idx="45">
                  <c:v>3.0135235335732844</c:v>
                </c:pt>
                <c:pt idx="46">
                  <c:v>2.8968936288608931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D0-4CE4-A678-52366664B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928479"/>
        <c:axId val="2120200863"/>
      </c:scatterChart>
      <c:scatterChart>
        <c:scatterStyle val="smoothMarker"/>
        <c:varyColors val="0"/>
        <c:ser>
          <c:idx val="1"/>
          <c:order val="1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'Общая таблица'!$AI$202:$AI$215</c:f>
              <c:numCache>
                <c:formatCode>General</c:formatCode>
                <c:ptCount val="14"/>
                <c:pt idx="0">
                  <c:v>2.1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2.4</c:v>
                </c:pt>
                <c:pt idx="4">
                  <c:v>2.5</c:v>
                </c:pt>
                <c:pt idx="5">
                  <c:v>2.6</c:v>
                </c:pt>
                <c:pt idx="6">
                  <c:v>2.7</c:v>
                </c:pt>
                <c:pt idx="7">
                  <c:v>2.8</c:v>
                </c:pt>
                <c:pt idx="8">
                  <c:v>2.9</c:v>
                </c:pt>
                <c:pt idx="9">
                  <c:v>3</c:v>
                </c:pt>
                <c:pt idx="10">
                  <c:v>3.1</c:v>
                </c:pt>
                <c:pt idx="11">
                  <c:v>3.2</c:v>
                </c:pt>
                <c:pt idx="12">
                  <c:v>3.3</c:v>
                </c:pt>
                <c:pt idx="13">
                  <c:v>3.4</c:v>
                </c:pt>
              </c:numCache>
            </c:numRef>
          </c:xVal>
          <c:yVal>
            <c:numRef>
              <c:f>'Общая таблица'!$AI$202:$AI$215</c:f>
              <c:numCache>
                <c:formatCode>General</c:formatCode>
                <c:ptCount val="14"/>
                <c:pt idx="0">
                  <c:v>2.1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2.4</c:v>
                </c:pt>
                <c:pt idx="4">
                  <c:v>2.5</c:v>
                </c:pt>
                <c:pt idx="5">
                  <c:v>2.6</c:v>
                </c:pt>
                <c:pt idx="6">
                  <c:v>2.7</c:v>
                </c:pt>
                <c:pt idx="7">
                  <c:v>2.8</c:v>
                </c:pt>
                <c:pt idx="8">
                  <c:v>2.9</c:v>
                </c:pt>
                <c:pt idx="9">
                  <c:v>3</c:v>
                </c:pt>
                <c:pt idx="10">
                  <c:v>3.1</c:v>
                </c:pt>
                <c:pt idx="11">
                  <c:v>3.2</c:v>
                </c:pt>
                <c:pt idx="12">
                  <c:v>3.3</c:v>
                </c:pt>
                <c:pt idx="13">
                  <c:v>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D0-4CE4-A678-52366664B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928479"/>
        <c:axId val="2120200863"/>
      </c:scatterChart>
      <c:valAx>
        <c:axId val="2119928479"/>
        <c:scaling>
          <c:orientation val="minMax"/>
          <c:max val="3.3"/>
          <c:min val="2.2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 изоленте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0200863"/>
        <c:crosses val="autoZero"/>
        <c:crossBetween val="midCat"/>
        <c:majorUnit val="0.1"/>
      </c:valAx>
      <c:valAx>
        <c:axId val="2120200863"/>
        <c:scaling>
          <c:orientation val="minMax"/>
          <c:max val="3.3"/>
          <c:min val="2.2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 камере зёрен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992847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="1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'RP#1'!$AA$2:$AA$15</c:f>
                <c:numCache>
                  <c:formatCode>General</c:formatCode>
                  <c:ptCount val="14"/>
                  <c:pt idx="0">
                    <c:v>3.3013922889756998E-2</c:v>
                  </c:pt>
                  <c:pt idx="1">
                    <c:v>1.9967943333627308E-2</c:v>
                  </c:pt>
                  <c:pt idx="2">
                    <c:v>2.42460937970581E-2</c:v>
                  </c:pt>
                  <c:pt idx="3">
                    <c:v>3.6697193627449005E-2</c:v>
                  </c:pt>
                  <c:pt idx="4">
                    <c:v>2.820597858349733E-2</c:v>
                  </c:pt>
                  <c:pt idx="5">
                    <c:v>8.8521328037564004E-2</c:v>
                  </c:pt>
                  <c:pt idx="6">
                    <c:v>7.3597259230931619E-2</c:v>
                  </c:pt>
                  <c:pt idx="7">
                    <c:v>0.11959979027007601</c:v>
                  </c:pt>
                  <c:pt idx="8">
                    <c:v>-1.2900955741268318E-2</c:v>
                  </c:pt>
                  <c:pt idx="9">
                    <c:v>0.17979032588155386</c:v>
                  </c:pt>
                  <c:pt idx="10">
                    <c:v>1.0131430329480768E-3</c:v>
                  </c:pt>
                  <c:pt idx="11">
                    <c:v>6.5495026066848469E-2</c:v>
                  </c:pt>
                  <c:pt idx="12">
                    <c:v>0.15603433495411639</c:v>
                  </c:pt>
                  <c:pt idx="13">
                    <c:v>8.6107149017383131E-2</c:v>
                  </c:pt>
                </c:numCache>
              </c:numRef>
            </c:plus>
            <c:minus>
              <c:numRef>
                <c:f>'RP#1'!$AB$2:$AB$15</c:f>
                <c:numCache>
                  <c:formatCode>General</c:formatCode>
                  <c:ptCount val="14"/>
                  <c:pt idx="0">
                    <c:v>7.8934672212315093E-2</c:v>
                  </c:pt>
                  <c:pt idx="1">
                    <c:v>6.5311835831295684E-2</c:v>
                  </c:pt>
                  <c:pt idx="2">
                    <c:v>6.9760020173177187E-2</c:v>
                  </c:pt>
                  <c:pt idx="3">
                    <c:v>8.2760181899502031E-2</c:v>
                  </c:pt>
                  <c:pt idx="4">
                    <c:v>7.3897350539888662E-2</c:v>
                  </c:pt>
                  <c:pt idx="5">
                    <c:v>0.13689144582645443</c:v>
                  </c:pt>
                  <c:pt idx="6">
                    <c:v>0.121325149448202</c:v>
                  </c:pt>
                  <c:pt idx="7">
                    <c:v>0.16937211730127821</c:v>
                  </c:pt>
                  <c:pt idx="8">
                    <c:v>3.0957150590322873E-2</c:v>
                  </c:pt>
                  <c:pt idx="9">
                    <c:v>0.23223414389964908</c:v>
                  </c:pt>
                  <c:pt idx="10">
                    <c:v>4.5500457172352689E-2</c:v>
                  </c:pt>
                  <c:pt idx="11">
                    <c:v>0.11285754225471252</c:v>
                  </c:pt>
                  <c:pt idx="12">
                    <c:v>0.20742151561225908</c:v>
                  </c:pt>
                  <c:pt idx="13">
                    <c:v>0.13438590340168038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'RP#1'!$D$2:$D$15</c:f>
              <c:numCache>
                <c:formatCode>0.00</c:formatCode>
                <c:ptCount val="14"/>
                <c:pt idx="0">
                  <c:v>7.5819843140616197</c:v>
                </c:pt>
                <c:pt idx="1">
                  <c:v>5.82501041881582</c:v>
                </c:pt>
                <c:pt idx="2">
                  <c:v>9.6679313288177298</c:v>
                </c:pt>
                <c:pt idx="3">
                  <c:v>9.9984037080714305</c:v>
                </c:pt>
                <c:pt idx="4">
                  <c:v>9.5422169137487103</c:v>
                </c:pt>
                <c:pt idx="5">
                  <c:v>9.6660434982927494</c:v>
                </c:pt>
                <c:pt idx="6">
                  <c:v>5.6934282978142701</c:v>
                </c:pt>
                <c:pt idx="7">
                  <c:v>5.3600513423243896</c:v>
                </c:pt>
                <c:pt idx="8">
                  <c:v>10.0845394558031</c:v>
                </c:pt>
                <c:pt idx="9">
                  <c:v>4.3486378397867202</c:v>
                </c:pt>
                <c:pt idx="10">
                  <c:v>9.1286571515609793</c:v>
                </c:pt>
                <c:pt idx="11">
                  <c:v>4.2261079079022101</c:v>
                </c:pt>
                <c:pt idx="12">
                  <c:v>4.2400676848646199</c:v>
                </c:pt>
                <c:pt idx="13">
                  <c:v>4.2269645630098198</c:v>
                </c:pt>
              </c:numCache>
            </c:numRef>
          </c:xVal>
          <c:yVal>
            <c:numRef>
              <c:f>'RP#1'!$X$2:$X$15</c:f>
              <c:numCache>
                <c:formatCode>0.00</c:formatCode>
                <c:ptCount val="14"/>
                <c:pt idx="0">
                  <c:v>2.7364999999999999</c:v>
                </c:pt>
                <c:pt idx="1">
                  <c:v>2.9008333333333329</c:v>
                </c:pt>
                <c:pt idx="2">
                  <c:v>2.6104499999999997</c:v>
                </c:pt>
                <c:pt idx="3">
                  <c:v>2.5560333333333327</c:v>
                </c:pt>
                <c:pt idx="4">
                  <c:v>2.6092666666666666</c:v>
                </c:pt>
                <c:pt idx="5">
                  <c:v>2.456433333333333</c:v>
                </c:pt>
                <c:pt idx="6">
                  <c:v>2.7652333333333337</c:v>
                </c:pt>
                <c:pt idx="7">
                  <c:v>2.6742833333333333</c:v>
                </c:pt>
                <c:pt idx="8">
                  <c:v>2.6781666666666668</c:v>
                </c:pt>
                <c:pt idx="10">
                  <c:v>2.7102166666666667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17-0543-BF58-B4C97831A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563871"/>
        <c:axId val="1071054143"/>
      </c:scatterChart>
      <c:valAx>
        <c:axId val="105056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1054143"/>
        <c:crosses val="autoZero"/>
        <c:crossBetween val="midCat"/>
      </c:valAx>
      <c:valAx>
        <c:axId val="1071054143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056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DATA!$L$2:$L$46</c:f>
              <c:numCache>
                <c:formatCode>0.00</c:formatCode>
                <c:ptCount val="45"/>
                <c:pt idx="0">
                  <c:v>17.387499999999999</c:v>
                </c:pt>
                <c:pt idx="1">
                  <c:v>17.370049999999999</c:v>
                </c:pt>
                <c:pt idx="2">
                  <c:v>17.146999999999998</c:v>
                </c:pt>
                <c:pt idx="3">
                  <c:v>16.685449999999999</c:v>
                </c:pt>
                <c:pt idx="4">
                  <c:v>17.23075</c:v>
                </c:pt>
                <c:pt idx="5">
                  <c:v>16.138100000000001</c:v>
                </c:pt>
                <c:pt idx="6">
                  <c:v>17.18685</c:v>
                </c:pt>
                <c:pt idx="7">
                  <c:v>18.24475</c:v>
                </c:pt>
                <c:pt idx="8">
                  <c:v>14.158149999999999</c:v>
                </c:pt>
                <c:pt idx="9">
                  <c:v>21.540500000000002</c:v>
                </c:pt>
                <c:pt idx="10">
                  <c:v>18.12595</c:v>
                </c:pt>
                <c:pt idx="11">
                  <c:v>17.62115</c:v>
                </c:pt>
                <c:pt idx="12">
                  <c:v>16.3306</c:v>
                </c:pt>
                <c:pt idx="13">
                  <c:v>15.57835</c:v>
                </c:pt>
                <c:pt idx="14">
                  <c:v>17.071899999999999</c:v>
                </c:pt>
                <c:pt idx="15">
                  <c:v>16.0854</c:v>
                </c:pt>
                <c:pt idx="16">
                  <c:v>16.6782</c:v>
                </c:pt>
                <c:pt idx="17">
                  <c:v>16.818449999999999</c:v>
                </c:pt>
                <c:pt idx="18">
                  <c:v>17.651200000000003</c:v>
                </c:pt>
                <c:pt idx="19">
                  <c:v>18.751849999999997</c:v>
                </c:pt>
                <c:pt idx="20">
                  <c:v>18.677799999999998</c:v>
                </c:pt>
                <c:pt idx="21">
                  <c:v>16.2836</c:v>
                </c:pt>
                <c:pt idx="22">
                  <c:v>15.924949999999999</c:v>
                </c:pt>
                <c:pt idx="23">
                  <c:v>16.5244</c:v>
                </c:pt>
                <c:pt idx="24">
                  <c:v>17.3279</c:v>
                </c:pt>
                <c:pt idx="25">
                  <c:v>16.652850000000001</c:v>
                </c:pt>
                <c:pt idx="26">
                  <c:v>21.09085</c:v>
                </c:pt>
                <c:pt idx="27">
                  <c:v>15.38635</c:v>
                </c:pt>
                <c:pt idx="28">
                  <c:v>16.672599999999999</c:v>
                </c:pt>
                <c:pt idx="29">
                  <c:v>15.5505</c:v>
                </c:pt>
                <c:pt idx="30">
                  <c:v>16.099049999999998</c:v>
                </c:pt>
                <c:pt idx="31">
                  <c:v>24.377749999999999</c:v>
                </c:pt>
                <c:pt idx="32">
                  <c:v>25.587250000000001</c:v>
                </c:pt>
                <c:pt idx="33">
                  <c:v>23.69585</c:v>
                </c:pt>
                <c:pt idx="34">
                  <c:v>21.55105</c:v>
                </c:pt>
                <c:pt idx="35">
                  <c:v>24.86515</c:v>
                </c:pt>
                <c:pt idx="36">
                  <c:v>27.154299999999999</c:v>
                </c:pt>
                <c:pt idx="37">
                  <c:v>22.641999999999999</c:v>
                </c:pt>
                <c:pt idx="38">
                  <c:v>22.331299999999999</c:v>
                </c:pt>
                <c:pt idx="39">
                  <c:v>12.2478</c:v>
                </c:pt>
                <c:pt idx="40">
                  <c:v>10.403600000000001</c:v>
                </c:pt>
                <c:pt idx="41">
                  <c:v>14.1365</c:v>
                </c:pt>
                <c:pt idx="42">
                  <c:v>24.543749999999999</c:v>
                </c:pt>
                <c:pt idx="43">
                  <c:v>26.58935</c:v>
                </c:pt>
                <c:pt idx="44">
                  <c:v>29.007550000000002</c:v>
                </c:pt>
              </c:numCache>
            </c:numRef>
          </c:xVal>
          <c:yVal>
            <c:numRef>
              <c:f>DATA!$O$2:$O$46</c:f>
              <c:numCache>
                <c:formatCode>0.00</c:formatCode>
                <c:ptCount val="45"/>
                <c:pt idx="0">
                  <c:v>2.0838166364340198</c:v>
                </c:pt>
                <c:pt idx="1">
                  <c:v>1.8779043878902144</c:v>
                </c:pt>
                <c:pt idx="2">
                  <c:v>2.1389100505919103</c:v>
                </c:pt>
                <c:pt idx="3">
                  <c:v>2.1586341848927817</c:v>
                </c:pt>
                <c:pt idx="4">
                  <c:v>2.158939199942814</c:v>
                </c:pt>
                <c:pt idx="5">
                  <c:v>2.1550067960380481</c:v>
                </c:pt>
                <c:pt idx="6">
                  <c:v>2.1465287225730951</c:v>
                </c:pt>
                <c:pt idx="7">
                  <c:v>2.1171213520165466</c:v>
                </c:pt>
                <c:pt idx="8">
                  <c:v>2.0859124458542269</c:v>
                </c:pt>
                <c:pt idx="9">
                  <c:v>1.9298933239500655</c:v>
                </c:pt>
                <c:pt idx="10">
                  <c:v>2.2861044071911731</c:v>
                </c:pt>
                <c:pt idx="11">
                  <c:v>2.3643974441205149</c:v>
                </c:pt>
                <c:pt idx="12">
                  <c:v>2.113145613958558</c:v>
                </c:pt>
                <c:pt idx="13">
                  <c:v>2.0953005573213663</c:v>
                </c:pt>
                <c:pt idx="14">
                  <c:v>2.0944188057843403</c:v>
                </c:pt>
                <c:pt idx="15">
                  <c:v>2.1963684825197234</c:v>
                </c:pt>
                <c:pt idx="16">
                  <c:v>2.1914286595903634</c:v>
                </c:pt>
                <c:pt idx="17">
                  <c:v>2.1574482775097992</c:v>
                </c:pt>
                <c:pt idx="18">
                  <c:v>2.1879200521223328</c:v>
                </c:pt>
                <c:pt idx="19">
                  <c:v>2.2099962761583494</c:v>
                </c:pt>
                <c:pt idx="20">
                  <c:v>2.1582804892266378</c:v>
                </c:pt>
                <c:pt idx="21">
                  <c:v>1.8965816102170114</c:v>
                </c:pt>
                <c:pt idx="22">
                  <c:v>2.0969535237715418</c:v>
                </c:pt>
                <c:pt idx="23">
                  <c:v>2.1234327685110399</c:v>
                </c:pt>
                <c:pt idx="24">
                  <c:v>2.1108677291947089</c:v>
                </c:pt>
                <c:pt idx="25">
                  <c:v>2.1778884628751105</c:v>
                </c:pt>
                <c:pt idx="26">
                  <c:v>2.0019306694886931</c:v>
                </c:pt>
                <c:pt idx="27">
                  <c:v>2.1450159905302417</c:v>
                </c:pt>
                <c:pt idx="28">
                  <c:v>2.2304909272380331</c:v>
                </c:pt>
                <c:pt idx="29">
                  <c:v>2.0725155231817904</c:v>
                </c:pt>
                <c:pt idx="30">
                  <c:v>2.1308900328356506</c:v>
                </c:pt>
                <c:pt idx="31">
                  <c:v>2.1291631702455351</c:v>
                </c:pt>
                <c:pt idx="32">
                  <c:v>2.2033984412355361</c:v>
                </c:pt>
                <c:pt idx="33">
                  <c:v>1.9145260364391261</c:v>
                </c:pt>
                <c:pt idx="34">
                  <c:v>1.9758563120094943</c:v>
                </c:pt>
                <c:pt idx="35">
                  <c:v>1.8941895319327986</c:v>
                </c:pt>
                <c:pt idx="36">
                  <c:v>1.8878046136437958</c:v>
                </c:pt>
                <c:pt idx="37">
                  <c:v>1.9071255534146503</c:v>
                </c:pt>
                <c:pt idx="38">
                  <c:v>2.0081164618060625</c:v>
                </c:pt>
                <c:pt idx="39">
                  <c:v>2.2988930491628148</c:v>
                </c:pt>
                <c:pt idx="40">
                  <c:v>2.8995351872107178</c:v>
                </c:pt>
                <c:pt idx="41">
                  <c:v>2.6754763093302931</c:v>
                </c:pt>
                <c:pt idx="42">
                  <c:v>2.0609796762365336</c:v>
                </c:pt>
                <c:pt idx="43">
                  <c:v>2.160274339356588</c:v>
                </c:pt>
                <c:pt idx="44">
                  <c:v>2.010336460688757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3B-4C47-8333-FD4D96F7D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328623"/>
        <c:axId val="1062330351"/>
      </c:scatterChart>
      <c:valAx>
        <c:axId val="106232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2330351"/>
        <c:crosses val="autoZero"/>
        <c:crossBetween val="midCat"/>
      </c:valAx>
      <c:valAx>
        <c:axId val="106233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232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372340</xdr:colOff>
      <xdr:row>100</xdr:row>
      <xdr:rowOff>169718</xdr:rowOff>
    </xdr:from>
    <xdr:to>
      <xdr:col>10</xdr:col>
      <xdr:colOff>1302068</xdr:colOff>
      <xdr:row>148</xdr:row>
      <xdr:rowOff>25718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0FB72E-3A9A-4172-A8EE-13B5B8E33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149</xdr:row>
      <xdr:rowOff>0</xdr:rowOff>
    </xdr:from>
    <xdr:to>
      <xdr:col>10</xdr:col>
      <xdr:colOff>1535864</xdr:colOff>
      <xdr:row>196</xdr:row>
      <xdr:rowOff>46500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FAF8F1-D5BA-41E2-8F5E-F6407B51C9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1731818</xdr:colOff>
      <xdr:row>149</xdr:row>
      <xdr:rowOff>34636</xdr:rowOff>
    </xdr:from>
    <xdr:to>
      <xdr:col>16</xdr:col>
      <xdr:colOff>288954</xdr:colOff>
      <xdr:row>196</xdr:row>
      <xdr:rowOff>81136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37E06E-B37F-4127-BC2E-269AF427C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149</xdr:row>
      <xdr:rowOff>0</xdr:rowOff>
    </xdr:from>
    <xdr:to>
      <xdr:col>31</xdr:col>
      <xdr:colOff>514090</xdr:colOff>
      <xdr:row>196</xdr:row>
      <xdr:rowOff>46500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2F5A64-25CF-49BD-BB72-BAC5E18FD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198</xdr:row>
      <xdr:rowOff>0</xdr:rowOff>
    </xdr:from>
    <xdr:to>
      <xdr:col>10</xdr:col>
      <xdr:colOff>1535864</xdr:colOff>
      <xdr:row>245</xdr:row>
      <xdr:rowOff>46500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574FE6F-778C-4E96-B436-8693404A4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1690688</xdr:colOff>
      <xdr:row>197</xdr:row>
      <xdr:rowOff>166687</xdr:rowOff>
    </xdr:from>
    <xdr:to>
      <xdr:col>16</xdr:col>
      <xdr:colOff>247824</xdr:colOff>
      <xdr:row>245</xdr:row>
      <xdr:rowOff>22687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6AED542-D351-46EB-A657-3E85CC64C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198</xdr:row>
      <xdr:rowOff>0</xdr:rowOff>
    </xdr:from>
    <xdr:to>
      <xdr:col>31</xdr:col>
      <xdr:colOff>514090</xdr:colOff>
      <xdr:row>245</xdr:row>
      <xdr:rowOff>46500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C88945C-CA76-4DF8-994F-C0322CA55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661537</xdr:colOff>
      <xdr:row>20</xdr:row>
      <xdr:rowOff>220639</xdr:rowOff>
    </xdr:from>
    <xdr:to>
      <xdr:col>19</xdr:col>
      <xdr:colOff>219624</xdr:colOff>
      <xdr:row>36</xdr:row>
      <xdr:rowOff>19098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78D1DFF-B02D-314E-448B-DAC080E48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774931</xdr:colOff>
      <xdr:row>24</xdr:row>
      <xdr:rowOff>175177</xdr:rowOff>
    </xdr:from>
    <xdr:to>
      <xdr:col>9</xdr:col>
      <xdr:colOff>39077</xdr:colOff>
      <xdr:row>44</xdr:row>
      <xdr:rowOff>158652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98F7442-45C4-9591-B8F6-D4CF1873E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722284</xdr:colOff>
      <xdr:row>25</xdr:row>
      <xdr:rowOff>140359</xdr:rowOff>
    </xdr:from>
    <xdr:to>
      <xdr:col>14</xdr:col>
      <xdr:colOff>477401</xdr:colOff>
      <xdr:row>44</xdr:row>
      <xdr:rowOff>125007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92BD695-5EB1-194C-B982-3999D909EE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34324</xdr:colOff>
      <xdr:row>46</xdr:row>
      <xdr:rowOff>154459</xdr:rowOff>
    </xdr:from>
    <xdr:to>
      <xdr:col>9</xdr:col>
      <xdr:colOff>119087</xdr:colOff>
      <xdr:row>66</xdr:row>
      <xdr:rowOff>135417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8FEB9735-20E6-754A-BAB8-B4D088BAC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649112</xdr:colOff>
      <xdr:row>47</xdr:row>
      <xdr:rowOff>127000</xdr:rowOff>
    </xdr:from>
    <xdr:to>
      <xdr:col>14</xdr:col>
      <xdr:colOff>386340</xdr:colOff>
      <xdr:row>66</xdr:row>
      <xdr:rowOff>100360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3EB7BF3C-06E7-3D43-9BB5-56E7DC0BF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70</xdr:row>
      <xdr:rowOff>0</xdr:rowOff>
    </xdr:from>
    <xdr:to>
      <xdr:col>9</xdr:col>
      <xdr:colOff>84763</xdr:colOff>
      <xdr:row>89</xdr:row>
      <xdr:rowOff>167225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3EEA92C7-42CB-D84A-B539-E8D4CF451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541866</xdr:colOff>
      <xdr:row>70</xdr:row>
      <xdr:rowOff>101600</xdr:rowOff>
    </xdr:from>
    <xdr:to>
      <xdr:col>14</xdr:col>
      <xdr:colOff>279094</xdr:colOff>
      <xdr:row>89</xdr:row>
      <xdr:rowOff>74960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D3859F94-4C51-BB43-A311-BD60E99E1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51</xdr:row>
      <xdr:rowOff>0</xdr:rowOff>
    </xdr:from>
    <xdr:to>
      <xdr:col>23</xdr:col>
      <xdr:colOff>84761</xdr:colOff>
      <xdr:row>70</xdr:row>
      <xdr:rowOff>178859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FFDBC425-8A30-6E4D-BE14-30EC0900E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385282</xdr:colOff>
      <xdr:row>52</xdr:row>
      <xdr:rowOff>0</xdr:rowOff>
    </xdr:from>
    <xdr:to>
      <xdr:col>28</xdr:col>
      <xdr:colOff>145544</xdr:colOff>
      <xdr:row>70</xdr:row>
      <xdr:rowOff>172026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FB2FD254-E7F0-9F48-837F-2B467AA596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73</xdr:row>
      <xdr:rowOff>0</xdr:rowOff>
    </xdr:from>
    <xdr:to>
      <xdr:col>23</xdr:col>
      <xdr:colOff>84761</xdr:colOff>
      <xdr:row>92</xdr:row>
      <xdr:rowOff>178860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A6A9F529-64AE-E746-BDD9-0089A4635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673100</xdr:colOff>
      <xdr:row>73</xdr:row>
      <xdr:rowOff>50800</xdr:rowOff>
    </xdr:from>
    <xdr:to>
      <xdr:col>28</xdr:col>
      <xdr:colOff>436123</xdr:colOff>
      <xdr:row>92</xdr:row>
      <xdr:rowOff>32325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ADDBEF1E-1D67-AC41-8CAF-A19677A30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95</xdr:row>
      <xdr:rowOff>0</xdr:rowOff>
    </xdr:from>
    <xdr:to>
      <xdr:col>23</xdr:col>
      <xdr:colOff>84761</xdr:colOff>
      <xdr:row>114</xdr:row>
      <xdr:rowOff>178860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5B791CDB-A910-E34B-93F4-2D23C3321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95</xdr:row>
      <xdr:rowOff>0</xdr:rowOff>
    </xdr:from>
    <xdr:to>
      <xdr:col>28</xdr:col>
      <xdr:colOff>584788</xdr:colOff>
      <xdr:row>113</xdr:row>
      <xdr:rowOff>168289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95D3663A-4203-4E4C-88AF-956A2C857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15"/>
  <sheetViews>
    <sheetView topLeftCell="K1" zoomScale="75" zoomScaleNormal="79" workbookViewId="0">
      <selection activeCell="P4" sqref="P4:Q4"/>
    </sheetView>
  </sheetViews>
  <sheetFormatPr baseColWidth="10" defaultColWidth="8.83203125" defaultRowHeight="15" x14ac:dyDescent="0.2"/>
  <cols>
    <col min="4" max="4" width="12.6640625" customWidth="1"/>
    <col min="5" max="5" width="15.33203125" customWidth="1"/>
    <col min="6" max="6" width="32" customWidth="1"/>
    <col min="7" max="7" width="13.6640625" customWidth="1"/>
    <col min="8" max="9" width="14.5" customWidth="1"/>
    <col min="10" max="10" width="9.1640625" style="1"/>
    <col min="11" max="11" width="54.1640625" customWidth="1"/>
    <col min="12" max="12" width="66.1640625" customWidth="1"/>
  </cols>
  <sheetData>
    <row r="1" spans="1:29" x14ac:dyDescent="0.2">
      <c r="A1" s="210" t="s">
        <v>80</v>
      </c>
      <c r="B1" s="211"/>
      <c r="C1" s="211"/>
      <c r="D1" s="211"/>
      <c r="E1" s="211"/>
      <c r="F1" s="211"/>
      <c r="G1" s="211"/>
      <c r="H1" s="211"/>
      <c r="I1" s="212"/>
      <c r="J1" s="18"/>
      <c r="K1" s="223" t="s">
        <v>81</v>
      </c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1"/>
      <c r="X1" s="221"/>
      <c r="Y1" s="222"/>
    </row>
    <row r="2" spans="1:29" x14ac:dyDescent="0.2">
      <c r="A2" s="213" t="s">
        <v>0</v>
      </c>
      <c r="B2" s="214"/>
      <c r="C2" s="214"/>
      <c r="D2" s="214"/>
      <c r="E2" s="214"/>
      <c r="F2" s="214"/>
      <c r="G2" s="214"/>
      <c r="H2" s="214"/>
      <c r="I2" s="215"/>
      <c r="J2" s="18"/>
      <c r="K2" s="16"/>
      <c r="L2" s="19"/>
      <c r="M2" s="220" t="s">
        <v>159</v>
      </c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21"/>
      <c r="Y2" s="222"/>
    </row>
    <row r="3" spans="1:29" x14ac:dyDescent="0.2">
      <c r="A3" s="213" t="s">
        <v>1</v>
      </c>
      <c r="B3" s="214"/>
      <c r="C3" s="214"/>
      <c r="D3" s="214"/>
      <c r="E3" s="214"/>
      <c r="F3" s="214"/>
      <c r="G3" s="214"/>
      <c r="H3" s="214"/>
      <c r="I3" s="215"/>
      <c r="J3" s="18"/>
      <c r="K3" s="16"/>
      <c r="L3" s="19"/>
      <c r="M3" s="217" t="s">
        <v>160</v>
      </c>
      <c r="N3" s="218"/>
      <c r="O3" s="218"/>
      <c r="P3" s="218"/>
      <c r="Q3" s="219"/>
      <c r="R3" s="217" t="s">
        <v>161</v>
      </c>
      <c r="S3" s="218"/>
      <c r="T3" s="218"/>
      <c r="U3" s="218"/>
      <c r="V3" s="219"/>
      <c r="W3" s="217" t="s">
        <v>162</v>
      </c>
      <c r="X3" s="218"/>
      <c r="Y3" s="219"/>
    </row>
    <row r="4" spans="1:29" ht="128" x14ac:dyDescent="0.2">
      <c r="A4" s="15" t="s">
        <v>2</v>
      </c>
      <c r="B4" s="16" t="s">
        <v>3</v>
      </c>
      <c r="C4" s="16" t="s">
        <v>4</v>
      </c>
      <c r="D4" s="16" t="s">
        <v>5</v>
      </c>
      <c r="E4" s="16" t="s">
        <v>6</v>
      </c>
      <c r="F4" s="16" t="s">
        <v>7</v>
      </c>
      <c r="G4" s="16" t="s">
        <v>8</v>
      </c>
      <c r="H4" s="16" t="s">
        <v>9</v>
      </c>
      <c r="I4" s="17" t="s">
        <v>10</v>
      </c>
      <c r="J4" s="18"/>
      <c r="K4" s="16" t="s">
        <v>151</v>
      </c>
      <c r="L4" s="19" t="s">
        <v>120</v>
      </c>
      <c r="M4" s="35" t="s">
        <v>154</v>
      </c>
      <c r="N4" s="36" t="s">
        <v>155</v>
      </c>
      <c r="O4" s="36" t="s">
        <v>156</v>
      </c>
      <c r="P4" s="36" t="s">
        <v>157</v>
      </c>
      <c r="Q4" s="37" t="s">
        <v>158</v>
      </c>
      <c r="R4" s="35" t="s">
        <v>154</v>
      </c>
      <c r="S4" s="36" t="s">
        <v>155</v>
      </c>
      <c r="T4" s="36" t="s">
        <v>156</v>
      </c>
      <c r="U4" s="36" t="s">
        <v>157</v>
      </c>
      <c r="V4" s="37" t="s">
        <v>158</v>
      </c>
      <c r="W4" s="35" t="s">
        <v>154</v>
      </c>
      <c r="X4" s="36" t="s">
        <v>157</v>
      </c>
      <c r="Y4" s="37" t="s">
        <v>158</v>
      </c>
    </row>
    <row r="5" spans="1:29" x14ac:dyDescent="0.2">
      <c r="A5" s="6">
        <v>1</v>
      </c>
      <c r="B5" s="2" t="s">
        <v>11</v>
      </c>
      <c r="C5" s="209" t="s">
        <v>12</v>
      </c>
      <c r="D5" s="209" t="s">
        <v>13</v>
      </c>
      <c r="E5" s="3">
        <v>1340.84</v>
      </c>
      <c r="F5" s="2" t="s">
        <v>14</v>
      </c>
      <c r="G5" s="2">
        <v>28.04</v>
      </c>
      <c r="H5" s="2">
        <v>25.51</v>
      </c>
      <c r="I5" s="7">
        <v>30.048999999999999</v>
      </c>
      <c r="K5" s="2" t="s">
        <v>83</v>
      </c>
      <c r="L5" s="20"/>
      <c r="M5" s="23">
        <v>18.394600000000001</v>
      </c>
      <c r="N5" s="24">
        <v>8.6654850000000005E-2</v>
      </c>
      <c r="O5" s="24">
        <v>5.482045E-2</v>
      </c>
      <c r="P5" s="24">
        <v>2.0892552746269719</v>
      </c>
      <c r="Q5" s="25">
        <v>2.5601924652350725</v>
      </c>
      <c r="R5" s="23">
        <v>17.387499999999999</v>
      </c>
      <c r="S5" s="24">
        <v>8.3865750000000003E-2</v>
      </c>
      <c r="T5" s="24">
        <v>5.2646899999999996E-2</v>
      </c>
      <c r="U5" s="24">
        <v>2.0838166364340198</v>
      </c>
      <c r="V5" s="25">
        <v>2.522397996798833</v>
      </c>
      <c r="W5" s="23">
        <v>18.370550000000001</v>
      </c>
      <c r="X5" s="24">
        <v>2.0908388209497533</v>
      </c>
      <c r="Y5" s="25">
        <v>2.5613792248113154</v>
      </c>
      <c r="Z5" s="38"/>
      <c r="AA5" s="38"/>
      <c r="AC5" s="39"/>
    </row>
    <row r="6" spans="1:29" x14ac:dyDescent="0.2">
      <c r="A6" s="6">
        <v>2</v>
      </c>
      <c r="B6" s="2" t="s">
        <v>15</v>
      </c>
      <c r="C6" s="209"/>
      <c r="D6" s="209"/>
      <c r="E6" s="3">
        <v>1341.74</v>
      </c>
      <c r="F6" s="2" t="s">
        <v>16</v>
      </c>
      <c r="G6" s="2">
        <v>26.48</v>
      </c>
      <c r="H6" s="2">
        <v>25.58</v>
      </c>
      <c r="I6" s="7">
        <v>25.911000000000001</v>
      </c>
      <c r="K6" s="2" t="s">
        <v>86</v>
      </c>
      <c r="L6" s="20"/>
      <c r="M6" s="23">
        <v>18.312850000000001</v>
      </c>
      <c r="N6" s="24">
        <v>3.0450399999999999E-2</v>
      </c>
      <c r="O6" s="24">
        <v>1.6624E-2</v>
      </c>
      <c r="P6" s="24">
        <v>1.8801104599859322</v>
      </c>
      <c r="Q6" s="25">
        <v>2.3015986297459321</v>
      </c>
      <c r="R6" s="23">
        <v>17.370049999999999</v>
      </c>
      <c r="S6" s="24">
        <v>2.89856E-2</v>
      </c>
      <c r="T6" s="24">
        <v>1.5631550000000001E-2</v>
      </c>
      <c r="U6" s="24">
        <v>1.8779043878902144</v>
      </c>
      <c r="V6" s="25">
        <v>2.2726677014381331</v>
      </c>
      <c r="W6" s="23">
        <v>18.444000000000003</v>
      </c>
      <c r="X6" s="24">
        <v>1.8917930834072763</v>
      </c>
      <c r="Y6" s="25">
        <v>2.3196241494438632</v>
      </c>
      <c r="Z6" s="38"/>
      <c r="AA6" s="38"/>
      <c r="AC6" s="39"/>
    </row>
    <row r="7" spans="1:29" x14ac:dyDescent="0.2">
      <c r="A7" s="6">
        <v>3</v>
      </c>
      <c r="B7" s="2" t="s">
        <v>17</v>
      </c>
      <c r="C7" s="209"/>
      <c r="D7" s="209"/>
      <c r="E7" s="3">
        <v>1342.1</v>
      </c>
      <c r="F7" s="2" t="s">
        <v>16</v>
      </c>
      <c r="G7" s="2">
        <v>26.76</v>
      </c>
      <c r="H7" s="2">
        <v>25.58</v>
      </c>
      <c r="I7" s="7">
        <v>24.763999999999999</v>
      </c>
      <c r="K7" s="2" t="s">
        <v>84</v>
      </c>
      <c r="L7" s="20" t="s">
        <v>147</v>
      </c>
      <c r="M7" s="23"/>
      <c r="N7" s="24"/>
      <c r="O7" s="24"/>
      <c r="P7" s="24"/>
      <c r="Q7" s="25"/>
      <c r="R7" s="23"/>
      <c r="S7" s="24"/>
      <c r="T7" s="24"/>
      <c r="U7" s="24"/>
      <c r="V7" s="25"/>
      <c r="W7" s="23"/>
      <c r="X7" s="24"/>
      <c r="Y7" s="25"/>
      <c r="Z7" s="38"/>
      <c r="AA7" s="38"/>
      <c r="AC7" s="39"/>
    </row>
    <row r="8" spans="1:29" x14ac:dyDescent="0.2">
      <c r="A8" s="6">
        <v>4</v>
      </c>
      <c r="B8" s="2" t="s">
        <v>18</v>
      </c>
      <c r="C8" s="209"/>
      <c r="D8" s="209"/>
      <c r="E8" s="3">
        <v>1345.18</v>
      </c>
      <c r="F8" s="2" t="s">
        <v>19</v>
      </c>
      <c r="G8" s="2">
        <v>28.71</v>
      </c>
      <c r="H8" s="2">
        <v>25.58</v>
      </c>
      <c r="I8" s="7">
        <v>31.614999999999998</v>
      </c>
      <c r="K8" s="2" t="s">
        <v>87</v>
      </c>
      <c r="L8" s="20" t="s">
        <v>146</v>
      </c>
      <c r="M8" s="23">
        <v>17.97345</v>
      </c>
      <c r="N8" s="24">
        <v>1.3190949999999999</v>
      </c>
      <c r="O8" s="24">
        <v>1.1186699999999998</v>
      </c>
      <c r="P8" s="24">
        <v>2.1399900614080547</v>
      </c>
      <c r="Q8" s="25">
        <v>2.6088978654078838</v>
      </c>
      <c r="R8" s="23">
        <v>17.146999999999998</v>
      </c>
      <c r="S8" s="24">
        <v>1.2876599999999998</v>
      </c>
      <c r="T8" s="24">
        <v>1.0893899999999999</v>
      </c>
      <c r="U8" s="24">
        <v>2.1389100505919103</v>
      </c>
      <c r="V8" s="25">
        <v>2.5815719557944909</v>
      </c>
      <c r="W8" s="23">
        <v>18.039450000000002</v>
      </c>
      <c r="X8" s="24">
        <v>2.1381084387753546</v>
      </c>
      <c r="Y8" s="25">
        <v>2.6087047185607588</v>
      </c>
      <c r="Z8" s="38"/>
      <c r="AA8" s="38"/>
      <c r="AC8" s="39"/>
    </row>
    <row r="9" spans="1:29" x14ac:dyDescent="0.2">
      <c r="A9" s="6">
        <v>5</v>
      </c>
      <c r="B9" s="2" t="s">
        <v>20</v>
      </c>
      <c r="C9" s="209"/>
      <c r="D9" s="209"/>
      <c r="E9" s="3">
        <v>1345.58</v>
      </c>
      <c r="F9" s="2" t="s">
        <v>19</v>
      </c>
      <c r="G9" s="2">
        <v>26.78</v>
      </c>
      <c r="H9" s="2">
        <v>25.6</v>
      </c>
      <c r="I9" s="7">
        <v>29.669</v>
      </c>
      <c r="K9" s="2" t="s">
        <v>88</v>
      </c>
      <c r="L9" s="20" t="s">
        <v>145</v>
      </c>
      <c r="M9" s="23">
        <v>17.463700000000003</v>
      </c>
      <c r="N9" s="24">
        <v>1.765495</v>
      </c>
      <c r="O9" s="24">
        <v>1.5163500000000001</v>
      </c>
      <c r="P9" s="24">
        <v>2.152106751860229</v>
      </c>
      <c r="Q9" s="25">
        <v>2.6074675826598752</v>
      </c>
      <c r="R9" s="23">
        <v>16.685449999999999</v>
      </c>
      <c r="S9" s="24">
        <v>1.556235</v>
      </c>
      <c r="T9" s="24">
        <v>1.32694</v>
      </c>
      <c r="U9" s="24">
        <v>2.1586341848927817</v>
      </c>
      <c r="V9" s="25">
        <v>2.5909447590926984</v>
      </c>
      <c r="W9" s="23">
        <v>18.066549999999999</v>
      </c>
      <c r="X9" s="24">
        <v>2.1480470883095788</v>
      </c>
      <c r="Y9" s="25">
        <v>2.6216961709493498</v>
      </c>
      <c r="Z9" s="38"/>
      <c r="AA9" s="38"/>
      <c r="AC9" s="39"/>
    </row>
    <row r="10" spans="1:29" x14ac:dyDescent="0.2">
      <c r="A10" s="6">
        <v>6</v>
      </c>
      <c r="B10" s="2" t="s">
        <v>21</v>
      </c>
      <c r="C10" s="209"/>
      <c r="D10" s="209"/>
      <c r="E10" s="3">
        <v>1345.96</v>
      </c>
      <c r="F10" s="2" t="s">
        <v>19</v>
      </c>
      <c r="G10" s="2">
        <v>27.82</v>
      </c>
      <c r="H10" s="2">
        <v>25.56</v>
      </c>
      <c r="I10" s="7">
        <v>30.997</v>
      </c>
      <c r="K10" s="2" t="s">
        <v>89</v>
      </c>
      <c r="L10" s="20" t="s">
        <v>148</v>
      </c>
      <c r="M10" s="23">
        <v>17.688649999999999</v>
      </c>
      <c r="N10" s="24">
        <v>10.0982</v>
      </c>
      <c r="O10" s="24">
        <v>9.3883599999999987</v>
      </c>
      <c r="P10" s="24">
        <v>2.1611425144126537</v>
      </c>
      <c r="Q10" s="25">
        <v>2.6255707373585935</v>
      </c>
      <c r="R10" s="23">
        <v>17.23075</v>
      </c>
      <c r="S10" s="24">
        <v>10.03373</v>
      </c>
      <c r="T10" s="24">
        <v>9.3235400000000013</v>
      </c>
      <c r="U10" s="24">
        <v>2.158939199942814</v>
      </c>
      <c r="V10" s="25">
        <v>2.608382998383096</v>
      </c>
      <c r="W10" s="23">
        <v>17.997</v>
      </c>
      <c r="X10" s="24">
        <v>2.1629028157601575</v>
      </c>
      <c r="Y10" s="25">
        <v>2.6375899114651693</v>
      </c>
      <c r="Z10" s="38"/>
      <c r="AA10" s="38"/>
      <c r="AC10" s="39"/>
    </row>
    <row r="11" spans="1:29" x14ac:dyDescent="0.2">
      <c r="A11" s="6">
        <v>7</v>
      </c>
      <c r="B11" s="2" t="s">
        <v>22</v>
      </c>
      <c r="C11" s="209"/>
      <c r="D11" s="209"/>
      <c r="E11" s="3">
        <v>1347.4</v>
      </c>
      <c r="F11" s="2" t="s">
        <v>16</v>
      </c>
      <c r="G11" s="2">
        <v>27.1</v>
      </c>
      <c r="H11" s="2">
        <v>25.39</v>
      </c>
      <c r="I11" s="7">
        <v>29.701000000000001</v>
      </c>
      <c r="K11" s="2" t="s">
        <v>90</v>
      </c>
      <c r="L11" s="20"/>
      <c r="M11" s="23">
        <v>16.451799999999999</v>
      </c>
      <c r="N11" s="24">
        <v>0.1985055</v>
      </c>
      <c r="O11" s="24">
        <v>0.142426</v>
      </c>
      <c r="P11" s="24">
        <v>2.1547260203003882</v>
      </c>
      <c r="Q11" s="25">
        <v>2.5790217380062979</v>
      </c>
      <c r="R11" s="23">
        <v>16.138100000000001</v>
      </c>
      <c r="S11" s="24">
        <v>0.19189200000000001</v>
      </c>
      <c r="T11" s="24">
        <v>0.137325</v>
      </c>
      <c r="U11" s="24">
        <v>2.1550067960380481</v>
      </c>
      <c r="V11" s="25">
        <v>2.5697087847005964</v>
      </c>
      <c r="W11" s="23">
        <v>16.811250000000001</v>
      </c>
      <c r="X11" s="24">
        <v>2.1638398948272304</v>
      </c>
      <c r="Y11" s="25">
        <v>2.601121167913</v>
      </c>
      <c r="Z11" s="38"/>
      <c r="AA11" s="38"/>
      <c r="AC11" s="39"/>
    </row>
    <row r="12" spans="1:29" x14ac:dyDescent="0.2">
      <c r="A12" s="6">
        <v>8</v>
      </c>
      <c r="B12" s="2" t="s">
        <v>23</v>
      </c>
      <c r="C12" s="209"/>
      <c r="D12" s="209"/>
      <c r="E12" s="3">
        <v>1347.44</v>
      </c>
      <c r="F12" s="4"/>
      <c r="G12" s="2">
        <v>27.78</v>
      </c>
      <c r="H12" s="2">
        <v>25.59</v>
      </c>
      <c r="I12" s="7">
        <v>30.564</v>
      </c>
      <c r="K12" s="2" t="s">
        <v>85</v>
      </c>
      <c r="L12" s="20" t="s">
        <v>142</v>
      </c>
      <c r="M12" s="23">
        <v>17.915900000000001</v>
      </c>
      <c r="N12" s="24">
        <v>0.81855</v>
      </c>
      <c r="O12" s="24">
        <v>0.67825899999999995</v>
      </c>
      <c r="P12" s="24">
        <v>2.1525017569775162</v>
      </c>
      <c r="Q12" s="25">
        <v>2.6223141281960762</v>
      </c>
      <c r="R12" s="23">
        <v>17.18685</v>
      </c>
      <c r="S12" s="24">
        <v>0.70351549999999996</v>
      </c>
      <c r="T12" s="24">
        <v>0.57592949999999998</v>
      </c>
      <c r="U12" s="24">
        <v>2.1465287225730951</v>
      </c>
      <c r="V12" s="25">
        <v>2.5920155910507323</v>
      </c>
      <c r="W12" s="23">
        <v>18.059899999999999</v>
      </c>
      <c r="X12" s="24">
        <v>2.147491152468548</v>
      </c>
      <c r="Y12" s="25">
        <v>2.6208063941506596</v>
      </c>
      <c r="Z12" s="38"/>
      <c r="AA12" s="38"/>
      <c r="AC12" s="39"/>
    </row>
    <row r="13" spans="1:29" x14ac:dyDescent="0.2">
      <c r="A13" s="6">
        <v>9</v>
      </c>
      <c r="B13" s="2" t="s">
        <v>24</v>
      </c>
      <c r="C13" s="209"/>
      <c r="D13" s="209"/>
      <c r="E13" s="3">
        <v>1352.15</v>
      </c>
      <c r="F13" s="2" t="s">
        <v>19</v>
      </c>
      <c r="G13" s="2">
        <v>27.93</v>
      </c>
      <c r="H13" s="2">
        <v>25.56</v>
      </c>
      <c r="I13" s="7">
        <v>30.335999999999999</v>
      </c>
      <c r="K13" s="2" t="s">
        <v>91</v>
      </c>
      <c r="L13" s="20" t="s">
        <v>143</v>
      </c>
      <c r="M13" s="23">
        <v>18.27515</v>
      </c>
      <c r="N13" s="24">
        <v>9.8876950000000008</v>
      </c>
      <c r="O13" s="24">
        <v>9.1842849999999991</v>
      </c>
      <c r="P13" s="24">
        <v>2.1196807220027272</v>
      </c>
      <c r="Q13" s="25">
        <v>2.5936799888598734</v>
      </c>
      <c r="R13" s="23">
        <v>18.24475</v>
      </c>
      <c r="S13" s="24">
        <v>9.8451450000000005</v>
      </c>
      <c r="T13" s="24">
        <v>9.1437799999999996</v>
      </c>
      <c r="U13" s="24">
        <v>2.1171213520165466</v>
      </c>
      <c r="V13" s="25">
        <v>2.5895842938629587</v>
      </c>
      <c r="W13" s="23">
        <v>19.368499999999997</v>
      </c>
      <c r="X13" s="24">
        <v>2.1153801396050644</v>
      </c>
      <c r="Y13" s="25">
        <v>2.6235154289494025</v>
      </c>
      <c r="Z13" s="38"/>
      <c r="AA13" s="38"/>
      <c r="AC13" s="39"/>
    </row>
    <row r="14" spans="1:29" x14ac:dyDescent="0.2">
      <c r="A14" s="6">
        <v>10</v>
      </c>
      <c r="B14" s="2" t="s">
        <v>25</v>
      </c>
      <c r="C14" s="209"/>
      <c r="D14" s="209"/>
      <c r="E14" s="3">
        <v>1356.45</v>
      </c>
      <c r="F14" s="2" t="s">
        <v>26</v>
      </c>
      <c r="G14" s="2">
        <v>27.5</v>
      </c>
      <c r="H14" s="2">
        <v>25.57</v>
      </c>
      <c r="I14" s="7">
        <v>29.498000000000001</v>
      </c>
      <c r="K14" s="2" t="s">
        <v>92</v>
      </c>
      <c r="L14" s="20" t="s">
        <v>144</v>
      </c>
      <c r="M14" s="23">
        <v>14.644500000000001</v>
      </c>
      <c r="N14" s="24">
        <v>3.3738749999999998E-2</v>
      </c>
      <c r="O14" s="24">
        <v>1.9040750000000002E-2</v>
      </c>
      <c r="P14" s="24">
        <v>2.0772099135197011</v>
      </c>
      <c r="Q14" s="25">
        <v>2.4335975866496469</v>
      </c>
      <c r="R14" s="23">
        <v>14.158149999999999</v>
      </c>
      <c r="S14" s="24">
        <v>2.465705E-2</v>
      </c>
      <c r="T14" s="24">
        <v>1.3287200000000001E-2</v>
      </c>
      <c r="U14" s="24">
        <v>2.0859124458542269</v>
      </c>
      <c r="V14" s="25">
        <v>2.429948580142451</v>
      </c>
      <c r="W14" s="23">
        <v>15.629149999999999</v>
      </c>
      <c r="X14" s="24">
        <v>2.0653528210221137</v>
      </c>
      <c r="Y14" s="25">
        <v>2.4479458869397281</v>
      </c>
      <c r="Z14" s="38"/>
      <c r="AA14" s="38"/>
      <c r="AC14" s="39"/>
    </row>
    <row r="15" spans="1:29" x14ac:dyDescent="0.2">
      <c r="A15" s="6">
        <v>11</v>
      </c>
      <c r="B15" s="2" t="s">
        <v>27</v>
      </c>
      <c r="C15" s="209"/>
      <c r="D15" s="209"/>
      <c r="E15" s="3">
        <v>1356.7</v>
      </c>
      <c r="F15" s="2" t="s">
        <v>28</v>
      </c>
      <c r="G15" s="2">
        <v>27.09</v>
      </c>
      <c r="H15" s="2">
        <v>25.56</v>
      </c>
      <c r="I15" s="7">
        <v>26.992999999999999</v>
      </c>
      <c r="K15" s="2" t="s">
        <v>28</v>
      </c>
      <c r="L15" s="20" t="s">
        <v>122</v>
      </c>
      <c r="M15" s="23">
        <v>22.656100000000002</v>
      </c>
      <c r="N15" s="24">
        <v>5.9194200000000002E-2</v>
      </c>
      <c r="O15" s="24">
        <v>3.5150250000000001E-2</v>
      </c>
      <c r="P15" s="24">
        <v>1.9293156960079154</v>
      </c>
      <c r="Q15" s="25">
        <v>2.4944642208225773</v>
      </c>
      <c r="R15" s="23">
        <v>21.540500000000002</v>
      </c>
      <c r="S15" s="24">
        <v>5.0541749999999996E-2</v>
      </c>
      <c r="T15" s="24">
        <v>2.9284250000000001E-2</v>
      </c>
      <c r="U15" s="24">
        <v>1.9298933239500655</v>
      </c>
      <c r="V15" s="25">
        <v>2.4597311575209502</v>
      </c>
      <c r="W15" s="23">
        <v>22.921050000000001</v>
      </c>
      <c r="X15" s="24">
        <v>1.9376822683040091</v>
      </c>
      <c r="Y15" s="25">
        <v>2.5138929057775079</v>
      </c>
      <c r="Z15" s="38"/>
      <c r="AA15" s="38"/>
      <c r="AC15" s="39"/>
    </row>
    <row r="16" spans="1:29" x14ac:dyDescent="0.2">
      <c r="A16" s="6">
        <v>12</v>
      </c>
      <c r="B16" s="2" t="s">
        <v>29</v>
      </c>
      <c r="C16" s="209"/>
      <c r="D16" s="209"/>
      <c r="E16" s="3">
        <v>1357.2</v>
      </c>
      <c r="F16" s="2" t="s">
        <v>28</v>
      </c>
      <c r="G16" s="2">
        <v>27.81</v>
      </c>
      <c r="H16" s="2">
        <v>25.58</v>
      </c>
      <c r="I16" s="7">
        <v>32.591000000000001</v>
      </c>
      <c r="K16" s="2" t="s">
        <v>93</v>
      </c>
      <c r="L16" s="20"/>
      <c r="M16" s="23">
        <v>19.050150000000002</v>
      </c>
      <c r="N16" s="24">
        <v>6.3662549999999998E-2</v>
      </c>
      <c r="O16" s="24">
        <v>3.85992E-2</v>
      </c>
      <c r="P16" s="24">
        <v>2.2726296103105152</v>
      </c>
      <c r="Q16" s="25">
        <v>2.8074532945903505</v>
      </c>
      <c r="R16" s="23">
        <v>18.12595</v>
      </c>
      <c r="S16" s="24">
        <v>5.9496149999999998E-2</v>
      </c>
      <c r="T16" s="24">
        <v>3.5799150000000002E-2</v>
      </c>
      <c r="U16" s="24">
        <v>2.2861044071911731</v>
      </c>
      <c r="V16" s="25">
        <v>2.7922201010351233</v>
      </c>
      <c r="W16" s="23">
        <v>18.793150000000001</v>
      </c>
      <c r="X16" s="24">
        <v>2.2934618220578824</v>
      </c>
      <c r="Y16" s="25">
        <v>2.8242225237640421</v>
      </c>
      <c r="Z16" s="38"/>
      <c r="AA16" s="38"/>
      <c r="AC16" s="39"/>
    </row>
    <row r="17" spans="1:29" x14ac:dyDescent="0.2">
      <c r="A17" s="6">
        <v>13</v>
      </c>
      <c r="B17" s="2" t="s">
        <v>30</v>
      </c>
      <c r="C17" s="209"/>
      <c r="D17" s="209"/>
      <c r="E17" s="3">
        <v>1357.3</v>
      </c>
      <c r="F17" s="2" t="s">
        <v>28</v>
      </c>
      <c r="G17" s="2">
        <v>27.43</v>
      </c>
      <c r="H17" s="2">
        <v>25.58</v>
      </c>
      <c r="I17" s="7">
        <v>33.395000000000003</v>
      </c>
      <c r="K17" s="2" t="s">
        <v>93</v>
      </c>
      <c r="L17" s="20" t="s">
        <v>123</v>
      </c>
      <c r="M17" s="23">
        <v>17.950400000000002</v>
      </c>
      <c r="N17" s="24">
        <v>7.671E-2</v>
      </c>
      <c r="O17" s="24">
        <v>4.7403750000000001E-2</v>
      </c>
      <c r="P17" s="24">
        <v>2.3538190137607597</v>
      </c>
      <c r="Q17" s="25">
        <v>2.8687757565892569</v>
      </c>
      <c r="R17" s="23">
        <v>17.62115</v>
      </c>
      <c r="S17" s="24">
        <v>7.1056400000000006E-2</v>
      </c>
      <c r="T17" s="24">
        <v>4.3624499999999997E-2</v>
      </c>
      <c r="U17" s="24">
        <v>2.3643974441205149</v>
      </c>
      <c r="V17" s="25">
        <v>2.8701511218765714</v>
      </c>
      <c r="W17" s="23">
        <v>19.1554</v>
      </c>
      <c r="X17" s="24">
        <v>2.3495493235810998</v>
      </c>
      <c r="Y17" s="25">
        <v>2.9062538227855641</v>
      </c>
      <c r="Z17" s="38"/>
      <c r="AA17" s="38"/>
      <c r="AC17" s="39"/>
    </row>
    <row r="18" spans="1:29" x14ac:dyDescent="0.2">
      <c r="A18" s="6">
        <v>14</v>
      </c>
      <c r="B18" s="2" t="s">
        <v>31</v>
      </c>
      <c r="C18" s="209"/>
      <c r="D18" s="209"/>
      <c r="E18" s="3">
        <v>1357.52</v>
      </c>
      <c r="F18" s="2" t="s">
        <v>28</v>
      </c>
      <c r="G18" s="2">
        <v>27.52</v>
      </c>
      <c r="H18" s="2">
        <v>25.52</v>
      </c>
      <c r="I18" s="7">
        <v>30.067</v>
      </c>
      <c r="K18" s="2" t="s">
        <v>28</v>
      </c>
      <c r="L18" s="20"/>
      <c r="M18" s="23">
        <v>17.12865</v>
      </c>
      <c r="N18" s="24">
        <v>2.7141850000000002E-2</v>
      </c>
      <c r="O18" s="24">
        <v>1.4521050000000001E-2</v>
      </c>
      <c r="P18" s="24">
        <v>2.1194428534417025</v>
      </c>
      <c r="Q18" s="25">
        <v>2.5575100485664826</v>
      </c>
      <c r="R18" s="23">
        <v>16.3306</v>
      </c>
      <c r="S18" s="24">
        <v>2.640895E-2</v>
      </c>
      <c r="T18" s="24">
        <v>1.4054049999999998E-2</v>
      </c>
      <c r="U18" s="24">
        <v>2.113145613958558</v>
      </c>
      <c r="V18" s="25">
        <v>2.5255899675041187</v>
      </c>
      <c r="W18" s="23">
        <v>17.778849999999998</v>
      </c>
      <c r="X18" s="24">
        <v>2.1156977454920849</v>
      </c>
      <c r="Y18" s="25">
        <v>2.5731801398280876</v>
      </c>
      <c r="Z18" s="38"/>
      <c r="AA18" s="38"/>
      <c r="AC18" s="39"/>
    </row>
    <row r="19" spans="1:29" x14ac:dyDescent="0.2">
      <c r="A19" s="6">
        <v>15</v>
      </c>
      <c r="B19" s="2" t="s">
        <v>32</v>
      </c>
      <c r="C19" s="209"/>
      <c r="D19" s="209"/>
      <c r="E19" s="3">
        <v>1357.7</v>
      </c>
      <c r="F19" s="2" t="s">
        <v>28</v>
      </c>
      <c r="G19" s="2">
        <v>26.86</v>
      </c>
      <c r="H19" s="2">
        <v>25.44</v>
      </c>
      <c r="I19" s="7">
        <v>28.981000000000002</v>
      </c>
      <c r="K19" s="2" t="s">
        <v>28</v>
      </c>
      <c r="L19" s="20" t="s">
        <v>141</v>
      </c>
      <c r="M19" s="23">
        <v>16.478250000000003</v>
      </c>
      <c r="N19" s="24">
        <v>2.1566399999999999E-2</v>
      </c>
      <c r="O19" s="24">
        <v>1.1014650000000001E-2</v>
      </c>
      <c r="P19" s="24">
        <v>2.1150121455990201</v>
      </c>
      <c r="Q19" s="25">
        <v>2.5322890569785717</v>
      </c>
      <c r="R19" s="23">
        <v>15.57835</v>
      </c>
      <c r="S19" s="24">
        <v>2.1763899999999999E-2</v>
      </c>
      <c r="T19" s="24">
        <v>1.1063750000000001E-2</v>
      </c>
      <c r="U19" s="24">
        <v>2.0953005573213663</v>
      </c>
      <c r="V19" s="25">
        <v>2.481947718820793</v>
      </c>
      <c r="W19" s="23">
        <v>16.687950000000001</v>
      </c>
      <c r="X19" s="24">
        <v>2.1180866091977473</v>
      </c>
      <c r="Y19" s="25">
        <v>2.5423534751564265</v>
      </c>
      <c r="Z19" s="38"/>
      <c r="AA19" s="38"/>
      <c r="AC19" s="39"/>
    </row>
    <row r="20" spans="1:29" x14ac:dyDescent="0.2">
      <c r="A20" s="6">
        <v>16</v>
      </c>
      <c r="B20" s="2" t="s">
        <v>33</v>
      </c>
      <c r="C20" s="209"/>
      <c r="D20" s="209"/>
      <c r="E20" s="3">
        <v>1358.5</v>
      </c>
      <c r="F20" s="2" t="s">
        <v>19</v>
      </c>
      <c r="G20" s="2">
        <v>27.64</v>
      </c>
      <c r="H20" s="2">
        <v>25.37</v>
      </c>
      <c r="I20" s="7">
        <v>29.635000000000002</v>
      </c>
      <c r="K20" s="2" t="s">
        <v>94</v>
      </c>
      <c r="L20" s="20" t="s">
        <v>124</v>
      </c>
      <c r="M20" s="23">
        <v>18.233799999999999</v>
      </c>
      <c r="N20" s="24">
        <v>4.03296E-2</v>
      </c>
      <c r="O20" s="24">
        <v>2.3094150000000001E-2</v>
      </c>
      <c r="P20" s="24">
        <v>2.1112376466122278</v>
      </c>
      <c r="Q20" s="25">
        <v>2.5820430994699231</v>
      </c>
      <c r="R20" s="23">
        <v>17.071899999999999</v>
      </c>
      <c r="S20" s="24">
        <v>3.8471900000000003E-2</v>
      </c>
      <c r="T20" s="24">
        <v>2.1871999999999999E-2</v>
      </c>
      <c r="U20" s="24">
        <v>2.0944188057843403</v>
      </c>
      <c r="V20" s="25">
        <v>2.5255836936146889</v>
      </c>
      <c r="W20" s="23">
        <v>19.032699999999998</v>
      </c>
      <c r="X20" s="24">
        <v>2.085812150200224</v>
      </c>
      <c r="Y20" s="25">
        <v>2.5761164774298853</v>
      </c>
      <c r="Z20" s="38"/>
      <c r="AA20" s="38"/>
      <c r="AC20" s="39"/>
    </row>
    <row r="21" spans="1:29" x14ac:dyDescent="0.2">
      <c r="A21" s="6">
        <v>17</v>
      </c>
      <c r="B21" s="2" t="s">
        <v>34</v>
      </c>
      <c r="C21" s="209"/>
      <c r="D21" s="209"/>
      <c r="E21" s="3">
        <v>1360.55</v>
      </c>
      <c r="F21" s="2" t="s">
        <v>35</v>
      </c>
      <c r="G21" s="2">
        <v>28</v>
      </c>
      <c r="H21" s="2">
        <v>25.34</v>
      </c>
      <c r="I21" s="7">
        <v>31.268000000000001</v>
      </c>
      <c r="K21" s="2" t="s">
        <v>95</v>
      </c>
      <c r="L21" s="20" t="s">
        <v>140</v>
      </c>
      <c r="M21" s="23">
        <v>16.803800000000003</v>
      </c>
      <c r="N21" s="24">
        <v>0.12758049999999999</v>
      </c>
      <c r="O21" s="24">
        <v>8.6053149999999995E-2</v>
      </c>
      <c r="P21" s="24">
        <v>2.2068929413809002</v>
      </c>
      <c r="Q21" s="25">
        <v>2.6526362064169753</v>
      </c>
      <c r="R21" s="23">
        <v>16.0854</v>
      </c>
      <c r="S21" s="24">
        <v>0.104296</v>
      </c>
      <c r="T21" s="24">
        <v>6.839075E-2</v>
      </c>
      <c r="U21" s="24">
        <v>2.1963684825197234</v>
      </c>
      <c r="V21" s="25">
        <v>2.6173863370588788</v>
      </c>
      <c r="W21" s="23">
        <v>18.10435</v>
      </c>
      <c r="X21" s="24">
        <v>2.1981637980908508</v>
      </c>
      <c r="Y21" s="25">
        <v>2.6841032176760979</v>
      </c>
      <c r="Z21" s="38"/>
      <c r="AA21" s="38"/>
      <c r="AC21" s="39"/>
    </row>
    <row r="22" spans="1:29" x14ac:dyDescent="0.2">
      <c r="A22" s="6">
        <v>18</v>
      </c>
      <c r="B22" s="2" t="s">
        <v>36</v>
      </c>
      <c r="C22" s="209"/>
      <c r="D22" s="209"/>
      <c r="E22" s="3">
        <v>1360.6</v>
      </c>
      <c r="F22" s="2" t="s">
        <v>35</v>
      </c>
      <c r="G22" s="2">
        <v>26.31</v>
      </c>
      <c r="H22" s="2">
        <v>25.47</v>
      </c>
      <c r="I22" s="7">
        <v>29.35</v>
      </c>
      <c r="K22" s="2" t="s">
        <v>103</v>
      </c>
      <c r="L22" s="20" t="s">
        <v>140</v>
      </c>
      <c r="M22" s="23">
        <v>17.11515</v>
      </c>
      <c r="N22" s="24">
        <v>0.15873300000000001</v>
      </c>
      <c r="O22" s="24">
        <v>0.1107495</v>
      </c>
      <c r="P22" s="24">
        <v>2.1833994448919753</v>
      </c>
      <c r="Q22" s="25">
        <v>2.6342565982632471</v>
      </c>
      <c r="R22" s="23">
        <v>16.6782</v>
      </c>
      <c r="S22" s="24">
        <v>0.14457900000000001</v>
      </c>
      <c r="T22" s="24">
        <v>9.9632699999999991E-2</v>
      </c>
      <c r="U22" s="24">
        <v>2.1914286595903634</v>
      </c>
      <c r="V22" s="25">
        <v>2.6300783465839213</v>
      </c>
      <c r="W22" s="23">
        <v>17.85275</v>
      </c>
      <c r="X22" s="24">
        <v>2.2037602639580696</v>
      </c>
      <c r="Y22" s="25">
        <v>2.6826961863640753</v>
      </c>
      <c r="Z22" s="38"/>
      <c r="AA22" s="38"/>
      <c r="AC22" s="39"/>
    </row>
    <row r="23" spans="1:29" x14ac:dyDescent="0.2">
      <c r="A23" s="6">
        <v>19</v>
      </c>
      <c r="B23" s="2" t="s">
        <v>37</v>
      </c>
      <c r="C23" s="209"/>
      <c r="D23" s="209"/>
      <c r="E23" s="3">
        <v>1361.12</v>
      </c>
      <c r="F23" s="2" t="s">
        <v>38</v>
      </c>
      <c r="G23" s="2">
        <v>26.37</v>
      </c>
      <c r="H23" s="2">
        <v>25.5</v>
      </c>
      <c r="I23" s="7">
        <v>29.29</v>
      </c>
      <c r="K23" s="2" t="s">
        <v>96</v>
      </c>
      <c r="L23" s="20"/>
      <c r="M23" s="23">
        <v>17.21425</v>
      </c>
      <c r="N23" s="24">
        <v>0.35374749999999999</v>
      </c>
      <c r="O23" s="24">
        <v>0.27148450000000002</v>
      </c>
      <c r="P23" s="24">
        <v>2.1774174457897115</v>
      </c>
      <c r="Q23" s="25">
        <v>2.6301824538381027</v>
      </c>
      <c r="R23" s="23">
        <v>16.818449999999999</v>
      </c>
      <c r="S23" s="24">
        <v>0.33778350000000001</v>
      </c>
      <c r="T23" s="24">
        <v>0.25815900000000003</v>
      </c>
      <c r="U23" s="24">
        <v>2.1574482775097992</v>
      </c>
      <c r="V23" s="25">
        <v>2.593662312846444</v>
      </c>
      <c r="W23" s="23">
        <v>18.4299</v>
      </c>
      <c r="X23" s="24">
        <v>2.169786855496278</v>
      </c>
      <c r="Y23" s="25">
        <v>2.6600261772739437</v>
      </c>
      <c r="Z23" s="38"/>
      <c r="AA23" s="38"/>
      <c r="AC23" s="39"/>
    </row>
    <row r="24" spans="1:29" x14ac:dyDescent="0.2">
      <c r="A24" s="6">
        <v>20</v>
      </c>
      <c r="B24" s="2" t="s">
        <v>39</v>
      </c>
      <c r="C24" s="209"/>
      <c r="D24" s="209"/>
      <c r="E24" s="3">
        <v>1361.22</v>
      </c>
      <c r="F24" s="2" t="s">
        <v>38</v>
      </c>
      <c r="G24" s="2">
        <v>26.43</v>
      </c>
      <c r="H24" s="2">
        <v>25.42</v>
      </c>
      <c r="I24" s="7">
        <v>30.085999999999999</v>
      </c>
      <c r="K24" s="2" t="s">
        <v>97</v>
      </c>
      <c r="L24" s="20"/>
      <c r="M24" s="23">
        <v>18.456399999999999</v>
      </c>
      <c r="N24" s="24">
        <v>0.44879199999999997</v>
      </c>
      <c r="O24" s="24">
        <v>0.35240649999999996</v>
      </c>
      <c r="P24" s="24">
        <v>2.2319758727543513</v>
      </c>
      <c r="Q24" s="25">
        <v>2.7371569953024699</v>
      </c>
      <c r="R24" s="23">
        <v>17.651200000000003</v>
      </c>
      <c r="S24" s="24">
        <v>0.44059800000000005</v>
      </c>
      <c r="T24" s="24">
        <v>0.34509250000000002</v>
      </c>
      <c r="U24" s="24">
        <v>2.1879200521223328</v>
      </c>
      <c r="V24" s="25">
        <v>2.6568948849989833</v>
      </c>
      <c r="W24" s="23">
        <v>19.690899999999999</v>
      </c>
      <c r="X24" s="24">
        <v>2.2137458720273058</v>
      </c>
      <c r="Y24" s="25">
        <v>2.7565323859161901</v>
      </c>
      <c r="Z24" s="38"/>
      <c r="AA24" s="38"/>
      <c r="AC24" s="39"/>
    </row>
    <row r="25" spans="1:29" x14ac:dyDescent="0.2">
      <c r="A25" s="6">
        <v>21</v>
      </c>
      <c r="B25" s="2" t="s">
        <v>40</v>
      </c>
      <c r="C25" s="209"/>
      <c r="D25" s="209"/>
      <c r="E25" s="3">
        <v>1361.7</v>
      </c>
      <c r="F25" s="2" t="s">
        <v>41</v>
      </c>
      <c r="G25" s="2">
        <v>26.49</v>
      </c>
      <c r="H25" s="2">
        <v>25.52</v>
      </c>
      <c r="I25" s="7">
        <v>30.475000000000001</v>
      </c>
      <c r="K25" s="2" t="s">
        <v>98</v>
      </c>
      <c r="L25" s="20"/>
      <c r="M25" s="23">
        <v>19.287749999999999</v>
      </c>
      <c r="N25" s="24">
        <v>2.266095</v>
      </c>
      <c r="O25" s="24">
        <v>1.976305</v>
      </c>
      <c r="P25" s="24">
        <v>2.2501056278848424</v>
      </c>
      <c r="Q25" s="25">
        <v>2.7878105817630123</v>
      </c>
      <c r="R25" s="23">
        <v>18.751849999999997</v>
      </c>
      <c r="S25" s="24">
        <v>2.2691400000000002</v>
      </c>
      <c r="T25" s="24">
        <v>1.9755449999999999</v>
      </c>
      <c r="U25" s="24">
        <v>2.2099962761583494</v>
      </c>
      <c r="V25" s="25">
        <v>2.7200585873385168</v>
      </c>
      <c r="W25" s="23">
        <v>20.348649999999999</v>
      </c>
      <c r="X25" s="24">
        <v>2.2427688011170956</v>
      </c>
      <c r="Y25" s="25">
        <v>2.8157335877342162</v>
      </c>
      <c r="Z25" s="38"/>
      <c r="AA25" s="38"/>
      <c r="AC25" s="39"/>
    </row>
    <row r="26" spans="1:29" x14ac:dyDescent="0.2">
      <c r="A26" s="6">
        <v>22</v>
      </c>
      <c r="B26" s="2" t="s">
        <v>42</v>
      </c>
      <c r="C26" s="209"/>
      <c r="D26" s="209"/>
      <c r="E26" s="3">
        <v>1362.2</v>
      </c>
      <c r="F26" s="2" t="s">
        <v>41</v>
      </c>
      <c r="G26" s="2">
        <v>26.86</v>
      </c>
      <c r="H26" s="2">
        <v>25.43</v>
      </c>
      <c r="I26" s="7">
        <v>29.605</v>
      </c>
      <c r="K26" s="2" t="s">
        <v>99</v>
      </c>
      <c r="L26" s="20" t="s">
        <v>134</v>
      </c>
      <c r="M26" s="23">
        <v>18.991350000000001</v>
      </c>
      <c r="N26" s="24">
        <v>4.5364400000000007</v>
      </c>
      <c r="O26" s="24">
        <v>4.092625</v>
      </c>
      <c r="P26" s="24">
        <v>2.1544432016439745</v>
      </c>
      <c r="Q26" s="25">
        <v>2.6595227758644402</v>
      </c>
      <c r="R26" s="23">
        <v>18.677799999999998</v>
      </c>
      <c r="S26" s="24">
        <v>4.3147349999999998</v>
      </c>
      <c r="T26" s="24">
        <v>3.8808600000000002</v>
      </c>
      <c r="U26" s="24">
        <v>2.1582804892266378</v>
      </c>
      <c r="V26" s="25">
        <v>2.6539870642136609</v>
      </c>
      <c r="W26" s="23">
        <v>20.4925</v>
      </c>
      <c r="X26" s="24">
        <v>2.1412276833832715</v>
      </c>
      <c r="Y26" s="25">
        <v>2.6931153400208108</v>
      </c>
      <c r="Z26" s="38"/>
      <c r="AA26" s="38"/>
      <c r="AC26" s="39"/>
    </row>
    <row r="27" spans="1:29" x14ac:dyDescent="0.2">
      <c r="A27" s="6">
        <v>23</v>
      </c>
      <c r="B27" s="2" t="s">
        <v>43</v>
      </c>
      <c r="C27" s="209" t="s">
        <v>44</v>
      </c>
      <c r="D27" s="209" t="s">
        <v>45</v>
      </c>
      <c r="E27" s="2">
        <v>1387.5</v>
      </c>
      <c r="F27" s="2" t="s">
        <v>26</v>
      </c>
      <c r="G27" s="2">
        <v>26.46</v>
      </c>
      <c r="H27" s="2">
        <v>25.68</v>
      </c>
      <c r="I27" s="7">
        <v>26.27</v>
      </c>
      <c r="K27" s="2" t="s">
        <v>100</v>
      </c>
      <c r="L27" s="20" t="s">
        <v>135</v>
      </c>
      <c r="M27" s="23">
        <v>17.057449999999999</v>
      </c>
      <c r="N27" s="24">
        <v>0.57494299999999998</v>
      </c>
      <c r="O27" s="24">
        <v>0.46367150000000001</v>
      </c>
      <c r="P27" s="24">
        <v>1.9310462099914991</v>
      </c>
      <c r="Q27" s="25">
        <v>2.3281735736548215</v>
      </c>
      <c r="R27" s="23">
        <v>16.2836</v>
      </c>
      <c r="S27" s="24">
        <v>0.55489650000000001</v>
      </c>
      <c r="T27" s="24">
        <v>0.445025</v>
      </c>
      <c r="U27" s="24">
        <v>1.8965816102170114</v>
      </c>
      <c r="V27" s="25">
        <v>2.2654836143619592</v>
      </c>
      <c r="W27" s="23">
        <v>18.4849</v>
      </c>
      <c r="X27" s="24">
        <v>1.9150253918312101</v>
      </c>
      <c r="Y27" s="25">
        <v>2.3492899437675039</v>
      </c>
      <c r="Z27" s="38"/>
      <c r="AA27" s="38"/>
      <c r="AC27" s="39"/>
    </row>
    <row r="28" spans="1:29" x14ac:dyDescent="0.2">
      <c r="A28" s="6">
        <v>24</v>
      </c>
      <c r="B28" s="2" t="s">
        <v>46</v>
      </c>
      <c r="C28" s="209"/>
      <c r="D28" s="209"/>
      <c r="E28" s="2">
        <v>1391.3</v>
      </c>
      <c r="F28" s="2" t="s">
        <v>41</v>
      </c>
      <c r="G28" s="2">
        <v>27.05</v>
      </c>
      <c r="H28" s="2">
        <v>25.52</v>
      </c>
      <c r="I28" s="7">
        <v>29.303000000000001</v>
      </c>
      <c r="K28" s="2" t="s">
        <v>41</v>
      </c>
      <c r="L28" s="20" t="s">
        <v>136</v>
      </c>
      <c r="M28" s="23">
        <v>16.77505</v>
      </c>
      <c r="N28" s="24">
        <v>0.330482</v>
      </c>
      <c r="O28" s="24">
        <v>0.25253599999999998</v>
      </c>
      <c r="P28" s="24">
        <v>2.1172239798573682</v>
      </c>
      <c r="Q28" s="25">
        <v>2.5439769559343772</v>
      </c>
      <c r="R28" s="23">
        <v>15.924949999999999</v>
      </c>
      <c r="S28" s="24">
        <v>0.31585950000000002</v>
      </c>
      <c r="T28" s="24">
        <v>0.2400555</v>
      </c>
      <c r="U28" s="24">
        <v>2.0969535237715418</v>
      </c>
      <c r="V28" s="25">
        <v>2.4941443553666374</v>
      </c>
      <c r="W28" s="23">
        <v>17.36355</v>
      </c>
      <c r="X28" s="24">
        <v>2.1171006824574281</v>
      </c>
      <c r="Y28" s="25">
        <v>2.5619457468449953</v>
      </c>
      <c r="Z28" s="38"/>
      <c r="AA28" s="38"/>
      <c r="AC28" s="39"/>
    </row>
    <row r="29" spans="1:29" x14ac:dyDescent="0.2">
      <c r="A29" s="6">
        <v>25</v>
      </c>
      <c r="B29" s="2" t="s">
        <v>47</v>
      </c>
      <c r="C29" s="209"/>
      <c r="D29" s="209"/>
      <c r="E29" s="2">
        <v>1391.8</v>
      </c>
      <c r="F29" s="2" t="s">
        <v>41</v>
      </c>
      <c r="G29" s="2">
        <v>26.24</v>
      </c>
      <c r="H29" s="2">
        <v>25.49</v>
      </c>
      <c r="I29" s="7">
        <v>28.506</v>
      </c>
      <c r="K29" s="2" t="s">
        <v>101</v>
      </c>
      <c r="L29" s="20" t="s">
        <v>137</v>
      </c>
      <c r="M29" s="23">
        <v>17.141399999999997</v>
      </c>
      <c r="N29" s="24">
        <v>0.21898450000000003</v>
      </c>
      <c r="O29" s="24">
        <v>0.1600385</v>
      </c>
      <c r="P29" s="24">
        <v>2.1320841299443614</v>
      </c>
      <c r="Q29" s="25">
        <v>2.5731598909457452</v>
      </c>
      <c r="R29" s="23">
        <v>16.5244</v>
      </c>
      <c r="S29" s="24">
        <v>0.20400550000000001</v>
      </c>
      <c r="T29" s="24">
        <v>0.14731749999999999</v>
      </c>
      <c r="U29" s="24">
        <v>2.1234327685110399</v>
      </c>
      <c r="V29" s="25">
        <v>2.5437765864558033</v>
      </c>
      <c r="W29" s="23">
        <v>17.943549999999998</v>
      </c>
      <c r="X29" s="24">
        <v>2.1157839134823808</v>
      </c>
      <c r="Y29" s="25">
        <v>2.5784494119317531</v>
      </c>
      <c r="Z29" s="38"/>
      <c r="AA29" s="38"/>
      <c r="AC29" s="39"/>
    </row>
    <row r="30" spans="1:29" x14ac:dyDescent="0.2">
      <c r="A30" s="6">
        <v>26</v>
      </c>
      <c r="B30" s="2" t="s">
        <v>48</v>
      </c>
      <c r="C30" s="209"/>
      <c r="D30" s="209"/>
      <c r="E30" s="2">
        <v>1401.57</v>
      </c>
      <c r="F30" s="2" t="s">
        <v>19</v>
      </c>
      <c r="G30" s="2">
        <v>25.43</v>
      </c>
      <c r="H30" s="2">
        <v>25.56</v>
      </c>
      <c r="I30" s="7">
        <v>27.751000000000001</v>
      </c>
      <c r="K30" s="2" t="s">
        <v>102</v>
      </c>
      <c r="L30" s="20" t="s">
        <v>125</v>
      </c>
      <c r="M30" s="23">
        <v>17.889749999999999</v>
      </c>
      <c r="N30" s="24">
        <v>1.7204600000000001</v>
      </c>
      <c r="O30" s="24">
        <v>1.4760499999999999</v>
      </c>
      <c r="P30" s="24">
        <v>2.1287146405877269</v>
      </c>
      <c r="Q30" s="25">
        <v>2.5925078442049148</v>
      </c>
      <c r="R30" s="23">
        <v>17.3279</v>
      </c>
      <c r="S30" s="24">
        <v>1.6496999999999999</v>
      </c>
      <c r="T30" s="24">
        <v>1.4108700000000001</v>
      </c>
      <c r="U30" s="24">
        <v>2.1108677291947089</v>
      </c>
      <c r="V30" s="25">
        <v>2.5533003069720572</v>
      </c>
      <c r="W30" s="23">
        <v>19.950099999999999</v>
      </c>
      <c r="X30" s="24">
        <v>2.0930962416083356</v>
      </c>
      <c r="Y30" s="25">
        <v>2.6147395488156184</v>
      </c>
      <c r="Z30" s="38"/>
      <c r="AA30" s="38"/>
      <c r="AC30" s="39"/>
    </row>
    <row r="31" spans="1:29" x14ac:dyDescent="0.2">
      <c r="A31" s="6">
        <v>27</v>
      </c>
      <c r="B31" s="2" t="s">
        <v>49</v>
      </c>
      <c r="C31" s="209"/>
      <c r="D31" s="209"/>
      <c r="E31" s="2">
        <v>1404.45</v>
      </c>
      <c r="F31" s="2" t="s">
        <v>41</v>
      </c>
      <c r="G31" s="2">
        <v>26.86</v>
      </c>
      <c r="H31" s="2">
        <v>25.42</v>
      </c>
      <c r="I31" s="7">
        <v>29.751999999999999</v>
      </c>
      <c r="K31" s="2" t="s">
        <v>104</v>
      </c>
      <c r="L31" s="20" t="s">
        <v>126</v>
      </c>
      <c r="M31" s="23">
        <v>17.137350000000001</v>
      </c>
      <c r="N31" s="24">
        <v>0.2431835</v>
      </c>
      <c r="O31" s="24">
        <v>0.17839100000000002</v>
      </c>
      <c r="P31" s="24">
        <v>2.1939193239658854</v>
      </c>
      <c r="Q31" s="25">
        <v>2.6476572865394337</v>
      </c>
      <c r="R31" s="23">
        <v>16.652850000000001</v>
      </c>
      <c r="S31" s="24">
        <v>0.23458299999999999</v>
      </c>
      <c r="T31" s="24">
        <v>0.1716705</v>
      </c>
      <c r="U31" s="24">
        <v>2.1778884628751105</v>
      </c>
      <c r="V31" s="25">
        <v>2.6130332662294742</v>
      </c>
      <c r="W31" s="23">
        <v>18.700949999999999</v>
      </c>
      <c r="X31" s="24">
        <v>2.1694627890324027</v>
      </c>
      <c r="Y31" s="25">
        <v>2.6684963638771491</v>
      </c>
      <c r="Z31" s="38"/>
      <c r="AA31" s="38"/>
      <c r="AC31" s="39"/>
    </row>
    <row r="32" spans="1:29" x14ac:dyDescent="0.2">
      <c r="A32" s="6">
        <v>28</v>
      </c>
      <c r="B32" s="2" t="s">
        <v>50</v>
      </c>
      <c r="C32" s="209"/>
      <c r="D32" s="209"/>
      <c r="E32" s="2">
        <v>1407.28</v>
      </c>
      <c r="F32" s="2" t="s">
        <v>51</v>
      </c>
      <c r="G32" s="2">
        <v>27.84</v>
      </c>
      <c r="H32" s="2">
        <v>25.64</v>
      </c>
      <c r="I32" s="7">
        <v>28.887</v>
      </c>
      <c r="K32" s="2" t="s">
        <v>105</v>
      </c>
      <c r="L32" s="20"/>
      <c r="M32" s="23">
        <v>21.272449999999999</v>
      </c>
      <c r="N32" s="24">
        <v>53.632599999999996</v>
      </c>
      <c r="O32" s="24">
        <v>51.791849999999997</v>
      </c>
      <c r="P32" s="24">
        <v>2.0067439320517035</v>
      </c>
      <c r="Q32" s="25">
        <v>2.5489734347541084</v>
      </c>
      <c r="R32" s="23">
        <v>21.09085</v>
      </c>
      <c r="S32" s="24">
        <v>53.526000000000003</v>
      </c>
      <c r="T32" s="24">
        <v>51.69135</v>
      </c>
      <c r="U32" s="24">
        <v>2.0019306694886931</v>
      </c>
      <c r="V32" s="25">
        <v>2.5370064709599096</v>
      </c>
      <c r="W32" s="23">
        <v>23.083449999999999</v>
      </c>
      <c r="X32" s="24">
        <v>2.0061081627290944</v>
      </c>
      <c r="Y32" s="25">
        <v>2.6081624166690798</v>
      </c>
      <c r="Z32" s="38"/>
      <c r="AA32" s="38"/>
      <c r="AC32" s="39"/>
    </row>
    <row r="33" spans="1:29" x14ac:dyDescent="0.2">
      <c r="A33" s="6">
        <v>29</v>
      </c>
      <c r="B33" s="2" t="s">
        <v>52</v>
      </c>
      <c r="C33" s="209"/>
      <c r="D33" s="209"/>
      <c r="E33" s="2">
        <v>1407.65</v>
      </c>
      <c r="F33" s="2" t="s">
        <v>51</v>
      </c>
      <c r="G33" s="2">
        <v>26.31</v>
      </c>
      <c r="H33" s="2">
        <v>25.6</v>
      </c>
      <c r="I33" s="7">
        <v>29.335999999999999</v>
      </c>
      <c r="K33" s="2" t="s">
        <v>106</v>
      </c>
      <c r="L33" s="20" t="s">
        <v>121</v>
      </c>
      <c r="M33" s="23">
        <v>15.6858</v>
      </c>
      <c r="N33" s="24">
        <v>4.3240100000000004E-2</v>
      </c>
      <c r="O33" s="24">
        <v>2.5060499999999999E-2</v>
      </c>
      <c r="P33" s="24">
        <v>2.1636513919931208</v>
      </c>
      <c r="Q33" s="25">
        <v>2.5661761751438168</v>
      </c>
      <c r="R33" s="23">
        <v>15.38635</v>
      </c>
      <c r="S33" s="24">
        <v>4.2977349999999997E-2</v>
      </c>
      <c r="T33" s="24">
        <v>2.4910649999999999E-2</v>
      </c>
      <c r="U33" s="24">
        <v>2.1450159905302417</v>
      </c>
      <c r="V33" s="25">
        <v>2.5350710916302197</v>
      </c>
      <c r="W33" s="23">
        <v>16.09055</v>
      </c>
      <c r="X33" s="24">
        <v>2.1814662001020126</v>
      </c>
      <c r="Y33" s="25">
        <v>2.5997867679690061</v>
      </c>
      <c r="Z33" s="38"/>
      <c r="AA33" s="38"/>
      <c r="AC33" s="39"/>
    </row>
    <row r="34" spans="1:29" x14ac:dyDescent="0.2">
      <c r="A34" s="6">
        <v>30</v>
      </c>
      <c r="B34" s="2" t="s">
        <v>53</v>
      </c>
      <c r="C34" s="209"/>
      <c r="D34" s="209"/>
      <c r="E34" s="2">
        <v>1409.2</v>
      </c>
      <c r="F34" s="2" t="s">
        <v>19</v>
      </c>
      <c r="G34" s="2">
        <v>26.62</v>
      </c>
      <c r="H34" s="2">
        <v>25.59</v>
      </c>
      <c r="I34" s="7">
        <v>30.666</v>
      </c>
      <c r="K34" s="2" t="s">
        <v>107</v>
      </c>
      <c r="L34" s="20"/>
      <c r="M34" s="23">
        <v>17.1647</v>
      </c>
      <c r="N34" s="24">
        <v>2.0249E-2</v>
      </c>
      <c r="O34" s="24">
        <v>9.9046700000000008E-3</v>
      </c>
      <c r="P34" s="24">
        <v>2.2358343490752626</v>
      </c>
      <c r="Q34" s="25">
        <v>2.6991322230041099</v>
      </c>
      <c r="R34" s="23">
        <v>16.672599999999999</v>
      </c>
      <c r="S34" s="24">
        <v>2.40194E-2</v>
      </c>
      <c r="T34" s="24">
        <v>1.2162550000000001E-2</v>
      </c>
      <c r="U34" s="24">
        <v>2.2304909272380331</v>
      </c>
      <c r="V34" s="25">
        <v>2.6767806083097514</v>
      </c>
      <c r="W34" s="23">
        <v>17.677300000000002</v>
      </c>
      <c r="X34" s="24">
        <v>2.2357251492214631</v>
      </c>
      <c r="Y34" s="25">
        <v>2.7158065124795465</v>
      </c>
      <c r="Z34" s="38"/>
      <c r="AA34" s="38"/>
      <c r="AC34" s="39"/>
    </row>
    <row r="35" spans="1:29" x14ac:dyDescent="0.2">
      <c r="A35" s="6">
        <v>31</v>
      </c>
      <c r="B35" s="2" t="s">
        <v>54</v>
      </c>
      <c r="C35" s="209"/>
      <c r="D35" s="209"/>
      <c r="E35" s="2">
        <v>1410.1</v>
      </c>
      <c r="F35" s="2" t="s">
        <v>28</v>
      </c>
      <c r="G35" s="2">
        <v>27.49</v>
      </c>
      <c r="H35" s="2">
        <v>25.36</v>
      </c>
      <c r="I35" s="7">
        <v>29.532</v>
      </c>
      <c r="K35" s="2" t="s">
        <v>108</v>
      </c>
      <c r="L35" s="20"/>
      <c r="M35" s="23">
        <v>15.991149999999999</v>
      </c>
      <c r="N35" s="24">
        <v>2.348445E-2</v>
      </c>
      <c r="O35" s="24">
        <v>1.22396E-2</v>
      </c>
      <c r="P35" s="24">
        <v>2.1243886738398303</v>
      </c>
      <c r="Q35" s="25">
        <v>2.5287678521403296</v>
      </c>
      <c r="R35" s="23">
        <v>15.5505</v>
      </c>
      <c r="S35" s="24">
        <v>2.0815500000000001E-2</v>
      </c>
      <c r="T35" s="24">
        <v>1.0592500000000001E-2</v>
      </c>
      <c r="U35" s="24">
        <v>2.0725155231817904</v>
      </c>
      <c r="V35" s="25">
        <v>2.4541482540482402</v>
      </c>
      <c r="W35" s="23">
        <v>17.108049999999999</v>
      </c>
      <c r="X35" s="24">
        <v>2.102230136677111</v>
      </c>
      <c r="Y35" s="25">
        <v>2.5361076396599254</v>
      </c>
      <c r="Z35" s="38"/>
      <c r="AA35" s="38"/>
      <c r="AC35" s="39"/>
    </row>
    <row r="36" spans="1:29" x14ac:dyDescent="0.2">
      <c r="A36" s="6">
        <v>32</v>
      </c>
      <c r="B36" s="2" t="s">
        <v>55</v>
      </c>
      <c r="C36" s="209"/>
      <c r="D36" s="209"/>
      <c r="E36" s="2">
        <v>1410.5</v>
      </c>
      <c r="F36" s="2" t="s">
        <v>28</v>
      </c>
      <c r="G36" s="2">
        <v>26.9</v>
      </c>
      <c r="H36" s="2">
        <v>25.62</v>
      </c>
      <c r="I36" s="7">
        <v>29.843</v>
      </c>
      <c r="K36" s="2" t="s">
        <v>28</v>
      </c>
      <c r="L36" s="20" t="s">
        <v>127</v>
      </c>
      <c r="M36" s="23">
        <v>16.557699999999997</v>
      </c>
      <c r="N36" s="24">
        <v>2.529095E-2</v>
      </c>
      <c r="O36" s="24">
        <v>1.332585E-2</v>
      </c>
      <c r="P36" s="24">
        <v>2.1478513600738736</v>
      </c>
      <c r="Q36" s="25">
        <v>2.5740557552261016</v>
      </c>
      <c r="R36" s="23">
        <v>16.099049999999998</v>
      </c>
      <c r="S36" s="24">
        <v>2.4094150000000002E-2</v>
      </c>
      <c r="T36" s="24">
        <v>1.25798E-2</v>
      </c>
      <c r="U36" s="24">
        <v>2.1308900328356506</v>
      </c>
      <c r="V36" s="25">
        <v>2.539767726056898</v>
      </c>
      <c r="W36" s="23">
        <v>17.132449999999999</v>
      </c>
      <c r="X36" s="24">
        <v>2.1496676324629354</v>
      </c>
      <c r="Y36" s="25">
        <v>2.5941012642704222</v>
      </c>
      <c r="Z36" s="38"/>
      <c r="AA36" s="38"/>
      <c r="AC36" s="39"/>
    </row>
    <row r="37" spans="1:29" x14ac:dyDescent="0.2">
      <c r="A37" s="6"/>
      <c r="B37" s="5" t="s">
        <v>56</v>
      </c>
      <c r="C37" s="2"/>
      <c r="D37" s="2"/>
      <c r="E37" s="2"/>
      <c r="F37" s="2"/>
      <c r="G37" s="2"/>
      <c r="H37" s="2"/>
      <c r="I37" s="7"/>
      <c r="K37" s="12"/>
      <c r="L37" s="21" t="s">
        <v>152</v>
      </c>
      <c r="M37" s="23">
        <v>16.742049999999999</v>
      </c>
      <c r="N37" s="24">
        <v>2.4489400000000001E-2</v>
      </c>
      <c r="O37" s="24">
        <v>1.2583449999999999E-2</v>
      </c>
      <c r="P37" s="24">
        <v>2.074458807114544</v>
      </c>
      <c r="Q37" s="25">
        <v>2.4916040464946407</v>
      </c>
      <c r="R37" s="23">
        <v>16.457799999999999</v>
      </c>
      <c r="S37" s="24">
        <v>2.3108400000000001E-2</v>
      </c>
      <c r="T37" s="24">
        <v>1.1733400000000001E-2</v>
      </c>
      <c r="U37" s="24">
        <v>2.0815168394935171</v>
      </c>
      <c r="V37" s="25">
        <v>2.4915753446324285</v>
      </c>
      <c r="W37" s="23">
        <v>17.385300000000001</v>
      </c>
      <c r="X37" s="24">
        <v>2.0809121469355092</v>
      </c>
      <c r="Y37" s="25">
        <v>2.5188153360640371</v>
      </c>
      <c r="Z37" s="38"/>
      <c r="AA37" s="38"/>
      <c r="AC37" s="39"/>
    </row>
    <row r="38" spans="1:29" x14ac:dyDescent="0.2">
      <c r="A38" s="213" t="s">
        <v>57</v>
      </c>
      <c r="B38" s="214"/>
      <c r="C38" s="214"/>
      <c r="D38" s="214"/>
      <c r="E38" s="214"/>
      <c r="F38" s="214"/>
      <c r="G38" s="214"/>
      <c r="H38" s="214"/>
      <c r="I38" s="215"/>
      <c r="J38" s="14"/>
      <c r="K38" s="11"/>
      <c r="L38" s="19"/>
      <c r="M38" s="23"/>
      <c r="N38" s="24"/>
      <c r="O38" s="24"/>
      <c r="P38" s="24"/>
      <c r="Q38" s="25"/>
      <c r="R38" s="23"/>
      <c r="S38" s="24"/>
      <c r="T38" s="24"/>
      <c r="U38" s="24"/>
      <c r="V38" s="25"/>
      <c r="W38" s="23"/>
      <c r="X38" s="24"/>
      <c r="Y38" s="25"/>
      <c r="Z38" s="38"/>
      <c r="AA38" s="38"/>
      <c r="AC38" s="39"/>
    </row>
    <row r="39" spans="1:29" ht="128" x14ac:dyDescent="0.2">
      <c r="A39" s="15" t="s">
        <v>2</v>
      </c>
      <c r="B39" s="16" t="s">
        <v>3</v>
      </c>
      <c r="C39" s="16" t="s">
        <v>4</v>
      </c>
      <c r="D39" s="16" t="s">
        <v>5</v>
      </c>
      <c r="E39" s="16" t="s">
        <v>6</v>
      </c>
      <c r="F39" s="16" t="s">
        <v>7</v>
      </c>
      <c r="G39" s="16" t="s">
        <v>8</v>
      </c>
      <c r="H39" s="16" t="s">
        <v>9</v>
      </c>
      <c r="I39" s="17" t="s">
        <v>10</v>
      </c>
      <c r="J39" s="14"/>
      <c r="K39" s="16" t="s">
        <v>82</v>
      </c>
      <c r="L39" s="19" t="s">
        <v>120</v>
      </c>
      <c r="M39" s="35" t="s">
        <v>154</v>
      </c>
      <c r="N39" s="36" t="s">
        <v>155</v>
      </c>
      <c r="O39" s="36" t="s">
        <v>156</v>
      </c>
      <c r="P39" s="36" t="s">
        <v>157</v>
      </c>
      <c r="Q39" s="37" t="s">
        <v>158</v>
      </c>
      <c r="R39" s="35" t="s">
        <v>154</v>
      </c>
      <c r="S39" s="36" t="s">
        <v>155</v>
      </c>
      <c r="T39" s="36" t="s">
        <v>156</v>
      </c>
      <c r="U39" s="36" t="s">
        <v>157</v>
      </c>
      <c r="V39" s="37" t="s">
        <v>158</v>
      </c>
      <c r="W39" s="35" t="s">
        <v>154</v>
      </c>
      <c r="X39" s="36" t="s">
        <v>157</v>
      </c>
      <c r="Y39" s="37" t="s">
        <v>158</v>
      </c>
      <c r="Z39" s="38"/>
      <c r="AA39" s="38"/>
      <c r="AC39" s="39"/>
    </row>
    <row r="40" spans="1:29" x14ac:dyDescent="0.2">
      <c r="A40" s="6">
        <v>33</v>
      </c>
      <c r="B40" s="2" t="s">
        <v>58</v>
      </c>
      <c r="C40" s="209" t="s">
        <v>59</v>
      </c>
      <c r="D40" s="209" t="s">
        <v>60</v>
      </c>
      <c r="E40" s="2">
        <v>981.26</v>
      </c>
      <c r="F40" s="2" t="s">
        <v>61</v>
      </c>
      <c r="G40" s="2">
        <v>27.51</v>
      </c>
      <c r="H40" s="2">
        <v>25.72</v>
      </c>
      <c r="I40" s="7">
        <v>30.064</v>
      </c>
      <c r="K40" s="2" t="s">
        <v>109</v>
      </c>
      <c r="L40" s="20" t="s">
        <v>129</v>
      </c>
      <c r="M40" s="23">
        <v>24.479849999999999</v>
      </c>
      <c r="N40" s="24">
        <v>0.140019</v>
      </c>
      <c r="O40" s="24">
        <v>9.2659850000000002E-2</v>
      </c>
      <c r="P40" s="24">
        <v>2.1262228297275461</v>
      </c>
      <c r="Q40" s="25">
        <v>2.8154382969176033</v>
      </c>
      <c r="R40" s="29">
        <v>24.377749999999999</v>
      </c>
      <c r="S40" s="30">
        <v>0.132352</v>
      </c>
      <c r="T40" s="30">
        <v>8.6912550000000005E-2</v>
      </c>
      <c r="U40" s="30">
        <v>2.1291631702455351</v>
      </c>
      <c r="V40" s="31">
        <v>2.8155254919288879</v>
      </c>
      <c r="W40" s="23">
        <v>25.394600000000001</v>
      </c>
      <c r="X40" s="24">
        <v>2.1270863776950368</v>
      </c>
      <c r="Y40" s="25">
        <v>2.85111667125781</v>
      </c>
      <c r="Z40" s="38"/>
      <c r="AA40" s="38"/>
      <c r="AC40" s="39"/>
    </row>
    <row r="41" spans="1:29" x14ac:dyDescent="0.2">
      <c r="A41" s="6">
        <v>34</v>
      </c>
      <c r="B41" s="2" t="s">
        <v>62</v>
      </c>
      <c r="C41" s="209"/>
      <c r="D41" s="209"/>
      <c r="E41" s="2">
        <v>981.47</v>
      </c>
      <c r="F41" s="2" t="s">
        <v>61</v>
      </c>
      <c r="G41" s="2">
        <v>25.91</v>
      </c>
      <c r="H41" s="2">
        <v>25.49</v>
      </c>
      <c r="I41" s="7">
        <v>29.611999999999998</v>
      </c>
      <c r="K41" s="2" t="s">
        <v>110</v>
      </c>
      <c r="L41" s="20" t="s">
        <v>128</v>
      </c>
      <c r="M41" s="23">
        <v>26.03735</v>
      </c>
      <c r="N41" s="24">
        <v>0.38303350000000003</v>
      </c>
      <c r="O41" s="24">
        <v>0.290404</v>
      </c>
      <c r="P41" s="24">
        <v>2.2390647198162688</v>
      </c>
      <c r="Q41" s="25">
        <v>3.0272913094272305</v>
      </c>
      <c r="R41" s="29">
        <v>25.587250000000001</v>
      </c>
      <c r="S41" s="30">
        <v>0.35602400000000001</v>
      </c>
      <c r="T41" s="30">
        <v>0.26908799999999999</v>
      </c>
      <c r="U41" s="30">
        <v>2.2033984412355361</v>
      </c>
      <c r="V41" s="31">
        <v>2.9610495539359625</v>
      </c>
      <c r="W41" s="23">
        <v>27.504249999999999</v>
      </c>
      <c r="X41" s="24">
        <v>2.2174056615406084</v>
      </c>
      <c r="Y41" s="25">
        <v>3.0586690862998225</v>
      </c>
      <c r="Z41" s="38"/>
      <c r="AA41" s="38"/>
      <c r="AC41" s="39"/>
    </row>
    <row r="42" spans="1:29" x14ac:dyDescent="0.2">
      <c r="A42" s="6">
        <v>35</v>
      </c>
      <c r="B42" s="2" t="s">
        <v>63</v>
      </c>
      <c r="C42" s="209"/>
      <c r="D42" s="209"/>
      <c r="E42" s="2">
        <v>986.02</v>
      </c>
      <c r="F42" s="2" t="s">
        <v>64</v>
      </c>
      <c r="G42" s="2">
        <v>26.67</v>
      </c>
      <c r="H42" s="2">
        <v>25.68</v>
      </c>
      <c r="I42" s="7">
        <v>26.844999999999999</v>
      </c>
      <c r="K42" s="2" t="s">
        <v>64</v>
      </c>
      <c r="L42" s="20" t="s">
        <v>122</v>
      </c>
      <c r="M42" s="23">
        <v>23.937149999999999</v>
      </c>
      <c r="N42" s="24">
        <v>11.1952</v>
      </c>
      <c r="O42" s="24">
        <v>10.429500000000001</v>
      </c>
      <c r="P42" s="24">
        <v>1.941254431892308</v>
      </c>
      <c r="Q42" s="25">
        <v>2.5521718448803883</v>
      </c>
      <c r="R42" s="29">
        <v>23.69585</v>
      </c>
      <c r="S42" s="30">
        <v>11.00465</v>
      </c>
      <c r="T42" s="30">
        <v>10.2568</v>
      </c>
      <c r="U42" s="30">
        <v>1.9145260364391261</v>
      </c>
      <c r="V42" s="31">
        <v>2.5090707799634284</v>
      </c>
      <c r="W42" s="23">
        <v>25.0259</v>
      </c>
      <c r="X42" s="24">
        <v>1.9390741547493653</v>
      </c>
      <c r="Y42" s="25">
        <v>2.5863265065294474</v>
      </c>
      <c r="Z42" s="38"/>
      <c r="AA42" s="38"/>
      <c r="AC42" s="39"/>
    </row>
    <row r="43" spans="1:29" x14ac:dyDescent="0.2">
      <c r="A43" s="6">
        <v>36</v>
      </c>
      <c r="B43" s="2" t="s">
        <v>65</v>
      </c>
      <c r="C43" s="209"/>
      <c r="D43" s="209"/>
      <c r="E43" s="2">
        <v>986.14</v>
      </c>
      <c r="F43" s="2" t="s">
        <v>64</v>
      </c>
      <c r="G43" s="2">
        <v>26.48</v>
      </c>
      <c r="H43" s="2">
        <v>25.9</v>
      </c>
      <c r="I43" s="7">
        <v>27.75</v>
      </c>
      <c r="K43" s="2" t="s">
        <v>111</v>
      </c>
      <c r="L43" s="20" t="s">
        <v>153</v>
      </c>
      <c r="M43" s="23">
        <v>21.690199999999997</v>
      </c>
      <c r="N43" s="24">
        <v>20.473050000000001</v>
      </c>
      <c r="O43" s="24">
        <v>19.388399999999997</v>
      </c>
      <c r="P43" s="24">
        <v>1.9939441473752901</v>
      </c>
      <c r="Q43" s="25">
        <v>2.5462249512735986</v>
      </c>
      <c r="R43" s="29">
        <v>21.55105</v>
      </c>
      <c r="S43" s="30">
        <v>18.54175</v>
      </c>
      <c r="T43" s="30">
        <v>17.535350000000001</v>
      </c>
      <c r="U43" s="30">
        <v>1.9758563120094943</v>
      </c>
      <c r="V43" s="31">
        <v>2.518652298714489</v>
      </c>
      <c r="W43" s="23">
        <v>24.0093</v>
      </c>
      <c r="X43" s="24">
        <v>1.9941940880640245</v>
      </c>
      <c r="Y43" s="25">
        <v>2.6242622600867671</v>
      </c>
      <c r="Z43" s="38"/>
      <c r="AA43" s="38"/>
      <c r="AC43" s="39"/>
    </row>
    <row r="44" spans="1:29" x14ac:dyDescent="0.2">
      <c r="A44" s="6">
        <v>37</v>
      </c>
      <c r="B44" s="2" t="s">
        <v>66</v>
      </c>
      <c r="C44" s="209"/>
      <c r="D44" s="209"/>
      <c r="E44" s="2">
        <v>987.05</v>
      </c>
      <c r="F44" s="2" t="s">
        <v>67</v>
      </c>
      <c r="G44" s="2">
        <v>25.74</v>
      </c>
      <c r="H44" s="2">
        <v>25.77</v>
      </c>
      <c r="I44" s="7">
        <v>25.565999999999999</v>
      </c>
      <c r="K44" s="13" t="s">
        <v>112</v>
      </c>
      <c r="L44" s="20" t="s">
        <v>133</v>
      </c>
      <c r="M44" s="23">
        <v>25.478850000000001</v>
      </c>
      <c r="N44" s="24">
        <v>6.5162550000000001</v>
      </c>
      <c r="O44" s="24">
        <v>5.9594349999999991</v>
      </c>
      <c r="P44" s="24">
        <v>1.9277434641194915</v>
      </c>
      <c r="Q44" s="25">
        <v>2.5868398544612372</v>
      </c>
      <c r="R44" s="29">
        <v>24.86515</v>
      </c>
      <c r="S44" s="30">
        <v>6.1743800000000002</v>
      </c>
      <c r="T44" s="30">
        <v>5.6426400000000001</v>
      </c>
      <c r="U44" s="30">
        <v>1.8941895319327986</v>
      </c>
      <c r="V44" s="31">
        <v>2.5210539131935539</v>
      </c>
      <c r="W44" s="23">
        <v>26.192</v>
      </c>
      <c r="X44" s="24">
        <v>1.9294343631053834</v>
      </c>
      <c r="Y44" s="25">
        <v>2.6141276066876959</v>
      </c>
      <c r="Z44" s="38"/>
      <c r="AA44" s="38"/>
      <c r="AC44" s="39"/>
    </row>
    <row r="45" spans="1:29" x14ac:dyDescent="0.2">
      <c r="A45" s="6">
        <v>38</v>
      </c>
      <c r="B45" s="2" t="s">
        <v>68</v>
      </c>
      <c r="C45" s="209"/>
      <c r="D45" s="209"/>
      <c r="E45" s="2">
        <v>987.16</v>
      </c>
      <c r="F45" s="2" t="s">
        <v>67</v>
      </c>
      <c r="G45" s="2">
        <v>26.78</v>
      </c>
      <c r="H45" s="2">
        <v>25.75</v>
      </c>
      <c r="I45" s="7">
        <v>26.545999999999999</v>
      </c>
      <c r="K45" s="2" t="s">
        <v>113</v>
      </c>
      <c r="L45" s="20" t="s">
        <v>130</v>
      </c>
      <c r="M45" s="23">
        <v>27.610100000000003</v>
      </c>
      <c r="N45" s="24">
        <v>7.2577600000000002</v>
      </c>
      <c r="O45" s="24">
        <v>6.6658550000000005</v>
      </c>
      <c r="P45" s="24">
        <v>1.9105373819019846</v>
      </c>
      <c r="Q45" s="25">
        <v>2.6392331520331727</v>
      </c>
      <c r="R45" s="29">
        <v>27.154299999999999</v>
      </c>
      <c r="S45" s="30">
        <v>7.1613299999999995</v>
      </c>
      <c r="T45" s="30">
        <v>6.584295</v>
      </c>
      <c r="U45" s="30">
        <v>1.8878046136437958</v>
      </c>
      <c r="V45" s="31">
        <v>2.5915122765855076</v>
      </c>
      <c r="W45" s="23">
        <v>29.114800000000002</v>
      </c>
      <c r="X45" s="24">
        <v>1.9117309354597301</v>
      </c>
      <c r="Y45" s="25">
        <v>2.696940204310986</v>
      </c>
      <c r="Z45" s="38"/>
      <c r="AA45" s="38"/>
      <c r="AC45" s="39"/>
    </row>
    <row r="46" spans="1:29" x14ac:dyDescent="0.2">
      <c r="A46" s="6">
        <v>39</v>
      </c>
      <c r="B46" s="2" t="s">
        <v>69</v>
      </c>
      <c r="C46" s="209"/>
      <c r="D46" s="209"/>
      <c r="E46" s="2">
        <v>987.4</v>
      </c>
      <c r="F46" s="2" t="s">
        <v>67</v>
      </c>
      <c r="G46" s="2">
        <v>26.47</v>
      </c>
      <c r="H46" s="2">
        <v>25.84</v>
      </c>
      <c r="I46" s="7">
        <v>26.207000000000001</v>
      </c>
      <c r="K46" s="2" t="s">
        <v>114</v>
      </c>
      <c r="L46" s="20" t="s">
        <v>129</v>
      </c>
      <c r="M46" s="23">
        <v>22.750450000000001</v>
      </c>
      <c r="N46" s="24">
        <v>6.1722950000000001</v>
      </c>
      <c r="O46" s="24">
        <v>5.6320899999999998</v>
      </c>
      <c r="P46" s="24">
        <v>1.9052457924838631</v>
      </c>
      <c r="Q46" s="25">
        <v>2.4663514559101687</v>
      </c>
      <c r="R46" s="29">
        <v>22.641999999999999</v>
      </c>
      <c r="S46" s="30">
        <v>5.7530200000000002</v>
      </c>
      <c r="T46" s="30">
        <v>5.2432249999999998</v>
      </c>
      <c r="U46" s="30">
        <v>1.9071255534146503</v>
      </c>
      <c r="V46" s="31">
        <v>2.4653235346106821</v>
      </c>
      <c r="W46" s="23">
        <v>24.101099999999999</v>
      </c>
      <c r="X46" s="24">
        <v>1.9101027517811715</v>
      </c>
      <c r="Y46" s="25">
        <v>2.51664094171442</v>
      </c>
      <c r="Z46" s="38"/>
      <c r="AA46" s="38"/>
      <c r="AC46" s="39"/>
    </row>
    <row r="47" spans="1:29" x14ac:dyDescent="0.2">
      <c r="A47" s="6">
        <v>40</v>
      </c>
      <c r="B47" s="2" t="s">
        <v>70</v>
      </c>
      <c r="C47" s="209"/>
      <c r="D47" s="209"/>
      <c r="E47" s="2">
        <v>987.78</v>
      </c>
      <c r="F47" s="2" t="s">
        <v>71</v>
      </c>
      <c r="G47" s="2">
        <v>26.73</v>
      </c>
      <c r="H47" s="2">
        <v>25.62</v>
      </c>
      <c r="I47" s="7">
        <v>27.768999999999998</v>
      </c>
      <c r="K47" s="2" t="s">
        <v>115</v>
      </c>
      <c r="L47" s="20" t="s">
        <v>139</v>
      </c>
      <c r="M47" s="23">
        <v>22.607700000000001</v>
      </c>
      <c r="N47" s="24">
        <v>4.3076049999999997</v>
      </c>
      <c r="O47" s="24">
        <v>3.8745500000000002</v>
      </c>
      <c r="P47" s="24">
        <v>2.0182614166347328</v>
      </c>
      <c r="Q47" s="25">
        <v>2.6078321955562322</v>
      </c>
      <c r="R47" s="29">
        <v>22.331299999999999</v>
      </c>
      <c r="S47" s="30">
        <v>3.8218300000000003</v>
      </c>
      <c r="T47" s="30">
        <v>3.4230549999999997</v>
      </c>
      <c r="U47" s="30">
        <v>2.0081164618060625</v>
      </c>
      <c r="V47" s="31">
        <v>2.5854904610333387</v>
      </c>
      <c r="W47" s="23">
        <v>23.697199999999999</v>
      </c>
      <c r="X47" s="24">
        <v>2.0227201907882035</v>
      </c>
      <c r="Y47" s="25">
        <v>2.6509122842731001</v>
      </c>
      <c r="Z47" s="38"/>
      <c r="AA47" s="38"/>
      <c r="AC47" s="39"/>
    </row>
    <row r="48" spans="1:29" x14ac:dyDescent="0.2">
      <c r="A48" s="6">
        <v>41</v>
      </c>
      <c r="B48" s="2" t="s">
        <v>72</v>
      </c>
      <c r="C48" s="209"/>
      <c r="D48" s="209"/>
      <c r="E48" s="2">
        <v>989.5</v>
      </c>
      <c r="F48" s="2" t="s">
        <v>71</v>
      </c>
      <c r="G48" s="2">
        <v>28.56</v>
      </c>
      <c r="H48" s="2">
        <v>25.41</v>
      </c>
      <c r="I48" s="7">
        <v>33.295000000000002</v>
      </c>
      <c r="K48" s="2" t="s">
        <v>116</v>
      </c>
      <c r="L48" s="20"/>
      <c r="M48" s="23">
        <v>12.565249999999999</v>
      </c>
      <c r="N48" s="24">
        <v>3.8998249999999998E-2</v>
      </c>
      <c r="O48" s="24">
        <v>2.1724899999999998E-2</v>
      </c>
      <c r="P48" s="24">
        <v>2.2812921996962743</v>
      </c>
      <c r="Q48" s="25">
        <v>2.6091372794225673</v>
      </c>
      <c r="R48" s="29">
        <v>12.2478</v>
      </c>
      <c r="S48" s="30">
        <v>3.7805699999999998E-2</v>
      </c>
      <c r="T48" s="30">
        <v>2.0945699999999998E-2</v>
      </c>
      <c r="U48" s="30">
        <v>2.2988930491628148</v>
      </c>
      <c r="V48" s="31">
        <v>2.6197554044833051</v>
      </c>
      <c r="W48" s="23">
        <v>12.7201</v>
      </c>
      <c r="X48" s="24">
        <v>2.2974665434376158</v>
      </c>
      <c r="Y48" s="25">
        <v>2.6322971581830723</v>
      </c>
      <c r="Z48" s="38"/>
      <c r="AA48" s="38"/>
      <c r="AC48" s="39"/>
    </row>
    <row r="49" spans="1:29" x14ac:dyDescent="0.2">
      <c r="A49" s="6">
        <v>42</v>
      </c>
      <c r="B49" s="2" t="s">
        <v>73</v>
      </c>
      <c r="C49" s="209" t="s">
        <v>74</v>
      </c>
      <c r="D49" s="209" t="s">
        <v>75</v>
      </c>
      <c r="E49" s="2">
        <v>837.8</v>
      </c>
      <c r="F49" s="2" t="s">
        <v>67</v>
      </c>
      <c r="G49" s="2">
        <v>28.18</v>
      </c>
      <c r="H49" s="2">
        <v>25.62</v>
      </c>
      <c r="I49" s="7">
        <v>41.75</v>
      </c>
      <c r="K49" s="2" t="s">
        <v>117</v>
      </c>
      <c r="L49" s="20" t="s">
        <v>131</v>
      </c>
      <c r="M49" s="23">
        <v>10.541550000000001</v>
      </c>
      <c r="N49" s="24">
        <v>8.1224049999999992E-2</v>
      </c>
      <c r="O49" s="24">
        <v>5.15696E-2</v>
      </c>
      <c r="P49" s="24">
        <v>2.8686525907459997</v>
      </c>
      <c r="Q49" s="25">
        <v>3.206688288106422</v>
      </c>
      <c r="R49" s="29">
        <v>10.403600000000001</v>
      </c>
      <c r="S49" s="30">
        <v>7.6580950000000009E-2</v>
      </c>
      <c r="T49" s="30">
        <v>4.8286049999999997E-2</v>
      </c>
      <c r="U49" s="30">
        <v>2.8995351872107178</v>
      </c>
      <c r="V49" s="31">
        <v>3.2362175930155717</v>
      </c>
      <c r="W49" s="23">
        <v>10.82005</v>
      </c>
      <c r="X49" s="24">
        <v>2.905947947642765</v>
      </c>
      <c r="Y49" s="25">
        <v>3.2585209283934571</v>
      </c>
      <c r="Z49" s="38"/>
      <c r="AA49" s="38"/>
      <c r="AC49" s="39"/>
    </row>
    <row r="50" spans="1:29" x14ac:dyDescent="0.2">
      <c r="A50" s="6">
        <v>43</v>
      </c>
      <c r="B50" s="2" t="s">
        <v>76</v>
      </c>
      <c r="C50" s="209"/>
      <c r="D50" s="209"/>
      <c r="E50" s="2">
        <v>837.84</v>
      </c>
      <c r="F50" s="2" t="s">
        <v>67</v>
      </c>
      <c r="G50" s="2">
        <v>26.81</v>
      </c>
      <c r="H50" s="2">
        <v>25.55</v>
      </c>
      <c r="I50" s="7">
        <v>36.869</v>
      </c>
      <c r="K50" s="2" t="s">
        <v>118</v>
      </c>
      <c r="L50" s="20" t="s">
        <v>132</v>
      </c>
      <c r="M50" s="23">
        <v>14.430050000000001</v>
      </c>
      <c r="N50" s="24">
        <v>0.25954250000000001</v>
      </c>
      <c r="O50" s="24">
        <v>0.19332150000000001</v>
      </c>
      <c r="P50" s="24">
        <v>2.6946513956276008</v>
      </c>
      <c r="Q50" s="25">
        <v>3.1490624779837249</v>
      </c>
      <c r="R50" s="29">
        <v>14.1365</v>
      </c>
      <c r="S50" s="30">
        <v>0.239784</v>
      </c>
      <c r="T50" s="30">
        <v>0.17738999999999999</v>
      </c>
      <c r="U50" s="30">
        <v>2.6754763093302931</v>
      </c>
      <c r="V50" s="31">
        <v>3.1159632895909248</v>
      </c>
      <c r="W50" s="23">
        <v>14.586300000000001</v>
      </c>
      <c r="X50" s="24">
        <v>2.7003627139298088</v>
      </c>
      <c r="Y50" s="25">
        <v>3.1615092578335515</v>
      </c>
      <c r="Z50" s="38"/>
      <c r="AA50" s="38"/>
      <c r="AC50" s="39"/>
    </row>
    <row r="51" spans="1:29" x14ac:dyDescent="0.2">
      <c r="A51" s="6">
        <v>44</v>
      </c>
      <c r="B51" s="2" t="s">
        <v>77</v>
      </c>
      <c r="C51" s="209"/>
      <c r="D51" s="209"/>
      <c r="E51" s="2">
        <v>840.66</v>
      </c>
      <c r="F51" s="2" t="s">
        <v>38</v>
      </c>
      <c r="G51" s="2">
        <v>25.76</v>
      </c>
      <c r="H51" s="2">
        <v>25.45</v>
      </c>
      <c r="I51" s="7">
        <v>27.166</v>
      </c>
      <c r="K51" s="2" t="s">
        <v>119</v>
      </c>
      <c r="L51" s="20" t="s">
        <v>138</v>
      </c>
      <c r="M51" s="23">
        <v>24.637900000000002</v>
      </c>
      <c r="N51" s="24">
        <v>2.8760949999999998</v>
      </c>
      <c r="O51" s="24">
        <v>2.5363449999999998</v>
      </c>
      <c r="P51" s="24">
        <v>2.0673763776369198</v>
      </c>
      <c r="Q51" s="25">
        <v>2.7432559562227916</v>
      </c>
      <c r="R51" s="29">
        <v>24.543749999999999</v>
      </c>
      <c r="S51" s="30">
        <v>2.6810650000000003</v>
      </c>
      <c r="T51" s="30">
        <v>2.3595950000000001</v>
      </c>
      <c r="U51" s="30">
        <v>2.0609796762365336</v>
      </c>
      <c r="V51" s="31">
        <v>2.7313567117757214</v>
      </c>
      <c r="W51" s="23">
        <v>26.416550000000001</v>
      </c>
      <c r="X51" s="24">
        <v>2.0525394088082769</v>
      </c>
      <c r="Y51" s="25">
        <v>2.7894047687403747</v>
      </c>
      <c r="Z51" s="38"/>
      <c r="AA51" s="38"/>
      <c r="AC51" s="39"/>
    </row>
    <row r="52" spans="1:29" x14ac:dyDescent="0.2">
      <c r="A52" s="6">
        <v>45</v>
      </c>
      <c r="B52" s="2" t="s">
        <v>78</v>
      </c>
      <c r="C52" s="209"/>
      <c r="D52" s="209"/>
      <c r="E52" s="2">
        <v>841.14</v>
      </c>
      <c r="F52" s="2" t="s">
        <v>19</v>
      </c>
      <c r="G52" s="2">
        <v>26.97</v>
      </c>
      <c r="H52" s="2">
        <v>25.5</v>
      </c>
      <c r="I52" s="7">
        <v>29.933</v>
      </c>
      <c r="K52" s="2" t="s">
        <v>19</v>
      </c>
      <c r="L52" s="20" t="s">
        <v>149</v>
      </c>
      <c r="M52" s="23">
        <v>26.985500000000002</v>
      </c>
      <c r="N52" s="24">
        <v>0.894042</v>
      </c>
      <c r="O52" s="24">
        <v>0.73819450000000009</v>
      </c>
      <c r="P52" s="24">
        <v>2.1671138651936794</v>
      </c>
      <c r="Q52" s="25">
        <v>2.9680608984014492</v>
      </c>
      <c r="R52" s="29">
        <v>26.58935</v>
      </c>
      <c r="S52" s="30">
        <v>0.84611750000000008</v>
      </c>
      <c r="T52" s="30">
        <v>0.69690149999999995</v>
      </c>
      <c r="U52" s="30">
        <v>2.160274339356588</v>
      </c>
      <c r="V52" s="31">
        <v>2.9427250993746612</v>
      </c>
      <c r="W52" s="23">
        <v>27.660150000000002</v>
      </c>
      <c r="X52" s="24">
        <v>2.1799785752175351</v>
      </c>
      <c r="Y52" s="25">
        <v>3.0135235335732844</v>
      </c>
      <c r="Z52" s="38"/>
      <c r="AA52" s="38"/>
      <c r="AC52" s="39"/>
    </row>
    <row r="53" spans="1:29" ht="19.5" customHeight="1" thickBot="1" x14ac:dyDescent="0.25">
      <c r="A53" s="8">
        <v>46</v>
      </c>
      <c r="B53" s="9" t="s">
        <v>79</v>
      </c>
      <c r="C53" s="216"/>
      <c r="D53" s="216"/>
      <c r="E53" s="9">
        <v>841.16</v>
      </c>
      <c r="F53" s="9" t="s">
        <v>19</v>
      </c>
      <c r="G53" s="9">
        <v>26.54</v>
      </c>
      <c r="H53" s="9">
        <v>25.51</v>
      </c>
      <c r="I53" s="10">
        <v>27.481000000000002</v>
      </c>
      <c r="K53" s="2" t="s">
        <v>19</v>
      </c>
      <c r="L53" s="20" t="s">
        <v>150</v>
      </c>
      <c r="M53" s="26">
        <v>29.52345</v>
      </c>
      <c r="N53" s="27">
        <v>2.7618400000000003</v>
      </c>
      <c r="O53" s="27">
        <v>2.4290599999999998</v>
      </c>
      <c r="P53" s="27">
        <v>2.0191264344844342</v>
      </c>
      <c r="Q53" s="28">
        <v>2.8649624587509792</v>
      </c>
      <c r="R53" s="32">
        <v>29.007550000000002</v>
      </c>
      <c r="S53" s="33">
        <v>2.41621</v>
      </c>
      <c r="T53" s="33">
        <v>2.1114300000000004</v>
      </c>
      <c r="U53" s="33">
        <v>2.010336460688757</v>
      </c>
      <c r="V53" s="34">
        <v>2.8317611590332974</v>
      </c>
      <c r="W53" s="26">
        <v>30.681100000000001</v>
      </c>
      <c r="X53" s="27">
        <v>2.0080938453890944</v>
      </c>
      <c r="Y53" s="28">
        <v>2.8968936288608931</v>
      </c>
      <c r="Z53" s="38"/>
      <c r="AA53" s="38"/>
      <c r="AC53" s="39"/>
    </row>
    <row r="103" spans="33:33" x14ac:dyDescent="0.2">
      <c r="AG103">
        <v>0</v>
      </c>
    </row>
    <row r="104" spans="33:33" x14ac:dyDescent="0.2">
      <c r="AG104">
        <v>1</v>
      </c>
    </row>
    <row r="105" spans="33:33" x14ac:dyDescent="0.2">
      <c r="AG105">
        <v>2</v>
      </c>
    </row>
    <row r="106" spans="33:33" x14ac:dyDescent="0.2">
      <c r="AG106">
        <v>3</v>
      </c>
    </row>
    <row r="107" spans="33:33" x14ac:dyDescent="0.2">
      <c r="AG107">
        <v>4</v>
      </c>
    </row>
    <row r="108" spans="33:33" x14ac:dyDescent="0.2">
      <c r="AG108">
        <v>5</v>
      </c>
    </row>
    <row r="109" spans="33:33" x14ac:dyDescent="0.2">
      <c r="AG109">
        <v>6</v>
      </c>
    </row>
    <row r="110" spans="33:33" x14ac:dyDescent="0.2">
      <c r="AG110">
        <v>7</v>
      </c>
    </row>
    <row r="111" spans="33:33" x14ac:dyDescent="0.2">
      <c r="AG111">
        <v>8</v>
      </c>
    </row>
    <row r="112" spans="33:33" x14ac:dyDescent="0.2">
      <c r="AG112">
        <v>9</v>
      </c>
    </row>
    <row r="113" spans="33:33" x14ac:dyDescent="0.2">
      <c r="AG113">
        <v>10</v>
      </c>
    </row>
    <row r="114" spans="33:33" x14ac:dyDescent="0.2">
      <c r="AG114">
        <v>11</v>
      </c>
    </row>
    <row r="115" spans="33:33" x14ac:dyDescent="0.2">
      <c r="AG115">
        <v>12</v>
      </c>
    </row>
    <row r="116" spans="33:33" x14ac:dyDescent="0.2">
      <c r="AG116">
        <v>13</v>
      </c>
    </row>
    <row r="117" spans="33:33" x14ac:dyDescent="0.2">
      <c r="AG117">
        <v>14</v>
      </c>
    </row>
    <row r="118" spans="33:33" x14ac:dyDescent="0.2">
      <c r="AG118">
        <v>15</v>
      </c>
    </row>
    <row r="119" spans="33:33" x14ac:dyDescent="0.2">
      <c r="AG119">
        <v>16</v>
      </c>
    </row>
    <row r="120" spans="33:33" x14ac:dyDescent="0.2">
      <c r="AG120">
        <v>17</v>
      </c>
    </row>
    <row r="121" spans="33:33" x14ac:dyDescent="0.2">
      <c r="AG121">
        <v>18</v>
      </c>
    </row>
    <row r="122" spans="33:33" x14ac:dyDescent="0.2">
      <c r="AG122">
        <v>19</v>
      </c>
    </row>
    <row r="123" spans="33:33" x14ac:dyDescent="0.2">
      <c r="AG123">
        <v>20</v>
      </c>
    </row>
    <row r="124" spans="33:33" x14ac:dyDescent="0.2">
      <c r="AG124">
        <v>21</v>
      </c>
    </row>
    <row r="125" spans="33:33" x14ac:dyDescent="0.2">
      <c r="AG125">
        <v>22</v>
      </c>
    </row>
    <row r="126" spans="33:33" x14ac:dyDescent="0.2">
      <c r="AG126">
        <v>23</v>
      </c>
    </row>
    <row r="127" spans="33:33" x14ac:dyDescent="0.2">
      <c r="AG127">
        <v>24</v>
      </c>
    </row>
    <row r="128" spans="33:33" x14ac:dyDescent="0.2">
      <c r="AG128">
        <v>25</v>
      </c>
    </row>
    <row r="129" spans="33:33" x14ac:dyDescent="0.2">
      <c r="AG129">
        <v>26</v>
      </c>
    </row>
    <row r="130" spans="33:33" x14ac:dyDescent="0.2">
      <c r="AG130">
        <v>27</v>
      </c>
    </row>
    <row r="131" spans="33:33" x14ac:dyDescent="0.2">
      <c r="AG131">
        <v>28</v>
      </c>
    </row>
    <row r="132" spans="33:33" x14ac:dyDescent="0.2">
      <c r="AG132">
        <v>29</v>
      </c>
    </row>
    <row r="133" spans="33:33" x14ac:dyDescent="0.2">
      <c r="AG133">
        <v>30</v>
      </c>
    </row>
    <row r="134" spans="33:33" x14ac:dyDescent="0.2">
      <c r="AG134">
        <v>31</v>
      </c>
    </row>
    <row r="135" spans="33:33" x14ac:dyDescent="0.2">
      <c r="AG135">
        <v>32</v>
      </c>
    </row>
    <row r="136" spans="33:33" x14ac:dyDescent="0.2">
      <c r="AG136">
        <v>33</v>
      </c>
    </row>
    <row r="137" spans="33:33" x14ac:dyDescent="0.2">
      <c r="AG137">
        <v>34</v>
      </c>
    </row>
    <row r="138" spans="33:33" x14ac:dyDescent="0.2">
      <c r="AG138">
        <v>35</v>
      </c>
    </row>
    <row r="139" spans="33:33" x14ac:dyDescent="0.2">
      <c r="AG139">
        <v>36</v>
      </c>
    </row>
    <row r="140" spans="33:33" x14ac:dyDescent="0.2">
      <c r="AG140">
        <v>37</v>
      </c>
    </row>
    <row r="141" spans="33:33" x14ac:dyDescent="0.2">
      <c r="AG141">
        <v>38</v>
      </c>
    </row>
    <row r="142" spans="33:33" x14ac:dyDescent="0.2">
      <c r="AG142">
        <v>39</v>
      </c>
    </row>
    <row r="143" spans="33:33" x14ac:dyDescent="0.2">
      <c r="AG143">
        <v>40</v>
      </c>
    </row>
    <row r="144" spans="33:33" x14ac:dyDescent="0.2">
      <c r="AG144">
        <v>41</v>
      </c>
    </row>
    <row r="145" spans="33:33" x14ac:dyDescent="0.2">
      <c r="AG145">
        <v>42</v>
      </c>
    </row>
    <row r="146" spans="33:33" x14ac:dyDescent="0.2">
      <c r="AG146">
        <v>43</v>
      </c>
    </row>
    <row r="147" spans="33:33" x14ac:dyDescent="0.2">
      <c r="AG147">
        <v>44</v>
      </c>
    </row>
    <row r="148" spans="33:33" x14ac:dyDescent="0.2">
      <c r="AG148">
        <v>45</v>
      </c>
    </row>
    <row r="149" spans="33:33" x14ac:dyDescent="0.2">
      <c r="AG149">
        <v>46</v>
      </c>
    </row>
    <row r="150" spans="33:33" x14ac:dyDescent="0.2">
      <c r="AG150">
        <v>47</v>
      </c>
    </row>
    <row r="151" spans="33:33" x14ac:dyDescent="0.2">
      <c r="AG151">
        <v>48</v>
      </c>
    </row>
    <row r="152" spans="33:33" x14ac:dyDescent="0.2">
      <c r="AG152">
        <v>49</v>
      </c>
    </row>
    <row r="153" spans="33:33" x14ac:dyDescent="0.2">
      <c r="AG153">
        <v>50</v>
      </c>
    </row>
    <row r="154" spans="33:33" x14ac:dyDescent="0.2">
      <c r="AG154">
        <v>51</v>
      </c>
    </row>
    <row r="155" spans="33:33" x14ac:dyDescent="0.2">
      <c r="AG155">
        <v>52</v>
      </c>
    </row>
    <row r="156" spans="33:33" x14ac:dyDescent="0.2">
      <c r="AG156">
        <v>53</v>
      </c>
    </row>
    <row r="157" spans="33:33" x14ac:dyDescent="0.2">
      <c r="AG157">
        <v>54</v>
      </c>
    </row>
    <row r="158" spans="33:33" x14ac:dyDescent="0.2">
      <c r="AG158">
        <v>55</v>
      </c>
    </row>
    <row r="163" spans="34:34" x14ac:dyDescent="0.2">
      <c r="AH163">
        <v>1.8</v>
      </c>
    </row>
    <row r="164" spans="34:34" x14ac:dyDescent="0.2">
      <c r="AH164">
        <v>1.9</v>
      </c>
    </row>
    <row r="165" spans="34:34" x14ac:dyDescent="0.2">
      <c r="AH165">
        <v>2</v>
      </c>
    </row>
    <row r="166" spans="34:34" x14ac:dyDescent="0.2">
      <c r="AH166">
        <v>2.1</v>
      </c>
    </row>
    <row r="167" spans="34:34" x14ac:dyDescent="0.2">
      <c r="AH167">
        <v>2.2000000000000002</v>
      </c>
    </row>
    <row r="168" spans="34:34" x14ac:dyDescent="0.2">
      <c r="AH168">
        <v>2.2999999999999998</v>
      </c>
    </row>
    <row r="169" spans="34:34" x14ac:dyDescent="0.2">
      <c r="AH169">
        <v>2.4</v>
      </c>
    </row>
    <row r="170" spans="34:34" x14ac:dyDescent="0.2">
      <c r="AH170">
        <v>2.5</v>
      </c>
    </row>
    <row r="171" spans="34:34" x14ac:dyDescent="0.2">
      <c r="AH171">
        <v>2.6</v>
      </c>
    </row>
    <row r="172" spans="34:34" x14ac:dyDescent="0.2">
      <c r="AH172">
        <v>2.7</v>
      </c>
    </row>
    <row r="173" spans="34:34" x14ac:dyDescent="0.2">
      <c r="AH173">
        <v>2.8</v>
      </c>
    </row>
    <row r="174" spans="34:34" x14ac:dyDescent="0.2">
      <c r="AH174">
        <v>2.9</v>
      </c>
    </row>
    <row r="175" spans="34:34" x14ac:dyDescent="0.2">
      <c r="AH175">
        <v>3</v>
      </c>
    </row>
    <row r="202" spans="35:35" x14ac:dyDescent="0.2">
      <c r="AI202">
        <v>2.1</v>
      </c>
    </row>
    <row r="203" spans="35:35" x14ac:dyDescent="0.2">
      <c r="AI203">
        <v>2.2000000000000002</v>
      </c>
    </row>
    <row r="204" spans="35:35" x14ac:dyDescent="0.2">
      <c r="AI204">
        <v>2.2999999999999998</v>
      </c>
    </row>
    <row r="205" spans="35:35" x14ac:dyDescent="0.2">
      <c r="AI205">
        <v>2.4</v>
      </c>
    </row>
    <row r="206" spans="35:35" x14ac:dyDescent="0.2">
      <c r="AI206">
        <v>2.5</v>
      </c>
    </row>
    <row r="207" spans="35:35" x14ac:dyDescent="0.2">
      <c r="AI207">
        <v>2.6</v>
      </c>
    </row>
    <row r="208" spans="35:35" x14ac:dyDescent="0.2">
      <c r="AI208">
        <v>2.7</v>
      </c>
    </row>
    <row r="209" spans="35:35" x14ac:dyDescent="0.2">
      <c r="AI209">
        <v>2.8</v>
      </c>
    </row>
    <row r="210" spans="35:35" x14ac:dyDescent="0.2">
      <c r="AI210">
        <v>2.9</v>
      </c>
    </row>
    <row r="211" spans="35:35" x14ac:dyDescent="0.2">
      <c r="AI211">
        <v>3</v>
      </c>
    </row>
    <row r="212" spans="35:35" x14ac:dyDescent="0.2">
      <c r="AI212">
        <v>3.1</v>
      </c>
    </row>
    <row r="213" spans="35:35" x14ac:dyDescent="0.2">
      <c r="AI213">
        <v>3.2</v>
      </c>
    </row>
    <row r="214" spans="35:35" x14ac:dyDescent="0.2">
      <c r="AI214">
        <v>3.3</v>
      </c>
    </row>
    <row r="215" spans="35:35" x14ac:dyDescent="0.2">
      <c r="AI215">
        <v>3.4</v>
      </c>
    </row>
  </sheetData>
  <mergeCells count="17">
    <mergeCell ref="M3:Q3"/>
    <mergeCell ref="R3:V3"/>
    <mergeCell ref="W3:Y3"/>
    <mergeCell ref="M2:Y2"/>
    <mergeCell ref="K1:Y1"/>
    <mergeCell ref="A38:I38"/>
    <mergeCell ref="C40:C48"/>
    <mergeCell ref="D40:D48"/>
    <mergeCell ref="C49:C53"/>
    <mergeCell ref="D49:D53"/>
    <mergeCell ref="C27:C36"/>
    <mergeCell ref="D27:D36"/>
    <mergeCell ref="A1:I1"/>
    <mergeCell ref="A2:I2"/>
    <mergeCell ref="A3:I3"/>
    <mergeCell ref="C5:C26"/>
    <mergeCell ref="D5:D2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9795E-6F95-534C-A7E2-653F8C87BE04}">
  <dimension ref="A1:U28"/>
  <sheetViews>
    <sheetView tabSelected="1" zoomScale="158" workbookViewId="0">
      <selection activeCell="T11" sqref="T11:U11"/>
    </sheetView>
  </sheetViews>
  <sheetFormatPr baseColWidth="10" defaultRowHeight="15" x14ac:dyDescent="0.2"/>
  <sheetData>
    <row r="1" spans="1:21" x14ac:dyDescent="0.2">
      <c r="A1" s="238" t="s">
        <v>365</v>
      </c>
      <c r="B1" s="239" t="s">
        <v>362</v>
      </c>
      <c r="C1" s="238" t="s">
        <v>364</v>
      </c>
      <c r="D1" s="239" t="s">
        <v>363</v>
      </c>
      <c r="E1" s="238" t="s">
        <v>366</v>
      </c>
      <c r="F1" s="239" t="s">
        <v>367</v>
      </c>
      <c r="G1" s="256" t="s">
        <v>368</v>
      </c>
      <c r="H1" s="238" t="s">
        <v>370</v>
      </c>
      <c r="I1" s="239" t="s">
        <v>371</v>
      </c>
      <c r="J1" s="259" t="s">
        <v>369</v>
      </c>
      <c r="K1" s="238" t="s">
        <v>372</v>
      </c>
      <c r="L1" s="239" t="s">
        <v>373</v>
      </c>
      <c r="M1" s="259" t="s">
        <v>374</v>
      </c>
      <c r="N1" s="238" t="s">
        <v>375</v>
      </c>
      <c r="O1" s="239" t="s">
        <v>376</v>
      </c>
      <c r="P1" s="259" t="s">
        <v>377</v>
      </c>
      <c r="Q1" s="238" t="s">
        <v>378</v>
      </c>
      <c r="R1" s="239" t="s">
        <v>379</v>
      </c>
      <c r="S1" s="259" t="s">
        <v>380</v>
      </c>
      <c r="T1" s="238" t="s">
        <v>381</v>
      </c>
      <c r="U1" s="239" t="s">
        <v>382</v>
      </c>
    </row>
    <row r="2" spans="1:21" x14ac:dyDescent="0.2">
      <c r="A2" s="241">
        <v>30.126666666666672</v>
      </c>
      <c r="B2" s="242">
        <v>6.1183630549200814</v>
      </c>
      <c r="C2" s="246">
        <v>30.133333333333333</v>
      </c>
      <c r="D2" s="242">
        <v>8.3828143452476009</v>
      </c>
      <c r="E2" s="246">
        <v>30.120000000000008</v>
      </c>
      <c r="F2" s="248">
        <v>6.2789324035691783</v>
      </c>
      <c r="G2" s="257">
        <v>5</v>
      </c>
      <c r="H2" s="246">
        <v>30.053333333333338</v>
      </c>
      <c r="I2" s="248">
        <v>9.8085153106372616</v>
      </c>
      <c r="J2" s="262">
        <v>36</v>
      </c>
      <c r="M2">
        <v>10</v>
      </c>
      <c r="N2" s="254">
        <v>30.11333333333334</v>
      </c>
      <c r="O2" s="242">
        <v>9.9527929898307725</v>
      </c>
      <c r="P2">
        <v>18</v>
      </c>
      <c r="Q2" s="260">
        <v>30.113333333333337</v>
      </c>
      <c r="R2" s="242">
        <v>8.0452628094019936</v>
      </c>
      <c r="S2">
        <v>33</v>
      </c>
      <c r="T2" s="254">
        <v>30.093333333333341</v>
      </c>
      <c r="U2" s="242">
        <v>9.6367107296725223</v>
      </c>
    </row>
    <row r="3" spans="1:21" x14ac:dyDescent="0.2">
      <c r="A3" s="241">
        <v>40.426666666666662</v>
      </c>
      <c r="B3" s="242">
        <v>6.3758943867726909</v>
      </c>
      <c r="C3" s="246">
        <v>40.333333333333329</v>
      </c>
      <c r="D3" s="242">
        <v>8.3779524605900626</v>
      </c>
      <c r="E3" s="246">
        <v>40.306666666666665</v>
      </c>
      <c r="F3" s="248">
        <v>6.4177112893938117</v>
      </c>
      <c r="G3" s="257"/>
      <c r="H3" s="246">
        <v>40.293333333333329</v>
      </c>
      <c r="I3" s="248">
        <v>10.089526560983638</v>
      </c>
      <c r="K3" s="246">
        <v>40.173333333333339</v>
      </c>
      <c r="L3" s="248">
        <v>10.455179665159029</v>
      </c>
      <c r="N3" s="254">
        <v>40.426666666666655</v>
      </c>
      <c r="O3" s="242">
        <v>10.142244266572433</v>
      </c>
      <c r="Q3" s="260">
        <v>40.433333333333323</v>
      </c>
      <c r="R3" s="242">
        <v>8.307823319382452</v>
      </c>
      <c r="T3" s="254">
        <v>40.446666666666665</v>
      </c>
      <c r="U3" s="242">
        <v>9.6568494192962397</v>
      </c>
    </row>
    <row r="4" spans="1:21" x14ac:dyDescent="0.2">
      <c r="A4" s="241">
        <v>50.733333333333334</v>
      </c>
      <c r="B4" s="242">
        <v>6.4943467181356747</v>
      </c>
      <c r="C4" s="246">
        <v>50.806666666666651</v>
      </c>
      <c r="D4" s="248">
        <v>8.3872611138812889</v>
      </c>
      <c r="E4" s="246">
        <v>50.686666666666675</v>
      </c>
      <c r="F4" s="248">
        <v>6.495581753284382</v>
      </c>
      <c r="G4" s="257"/>
      <c r="H4" s="246">
        <v>50.600000000000016</v>
      </c>
      <c r="I4" s="248">
        <v>10.239355773352248</v>
      </c>
      <c r="K4" s="246">
        <v>50.393333333333317</v>
      </c>
      <c r="L4" s="248">
        <v>10.440374960280296</v>
      </c>
      <c r="N4" s="254">
        <v>50.73333333333332</v>
      </c>
      <c r="O4" s="242">
        <v>10.216691753473592</v>
      </c>
      <c r="Q4" s="260">
        <v>50.786666666666662</v>
      </c>
      <c r="R4" s="242">
        <v>8.3818216672753696</v>
      </c>
      <c r="T4" s="254">
        <v>50.746666666666655</v>
      </c>
      <c r="U4" s="242">
        <v>9.6534107386166674</v>
      </c>
    </row>
    <row r="5" spans="1:21" x14ac:dyDescent="0.2">
      <c r="A5" s="73">
        <f>AVERAGE(A4,A6)</f>
        <v>60.943333333333342</v>
      </c>
      <c r="B5" s="242">
        <f>AVERAGE(B4,B6)</f>
        <v>6.57909727305492</v>
      </c>
      <c r="C5" s="246">
        <v>60.72</v>
      </c>
      <c r="D5" s="248">
        <v>8.4082326711619544</v>
      </c>
      <c r="E5" s="246">
        <v>60.673333333333353</v>
      </c>
      <c r="F5" s="248">
        <v>6.597878866115062</v>
      </c>
      <c r="G5" s="257"/>
      <c r="H5" s="246">
        <v>60.966666666666661</v>
      </c>
      <c r="I5" s="248">
        <v>10.378300871053845</v>
      </c>
      <c r="K5" s="246">
        <v>60.226666666666674</v>
      </c>
      <c r="L5" s="248">
        <v>10.369480032185022</v>
      </c>
      <c r="N5" s="254">
        <v>61.02</v>
      </c>
      <c r="O5" s="242">
        <v>10.271625813459297</v>
      </c>
      <c r="Q5" s="260">
        <v>60.739999999999995</v>
      </c>
      <c r="R5" s="242">
        <v>8.5413996487295503</v>
      </c>
      <c r="T5" s="254">
        <v>61.186666666666689</v>
      </c>
      <c r="U5" s="242">
        <v>9.6272160226423082</v>
      </c>
    </row>
    <row r="6" spans="1:21" x14ac:dyDescent="0.2">
      <c r="A6" s="241">
        <v>71.15333333333335</v>
      </c>
      <c r="B6" s="242">
        <v>6.6638478279741644</v>
      </c>
      <c r="C6" s="246">
        <v>71.386666666666642</v>
      </c>
      <c r="D6" s="248">
        <v>8.418959134723627</v>
      </c>
      <c r="E6" s="246">
        <v>71.306666666666658</v>
      </c>
      <c r="F6" s="248">
        <v>6.7157432801540207</v>
      </c>
      <c r="G6" s="257"/>
      <c r="H6" s="246">
        <v>70.799999999999983</v>
      </c>
      <c r="I6" s="248">
        <v>10.616597204166622</v>
      </c>
      <c r="K6" s="246">
        <v>70.673333333333346</v>
      </c>
      <c r="L6" s="248">
        <v>10.277021019219587</v>
      </c>
      <c r="N6" s="254">
        <v>70.786666666666648</v>
      </c>
      <c r="O6" s="242">
        <v>10.364078826863063</v>
      </c>
      <c r="Q6" s="260">
        <v>71.573333333333338</v>
      </c>
      <c r="R6" s="242">
        <v>8.7254773703112019</v>
      </c>
      <c r="T6" s="254">
        <v>70.819999999999979</v>
      </c>
      <c r="U6" s="242">
        <v>9.6211918075276515</v>
      </c>
    </row>
    <row r="7" spans="1:21" x14ac:dyDescent="0.2">
      <c r="A7" s="241">
        <v>81.38000000000001</v>
      </c>
      <c r="B7" s="242">
        <v>6.7390504278142496</v>
      </c>
      <c r="C7" s="246">
        <v>81.053333333333327</v>
      </c>
      <c r="D7" s="248">
        <v>8.424580997390791</v>
      </c>
      <c r="E7" s="246">
        <v>80.786666666666676</v>
      </c>
      <c r="F7" s="248">
        <v>6.8301538875871559</v>
      </c>
      <c r="G7" s="257"/>
      <c r="H7" s="246">
        <v>80.680000000000021</v>
      </c>
      <c r="I7" s="248">
        <v>10.801889898630746</v>
      </c>
      <c r="K7" s="246">
        <v>80.726666666666674</v>
      </c>
      <c r="L7" s="248">
        <v>10.309638212870366</v>
      </c>
      <c r="N7" s="254">
        <v>81</v>
      </c>
      <c r="O7" s="242">
        <v>10.412401372999312</v>
      </c>
      <c r="Q7" s="260">
        <v>81.313333333333318</v>
      </c>
      <c r="R7" s="242">
        <v>8.8624434919914794</v>
      </c>
      <c r="T7" s="254">
        <v>81.033333333333331</v>
      </c>
      <c r="U7" s="242">
        <v>9.5652544394077008</v>
      </c>
    </row>
    <row r="8" spans="1:21" x14ac:dyDescent="0.2">
      <c r="A8" s="241">
        <v>91.206666666666678</v>
      </c>
      <c r="B8" s="242">
        <v>6.8435144881160097</v>
      </c>
      <c r="C8" s="246">
        <v>91.606666666666669</v>
      </c>
      <c r="D8" s="248">
        <v>8.3733309785138381</v>
      </c>
      <c r="E8" s="246">
        <v>90.90000000000002</v>
      </c>
      <c r="F8" s="248">
        <v>6.9556448038157637</v>
      </c>
      <c r="G8" s="257"/>
      <c r="H8" s="246">
        <v>90.926666666666677</v>
      </c>
      <c r="I8" s="248">
        <v>10.855482593368279</v>
      </c>
      <c r="K8" s="246">
        <v>90.493333333333339</v>
      </c>
      <c r="L8" s="248">
        <v>10.516905487716562</v>
      </c>
      <c r="N8" s="254">
        <v>91.073333333333323</v>
      </c>
      <c r="O8" s="242">
        <v>10.532426662498979</v>
      </c>
      <c r="Q8" s="260">
        <v>91.13333333333334</v>
      </c>
      <c r="R8" s="242">
        <v>8.9872860021530876</v>
      </c>
      <c r="T8" s="254">
        <v>91.086666666666673</v>
      </c>
      <c r="U8" s="242">
        <v>9.5191628780820583</v>
      </c>
    </row>
    <row r="9" spans="1:21" ht="16" thickBot="1" x14ac:dyDescent="0.25">
      <c r="A9" s="244">
        <v>101.13333333333334</v>
      </c>
      <c r="B9" s="245">
        <v>6.8938195655804417</v>
      </c>
      <c r="C9" s="250">
        <v>101.47333333333333</v>
      </c>
      <c r="D9" s="251">
        <v>8.3700058040740313</v>
      </c>
      <c r="E9" s="250">
        <v>101.16000000000001</v>
      </c>
      <c r="F9" s="251">
        <v>7.022975928622138</v>
      </c>
      <c r="G9" s="258"/>
      <c r="H9" s="250">
        <v>100.71333333333335</v>
      </c>
      <c r="I9" s="251">
        <v>11.040115102577536</v>
      </c>
      <c r="K9" s="250">
        <v>100.31999999999998</v>
      </c>
      <c r="L9" s="251">
        <v>10.658043289052957</v>
      </c>
      <c r="N9" s="255">
        <v>100.83333333333331</v>
      </c>
      <c r="O9" s="245">
        <v>10.614159138678612</v>
      </c>
      <c r="Q9" s="261">
        <v>101.40666666666668</v>
      </c>
      <c r="R9" s="245">
        <v>9.1334646148865719</v>
      </c>
      <c r="T9" s="255">
        <v>101.13333333333331</v>
      </c>
      <c r="U9" s="245">
        <v>9.5682186304950427</v>
      </c>
    </row>
    <row r="10" spans="1:21" x14ac:dyDescent="0.2">
      <c r="A10" s="246"/>
      <c r="B10" s="242"/>
      <c r="C10" s="247"/>
      <c r="D10" s="243"/>
      <c r="G10">
        <v>6</v>
      </c>
      <c r="H10" s="254">
        <v>30.113333333333337</v>
      </c>
      <c r="I10" s="242">
        <v>9.9004967838303237</v>
      </c>
      <c r="J10">
        <v>47</v>
      </c>
      <c r="K10" s="260">
        <v>30.11333333333334</v>
      </c>
      <c r="L10" s="242">
        <v>10.194275774251299</v>
      </c>
      <c r="P10">
        <v>22</v>
      </c>
      <c r="Q10" s="260">
        <v>30.100000000000009</v>
      </c>
      <c r="R10" s="242">
        <v>9.5519516905582833</v>
      </c>
      <c r="S10">
        <v>61</v>
      </c>
      <c r="T10" s="260">
        <v>30.106666666666673</v>
      </c>
      <c r="U10" s="242">
        <v>9.9900387556817751</v>
      </c>
    </row>
    <row r="11" spans="1:21" x14ac:dyDescent="0.2">
      <c r="A11" s="246"/>
      <c r="B11" s="242"/>
      <c r="C11" s="247"/>
      <c r="D11" s="243"/>
      <c r="H11" s="254">
        <v>40.620000000000012</v>
      </c>
      <c r="I11" s="242">
        <v>10.205043805818475</v>
      </c>
      <c r="K11" s="260">
        <v>40.426666666666655</v>
      </c>
      <c r="L11" s="242">
        <v>10.406396971387522</v>
      </c>
      <c r="Q11" s="260">
        <v>40.353333333333332</v>
      </c>
      <c r="R11" s="242">
        <v>9.7426884044642783</v>
      </c>
      <c r="T11" s="260">
        <v>50.826666666666647</v>
      </c>
      <c r="U11" s="248">
        <v>10.190976573813861</v>
      </c>
    </row>
    <row r="12" spans="1:21" x14ac:dyDescent="0.2">
      <c r="A12" s="246"/>
      <c r="B12" s="248"/>
      <c r="C12" s="247"/>
      <c r="D12" s="249"/>
      <c r="H12" s="254">
        <v>50.819999999999986</v>
      </c>
      <c r="I12" s="242">
        <v>10.357774163629371</v>
      </c>
      <c r="K12" s="260">
        <v>50.773333333333333</v>
      </c>
      <c r="L12" s="242">
        <v>10.531363813520983</v>
      </c>
      <c r="Q12" s="260">
        <v>50.760000000000005</v>
      </c>
      <c r="R12" s="242">
        <v>9.883823974617874</v>
      </c>
      <c r="T12" s="260">
        <v>60.853333333333318</v>
      </c>
      <c r="U12" s="248">
        <v>10.240100187073647</v>
      </c>
    </row>
    <row r="13" spans="1:21" x14ac:dyDescent="0.2">
      <c r="A13" s="246"/>
      <c r="B13" s="248"/>
      <c r="C13" s="247"/>
      <c r="D13" s="249"/>
      <c r="H13" s="254">
        <v>60.739999999999988</v>
      </c>
      <c r="I13" s="242">
        <v>10.462581956958999</v>
      </c>
      <c r="K13" s="260">
        <v>60.746666666666663</v>
      </c>
      <c r="L13" s="242">
        <v>10.593057406816799</v>
      </c>
      <c r="Q13" s="260">
        <v>61.02</v>
      </c>
      <c r="R13" s="242">
        <v>9.9285286020164794</v>
      </c>
      <c r="T13" s="260">
        <v>71.053333333333327</v>
      </c>
      <c r="U13" s="248">
        <v>10.352044852402285</v>
      </c>
    </row>
    <row r="14" spans="1:21" x14ac:dyDescent="0.2">
      <c r="A14" s="246"/>
      <c r="B14" s="248"/>
      <c r="C14" s="247"/>
      <c r="D14" s="249"/>
      <c r="H14" s="254">
        <v>71.28</v>
      </c>
      <c r="I14" s="242">
        <v>10.58909452405457</v>
      </c>
      <c r="K14" s="260">
        <v>71.166666666666686</v>
      </c>
      <c r="L14" s="242">
        <v>10.714281778782293</v>
      </c>
      <c r="Q14" s="260">
        <v>71.206666666666678</v>
      </c>
      <c r="R14" s="242">
        <v>10.046964723396432</v>
      </c>
      <c r="T14" s="260">
        <v>81.039999999999992</v>
      </c>
      <c r="U14" s="248">
        <v>10.409920494566862</v>
      </c>
    </row>
    <row r="15" spans="1:21" x14ac:dyDescent="0.2">
      <c r="A15" s="246"/>
      <c r="B15" s="248"/>
      <c r="C15" s="247"/>
      <c r="D15" s="249"/>
      <c r="H15" s="254">
        <v>80.926666666666677</v>
      </c>
      <c r="I15" s="242">
        <v>10.69913420582655</v>
      </c>
      <c r="K15" s="260">
        <v>81.346666666666664</v>
      </c>
      <c r="L15" s="242">
        <v>10.821544627508926</v>
      </c>
      <c r="Q15" s="260">
        <v>80.94</v>
      </c>
      <c r="R15" s="242">
        <v>10.137101186968298</v>
      </c>
      <c r="T15" s="260">
        <v>91.266666666666652</v>
      </c>
      <c r="U15" s="248">
        <v>10.489191739723932</v>
      </c>
    </row>
    <row r="16" spans="1:21" ht="16" thickBot="1" x14ac:dyDescent="0.25">
      <c r="A16" s="246"/>
      <c r="B16" s="248"/>
      <c r="C16" s="247"/>
      <c r="D16" s="249"/>
      <c r="H16" s="254">
        <v>91.460000000000008</v>
      </c>
      <c r="I16" s="242">
        <v>10.825948490093612</v>
      </c>
      <c r="K16" s="260">
        <v>91.32</v>
      </c>
      <c r="L16" s="242">
        <v>10.916262615906239</v>
      </c>
      <c r="Q16" s="260">
        <v>91.56</v>
      </c>
      <c r="R16" s="242">
        <v>10.218848333910216</v>
      </c>
      <c r="T16" s="261">
        <v>101.69333333333336</v>
      </c>
      <c r="U16" s="251">
        <v>10.597174350493827</v>
      </c>
    </row>
    <row r="17" spans="1:18" ht="16" thickBot="1" x14ac:dyDescent="0.25">
      <c r="A17" s="250"/>
      <c r="B17" s="251"/>
      <c r="C17" s="252"/>
      <c r="D17" s="253"/>
      <c r="H17" s="255">
        <v>100.88000000000001</v>
      </c>
      <c r="I17" s="245">
        <v>10.877314285246564</v>
      </c>
      <c r="K17" s="261">
        <v>100.93333333333335</v>
      </c>
      <c r="L17" s="245">
        <v>10.994297194063412</v>
      </c>
      <c r="Q17" s="261">
        <v>101.19333333333336</v>
      </c>
      <c r="R17" s="245">
        <v>10.302657370863592</v>
      </c>
    </row>
    <row r="18" spans="1:18" x14ac:dyDescent="0.2">
      <c r="A18" s="85"/>
      <c r="B18" s="85"/>
      <c r="C18" s="85"/>
    </row>
    <row r="19" spans="1:18" x14ac:dyDescent="0.2">
      <c r="A19" s="85"/>
      <c r="B19" s="85"/>
      <c r="C19" s="85"/>
      <c r="D19" s="85"/>
    </row>
    <row r="20" spans="1:18" x14ac:dyDescent="0.2">
      <c r="A20" s="238"/>
      <c r="B20" s="239"/>
      <c r="C20" s="239"/>
      <c r="D20" s="240"/>
    </row>
    <row r="21" spans="1:18" x14ac:dyDescent="0.2">
      <c r="A21" s="246"/>
      <c r="B21" s="248"/>
      <c r="C21" s="247"/>
      <c r="D21" s="249"/>
    </row>
    <row r="22" spans="1:18" x14ac:dyDescent="0.2">
      <c r="A22" s="246"/>
      <c r="B22" s="248"/>
      <c r="C22" s="247"/>
      <c r="D22" s="249"/>
    </row>
    <row r="23" spans="1:18" x14ac:dyDescent="0.2">
      <c r="A23" s="246"/>
      <c r="B23" s="248"/>
      <c r="C23" s="247"/>
      <c r="D23" s="249"/>
    </row>
    <row r="24" spans="1:18" x14ac:dyDescent="0.2">
      <c r="A24" s="246"/>
      <c r="B24" s="248"/>
      <c r="C24" s="247"/>
      <c r="D24" s="249"/>
    </row>
    <row r="25" spans="1:18" x14ac:dyDescent="0.2">
      <c r="A25" s="246"/>
      <c r="B25" s="248"/>
      <c r="C25" s="247"/>
      <c r="D25" s="249"/>
    </row>
    <row r="26" spans="1:18" x14ac:dyDescent="0.2">
      <c r="A26" s="246"/>
      <c r="B26" s="248"/>
      <c r="C26" s="247"/>
      <c r="D26" s="249"/>
    </row>
    <row r="27" spans="1:18" x14ac:dyDescent="0.2">
      <c r="A27" s="246"/>
      <c r="B27" s="248"/>
      <c r="C27" s="247"/>
      <c r="D27" s="249"/>
    </row>
    <row r="28" spans="1:18" ht="16" thickBot="1" x14ac:dyDescent="0.25">
      <c r="A28" s="250"/>
      <c r="B28" s="251"/>
      <c r="C28" s="252"/>
      <c r="D28" s="25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622ED-2F1A-384D-B03B-210F8709DD7B}">
  <dimension ref="A1:AJ54"/>
  <sheetViews>
    <sheetView topLeftCell="N1" zoomScale="83" workbookViewId="0">
      <selection activeCell="AB15" sqref="AA2:AB15"/>
    </sheetView>
  </sheetViews>
  <sheetFormatPr baseColWidth="10" defaultRowHeight="15" x14ac:dyDescent="0.2"/>
  <sheetData>
    <row r="1" spans="1:36" ht="17" thickBot="1" x14ac:dyDescent="0.25">
      <c r="A1" s="126" t="s">
        <v>267</v>
      </c>
      <c r="B1" s="127" t="s">
        <v>284</v>
      </c>
      <c r="C1" s="127" t="s">
        <v>285</v>
      </c>
      <c r="D1" s="128" t="s">
        <v>232</v>
      </c>
      <c r="E1" s="129" t="s">
        <v>286</v>
      </c>
      <c r="F1" s="129" t="s">
        <v>287</v>
      </c>
      <c r="G1" s="129" t="s">
        <v>288</v>
      </c>
      <c r="I1" s="201" t="s">
        <v>347</v>
      </c>
      <c r="J1" s="201" t="s">
        <v>348</v>
      </c>
      <c r="K1" s="201" t="s">
        <v>349</v>
      </c>
      <c r="L1" s="201" t="s">
        <v>350</v>
      </c>
      <c r="M1" s="201" t="s">
        <v>351</v>
      </c>
      <c r="N1" s="201" t="s">
        <v>352</v>
      </c>
      <c r="O1" s="201" t="s">
        <v>353</v>
      </c>
      <c r="P1" s="201" t="s">
        <v>354</v>
      </c>
      <c r="Q1" s="201" t="s">
        <v>355</v>
      </c>
      <c r="R1" s="201" t="s">
        <v>356</v>
      </c>
      <c r="S1" s="201" t="s">
        <v>357</v>
      </c>
      <c r="T1" s="201" t="s">
        <v>358</v>
      </c>
      <c r="U1" s="201" t="s">
        <v>359</v>
      </c>
      <c r="Y1" s="207" t="s">
        <v>360</v>
      </c>
      <c r="Z1" s="207" t="s">
        <v>361</v>
      </c>
      <c r="AC1" s="207" t="s">
        <v>360</v>
      </c>
      <c r="AD1" s="207" t="s">
        <v>361</v>
      </c>
    </row>
    <row r="2" spans="1:36" ht="19" x14ac:dyDescent="0.25">
      <c r="A2" s="130" t="s">
        <v>289</v>
      </c>
      <c r="B2" s="131" t="s">
        <v>290</v>
      </c>
      <c r="C2" s="132">
        <v>3.03</v>
      </c>
      <c r="D2" s="133">
        <v>7.5819843140616197</v>
      </c>
      <c r="E2" s="134">
        <v>2.7364999999999999</v>
      </c>
      <c r="F2" s="134">
        <v>3.883083333333333</v>
      </c>
      <c r="G2" s="134">
        <v>3.4303666666666666</v>
      </c>
      <c r="I2" t="s">
        <v>289</v>
      </c>
      <c r="J2">
        <v>0.1</v>
      </c>
      <c r="K2">
        <v>3.0000000700000002E-3</v>
      </c>
      <c r="L2">
        <v>7.9000000000000001E-4</v>
      </c>
      <c r="M2">
        <v>2.7396509999999998</v>
      </c>
      <c r="N2">
        <v>3.8796900000000001</v>
      </c>
      <c r="O2">
        <v>3.4270360000000002</v>
      </c>
      <c r="P2">
        <v>3.7850000000000001</v>
      </c>
      <c r="Q2">
        <v>4.4340000000000002</v>
      </c>
      <c r="R2">
        <v>4.28</v>
      </c>
      <c r="S2">
        <v>-1.2737226277386011E-2</v>
      </c>
      <c r="T2">
        <v>-7.9896907216445989E-3</v>
      </c>
      <c r="U2">
        <v>-8.6413994169095232E-2</v>
      </c>
      <c r="W2" s="206">
        <v>7.5819843140616197</v>
      </c>
      <c r="X2" s="134">
        <v>2.7364999999999999</v>
      </c>
      <c r="Y2" s="206">
        <v>2.8268425999878199</v>
      </c>
      <c r="Z2" s="206">
        <v>2.9525047305090002</v>
      </c>
      <c r="AA2" s="208">
        <f>(Y2-E2)/E2</f>
        <v>3.3013922889756998E-2</v>
      </c>
      <c r="AB2" s="208">
        <f>(Z2-E2)/E2</f>
        <v>7.8934672212315093E-2</v>
      </c>
      <c r="AC2" s="206">
        <v>3.7788414000983899</v>
      </c>
      <c r="AD2" s="206">
        <v>4.1284984450842197</v>
      </c>
      <c r="AE2" s="208">
        <f t="shared" ref="AE2:AE10" si="0">(AC2-F2)/F2*100</f>
        <v>-2.6845144511863803</v>
      </c>
      <c r="AF2" s="208">
        <f t="shared" ref="AF2:AF10" si="1">(AD2-F2)/F2*100</f>
        <v>6.3201093225114082</v>
      </c>
      <c r="AG2" s="206">
        <v>3.5113721488941301</v>
      </c>
      <c r="AH2" s="206">
        <v>3.7072449523568798</v>
      </c>
      <c r="AI2" s="208">
        <f t="shared" ref="AI2:AI10" si="2">(AG2-G2)/G2*100</f>
        <v>2.361423430754638</v>
      </c>
      <c r="AJ2" s="208">
        <f t="shared" ref="AJ2:AJ10" si="3">(AH2-G2)/G2*100</f>
        <v>8.0713903962709495</v>
      </c>
    </row>
    <row r="3" spans="1:36" ht="19" x14ac:dyDescent="0.25">
      <c r="A3" s="135" t="s">
        <v>291</v>
      </c>
      <c r="B3" s="136" t="s">
        <v>290</v>
      </c>
      <c r="C3" s="132">
        <v>3.03</v>
      </c>
      <c r="D3" s="137">
        <v>5.82501041881582</v>
      </c>
      <c r="E3" s="138">
        <v>2.9008333333333329</v>
      </c>
      <c r="F3" s="138">
        <v>4.0173666666666668</v>
      </c>
      <c r="G3" s="138">
        <v>3.6218000000000004</v>
      </c>
      <c r="I3" t="s">
        <v>291</v>
      </c>
      <c r="J3">
        <v>0.1</v>
      </c>
      <c r="K3">
        <v>2.5000000750000002E-3</v>
      </c>
      <c r="L3">
        <v>1E-3</v>
      </c>
      <c r="M3">
        <v>2.9014190000000002</v>
      </c>
      <c r="N3">
        <v>4.018777</v>
      </c>
      <c r="O3">
        <v>3.619993</v>
      </c>
      <c r="P3">
        <v>3.74</v>
      </c>
      <c r="Q3">
        <v>4.4560000000000004</v>
      </c>
      <c r="R3">
        <v>4.3019999999999996</v>
      </c>
      <c r="S3">
        <v>4.8931034482768317E-2</v>
      </c>
      <c r="T3">
        <v>-3.042288557212762E-2</v>
      </c>
      <c r="U3">
        <v>-1.9337016574834989E-4</v>
      </c>
      <c r="W3" s="206">
        <v>5.82501041881582</v>
      </c>
      <c r="X3" s="138">
        <v>2.9008333333333329</v>
      </c>
      <c r="Y3" s="206">
        <v>2.9587570089536301</v>
      </c>
      <c r="Z3" s="206">
        <v>3.0902920837739498</v>
      </c>
      <c r="AA3" s="208">
        <f t="shared" ref="AA3:AA15" si="4">(Y3-E3)/E3</f>
        <v>1.9967943333627308E-2</v>
      </c>
      <c r="AB3" s="208">
        <f t="shared" ref="AB3:AB15" si="5">(Z3-E3)/E3</f>
        <v>6.5311835831295684E-2</v>
      </c>
      <c r="AC3" s="206">
        <v>3.8879197990002998</v>
      </c>
      <c r="AD3" s="206">
        <v>4.2523890886765701</v>
      </c>
      <c r="AE3" s="208">
        <f t="shared" si="0"/>
        <v>-3.2221820512533155</v>
      </c>
      <c r="AF3" s="208">
        <f t="shared" si="1"/>
        <v>5.8501611008016017</v>
      </c>
      <c r="AG3" s="206">
        <v>3.66214350843951</v>
      </c>
      <c r="AH3" s="206">
        <v>3.86756922952407</v>
      </c>
      <c r="AI3" s="208">
        <f t="shared" si="2"/>
        <v>1.1139076823543437</v>
      </c>
      <c r="AJ3" s="208">
        <f t="shared" si="3"/>
        <v>6.7858310653285558</v>
      </c>
    </row>
    <row r="4" spans="1:36" ht="19" x14ac:dyDescent="0.25">
      <c r="A4" s="135" t="s">
        <v>292</v>
      </c>
      <c r="B4" s="139" t="s">
        <v>290</v>
      </c>
      <c r="C4" s="132">
        <v>3.03</v>
      </c>
      <c r="D4" s="140">
        <v>9.6679313288177298</v>
      </c>
      <c r="E4" s="141">
        <v>2.6104499999999997</v>
      </c>
      <c r="F4" s="141">
        <v>3.9535333333333336</v>
      </c>
      <c r="G4" s="141">
        <v>3.2770166666666665</v>
      </c>
      <c r="I4" t="s">
        <v>292</v>
      </c>
      <c r="J4">
        <v>0.1</v>
      </c>
      <c r="K4">
        <v>2.5000000750000002E-3</v>
      </c>
      <c r="L4">
        <v>1E-3</v>
      </c>
      <c r="M4">
        <v>2.6101920000000001</v>
      </c>
      <c r="N4">
        <v>3.9485519999999998</v>
      </c>
      <c r="O4">
        <v>3.2808109999999999</v>
      </c>
      <c r="P4">
        <v>3.7850000000000001</v>
      </c>
      <c r="Q4">
        <v>4.6980000000000004</v>
      </c>
      <c r="R4">
        <v>4.3239999999999998</v>
      </c>
      <c r="S4">
        <v>7.3563218390878173E-3</v>
      </c>
      <c r="T4">
        <v>-3.6658227848109813E-2</v>
      </c>
      <c r="U4">
        <v>2.4725609756101139E-2</v>
      </c>
      <c r="W4" s="206">
        <v>9.6679313288177298</v>
      </c>
      <c r="X4" s="141">
        <v>2.6104499999999997</v>
      </c>
      <c r="Y4" s="206">
        <v>2.67374321555253</v>
      </c>
      <c r="Z4" s="206">
        <v>2.7925550446610701</v>
      </c>
      <c r="AA4" s="208">
        <f t="shared" si="4"/>
        <v>2.42460937970581E-2</v>
      </c>
      <c r="AB4" s="208">
        <f t="shared" si="5"/>
        <v>6.9760020173177187E-2</v>
      </c>
      <c r="AC4" s="206">
        <v>3.6527120978593599</v>
      </c>
      <c r="AD4" s="206">
        <v>3.98535085819542</v>
      </c>
      <c r="AE4" s="208">
        <f t="shared" si="0"/>
        <v>-7.6089211879830785</v>
      </c>
      <c r="AF4" s="208">
        <f t="shared" si="1"/>
        <v>0.8047870646194909</v>
      </c>
      <c r="AG4" s="206">
        <v>3.3375372107171701</v>
      </c>
      <c r="AH4" s="206">
        <v>3.5223630630792102</v>
      </c>
      <c r="AI4" s="208">
        <f t="shared" si="2"/>
        <v>1.8468183169804957</v>
      </c>
      <c r="AJ4" s="208">
        <f t="shared" si="3"/>
        <v>7.4868827768919015</v>
      </c>
    </row>
    <row r="5" spans="1:36" ht="19" x14ac:dyDescent="0.25">
      <c r="A5" s="135" t="s">
        <v>293</v>
      </c>
      <c r="B5" s="139" t="s">
        <v>290</v>
      </c>
      <c r="C5" s="132">
        <v>3.03</v>
      </c>
      <c r="D5" s="142">
        <v>9.9984037080714305</v>
      </c>
      <c r="E5" s="143">
        <v>2.5560333333333327</v>
      </c>
      <c r="F5" s="143">
        <v>3.7359500000000003</v>
      </c>
      <c r="G5" s="143">
        <v>3.4068499999999999</v>
      </c>
      <c r="I5" t="s">
        <v>293</v>
      </c>
      <c r="J5">
        <v>0.1</v>
      </c>
      <c r="K5">
        <v>2.5000000750000002E-3</v>
      </c>
      <c r="L5">
        <v>1E-3</v>
      </c>
      <c r="M5">
        <v>2.554916</v>
      </c>
      <c r="N5">
        <v>3.7395559999999999</v>
      </c>
      <c r="O5">
        <v>3.406244</v>
      </c>
      <c r="P5">
        <v>3.74</v>
      </c>
      <c r="Q5">
        <v>4.4560000000000004</v>
      </c>
      <c r="R5">
        <v>4.5439999999999996</v>
      </c>
      <c r="S5">
        <v>-0.19859375000000351</v>
      </c>
      <c r="T5">
        <v>-1.1871657754019599E-2</v>
      </c>
      <c r="U5">
        <v>-0.1101466275659851</v>
      </c>
      <c r="W5" s="206">
        <v>9.9984037080714305</v>
      </c>
      <c r="X5" s="143">
        <v>2.5560333333333327</v>
      </c>
      <c r="Y5" s="206">
        <v>2.6498325834848799</v>
      </c>
      <c r="Z5" s="206">
        <v>2.7675711169411898</v>
      </c>
      <c r="AA5" s="208">
        <f t="shared" si="4"/>
        <v>3.6697193627449005E-2</v>
      </c>
      <c r="AB5" s="208">
        <f t="shared" si="5"/>
        <v>8.2760181899502031E-2</v>
      </c>
      <c r="AC5" s="206">
        <v>3.6330565267397201</v>
      </c>
      <c r="AD5" s="206">
        <v>3.9630541681888198</v>
      </c>
      <c r="AE5" s="208">
        <f t="shared" si="0"/>
        <v>-2.7541448161854465</v>
      </c>
      <c r="AF5" s="208">
        <f t="shared" si="1"/>
        <v>6.0788867139233522</v>
      </c>
      <c r="AG5" s="206">
        <v>3.3105017619771302</v>
      </c>
      <c r="AH5" s="206">
        <v>3.4936064033476302</v>
      </c>
      <c r="AI5" s="208">
        <f t="shared" si="2"/>
        <v>-2.8280739692933281</v>
      </c>
      <c r="AJ5" s="208">
        <f t="shared" si="3"/>
        <v>2.5465284162094086</v>
      </c>
    </row>
    <row r="6" spans="1:36" ht="19" x14ac:dyDescent="0.25">
      <c r="A6" s="135" t="s">
        <v>294</v>
      </c>
      <c r="B6" s="136" t="s">
        <v>290</v>
      </c>
      <c r="C6" s="132">
        <v>3.03</v>
      </c>
      <c r="D6" s="137">
        <v>9.5422169137487103</v>
      </c>
      <c r="E6" s="138">
        <v>2.6092666666666666</v>
      </c>
      <c r="F6" s="138">
        <v>3.7639666666666667</v>
      </c>
      <c r="G6" s="138">
        <v>3.2498</v>
      </c>
      <c r="I6" t="s">
        <v>294</v>
      </c>
      <c r="J6">
        <v>0.1</v>
      </c>
      <c r="K6">
        <v>4.0000000599999998E-3</v>
      </c>
      <c r="L6">
        <v>1E-3</v>
      </c>
      <c r="M6">
        <v>2.6058279999999998</v>
      </c>
      <c r="N6">
        <v>3.7655780000000001</v>
      </c>
      <c r="O6">
        <v>3.2492529999999999</v>
      </c>
      <c r="P6">
        <v>3.92</v>
      </c>
      <c r="Q6">
        <v>4.4560000000000004</v>
      </c>
      <c r="R6">
        <v>4.3019999999999996</v>
      </c>
      <c r="S6">
        <v>-0.1598467432950216</v>
      </c>
      <c r="T6">
        <v>0.14835106382979529</v>
      </c>
      <c r="U6">
        <v>-2.2984615384617019E-2</v>
      </c>
      <c r="W6" s="206">
        <v>9.5422169137487103</v>
      </c>
      <c r="X6" s="138">
        <v>2.6092666666666666</v>
      </c>
      <c r="Y6" s="206">
        <v>2.6828635863853001</v>
      </c>
      <c r="Z6" s="206">
        <v>2.8020845601853801</v>
      </c>
      <c r="AA6" s="208">
        <f t="shared" si="4"/>
        <v>2.820597858349733E-2</v>
      </c>
      <c r="AB6" s="208">
        <f t="shared" si="5"/>
        <v>7.3897350539888662E-2</v>
      </c>
      <c r="AC6" s="206">
        <v>3.6602124113788701</v>
      </c>
      <c r="AD6" s="206">
        <v>3.9938597805470599</v>
      </c>
      <c r="AE6" s="208">
        <f t="shared" si="0"/>
        <v>-2.7565136590245198</v>
      </c>
      <c r="AF6" s="208">
        <f t="shared" si="1"/>
        <v>6.1077351166870031</v>
      </c>
      <c r="AG6" s="206">
        <v>3.3478576567328999</v>
      </c>
      <c r="AH6" s="206">
        <v>3.5333403366412601</v>
      </c>
      <c r="AI6" s="208">
        <f t="shared" si="2"/>
        <v>3.0173443514339313</v>
      </c>
      <c r="AJ6" s="208">
        <f t="shared" si="3"/>
        <v>8.724854964651982</v>
      </c>
    </row>
    <row r="7" spans="1:36" ht="19" x14ac:dyDescent="0.25">
      <c r="A7" s="135" t="s">
        <v>295</v>
      </c>
      <c r="B7" s="136" t="s">
        <v>290</v>
      </c>
      <c r="C7" s="132">
        <v>3.03</v>
      </c>
      <c r="D7" s="137">
        <v>9.6660434982927494</v>
      </c>
      <c r="E7" s="138">
        <v>2.456433333333333</v>
      </c>
      <c r="F7" s="138">
        <v>3.7282000000000002</v>
      </c>
      <c r="G7" s="138">
        <v>3.1664500000000007</v>
      </c>
      <c r="I7" t="s">
        <v>295</v>
      </c>
      <c r="J7">
        <v>0.1</v>
      </c>
      <c r="K7">
        <v>4.0000000599999998E-3</v>
      </c>
      <c r="L7">
        <v>1E-3</v>
      </c>
      <c r="M7">
        <v>2.4885299999999999</v>
      </c>
      <c r="N7">
        <v>3.7230590000000001</v>
      </c>
      <c r="O7">
        <v>3.2225380000000001</v>
      </c>
      <c r="P7">
        <v>3.74</v>
      </c>
      <c r="Q7">
        <v>4.4119999999999999</v>
      </c>
      <c r="R7">
        <v>4.28</v>
      </c>
      <c r="S7">
        <v>1.1597560975609731</v>
      </c>
      <c r="T7">
        <v>-0.1860857908847148</v>
      </c>
      <c r="U7">
        <v>1.6573501577287131</v>
      </c>
      <c r="W7" s="206">
        <v>9.6660434982927494</v>
      </c>
      <c r="X7" s="138">
        <v>2.456433333333333</v>
      </c>
      <c r="Y7" s="206">
        <v>2.6738800742357398</v>
      </c>
      <c r="Z7" s="206">
        <v>2.7926980439096298</v>
      </c>
      <c r="AA7" s="208">
        <f t="shared" si="4"/>
        <v>8.8521328037564004E-2</v>
      </c>
      <c r="AB7" s="208">
        <f t="shared" si="5"/>
        <v>0.13689144582645443</v>
      </c>
      <c r="AC7" s="206">
        <v>3.6528246340466799</v>
      </c>
      <c r="AD7" s="206">
        <v>3.9854785245262998</v>
      </c>
      <c r="AE7" s="208">
        <f t="shared" si="0"/>
        <v>-2.0217629406501869</v>
      </c>
      <c r="AF7" s="208">
        <f t="shared" si="1"/>
        <v>6.9008777567270956</v>
      </c>
      <c r="AG7" s="206">
        <v>3.3376920442731501</v>
      </c>
      <c r="AH7" s="206">
        <v>3.5225277516702</v>
      </c>
      <c r="AI7" s="208">
        <f t="shared" si="2"/>
        <v>5.4080135253406638</v>
      </c>
      <c r="AJ7" s="208">
        <f t="shared" si="3"/>
        <v>11.245329996374467</v>
      </c>
    </row>
    <row r="8" spans="1:36" ht="19" x14ac:dyDescent="0.25">
      <c r="A8" s="135" t="s">
        <v>296</v>
      </c>
      <c r="B8" s="144" t="s">
        <v>290</v>
      </c>
      <c r="C8" s="132">
        <v>3.03</v>
      </c>
      <c r="D8" s="145">
        <v>5.6934282978142701</v>
      </c>
      <c r="E8" s="146">
        <v>2.7652333333333337</v>
      </c>
      <c r="F8" s="146">
        <v>4.0027833333333334</v>
      </c>
      <c r="G8" s="146">
        <v>3.5467666666666666</v>
      </c>
      <c r="I8" t="s">
        <v>296</v>
      </c>
      <c r="J8">
        <v>0.1</v>
      </c>
      <c r="K8">
        <v>4.0000000599999998E-3</v>
      </c>
      <c r="L8">
        <v>1E-3</v>
      </c>
      <c r="M8">
        <v>2.798845</v>
      </c>
      <c r="N8">
        <v>4.0049780000000004</v>
      </c>
      <c r="O8">
        <v>3.5815589999999999</v>
      </c>
      <c r="P8">
        <v>3.74</v>
      </c>
      <c r="Q8">
        <v>4.4340000000000002</v>
      </c>
      <c r="R8">
        <v>4.28</v>
      </c>
      <c r="S8">
        <v>1.041335740072203</v>
      </c>
      <c r="T8">
        <v>0.1244500000000093</v>
      </c>
      <c r="U8">
        <v>0.88898591549296113</v>
      </c>
      <c r="W8" s="206">
        <v>5.6934282978142701</v>
      </c>
      <c r="X8" s="146">
        <v>2.7652333333333337</v>
      </c>
      <c r="Y8" s="206">
        <v>2.9687469278006802</v>
      </c>
      <c r="Z8" s="206">
        <v>3.1007256807591501</v>
      </c>
      <c r="AA8" s="208">
        <f t="shared" si="4"/>
        <v>7.3597259230931619E-2</v>
      </c>
      <c r="AB8" s="208">
        <f t="shared" si="5"/>
        <v>0.121325149448202</v>
      </c>
      <c r="AC8" s="206">
        <v>3.8961961860577601</v>
      </c>
      <c r="AD8" s="206">
        <v>4.2617928237164797</v>
      </c>
      <c r="AE8" s="208">
        <f t="shared" si="0"/>
        <v>-2.6628257989375714</v>
      </c>
      <c r="AF8" s="208">
        <f t="shared" si="1"/>
        <v>6.470734706678595</v>
      </c>
      <c r="AG8" s="206">
        <v>3.6735981894702698</v>
      </c>
      <c r="AH8" s="206">
        <v>3.87974860749955</v>
      </c>
      <c r="AI8" s="208">
        <f t="shared" si="2"/>
        <v>3.575975944388877</v>
      </c>
      <c r="AJ8" s="208">
        <f t="shared" si="3"/>
        <v>9.3883238489389402</v>
      </c>
    </row>
    <row r="9" spans="1:36" ht="19" x14ac:dyDescent="0.25">
      <c r="A9" s="135" t="s">
        <v>297</v>
      </c>
      <c r="B9" s="136" t="s">
        <v>290</v>
      </c>
      <c r="C9" s="132">
        <v>3.03</v>
      </c>
      <c r="D9" s="137">
        <v>5.3600513423243896</v>
      </c>
      <c r="E9" s="138">
        <v>2.6742833333333333</v>
      </c>
      <c r="F9" s="138">
        <v>3.9322166666666671</v>
      </c>
      <c r="G9" s="138">
        <v>3.4710666666666667</v>
      </c>
      <c r="I9" t="s">
        <v>297</v>
      </c>
      <c r="J9">
        <v>0.1</v>
      </c>
      <c r="K9">
        <v>4.0000000599999998E-3</v>
      </c>
      <c r="L9">
        <v>1E-3</v>
      </c>
      <c r="M9">
        <v>2.8254519999999999</v>
      </c>
      <c r="N9">
        <v>3.9325860000000001</v>
      </c>
      <c r="O9">
        <v>3.6126589999999998</v>
      </c>
      <c r="P9">
        <v>3.74</v>
      </c>
      <c r="Q9">
        <v>4.3239999999999998</v>
      </c>
      <c r="R9">
        <v>4.28</v>
      </c>
      <c r="S9">
        <v>5.8221722846441919</v>
      </c>
      <c r="T9">
        <v>6.5801526717556666E-2</v>
      </c>
      <c r="U9">
        <v>4.111210374639759</v>
      </c>
      <c r="W9" s="206">
        <v>5.3600513423243896</v>
      </c>
      <c r="X9" s="138">
        <v>2.6742833333333333</v>
      </c>
      <c r="Y9" s="206">
        <v>2.9941270591227598</v>
      </c>
      <c r="Z9" s="206">
        <v>3.12723236376352</v>
      </c>
      <c r="AA9" s="208">
        <f t="shared" si="4"/>
        <v>0.11959979027007601</v>
      </c>
      <c r="AB9" s="208">
        <f t="shared" si="5"/>
        <v>0.16937211730127821</v>
      </c>
      <c r="AC9" s="206">
        <v>3.9172332500112801</v>
      </c>
      <c r="AD9" s="206">
        <v>4.2856975549879701</v>
      </c>
      <c r="AE9" s="208">
        <f t="shared" si="0"/>
        <v>-0.38104249906677862</v>
      </c>
      <c r="AF9" s="208">
        <f t="shared" si="1"/>
        <v>8.9893543079086751</v>
      </c>
      <c r="AG9" s="206">
        <v>3.70272272698528</v>
      </c>
      <c r="AH9" s="206">
        <v>3.9107150686487402</v>
      </c>
      <c r="AI9" s="208">
        <f t="shared" si="2"/>
        <v>6.673915616293165</v>
      </c>
      <c r="AJ9" s="208">
        <f t="shared" si="3"/>
        <v>12.666089251586643</v>
      </c>
    </row>
    <row r="10" spans="1:36" ht="19" x14ac:dyDescent="0.25">
      <c r="A10" s="135" t="s">
        <v>298</v>
      </c>
      <c r="B10" s="136" t="s">
        <v>290</v>
      </c>
      <c r="C10" s="132">
        <v>3.03</v>
      </c>
      <c r="D10" s="137">
        <v>10.0845394558031</v>
      </c>
      <c r="E10" s="138">
        <v>2.6781666666666668</v>
      </c>
      <c r="F10" s="138">
        <v>3.8963999999999999</v>
      </c>
      <c r="G10" s="138">
        <v>3.4365000000000001</v>
      </c>
      <c r="I10" t="s">
        <v>298</v>
      </c>
      <c r="J10">
        <v>0.14677999999999999</v>
      </c>
      <c r="K10">
        <v>2.5000000750000002E-3</v>
      </c>
      <c r="L10">
        <v>7.1000000000000002E-4</v>
      </c>
      <c r="M10">
        <v>2.681082</v>
      </c>
      <c r="N10">
        <v>3.9028659999999999</v>
      </c>
      <c r="O10">
        <v>3.4395859999999998</v>
      </c>
      <c r="P10">
        <v>3.74</v>
      </c>
      <c r="Q10">
        <v>4.6099999999999994</v>
      </c>
      <c r="R10">
        <v>4.4119999999999999</v>
      </c>
      <c r="S10">
        <v>4.0373134328350942E-2</v>
      </c>
      <c r="T10">
        <v>7.3487179487180393E-2</v>
      </c>
      <c r="U10">
        <v>-1.2034883720934199E-2</v>
      </c>
      <c r="W10" s="206">
        <v>10.0845394558031</v>
      </c>
      <c r="X10" s="138">
        <v>2.6781666666666668</v>
      </c>
      <c r="Y10" s="206">
        <v>2.64361575703226</v>
      </c>
      <c r="Z10" s="206">
        <v>2.7610750754726499</v>
      </c>
      <c r="AA10" s="208">
        <f t="shared" si="4"/>
        <v>-1.2900955741268318E-2</v>
      </c>
      <c r="AB10" s="208">
        <f t="shared" si="5"/>
        <v>3.0957150590322873E-2</v>
      </c>
      <c r="AC10" s="206">
        <v>3.6279478495580499</v>
      </c>
      <c r="AD10" s="206">
        <v>3.95725954679554</v>
      </c>
      <c r="AE10" s="208">
        <f t="shared" si="0"/>
        <v>-6.8897482404771058</v>
      </c>
      <c r="AF10" s="208">
        <f t="shared" si="1"/>
        <v>1.5619429934180316</v>
      </c>
      <c r="AG10" s="206">
        <v>3.3034775598792701</v>
      </c>
      <c r="AH10" s="206">
        <v>3.4861348671263901</v>
      </c>
      <c r="AI10" s="208">
        <f t="shared" si="2"/>
        <v>-3.8708697838128927</v>
      </c>
      <c r="AJ10" s="208">
        <f t="shared" si="3"/>
        <v>1.4443435799909785</v>
      </c>
    </row>
    <row r="11" spans="1:36" ht="19" x14ac:dyDescent="0.25">
      <c r="A11" s="147" t="s">
        <v>299</v>
      </c>
      <c r="B11" s="136" t="s">
        <v>290</v>
      </c>
      <c r="C11" s="132">
        <v>3.03</v>
      </c>
      <c r="D11" s="137">
        <v>4.3486378397867202</v>
      </c>
      <c r="E11" s="138">
        <v>2.6036333333333337</v>
      </c>
      <c r="F11" s="138">
        <v>3.50685</v>
      </c>
      <c r="G11" s="148"/>
      <c r="W11" s="206">
        <v>4.3486378397867202</v>
      </c>
      <c r="X11" s="138"/>
      <c r="Y11" s="206">
        <v>3.0717414188094101</v>
      </c>
      <c r="Z11" s="206">
        <v>3.2082858915285901</v>
      </c>
      <c r="AA11" s="208">
        <f t="shared" si="4"/>
        <v>0.17979032588155386</v>
      </c>
      <c r="AB11" s="208">
        <f t="shared" si="5"/>
        <v>0.23223414389964908</v>
      </c>
      <c r="AC11" s="206">
        <v>3.9816589446355</v>
      </c>
      <c r="AD11" s="206">
        <v>4.3589244275328198</v>
      </c>
      <c r="AE11" s="208"/>
      <c r="AF11" s="208"/>
      <c r="AG11" s="206">
        <v>3.7919917326200898</v>
      </c>
      <c r="AH11" s="206">
        <v>4.0056236245203003</v>
      </c>
      <c r="AI11" s="208"/>
      <c r="AJ11" s="208"/>
    </row>
    <row r="12" spans="1:36" ht="19" x14ac:dyDescent="0.25">
      <c r="A12" s="135" t="s">
        <v>300</v>
      </c>
      <c r="B12" s="136" t="s">
        <v>290</v>
      </c>
      <c r="C12" s="132">
        <v>3.03</v>
      </c>
      <c r="D12" s="137">
        <v>9.1286571515609793</v>
      </c>
      <c r="E12" s="138">
        <v>2.7102166666666667</v>
      </c>
      <c r="F12" s="138">
        <v>3.9132833333333337</v>
      </c>
      <c r="G12" s="138">
        <v>3.3540166666666664</v>
      </c>
      <c r="I12" t="s">
        <v>300</v>
      </c>
      <c r="J12">
        <v>0.10798000000000001</v>
      </c>
      <c r="K12">
        <v>2.0000000800000002E-3</v>
      </c>
      <c r="L12">
        <v>5.5999999999999995E-4</v>
      </c>
      <c r="M12">
        <v>2.7095910000000001</v>
      </c>
      <c r="N12">
        <v>3.9109020000000001</v>
      </c>
      <c r="O12">
        <v>3.3486129999999998</v>
      </c>
      <c r="P12">
        <v>3.7850000000000001</v>
      </c>
      <c r="Q12">
        <v>4.5880000000000001</v>
      </c>
      <c r="R12">
        <v>4.3019999999999996</v>
      </c>
      <c r="S12">
        <v>-1.509225092250486E-2</v>
      </c>
      <c r="T12">
        <v>2.3069053708438831E-2</v>
      </c>
      <c r="U12">
        <v>-4.1402985074634302E-2</v>
      </c>
      <c r="W12" s="206">
        <v>9.1286571515609793</v>
      </c>
      <c r="X12" s="138">
        <v>2.7102166666666667</v>
      </c>
      <c r="Y12" s="206">
        <v>2.7129625038002798</v>
      </c>
      <c r="Z12" s="206">
        <v>2.8335327640361299</v>
      </c>
      <c r="AA12" s="208">
        <f t="shared" si="4"/>
        <v>1.0131430329480768E-3</v>
      </c>
      <c r="AB12" s="208">
        <f t="shared" si="5"/>
        <v>4.5500457172352689E-2</v>
      </c>
      <c r="AC12" s="206">
        <v>3.6849766417477898</v>
      </c>
      <c r="AD12" s="206">
        <v>4.0219572776541597</v>
      </c>
      <c r="AE12" s="208">
        <f>(AC12-F12)/F12*100</f>
        <v>-5.8341467289329207</v>
      </c>
      <c r="AF12" s="208">
        <f>(AD12-F12)/F12*100</f>
        <v>2.7770527984810536</v>
      </c>
      <c r="AG12" s="206">
        <v>3.3819488864393201</v>
      </c>
      <c r="AH12" s="206">
        <v>3.5696003681263901</v>
      </c>
      <c r="AI12" s="208">
        <f>(AG12-G12)/G12*100</f>
        <v>0.83279907491973415</v>
      </c>
      <c r="AJ12" s="208">
        <f>(AH12-G12)/G12*100</f>
        <v>6.4276276144440869</v>
      </c>
    </row>
    <row r="13" spans="1:36" ht="19" x14ac:dyDescent="0.25">
      <c r="A13" s="149" t="s">
        <v>301</v>
      </c>
      <c r="B13" s="150" t="s">
        <v>290</v>
      </c>
      <c r="C13" s="132">
        <v>3.03</v>
      </c>
      <c r="D13" s="137">
        <v>4.2261079079022101</v>
      </c>
      <c r="E13" s="138">
        <v>2.8918083333333335</v>
      </c>
      <c r="F13" s="138">
        <v>3.3272833333333334</v>
      </c>
      <c r="G13" s="138">
        <v>3.1895500000000001</v>
      </c>
      <c r="I13" t="s">
        <v>301</v>
      </c>
      <c r="J13">
        <v>0.1</v>
      </c>
      <c r="K13">
        <v>4.0000000599999998E-3</v>
      </c>
      <c r="L13">
        <v>1E-3</v>
      </c>
      <c r="M13">
        <v>2.9176030000000002</v>
      </c>
      <c r="N13">
        <v>3.9696829999999999</v>
      </c>
      <c r="O13">
        <v>3.7207659999999998</v>
      </c>
      <c r="P13">
        <v>3.74</v>
      </c>
      <c r="Q13">
        <v>4.28</v>
      </c>
      <c r="R13">
        <v>4.28</v>
      </c>
      <c r="S13">
        <v>0.95512110726643751</v>
      </c>
      <c r="T13">
        <v>19.209699699699691</v>
      </c>
      <c r="U13">
        <v>16.638432601880869</v>
      </c>
      <c r="W13" s="206">
        <v>4.2261079079022101</v>
      </c>
      <c r="X13" s="138"/>
      <c r="Y13" s="206">
        <v>3.0812073955053298</v>
      </c>
      <c r="Z13" s="206">
        <v>3.21817071450503</v>
      </c>
      <c r="AA13" s="208">
        <f t="shared" si="4"/>
        <v>6.5495026066848469E-2</v>
      </c>
      <c r="AB13" s="208">
        <f t="shared" si="5"/>
        <v>0.11285754225471252</v>
      </c>
      <c r="AC13" s="206">
        <v>3.9895261100048098</v>
      </c>
      <c r="AD13" s="206">
        <v>4.3678682606374304</v>
      </c>
      <c r="AE13" s="208"/>
      <c r="AF13" s="208"/>
      <c r="AG13" s="206">
        <v>3.8029000386443701</v>
      </c>
      <c r="AH13" s="206">
        <v>4.0172204319274796</v>
      </c>
      <c r="AI13" s="208"/>
      <c r="AJ13" s="208"/>
    </row>
    <row r="14" spans="1:36" ht="19" x14ac:dyDescent="0.25">
      <c r="A14" s="151" t="s">
        <v>302</v>
      </c>
      <c r="B14" s="136" t="s">
        <v>290</v>
      </c>
      <c r="C14" s="132">
        <v>3.03</v>
      </c>
      <c r="D14" s="152">
        <v>4.2400676848646199</v>
      </c>
      <c r="E14" s="153">
        <v>2.6643916666666669</v>
      </c>
      <c r="F14" s="153">
        <v>4.0954666666666659</v>
      </c>
      <c r="G14" s="153">
        <v>3.7474166666666666</v>
      </c>
      <c r="I14" t="s">
        <v>302</v>
      </c>
      <c r="J14">
        <v>0.1</v>
      </c>
      <c r="K14">
        <v>4.0000000599999998E-3</v>
      </c>
      <c r="L14">
        <v>1E-3</v>
      </c>
      <c r="M14">
        <v>2.9167800000000002</v>
      </c>
      <c r="N14">
        <v>4.1061079999999999</v>
      </c>
      <c r="O14">
        <v>3.7561420000000001</v>
      </c>
      <c r="P14">
        <v>3.74</v>
      </c>
      <c r="Q14">
        <v>4.4340000000000002</v>
      </c>
      <c r="R14">
        <v>4.3239999999999998</v>
      </c>
      <c r="S14">
        <v>9.6533834586466174</v>
      </c>
      <c r="T14">
        <v>0.14897560975610311</v>
      </c>
      <c r="U14">
        <v>0.16378666666666911</v>
      </c>
      <c r="W14" s="206">
        <v>4.2400676848646199</v>
      </c>
      <c r="X14" s="153"/>
      <c r="Y14" s="206">
        <v>3.0801282484322901</v>
      </c>
      <c r="Z14" s="206">
        <v>3.21704382435134</v>
      </c>
      <c r="AA14" s="208">
        <f t="shared" si="4"/>
        <v>0.15603433495411639</v>
      </c>
      <c r="AB14" s="208">
        <f t="shared" si="5"/>
        <v>0.20742151561225908</v>
      </c>
      <c r="AC14" s="206">
        <v>3.9886291241754299</v>
      </c>
      <c r="AD14" s="206">
        <v>4.3668484959595899</v>
      </c>
      <c r="AE14" s="208"/>
      <c r="AF14" s="208"/>
      <c r="AG14" s="206">
        <v>3.8016562335055499</v>
      </c>
      <c r="AH14" s="206">
        <v>4.0158981282335704</v>
      </c>
      <c r="AI14" s="208"/>
      <c r="AJ14" s="208"/>
    </row>
    <row r="15" spans="1:36" ht="20" thickBot="1" x14ac:dyDescent="0.3">
      <c r="A15" s="154" t="s">
        <v>303</v>
      </c>
      <c r="B15" s="155" t="s">
        <v>290</v>
      </c>
      <c r="C15" s="132">
        <v>3.03</v>
      </c>
      <c r="D15" s="156">
        <v>4.2269645630098198</v>
      </c>
      <c r="E15" s="157">
        <v>2.8368666666666664</v>
      </c>
      <c r="F15" s="157">
        <v>3.6466333333333338</v>
      </c>
      <c r="G15" s="157">
        <v>3.5400666666666663</v>
      </c>
      <c r="I15" t="s">
        <v>303</v>
      </c>
      <c r="J15">
        <v>0.1</v>
      </c>
      <c r="K15">
        <v>4.0000000599999998E-3</v>
      </c>
      <c r="L15">
        <v>1E-3</v>
      </c>
      <c r="M15">
        <v>2.9176030000000002</v>
      </c>
      <c r="N15">
        <v>3.9696829999999999</v>
      </c>
      <c r="O15">
        <v>3.7207659999999998</v>
      </c>
      <c r="P15">
        <v>3.74</v>
      </c>
      <c r="Q15">
        <v>4.28</v>
      </c>
      <c r="R15">
        <v>4.28</v>
      </c>
      <c r="S15">
        <v>2.732500000000011</v>
      </c>
      <c r="T15">
        <v>8.7584383561643815</v>
      </c>
      <c r="U15">
        <v>5.106384180790954</v>
      </c>
      <c r="W15" s="206">
        <v>4.2269645630098198</v>
      </c>
      <c r="X15" s="157"/>
      <c r="Y15" s="206">
        <v>3.08114116747578</v>
      </c>
      <c r="Z15" s="206">
        <v>3.2181015564967801</v>
      </c>
      <c r="AA15" s="208">
        <f t="shared" si="4"/>
        <v>8.6107149017383131E-2</v>
      </c>
      <c r="AB15" s="208">
        <f t="shared" si="5"/>
        <v>0.13438590340168038</v>
      </c>
      <c r="AC15" s="206">
        <v>3.9894710605430301</v>
      </c>
      <c r="AD15" s="206">
        <v>4.3678056758843598</v>
      </c>
      <c r="AE15" s="208"/>
      <c r="AF15" s="208"/>
      <c r="AG15" s="206">
        <v>3.8028237037377002</v>
      </c>
      <c r="AH15" s="206">
        <v>4.0171392794524898</v>
      </c>
      <c r="AI15" s="208"/>
      <c r="AJ15" s="208"/>
    </row>
    <row r="16" spans="1:36" ht="19" x14ac:dyDescent="0.25">
      <c r="A16" s="130" t="s">
        <v>304</v>
      </c>
      <c r="B16" s="158" t="s">
        <v>305</v>
      </c>
      <c r="C16" s="132">
        <v>3.45</v>
      </c>
      <c r="D16" s="133">
        <v>10.277476269307201</v>
      </c>
      <c r="E16" s="134">
        <v>2.7767166666666667</v>
      </c>
      <c r="F16" s="134">
        <v>4.1091999999999995</v>
      </c>
      <c r="G16" s="134">
        <v>3.4415166666666663</v>
      </c>
      <c r="I16" t="s">
        <v>304</v>
      </c>
      <c r="J16">
        <v>0.1</v>
      </c>
      <c r="K16">
        <v>2.0000000800000002E-3</v>
      </c>
      <c r="L16">
        <v>1E-3</v>
      </c>
      <c r="M16">
        <v>2.772446</v>
      </c>
      <c r="N16">
        <v>4.1107189999999996</v>
      </c>
      <c r="O16">
        <v>3.4391639999999999</v>
      </c>
      <c r="P16">
        <v>4.0644999999999998</v>
      </c>
      <c r="Q16">
        <v>4.9649999999999999</v>
      </c>
      <c r="R16">
        <v>4.6139999999999999</v>
      </c>
      <c r="S16">
        <v>-0.27172661870503018</v>
      </c>
      <c r="T16">
        <v>1.7493917274920879E-2</v>
      </c>
      <c r="U16">
        <v>-2.4302325581397059E-2</v>
      </c>
      <c r="Y16" s="206"/>
      <c r="Z16" s="206"/>
    </row>
    <row r="17" spans="1:26" ht="19" x14ac:dyDescent="0.25">
      <c r="A17" s="135" t="s">
        <v>306</v>
      </c>
      <c r="B17" s="159" t="s">
        <v>305</v>
      </c>
      <c r="C17" s="132">
        <v>3.45</v>
      </c>
      <c r="D17" s="137">
        <v>10.3538218766511</v>
      </c>
      <c r="E17" s="138">
        <v>3.0029999999999983</v>
      </c>
      <c r="F17" s="138">
        <v>4.3779166666666667</v>
      </c>
      <c r="G17" s="138">
        <v>3.7389666666666663</v>
      </c>
      <c r="I17" t="s">
        <v>306</v>
      </c>
      <c r="J17">
        <v>0.39811000000000002</v>
      </c>
      <c r="K17">
        <v>3.5000000649999998E-3</v>
      </c>
      <c r="L17">
        <v>8.8999999999999995E-4</v>
      </c>
      <c r="M17">
        <v>3.0014759999999998</v>
      </c>
      <c r="N17">
        <v>4.3887109999999998</v>
      </c>
      <c r="O17">
        <v>3.7417189999999998</v>
      </c>
      <c r="P17">
        <v>4.0644999999999998</v>
      </c>
      <c r="Q17">
        <v>5.0999999999999996</v>
      </c>
      <c r="R17">
        <v>4.5869999999999997</v>
      </c>
      <c r="S17">
        <v>4.9199999999993693E-2</v>
      </c>
      <c r="T17">
        <v>0.1988812785388108</v>
      </c>
      <c r="U17">
        <v>4.5962566844908612E-2</v>
      </c>
      <c r="Y17" s="206"/>
      <c r="Z17" s="206"/>
    </row>
    <row r="18" spans="1:26" ht="19" x14ac:dyDescent="0.25">
      <c r="A18" s="135" t="s">
        <v>307</v>
      </c>
      <c r="B18" s="159" t="s">
        <v>305</v>
      </c>
      <c r="C18" s="132">
        <v>3.45</v>
      </c>
      <c r="D18" s="137">
        <v>3.24191679066774</v>
      </c>
      <c r="E18" s="138">
        <v>3.2986666666666666</v>
      </c>
      <c r="F18" s="138">
        <v>3.9135333333333331</v>
      </c>
      <c r="G18" s="138">
        <v>3.7200833333333332</v>
      </c>
      <c r="I18" t="s">
        <v>307</v>
      </c>
      <c r="J18">
        <v>0.1</v>
      </c>
      <c r="K18">
        <v>4.0000000599999998E-3</v>
      </c>
      <c r="L18">
        <v>1E-3</v>
      </c>
      <c r="M18">
        <v>3.3089900000000001</v>
      </c>
      <c r="N18">
        <v>4.2922750000000001</v>
      </c>
      <c r="O18">
        <v>4.055358</v>
      </c>
      <c r="P18">
        <v>4.1734999999999998</v>
      </c>
      <c r="Q18">
        <v>4.5599999999999996</v>
      </c>
      <c r="R18">
        <v>4.5599999999999996</v>
      </c>
      <c r="S18">
        <v>0.27242424242425078</v>
      </c>
      <c r="T18">
        <v>9.7768542199488468</v>
      </c>
      <c r="U18">
        <v>9.0149999999999952</v>
      </c>
      <c r="Y18" s="206"/>
      <c r="Z18" s="206"/>
    </row>
    <row r="19" spans="1:26" ht="19" x14ac:dyDescent="0.25">
      <c r="A19" s="135" t="s">
        <v>308</v>
      </c>
      <c r="B19" s="159" t="s">
        <v>305</v>
      </c>
      <c r="C19" s="132">
        <v>3.45</v>
      </c>
      <c r="D19" s="137">
        <v>3.7445259603368002</v>
      </c>
      <c r="E19" s="138">
        <v>3.2876000000000003</v>
      </c>
      <c r="F19" s="138">
        <v>4.2732833333333335</v>
      </c>
      <c r="G19" s="138">
        <v>3.8699333333333334</v>
      </c>
      <c r="I19" t="s">
        <v>308</v>
      </c>
      <c r="J19">
        <v>0.1</v>
      </c>
      <c r="K19">
        <v>4.0000000599999998E-3</v>
      </c>
      <c r="L19">
        <v>1E-3</v>
      </c>
      <c r="M19">
        <v>3.3011110000000001</v>
      </c>
      <c r="N19">
        <v>4.2793289999999997</v>
      </c>
      <c r="O19">
        <v>4.0027369999999998</v>
      </c>
      <c r="P19">
        <v>4.2279999999999998</v>
      </c>
      <c r="Q19">
        <v>4.5869999999999997</v>
      </c>
      <c r="R19">
        <v>4.5599999999999996</v>
      </c>
      <c r="S19">
        <v>0.33772036474164419</v>
      </c>
      <c r="T19">
        <v>0.2184777517564436</v>
      </c>
      <c r="U19">
        <v>3.4298966408268652</v>
      </c>
      <c r="Y19" s="206"/>
      <c r="Z19" s="206"/>
    </row>
    <row r="20" spans="1:26" ht="19" x14ac:dyDescent="0.25">
      <c r="A20" s="135" t="s">
        <v>309</v>
      </c>
      <c r="B20" s="159" t="s">
        <v>305</v>
      </c>
      <c r="C20" s="132">
        <v>3.45</v>
      </c>
      <c r="D20" s="137">
        <v>9.4595382433634292</v>
      </c>
      <c r="E20" s="138">
        <v>3.1079166666666667</v>
      </c>
      <c r="F20" s="138">
        <v>4.33</v>
      </c>
      <c r="G20" s="138">
        <v>3.7493999999999996</v>
      </c>
      <c r="I20" t="s">
        <v>309</v>
      </c>
      <c r="J20">
        <v>0.15848999999999999</v>
      </c>
      <c r="K20">
        <v>1.0000000900000001E-3</v>
      </c>
      <c r="L20">
        <v>5.5999999999999995E-4</v>
      </c>
      <c r="M20">
        <v>3.1102530000000002</v>
      </c>
      <c r="N20">
        <v>4.331823</v>
      </c>
      <c r="O20">
        <v>3.7488239999999999</v>
      </c>
      <c r="P20">
        <v>4.0644999999999998</v>
      </c>
      <c r="Q20">
        <v>5.0730000000000004</v>
      </c>
      <c r="R20">
        <v>4.6679999999999993</v>
      </c>
      <c r="S20">
        <v>8.1350482315202827E-3</v>
      </c>
      <c r="T20">
        <v>4.2101616628173397E-2</v>
      </c>
      <c r="U20">
        <v>-3.1360000000001748E-2</v>
      </c>
      <c r="Y20" s="206"/>
      <c r="Z20" s="206"/>
    </row>
    <row r="21" spans="1:26" ht="19" x14ac:dyDescent="0.25">
      <c r="A21" s="135" t="s">
        <v>310</v>
      </c>
      <c r="B21" s="159" t="s">
        <v>305</v>
      </c>
      <c r="C21" s="132">
        <v>3.45</v>
      </c>
      <c r="D21" s="137">
        <v>4.1837977654328702</v>
      </c>
      <c r="E21" s="138">
        <v>3.1905000000000001</v>
      </c>
      <c r="F21" s="138">
        <v>4.2846166666666665</v>
      </c>
      <c r="G21" s="138">
        <v>3.7939166666666666</v>
      </c>
      <c r="I21" t="s">
        <v>310</v>
      </c>
      <c r="J21">
        <v>0.1</v>
      </c>
      <c r="K21">
        <v>4.0000000599999998E-3</v>
      </c>
      <c r="L21">
        <v>1E-3</v>
      </c>
      <c r="M21">
        <v>3.1854629999999999</v>
      </c>
      <c r="N21">
        <v>4.2705840000000004</v>
      </c>
      <c r="O21">
        <v>3.9568720000000002</v>
      </c>
      <c r="P21">
        <v>4.1189999999999998</v>
      </c>
      <c r="Q21">
        <v>4.6139999999999999</v>
      </c>
      <c r="R21">
        <v>4.5599999999999996</v>
      </c>
      <c r="S21">
        <v>-0.14222570532915399</v>
      </c>
      <c r="T21">
        <v>-0.21999999999999689</v>
      </c>
      <c r="U21">
        <v>4.402955145118737</v>
      </c>
      <c r="Y21" s="206"/>
      <c r="Z21" s="206"/>
    </row>
    <row r="22" spans="1:26" ht="19" x14ac:dyDescent="0.25">
      <c r="A22" s="135" t="s">
        <v>311</v>
      </c>
      <c r="B22" s="159" t="s">
        <v>305</v>
      </c>
      <c r="C22" s="132">
        <v>3.45</v>
      </c>
      <c r="D22" s="137">
        <v>10.9289549234761</v>
      </c>
      <c r="E22" s="138">
        <v>2.6324166666666668</v>
      </c>
      <c r="F22" s="138">
        <v>3.7329500000000002</v>
      </c>
      <c r="G22" s="138">
        <v>3.3046500000000005</v>
      </c>
      <c r="I22" t="s">
        <v>311</v>
      </c>
      <c r="J22">
        <v>0.1</v>
      </c>
      <c r="K22">
        <v>4.0000000599999998E-3</v>
      </c>
      <c r="L22">
        <v>1E-3</v>
      </c>
      <c r="M22">
        <v>2.6408779999999998</v>
      </c>
      <c r="N22">
        <v>3.754292</v>
      </c>
      <c r="O22">
        <v>3.302416</v>
      </c>
      <c r="P22">
        <v>4.1734999999999998</v>
      </c>
      <c r="Q22">
        <v>4.5599999999999996</v>
      </c>
      <c r="R22">
        <v>4.5599999999999996</v>
      </c>
      <c r="S22">
        <v>0.41361216730037809</v>
      </c>
      <c r="T22">
        <v>0.65126005361930239</v>
      </c>
      <c r="U22">
        <v>7.321212121212714E-2</v>
      </c>
      <c r="Y22" s="206"/>
      <c r="Z22" s="206"/>
    </row>
    <row r="23" spans="1:26" ht="19" x14ac:dyDescent="0.25">
      <c r="A23" s="135" t="s">
        <v>312</v>
      </c>
      <c r="B23" s="159" t="s">
        <v>305</v>
      </c>
      <c r="C23" s="132">
        <v>3.45</v>
      </c>
      <c r="D23" s="137">
        <v>10.756559760014399</v>
      </c>
      <c r="E23" s="138">
        <v>2.9694833333333337</v>
      </c>
      <c r="F23" s="138">
        <v>4.434333333333333</v>
      </c>
      <c r="G23" s="138">
        <v>3.7055333333333338</v>
      </c>
      <c r="I23" t="s">
        <v>312</v>
      </c>
      <c r="J23">
        <v>0.79432999999999998</v>
      </c>
      <c r="K23">
        <v>4.0000000599999998E-3</v>
      </c>
      <c r="L23">
        <v>1E-3</v>
      </c>
      <c r="M23">
        <v>2.97967</v>
      </c>
      <c r="N23">
        <v>4.3915620000000004</v>
      </c>
      <c r="O23">
        <v>3.7257380000000002</v>
      </c>
      <c r="P23">
        <v>4.0644999999999998</v>
      </c>
      <c r="Q23">
        <v>5.0999999999999996</v>
      </c>
      <c r="R23">
        <v>4.5599999999999996</v>
      </c>
      <c r="S23">
        <v>0.32558922558922038</v>
      </c>
      <c r="T23">
        <v>-0.86767494356657582</v>
      </c>
      <c r="U23">
        <v>0.42420485175202838</v>
      </c>
      <c r="Y23" s="206"/>
      <c r="Z23" s="206"/>
    </row>
    <row r="24" spans="1:26" ht="19" x14ac:dyDescent="0.25">
      <c r="A24" s="135" t="s">
        <v>313</v>
      </c>
      <c r="B24" s="159" t="s">
        <v>305</v>
      </c>
      <c r="C24" s="132">
        <v>3.45</v>
      </c>
      <c r="D24" s="137">
        <v>10.1124921391112</v>
      </c>
      <c r="E24" s="138">
        <v>2.9045166666666669</v>
      </c>
      <c r="F24" s="138">
        <v>4.1959666666666671</v>
      </c>
      <c r="G24" s="138">
        <v>3.8838000000000004</v>
      </c>
      <c r="I24" t="s">
        <v>313</v>
      </c>
      <c r="J24">
        <v>0.19953000000000001</v>
      </c>
      <c r="K24">
        <v>4.0000000599999998E-3</v>
      </c>
      <c r="L24">
        <v>1E-3</v>
      </c>
      <c r="M24">
        <v>2.9002119999999998</v>
      </c>
      <c r="N24">
        <v>4.1959160000000004</v>
      </c>
      <c r="O24">
        <v>3.88042</v>
      </c>
      <c r="P24">
        <v>4.1189999999999998</v>
      </c>
      <c r="Q24">
        <v>4.9379999999999997</v>
      </c>
      <c r="R24">
        <v>4.9379999999999997</v>
      </c>
      <c r="S24">
        <v>7.3103448275820332E-3</v>
      </c>
      <c r="T24">
        <v>-9.7238095238089392E-2</v>
      </c>
      <c r="U24">
        <v>1.082474226804348E-2</v>
      </c>
      <c r="Y24" s="206"/>
      <c r="Z24" s="206"/>
    </row>
    <row r="25" spans="1:26" ht="19" x14ac:dyDescent="0.25">
      <c r="A25" s="135" t="s">
        <v>314</v>
      </c>
      <c r="B25" s="159" t="s">
        <v>305</v>
      </c>
      <c r="C25" s="132">
        <v>3.45</v>
      </c>
      <c r="D25" s="137">
        <v>8.0586083263023696</v>
      </c>
      <c r="E25" s="138">
        <v>3.0279333333333334</v>
      </c>
      <c r="F25" s="138">
        <v>4.2289166666666667</v>
      </c>
      <c r="G25" s="138">
        <v>3.7621833333333332</v>
      </c>
      <c r="I25" t="s">
        <v>314</v>
      </c>
      <c r="J25">
        <v>0.15848999999999999</v>
      </c>
      <c r="K25">
        <v>2.5000000750000002E-3</v>
      </c>
      <c r="L25">
        <v>7.1000000000000002E-4</v>
      </c>
      <c r="M25">
        <v>3.0294660000000002</v>
      </c>
      <c r="N25">
        <v>4.226083</v>
      </c>
      <c r="O25">
        <v>3.7638400000000001</v>
      </c>
      <c r="P25">
        <v>4.01</v>
      </c>
      <c r="Q25">
        <v>4.83</v>
      </c>
      <c r="R25">
        <v>4.5869999999999997</v>
      </c>
      <c r="S25">
        <v>-1.7623762376224109E-2</v>
      </c>
      <c r="T25">
        <v>-9.2600472813248028E-2</v>
      </c>
      <c r="U25">
        <v>0.1021276595744757</v>
      </c>
      <c r="Y25" s="206"/>
      <c r="Z25" s="206"/>
    </row>
    <row r="26" spans="1:26" ht="19" x14ac:dyDescent="0.25">
      <c r="A26" s="135" t="s">
        <v>315</v>
      </c>
      <c r="B26" s="159" t="s">
        <v>305</v>
      </c>
      <c r="C26" s="132">
        <v>3.45</v>
      </c>
      <c r="D26" s="137">
        <v>5.8611374938451899</v>
      </c>
      <c r="E26" s="138">
        <v>3.2492999999999999</v>
      </c>
      <c r="F26" s="138">
        <v>4.2978666666666667</v>
      </c>
      <c r="G26" s="138">
        <v>4.0041166666666665</v>
      </c>
      <c r="I26" t="s">
        <v>315</v>
      </c>
      <c r="J26">
        <v>0.15848999999999999</v>
      </c>
      <c r="K26">
        <v>4.0000000599999998E-3</v>
      </c>
      <c r="L26">
        <v>1E-3</v>
      </c>
      <c r="M26">
        <v>3.2488860000000002</v>
      </c>
      <c r="N26">
        <v>4.3035319999999997</v>
      </c>
      <c r="O26">
        <v>3.9970309999999998</v>
      </c>
      <c r="P26">
        <v>4.2824999999999998</v>
      </c>
      <c r="Q26">
        <v>4.7489999999999997</v>
      </c>
      <c r="R26">
        <v>4.6949999999999994</v>
      </c>
      <c r="S26">
        <v>-3.427692307691807E-2</v>
      </c>
      <c r="T26">
        <v>8.2139534883717877E-2</v>
      </c>
      <c r="U26">
        <v>-7.4225000000005537E-2</v>
      </c>
      <c r="Y26" s="206"/>
      <c r="Z26" s="206"/>
    </row>
    <row r="27" spans="1:26" ht="19" x14ac:dyDescent="0.25">
      <c r="A27" s="135" t="s">
        <v>316</v>
      </c>
      <c r="B27" s="159" t="s">
        <v>305</v>
      </c>
      <c r="C27" s="132">
        <v>3.45</v>
      </c>
      <c r="D27" s="137">
        <v>4.6608782522677199</v>
      </c>
      <c r="E27" s="138">
        <v>3.0970500000000003</v>
      </c>
      <c r="F27" s="138">
        <v>4.0525000000000002</v>
      </c>
      <c r="G27" s="138">
        <v>3.971716666666667</v>
      </c>
      <c r="I27" t="s">
        <v>316</v>
      </c>
      <c r="J27">
        <v>0.1</v>
      </c>
      <c r="K27">
        <v>4.0000000599999998E-3</v>
      </c>
      <c r="L27">
        <v>1E-3</v>
      </c>
      <c r="M27">
        <v>3.1053829999999998</v>
      </c>
      <c r="N27">
        <v>4.1873849999999999</v>
      </c>
      <c r="O27">
        <v>3.9730729999999999</v>
      </c>
      <c r="P27">
        <v>4.0644999999999998</v>
      </c>
      <c r="Q27">
        <v>4.5599999999999996</v>
      </c>
      <c r="R27">
        <v>4.641</v>
      </c>
      <c r="S27">
        <v>0.17364516129031271</v>
      </c>
      <c r="T27">
        <v>3.3922222222222249</v>
      </c>
      <c r="U27">
        <v>7.7405541561704261E-2</v>
      </c>
      <c r="Y27" s="206"/>
      <c r="Z27" s="206"/>
    </row>
    <row r="28" spans="1:26" ht="19" x14ac:dyDescent="0.25">
      <c r="A28" s="135" t="s">
        <v>317</v>
      </c>
      <c r="B28" s="159" t="s">
        <v>305</v>
      </c>
      <c r="C28" s="132">
        <v>3.45</v>
      </c>
      <c r="D28" s="137">
        <v>5.3705415127691998</v>
      </c>
      <c r="E28" s="138">
        <v>3.1890333333333336</v>
      </c>
      <c r="F28" s="138">
        <v>4.0059500000000003</v>
      </c>
      <c r="G28" s="138">
        <v>3.8686833333333333</v>
      </c>
      <c r="I28" t="s">
        <v>317</v>
      </c>
      <c r="J28">
        <v>0.1</v>
      </c>
      <c r="K28">
        <v>4.0000000599999998E-3</v>
      </c>
      <c r="L28">
        <v>1E-3</v>
      </c>
      <c r="M28">
        <v>3.18851</v>
      </c>
      <c r="N28">
        <v>4.1359320000000004</v>
      </c>
      <c r="O28">
        <v>3.8778030000000001</v>
      </c>
      <c r="P28">
        <v>4.2824999999999998</v>
      </c>
      <c r="Q28">
        <v>4.5599999999999996</v>
      </c>
      <c r="R28">
        <v>4.6139999999999999</v>
      </c>
      <c r="S28">
        <v>-4.6708463949842988E-2</v>
      </c>
      <c r="T28">
        <v>3.1404488778055009</v>
      </c>
      <c r="U28">
        <v>0.20162790697674429</v>
      </c>
      <c r="Y28" s="206"/>
      <c r="Z28" s="206"/>
    </row>
    <row r="29" spans="1:26" ht="19" x14ac:dyDescent="0.25">
      <c r="A29" s="135" t="s">
        <v>318</v>
      </c>
      <c r="B29" s="159" t="s">
        <v>305</v>
      </c>
      <c r="C29" s="132">
        <v>3.45</v>
      </c>
      <c r="D29" s="137">
        <v>6.1545655481715897</v>
      </c>
      <c r="E29" s="138">
        <v>3.0880999999999998</v>
      </c>
      <c r="F29" s="138">
        <v>4.0598833333333335</v>
      </c>
      <c r="G29" s="138">
        <v>3.9169666666666667</v>
      </c>
      <c r="I29" t="s">
        <v>318</v>
      </c>
      <c r="J29">
        <v>0.1</v>
      </c>
      <c r="K29">
        <v>3.5000000649999998E-3</v>
      </c>
      <c r="L29">
        <v>1E-3</v>
      </c>
      <c r="M29">
        <v>3.0899009999999998</v>
      </c>
      <c r="N29">
        <v>4.0817620000000003</v>
      </c>
      <c r="O29">
        <v>3.9166639999999999</v>
      </c>
      <c r="P29">
        <v>4.1734999999999998</v>
      </c>
      <c r="Q29">
        <v>4.5599999999999996</v>
      </c>
      <c r="R29">
        <v>4.7489999999999997</v>
      </c>
      <c r="S29">
        <v>-3.2038834951479368E-3</v>
      </c>
      <c r="T29">
        <v>0.53600985221676667</v>
      </c>
      <c r="U29">
        <v>-8.5102040816326677E-2</v>
      </c>
      <c r="Y29" s="206"/>
      <c r="Z29" s="206"/>
    </row>
    <row r="30" spans="1:26" x14ac:dyDescent="0.2">
      <c r="A30" s="135" t="s">
        <v>319</v>
      </c>
      <c r="B30" s="159" t="s">
        <v>305</v>
      </c>
      <c r="C30" s="132">
        <v>3.45</v>
      </c>
      <c r="D30" s="137">
        <v>8.1248503369224103</v>
      </c>
      <c r="E30" s="138">
        <v>2.899116666666667</v>
      </c>
      <c r="F30" s="138">
        <v>4.3787833333333328</v>
      </c>
      <c r="G30" s="138">
        <v>3.6229499999999994</v>
      </c>
      <c r="I30" t="s">
        <v>319</v>
      </c>
      <c r="J30">
        <v>0.1</v>
      </c>
      <c r="K30">
        <v>4.0000000599999998E-3</v>
      </c>
      <c r="L30">
        <v>1E-3</v>
      </c>
      <c r="M30">
        <v>2.9094639999999998</v>
      </c>
      <c r="N30">
        <v>4.3755040000000003</v>
      </c>
      <c r="O30">
        <v>3.6231879999999999</v>
      </c>
      <c r="P30">
        <v>4.2279999999999998</v>
      </c>
      <c r="Q30">
        <v>5.0999999999999996</v>
      </c>
      <c r="R30">
        <v>4.641</v>
      </c>
      <c r="S30">
        <v>0.32634482758620409</v>
      </c>
      <c r="T30">
        <v>-0.10264840182647519</v>
      </c>
      <c r="U30">
        <v>8.8066298342534433E-2</v>
      </c>
    </row>
    <row r="31" spans="1:26" x14ac:dyDescent="0.2">
      <c r="A31" s="135" t="s">
        <v>320</v>
      </c>
      <c r="B31" s="159" t="s">
        <v>305</v>
      </c>
      <c r="C31" s="132">
        <v>3.45</v>
      </c>
      <c r="D31" s="137">
        <v>8.2449414934587999</v>
      </c>
      <c r="E31" s="138">
        <v>3.0752833333333331</v>
      </c>
      <c r="F31" s="138">
        <v>4.1823375</v>
      </c>
      <c r="G31" s="138">
        <v>4.0154833333333331</v>
      </c>
      <c r="I31" t="s">
        <v>320</v>
      </c>
      <c r="J31">
        <v>0.12589</v>
      </c>
      <c r="K31">
        <v>3.5000000649999998E-3</v>
      </c>
      <c r="L31">
        <v>8.8999999999999995E-4</v>
      </c>
      <c r="M31">
        <v>3.083037</v>
      </c>
      <c r="N31">
        <v>4.181222</v>
      </c>
      <c r="O31">
        <v>4.0224890000000002</v>
      </c>
      <c r="P31">
        <v>4.3369999999999997</v>
      </c>
      <c r="Q31">
        <v>4.83</v>
      </c>
      <c r="R31">
        <v>5.0730000000000004</v>
      </c>
      <c r="S31">
        <v>9.8603896103894681E-2</v>
      </c>
      <c r="T31">
        <v>2.9234449760772208E-2</v>
      </c>
      <c r="U31">
        <v>6.1915422885587809E-2</v>
      </c>
    </row>
    <row r="32" spans="1:26" x14ac:dyDescent="0.2">
      <c r="A32" s="135" t="s">
        <v>321</v>
      </c>
      <c r="B32" s="160" t="s">
        <v>305</v>
      </c>
      <c r="C32" s="132">
        <v>3.45</v>
      </c>
      <c r="D32" s="137">
        <v>8.0057239441589907</v>
      </c>
      <c r="E32" s="161">
        <v>3.0248166666666667</v>
      </c>
      <c r="F32" s="161">
        <v>4.3913666666666664</v>
      </c>
      <c r="G32" s="161">
        <v>3.8150333333333335</v>
      </c>
      <c r="I32" t="s">
        <v>321</v>
      </c>
      <c r="J32">
        <v>0.1</v>
      </c>
      <c r="K32">
        <v>1.5000000849999999E-3</v>
      </c>
      <c r="L32">
        <v>1E-3</v>
      </c>
      <c r="M32">
        <v>3.021331</v>
      </c>
      <c r="N32">
        <v>4.3941850000000002</v>
      </c>
      <c r="O32">
        <v>3.8162560000000001</v>
      </c>
      <c r="P32">
        <v>4.0644999999999998</v>
      </c>
      <c r="Q32">
        <v>5.0999999999999996</v>
      </c>
      <c r="R32">
        <v>4.8029999999999999</v>
      </c>
      <c r="S32">
        <v>4.4072847682118249E-2</v>
      </c>
      <c r="T32">
        <v>9.5330296127575168E-2</v>
      </c>
      <c r="U32">
        <v>-9.8010471204181882E-2</v>
      </c>
    </row>
    <row r="33" spans="1:21" ht="16" thickBot="1" x14ac:dyDescent="0.25">
      <c r="A33" s="162" t="s">
        <v>322</v>
      </c>
      <c r="B33" s="163" t="s">
        <v>305</v>
      </c>
      <c r="C33" s="132">
        <v>3.45</v>
      </c>
      <c r="D33" s="164">
        <v>8.0000172653143302</v>
      </c>
      <c r="E33" s="165">
        <v>2.9003499999999995</v>
      </c>
      <c r="F33" s="165">
        <v>4.4233333333333329</v>
      </c>
      <c r="G33" s="165">
        <v>3.5418500000000002</v>
      </c>
      <c r="I33" t="s">
        <v>322</v>
      </c>
      <c r="J33">
        <v>0.1</v>
      </c>
      <c r="K33">
        <v>4.0000000599999998E-3</v>
      </c>
      <c r="L33">
        <v>1E-3</v>
      </c>
      <c r="M33">
        <v>2.8862429999999999</v>
      </c>
      <c r="N33">
        <v>4.3851060000000004</v>
      </c>
      <c r="O33">
        <v>3.5755270000000001</v>
      </c>
      <c r="P33">
        <v>4.1734999999999998</v>
      </c>
      <c r="Q33">
        <v>5.0999999999999996</v>
      </c>
      <c r="R33">
        <v>4.5599999999999996</v>
      </c>
      <c r="S33">
        <v>-0.47437931034482828</v>
      </c>
      <c r="T33">
        <v>-0.78945701357465015</v>
      </c>
      <c r="U33">
        <v>1.003587570621471</v>
      </c>
    </row>
    <row r="34" spans="1:21" x14ac:dyDescent="0.2">
      <c r="A34" s="166" t="s">
        <v>323</v>
      </c>
      <c r="B34" s="167" t="s">
        <v>324</v>
      </c>
      <c r="C34" s="168">
        <v>3.97</v>
      </c>
      <c r="D34" s="169">
        <v>9.7736704501626797</v>
      </c>
      <c r="E34" s="138">
        <v>3.4415333333333331</v>
      </c>
      <c r="F34" s="138">
        <v>4.6727500000000006</v>
      </c>
      <c r="G34" s="138">
        <v>4.1086999999999998</v>
      </c>
      <c r="I34" t="s">
        <v>323</v>
      </c>
      <c r="J34">
        <v>0.1</v>
      </c>
      <c r="K34">
        <v>4.0000000599999998E-3</v>
      </c>
      <c r="L34">
        <v>1E-3</v>
      </c>
      <c r="M34">
        <v>3.528343</v>
      </c>
      <c r="N34">
        <v>4.6621680000000003</v>
      </c>
      <c r="O34">
        <v>4.1169690000000001</v>
      </c>
      <c r="P34">
        <v>5.56</v>
      </c>
      <c r="Q34">
        <v>5.6469999999999994</v>
      </c>
      <c r="R34">
        <v>5.5890000000000004</v>
      </c>
      <c r="S34">
        <v>2.5681104651162809</v>
      </c>
      <c r="T34">
        <v>-0.16770877944324661</v>
      </c>
      <c r="U34">
        <v>0.1695620437956151</v>
      </c>
    </row>
    <row r="35" spans="1:21" x14ac:dyDescent="0.2">
      <c r="A35" s="135" t="s">
        <v>325</v>
      </c>
      <c r="B35" s="167" t="s">
        <v>324</v>
      </c>
      <c r="C35" s="168">
        <v>3.97</v>
      </c>
      <c r="D35" s="170">
        <v>9.5663424545495008</v>
      </c>
      <c r="E35" s="138">
        <v>3.3845166666666664</v>
      </c>
      <c r="F35" s="138">
        <v>4.5712666666666664</v>
      </c>
      <c r="G35" s="138">
        <v>4.0108166666666669</v>
      </c>
      <c r="I35" t="s">
        <v>325</v>
      </c>
      <c r="J35">
        <v>0.1</v>
      </c>
      <c r="K35">
        <v>4.0000000599999998E-3</v>
      </c>
      <c r="L35">
        <v>1E-3</v>
      </c>
      <c r="M35">
        <v>3.5498980000000002</v>
      </c>
      <c r="N35">
        <v>4.6135520000000003</v>
      </c>
      <c r="O35">
        <v>4.1201230000000004</v>
      </c>
      <c r="P35">
        <v>5.56</v>
      </c>
      <c r="Q35">
        <v>5.56</v>
      </c>
      <c r="R35">
        <v>5.56</v>
      </c>
      <c r="S35">
        <v>5.026568047337288</v>
      </c>
      <c r="T35">
        <v>0.95299781181619325</v>
      </c>
      <c r="U35">
        <v>2.7462094763092431</v>
      </c>
    </row>
    <row r="36" spans="1:21" s="205" customFormat="1" x14ac:dyDescent="0.2">
      <c r="A36" s="151" t="s">
        <v>326</v>
      </c>
      <c r="B36" s="202" t="s">
        <v>324</v>
      </c>
      <c r="C36" s="203">
        <v>3.97</v>
      </c>
      <c r="D36" s="204">
        <v>3.9144455776196199</v>
      </c>
      <c r="E36" s="146">
        <v>3.6928833333333331</v>
      </c>
      <c r="F36" s="146">
        <v>4.5235499999999993</v>
      </c>
      <c r="G36" s="146">
        <v>4.3265833333333328</v>
      </c>
      <c r="I36" s="205" t="s">
        <v>326</v>
      </c>
      <c r="J36" s="205">
        <v>0.1</v>
      </c>
      <c r="K36" s="205">
        <v>4.0000000599999998E-3</v>
      </c>
      <c r="L36" s="205">
        <v>1E-3</v>
      </c>
      <c r="M36" s="205">
        <v>4.1863809999999999</v>
      </c>
      <c r="N36" s="205">
        <v>5.1348219999999998</v>
      </c>
      <c r="O36" s="205">
        <v>4.8095600000000003</v>
      </c>
      <c r="P36" s="205">
        <v>5.56</v>
      </c>
      <c r="Q36" s="205">
        <v>5.56</v>
      </c>
      <c r="R36" s="205">
        <v>5.56</v>
      </c>
      <c r="S36" s="205">
        <v>13.4520596205962</v>
      </c>
      <c r="T36" s="205">
        <v>13.60225663716815</v>
      </c>
      <c r="U36" s="205">
        <v>11.07528868360277</v>
      </c>
    </row>
    <row r="37" spans="1:21" x14ac:dyDescent="0.2">
      <c r="A37" s="135" t="s">
        <v>327</v>
      </c>
      <c r="B37" s="167" t="s">
        <v>324</v>
      </c>
      <c r="C37" s="168">
        <v>3.97</v>
      </c>
      <c r="D37" s="170">
        <v>12.7739139239893</v>
      </c>
      <c r="E37" s="138">
        <v>3.1293666666666669</v>
      </c>
      <c r="F37" s="138">
        <v>4.2585333333333333</v>
      </c>
      <c r="G37" s="138">
        <v>4.1036999999999999</v>
      </c>
      <c r="I37" t="s">
        <v>327</v>
      </c>
      <c r="J37">
        <v>0.1</v>
      </c>
      <c r="K37">
        <v>4.0000000599999998E-3</v>
      </c>
      <c r="L37">
        <v>1E-3</v>
      </c>
      <c r="M37">
        <v>3.2123879999999998</v>
      </c>
      <c r="N37">
        <v>4.3418910000000004</v>
      </c>
      <c r="O37">
        <v>4.103383</v>
      </c>
      <c r="P37">
        <v>5.56</v>
      </c>
      <c r="Q37">
        <v>5.56</v>
      </c>
      <c r="R37">
        <v>6.1109999999999998</v>
      </c>
      <c r="S37">
        <v>2.6322044728434482</v>
      </c>
      <c r="T37">
        <v>1.9223239436619859</v>
      </c>
      <c r="U37">
        <v>8.2512195121959953E-2</v>
      </c>
    </row>
    <row r="38" spans="1:21" x14ac:dyDescent="0.2">
      <c r="A38" s="135" t="s">
        <v>328</v>
      </c>
      <c r="B38" s="167" t="s">
        <v>324</v>
      </c>
      <c r="C38" s="168">
        <v>3.97</v>
      </c>
      <c r="D38" s="170">
        <v>12.8677572691939</v>
      </c>
      <c r="E38" s="138">
        <v>3.232216666666667</v>
      </c>
      <c r="F38" s="138">
        <v>4.8742999999999999</v>
      </c>
      <c r="G38" s="138">
        <v>4.1114166666666669</v>
      </c>
      <c r="I38" t="s">
        <v>328</v>
      </c>
      <c r="J38">
        <v>0.1</v>
      </c>
      <c r="K38">
        <v>3.5000000649999998E-3</v>
      </c>
      <c r="L38">
        <v>8.8999999999999995E-4</v>
      </c>
      <c r="M38">
        <v>3.2437450000000001</v>
      </c>
      <c r="N38">
        <v>4.7389320000000001</v>
      </c>
      <c r="O38">
        <v>4.105925</v>
      </c>
      <c r="P38">
        <v>5.56</v>
      </c>
      <c r="Q38">
        <v>6.14</v>
      </c>
      <c r="R38">
        <v>6.1109999999999998</v>
      </c>
      <c r="S38">
        <v>0.42554179566563832</v>
      </c>
      <c r="T38">
        <v>-2.6913347022587262</v>
      </c>
      <c r="U38">
        <v>-9.9148418491490822E-2</v>
      </c>
    </row>
    <row r="39" spans="1:21" x14ac:dyDescent="0.2">
      <c r="A39" s="135" t="s">
        <v>329</v>
      </c>
      <c r="B39" s="167" t="s">
        <v>324</v>
      </c>
      <c r="C39" s="168">
        <v>3.97</v>
      </c>
      <c r="D39" s="170">
        <v>11.6471805644585</v>
      </c>
      <c r="E39" s="138">
        <v>3.2113000000000005</v>
      </c>
      <c r="F39" s="138">
        <v>4.5781000000000001</v>
      </c>
      <c r="G39" s="138">
        <v>3.9356333333333331</v>
      </c>
      <c r="I39" t="s">
        <v>329</v>
      </c>
      <c r="J39">
        <v>0.1</v>
      </c>
      <c r="K39">
        <v>4.0000000599999998E-3</v>
      </c>
      <c r="L39">
        <v>1E-3</v>
      </c>
      <c r="M39">
        <v>3.3287399999999998</v>
      </c>
      <c r="N39">
        <v>4.5814950000000003</v>
      </c>
      <c r="O39">
        <v>3.941538</v>
      </c>
      <c r="P39">
        <v>5.56</v>
      </c>
      <c r="Q39">
        <v>5.7629999999999999</v>
      </c>
      <c r="R39">
        <v>5.6469999999999994</v>
      </c>
      <c r="S39">
        <v>3.6990654205607432</v>
      </c>
      <c r="T39">
        <v>3.2641921397385282E-2</v>
      </c>
      <c r="U39">
        <v>3.9035532994924863E-2</v>
      </c>
    </row>
    <row r="40" spans="1:21" x14ac:dyDescent="0.2">
      <c r="A40" s="135" t="s">
        <v>330</v>
      </c>
      <c r="B40" s="167" t="s">
        <v>324</v>
      </c>
      <c r="C40" s="168">
        <v>3.97</v>
      </c>
      <c r="D40" s="170">
        <v>14.9095919371753</v>
      </c>
      <c r="E40" s="138">
        <v>3.042016666666667</v>
      </c>
      <c r="F40" s="138">
        <v>4.7702333333333335</v>
      </c>
      <c r="G40" s="138">
        <v>4.2457333333333338</v>
      </c>
      <c r="I40" t="s">
        <v>330</v>
      </c>
      <c r="J40">
        <v>0.12589</v>
      </c>
      <c r="K40">
        <v>4.0000000599999998E-3</v>
      </c>
      <c r="L40">
        <v>1E-3</v>
      </c>
      <c r="M40">
        <v>3.151383</v>
      </c>
      <c r="N40">
        <v>4.6145889999999996</v>
      </c>
      <c r="O40">
        <v>4.0254779999999997</v>
      </c>
      <c r="P40">
        <v>5.56</v>
      </c>
      <c r="Q40">
        <v>6.14</v>
      </c>
      <c r="R40">
        <v>6.14</v>
      </c>
      <c r="S40">
        <v>3.6639144736842111</v>
      </c>
      <c r="T40">
        <v>-3.258092243186582</v>
      </c>
      <c r="U40">
        <v>-5.2828705882353022</v>
      </c>
    </row>
    <row r="41" spans="1:21" x14ac:dyDescent="0.2">
      <c r="A41" s="135" t="s">
        <v>331</v>
      </c>
      <c r="B41" s="171" t="s">
        <v>324</v>
      </c>
      <c r="C41" s="168">
        <v>3.97</v>
      </c>
      <c r="D41" s="170">
        <v>14.0116010892578</v>
      </c>
      <c r="E41" s="161">
        <v>3.1395666666666671</v>
      </c>
      <c r="F41" s="161">
        <v>4.9026166666666668</v>
      </c>
      <c r="G41" s="161">
        <v>4.0831333333333335</v>
      </c>
      <c r="I41" t="s">
        <v>331</v>
      </c>
      <c r="J41">
        <v>0.12589</v>
      </c>
      <c r="K41">
        <v>4.0000000599999998E-3</v>
      </c>
      <c r="L41">
        <v>1E-3</v>
      </c>
      <c r="M41">
        <v>3.2355109999999998</v>
      </c>
      <c r="N41">
        <v>4.6948509999999999</v>
      </c>
      <c r="O41">
        <v>4.071008</v>
      </c>
      <c r="P41">
        <v>5.56</v>
      </c>
      <c r="Q41">
        <v>6.14</v>
      </c>
      <c r="R41">
        <v>6.0529999999999999</v>
      </c>
      <c r="S41">
        <v>3.041751592356678</v>
      </c>
      <c r="T41">
        <v>-4.1867142857142952</v>
      </c>
      <c r="U41">
        <v>-0.2203921568627478</v>
      </c>
    </row>
    <row r="42" spans="1:21" ht="16" thickBot="1" x14ac:dyDescent="0.25">
      <c r="A42" s="162" t="s">
        <v>332</v>
      </c>
      <c r="B42" s="172" t="s">
        <v>324</v>
      </c>
      <c r="C42" s="168">
        <v>3.97</v>
      </c>
      <c r="D42" s="173">
        <v>15.015555591869299</v>
      </c>
      <c r="E42" s="165">
        <v>2.995883333333333</v>
      </c>
      <c r="F42" s="165">
        <v>4.6889500000000002</v>
      </c>
      <c r="G42" s="165">
        <v>3.8796999999999997</v>
      </c>
      <c r="I42" t="s">
        <v>332</v>
      </c>
      <c r="J42">
        <v>0.1</v>
      </c>
      <c r="K42">
        <v>3.5000000649999998E-3</v>
      </c>
      <c r="L42">
        <v>8.8999999999999995E-4</v>
      </c>
      <c r="M42">
        <v>3.0216249999999998</v>
      </c>
      <c r="N42">
        <v>4.5412819999999998</v>
      </c>
      <c r="O42">
        <v>3.8700199999999998</v>
      </c>
      <c r="P42">
        <v>5.56</v>
      </c>
      <c r="Q42">
        <v>6.14</v>
      </c>
      <c r="R42">
        <v>6.14</v>
      </c>
      <c r="S42">
        <v>0.72083333333332611</v>
      </c>
      <c r="T42">
        <v>-3.1709594882729331</v>
      </c>
      <c r="U42">
        <v>-0.25721649484536341</v>
      </c>
    </row>
    <row r="43" spans="1:21" ht="16" thickBot="1" x14ac:dyDescent="0.25">
      <c r="A43" s="174" t="s">
        <v>333</v>
      </c>
      <c r="B43" s="175" t="s">
        <v>334</v>
      </c>
      <c r="C43" s="176">
        <v>6.9</v>
      </c>
      <c r="D43" s="177">
        <v>14.399308399518301</v>
      </c>
      <c r="E43" s="178">
        <v>3.8477000000000015</v>
      </c>
      <c r="F43" s="178">
        <v>5.2168666666666663</v>
      </c>
      <c r="G43" s="178">
        <v>4.5866333333333325</v>
      </c>
      <c r="I43" t="s">
        <v>333</v>
      </c>
      <c r="J43">
        <v>0.12589</v>
      </c>
      <c r="K43">
        <v>4.0000000599999998E-3</v>
      </c>
      <c r="L43">
        <v>1E-3</v>
      </c>
      <c r="M43">
        <v>3.8471890000000002</v>
      </c>
      <c r="N43">
        <v>5.2224779999999997</v>
      </c>
      <c r="O43">
        <v>4.5863519999999998</v>
      </c>
      <c r="P43">
        <v>6.8659999999999997</v>
      </c>
      <c r="Q43">
        <v>6.968</v>
      </c>
      <c r="R43">
        <v>6.968</v>
      </c>
      <c r="S43">
        <v>-7.3012987012984337E-2</v>
      </c>
      <c r="T43">
        <v>4.7471264367815708E-2</v>
      </c>
      <c r="U43">
        <v>-7.9477124183008618E-2</v>
      </c>
    </row>
    <row r="44" spans="1:21" ht="16" thickBot="1" x14ac:dyDescent="0.25">
      <c r="A44" s="179" t="s">
        <v>335</v>
      </c>
      <c r="B44" s="180" t="s">
        <v>334</v>
      </c>
      <c r="C44" s="176">
        <v>6.9</v>
      </c>
      <c r="D44" s="181">
        <v>10.9930208590776</v>
      </c>
      <c r="E44" s="182">
        <v>4.5513416666666666</v>
      </c>
      <c r="F44" s="182">
        <v>5.9893666666666672</v>
      </c>
      <c r="G44" s="182">
        <v>5.3636833333333334</v>
      </c>
      <c r="I44" t="s">
        <v>335</v>
      </c>
      <c r="J44">
        <v>0.31623000000000001</v>
      </c>
      <c r="K44">
        <v>3.5000000649999998E-3</v>
      </c>
      <c r="L44">
        <v>1E-3</v>
      </c>
      <c r="M44">
        <v>4.5548989999999998</v>
      </c>
      <c r="N44">
        <v>5.9894869999999996</v>
      </c>
      <c r="O44">
        <v>5.3586220000000004</v>
      </c>
      <c r="P44">
        <v>6.6280000000000001</v>
      </c>
      <c r="Q44">
        <v>7.1720000000000006</v>
      </c>
      <c r="R44">
        <v>6.8319999999999999</v>
      </c>
      <c r="S44">
        <v>0.1076703296703294</v>
      </c>
      <c r="T44">
        <v>-8.5642737896602962E-3</v>
      </c>
      <c r="U44">
        <v>-2.5708955223878349E-2</v>
      </c>
    </row>
    <row r="45" spans="1:21" ht="16" thickBot="1" x14ac:dyDescent="0.25">
      <c r="A45" s="183" t="s">
        <v>336</v>
      </c>
      <c r="B45" s="184" t="s">
        <v>334</v>
      </c>
      <c r="C45" s="176">
        <v>6.9</v>
      </c>
      <c r="D45" s="185">
        <v>9.7767964773184097</v>
      </c>
      <c r="E45" s="186">
        <v>4.7049000000000003</v>
      </c>
      <c r="F45" s="186">
        <v>5.7357833333333321</v>
      </c>
      <c r="G45" s="186">
        <v>5.0410500000000003</v>
      </c>
      <c r="I45" t="s">
        <v>336</v>
      </c>
      <c r="J45">
        <v>0.15848999999999999</v>
      </c>
      <c r="K45">
        <v>3.5000000649999998E-3</v>
      </c>
      <c r="L45">
        <v>1E-3</v>
      </c>
      <c r="M45">
        <v>4.7021519999999999</v>
      </c>
      <c r="N45">
        <v>5.7379340000000001</v>
      </c>
      <c r="O45">
        <v>5.042154</v>
      </c>
      <c r="P45">
        <v>7.07</v>
      </c>
      <c r="Q45">
        <v>6.9</v>
      </c>
      <c r="R45">
        <v>6.56</v>
      </c>
      <c r="S45">
        <v>4.5787234042547018E-2</v>
      </c>
      <c r="T45">
        <v>-3.5993031358887158E-2</v>
      </c>
      <c r="U45">
        <v>4.2738095238095027E-2</v>
      </c>
    </row>
    <row r="46" spans="1:21" x14ac:dyDescent="0.2">
      <c r="A46" s="166" t="s">
        <v>337</v>
      </c>
      <c r="B46" s="187" t="s">
        <v>338</v>
      </c>
      <c r="C46" s="166">
        <v>5.0199999999999996</v>
      </c>
      <c r="D46" s="188">
        <v>10.5773575377908</v>
      </c>
      <c r="E46" s="141">
        <v>3.6994833333333332</v>
      </c>
      <c r="F46" s="141">
        <v>4.8660166666666669</v>
      </c>
      <c r="G46" s="141">
        <v>4.3597666666666663</v>
      </c>
      <c r="I46" t="s">
        <v>337</v>
      </c>
      <c r="J46">
        <v>0.1</v>
      </c>
      <c r="K46">
        <v>4.0000000599999998E-3</v>
      </c>
      <c r="L46">
        <v>1E-3</v>
      </c>
      <c r="M46">
        <v>3.9778310000000001</v>
      </c>
      <c r="N46">
        <v>5.2643899999999997</v>
      </c>
      <c r="O46">
        <v>4.6663899999999998</v>
      </c>
      <c r="P46">
        <v>6.56</v>
      </c>
      <c r="Q46">
        <v>6.56</v>
      </c>
      <c r="R46">
        <v>6.56</v>
      </c>
      <c r="S46">
        <v>7.5089459459459436</v>
      </c>
      <c r="T46">
        <v>8.0983572895277121</v>
      </c>
      <c r="U46">
        <v>7.0272935779816388</v>
      </c>
    </row>
    <row r="47" spans="1:21" x14ac:dyDescent="0.2">
      <c r="A47" s="135" t="s">
        <v>339</v>
      </c>
      <c r="B47" s="189" t="s">
        <v>338</v>
      </c>
      <c r="C47" s="166">
        <v>5.0199999999999996</v>
      </c>
      <c r="D47" s="170">
        <v>10.1975826495809</v>
      </c>
      <c r="E47" s="138">
        <v>3.8789083333333334</v>
      </c>
      <c r="F47" s="138">
        <v>5.3811666666666662</v>
      </c>
      <c r="G47" s="138">
        <v>4.7176</v>
      </c>
      <c r="I47" t="s">
        <v>339</v>
      </c>
      <c r="J47">
        <v>0.1</v>
      </c>
      <c r="K47">
        <v>4.0000000599999998E-3</v>
      </c>
      <c r="L47">
        <v>1E-3</v>
      </c>
      <c r="M47">
        <v>4.0246890000000004</v>
      </c>
      <c r="N47">
        <v>5.3805290000000001</v>
      </c>
      <c r="O47">
        <v>4.7175919999999998</v>
      </c>
      <c r="P47">
        <v>6.56</v>
      </c>
      <c r="Q47">
        <v>6.6619999999999999</v>
      </c>
      <c r="R47">
        <v>6.56</v>
      </c>
      <c r="S47">
        <v>3.729097938144343</v>
      </c>
      <c r="T47">
        <v>9.8327137546509978E-3</v>
      </c>
      <c r="U47">
        <v>-5.1016949152541652E-2</v>
      </c>
    </row>
    <row r="48" spans="1:21" x14ac:dyDescent="0.2">
      <c r="A48" s="135" t="s">
        <v>340</v>
      </c>
      <c r="B48" s="189" t="s">
        <v>338</v>
      </c>
      <c r="C48" s="166">
        <v>5.0199999999999996</v>
      </c>
      <c r="D48" s="170">
        <v>9.6936292824578398</v>
      </c>
      <c r="E48" s="138">
        <v>4.0532624999999998</v>
      </c>
      <c r="F48" s="138">
        <v>5.6520166666666665</v>
      </c>
      <c r="G48" s="138">
        <v>4.9508333333333336</v>
      </c>
      <c r="I48" t="s">
        <v>340</v>
      </c>
      <c r="J48">
        <v>0.1</v>
      </c>
      <c r="K48">
        <v>4.0000000599999998E-3</v>
      </c>
      <c r="L48">
        <v>1E-3</v>
      </c>
      <c r="M48">
        <v>4.0879700000000003</v>
      </c>
      <c r="N48">
        <v>5.6406169999999998</v>
      </c>
      <c r="O48">
        <v>4.9475600000000002</v>
      </c>
      <c r="P48">
        <v>6.56</v>
      </c>
      <c r="Q48">
        <v>6.9340000000000002</v>
      </c>
      <c r="R48">
        <v>6.798</v>
      </c>
      <c r="S48">
        <v>0.93753086419754339</v>
      </c>
      <c r="T48">
        <v>-0.16607079646018741</v>
      </c>
      <c r="U48">
        <v>-4.929292929292925E-2</v>
      </c>
    </row>
    <row r="49" spans="1:21" x14ac:dyDescent="0.2">
      <c r="A49" s="190" t="s">
        <v>341</v>
      </c>
      <c r="B49" s="191" t="s">
        <v>338</v>
      </c>
      <c r="C49" s="166">
        <v>5.0199999999999996</v>
      </c>
      <c r="D49" s="181">
        <v>10.762557781578399</v>
      </c>
      <c r="E49" s="182">
        <v>3.8667875</v>
      </c>
      <c r="F49" s="182">
        <v>5.3844333333333338</v>
      </c>
      <c r="G49" s="182">
        <v>4.8738333333333337</v>
      </c>
      <c r="I49" t="s">
        <v>341</v>
      </c>
      <c r="J49">
        <v>0.1</v>
      </c>
      <c r="K49">
        <v>4.0000000599999998E-3</v>
      </c>
      <c r="L49">
        <v>1E-3</v>
      </c>
      <c r="M49">
        <v>3.9557220000000002</v>
      </c>
      <c r="N49">
        <v>5.3692729999999997</v>
      </c>
      <c r="O49">
        <v>4.8638399999999997</v>
      </c>
      <c r="P49">
        <v>6.56</v>
      </c>
      <c r="Q49">
        <v>6.73</v>
      </c>
      <c r="R49">
        <v>6.9</v>
      </c>
      <c r="S49">
        <v>2.2150387596899241</v>
      </c>
      <c r="T49">
        <v>-0.19938661710037461</v>
      </c>
      <c r="U49">
        <v>-0.12648870636551099</v>
      </c>
    </row>
    <row r="50" spans="1:21" x14ac:dyDescent="0.2">
      <c r="A50" s="135" t="s">
        <v>342</v>
      </c>
      <c r="B50" s="192" t="s">
        <v>338</v>
      </c>
      <c r="C50" s="166">
        <v>5.0199999999999996</v>
      </c>
      <c r="D50" s="170">
        <v>10.447528537001901</v>
      </c>
      <c r="E50" s="161">
        <v>3.7808000000000002</v>
      </c>
      <c r="F50" s="161">
        <v>5.3911666666666669</v>
      </c>
      <c r="G50" s="161">
        <v>4.7189500000000004</v>
      </c>
      <c r="I50" t="s">
        <v>342</v>
      </c>
      <c r="J50">
        <v>0.1</v>
      </c>
      <c r="K50">
        <v>4.0000000599999998E-3</v>
      </c>
      <c r="L50">
        <v>1E-3</v>
      </c>
      <c r="M50">
        <v>3.9938340000000001</v>
      </c>
      <c r="N50">
        <v>5.3783029999999998</v>
      </c>
      <c r="O50">
        <v>4.7287049999999997</v>
      </c>
      <c r="P50">
        <v>6.56</v>
      </c>
      <c r="Q50">
        <v>6.6959999999999997</v>
      </c>
      <c r="R50">
        <v>6.6280000000000001</v>
      </c>
      <c r="S50">
        <v>5.6569841269841357</v>
      </c>
      <c r="T50">
        <v>-0.21701298701298419</v>
      </c>
      <c r="U50">
        <v>0.1844279661016941</v>
      </c>
    </row>
    <row r="51" spans="1:21" x14ac:dyDescent="0.2">
      <c r="A51" s="135" t="s">
        <v>343</v>
      </c>
      <c r="B51" s="192" t="s">
        <v>338</v>
      </c>
      <c r="C51" s="166">
        <v>5.0199999999999996</v>
      </c>
      <c r="D51" s="170">
        <v>12.6848715895177</v>
      </c>
      <c r="E51" s="161">
        <v>3.8159666666666663</v>
      </c>
      <c r="F51" s="161">
        <v>5.4541000000000004</v>
      </c>
      <c r="G51" s="161">
        <v>4.6904833333333329</v>
      </c>
      <c r="I51" t="s">
        <v>343</v>
      </c>
      <c r="J51">
        <v>0.1</v>
      </c>
      <c r="K51">
        <v>3.5000000649999998E-3</v>
      </c>
      <c r="L51">
        <v>1E-3</v>
      </c>
      <c r="M51">
        <v>3.8219509999999999</v>
      </c>
      <c r="N51">
        <v>5.4471049999999996</v>
      </c>
      <c r="O51">
        <v>4.6804119999999996</v>
      </c>
      <c r="P51">
        <v>6.6280000000000001</v>
      </c>
      <c r="Q51">
        <v>7.1379999999999999</v>
      </c>
      <c r="R51">
        <v>7.0019999999999998</v>
      </c>
      <c r="S51">
        <v>5.1073298429320318E-2</v>
      </c>
      <c r="T51">
        <v>-5.3119266055055708E-2</v>
      </c>
      <c r="U51">
        <v>-0.204434968017075</v>
      </c>
    </row>
    <row r="52" spans="1:21" x14ac:dyDescent="0.2">
      <c r="A52" s="135" t="s">
        <v>344</v>
      </c>
      <c r="B52" s="192" t="s">
        <v>338</v>
      </c>
      <c r="C52" s="166">
        <v>5.0199999999999996</v>
      </c>
      <c r="D52" s="170">
        <v>14.8213003312976</v>
      </c>
      <c r="E52" s="161">
        <v>3.4596999999999998</v>
      </c>
      <c r="F52" s="161">
        <v>5.1401166666666667</v>
      </c>
      <c r="G52" s="161">
        <v>4.2888833333333336</v>
      </c>
      <c r="I52" t="s">
        <v>344</v>
      </c>
      <c r="J52">
        <v>0.1</v>
      </c>
      <c r="K52">
        <v>4.0000000599999998E-3</v>
      </c>
      <c r="L52">
        <v>1E-3</v>
      </c>
      <c r="M52">
        <v>3.4714420000000001</v>
      </c>
      <c r="N52">
        <v>5.1393579999999996</v>
      </c>
      <c r="O52">
        <v>4.2940759999999996</v>
      </c>
      <c r="P52">
        <v>6.56</v>
      </c>
      <c r="Q52">
        <v>7.0359999999999996</v>
      </c>
      <c r="R52">
        <v>6.8659999999999997</v>
      </c>
      <c r="S52">
        <v>0.33069364161850218</v>
      </c>
      <c r="T52">
        <v>-1.2490272373541471E-2</v>
      </c>
      <c r="U52">
        <v>9.5011655011643922E-2</v>
      </c>
    </row>
    <row r="53" spans="1:21" x14ac:dyDescent="0.2">
      <c r="A53" s="193" t="s">
        <v>345</v>
      </c>
      <c r="B53" s="194" t="s">
        <v>338</v>
      </c>
      <c r="C53" s="166">
        <v>5.0199999999999996</v>
      </c>
      <c r="D53" s="195">
        <v>14.6615202745998</v>
      </c>
      <c r="E53" s="196">
        <v>3.5117666666666665</v>
      </c>
      <c r="F53" s="196">
        <v>5.0799166666666666</v>
      </c>
      <c r="G53" s="196">
        <v>4.7232666666666665</v>
      </c>
      <c r="I53" t="s">
        <v>345</v>
      </c>
      <c r="J53">
        <v>0.1</v>
      </c>
      <c r="K53">
        <v>3.5000000649999998E-3</v>
      </c>
      <c r="L53">
        <v>8.8999999999999995E-4</v>
      </c>
      <c r="M53">
        <v>3.53884</v>
      </c>
      <c r="N53">
        <v>5.0711259999999996</v>
      </c>
      <c r="O53">
        <v>4.5458119999999997</v>
      </c>
      <c r="P53">
        <v>6.56</v>
      </c>
      <c r="Q53">
        <v>6.9</v>
      </c>
      <c r="R53">
        <v>7.24</v>
      </c>
      <c r="S53">
        <v>0.82165242165242736</v>
      </c>
      <c r="T53">
        <v>-0.17468503937008839</v>
      </c>
      <c r="U53">
        <v>-3.6904237288135602</v>
      </c>
    </row>
    <row r="54" spans="1:21" ht="16" thickBot="1" x14ac:dyDescent="0.25">
      <c r="A54" s="197" t="s">
        <v>346</v>
      </c>
      <c r="B54" s="198" t="s">
        <v>338</v>
      </c>
      <c r="C54" s="166">
        <v>5.0199999999999996</v>
      </c>
      <c r="D54" s="199">
        <v>15.1915112318597</v>
      </c>
      <c r="E54" s="200">
        <v>3.2707333333333333</v>
      </c>
      <c r="F54" s="200">
        <v>5.1306166666666675</v>
      </c>
      <c r="G54" s="200">
        <v>4.1340166666666667</v>
      </c>
      <c r="I54" t="s">
        <v>346</v>
      </c>
      <c r="J54">
        <v>0.1</v>
      </c>
      <c r="K54">
        <v>4.0000000599999998E-3</v>
      </c>
      <c r="L54">
        <v>1E-3</v>
      </c>
      <c r="M54">
        <v>3.4286629999999998</v>
      </c>
      <c r="N54">
        <v>5.1215080000000004</v>
      </c>
      <c r="O54">
        <v>4.1318630000000001</v>
      </c>
      <c r="P54">
        <v>6.56</v>
      </c>
      <c r="Q54">
        <v>7.07</v>
      </c>
      <c r="R54">
        <v>6.6619999999999999</v>
      </c>
      <c r="S54">
        <v>4.8520795107033567</v>
      </c>
      <c r="T54">
        <v>-0.16553606237815791</v>
      </c>
      <c r="U54">
        <v>4.5108958837776519E-2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E1630-61FD-0A45-83CD-897470727A2B}">
  <dimension ref="E1:AF50"/>
  <sheetViews>
    <sheetView topLeftCell="A2" zoomScale="111" workbookViewId="0">
      <selection activeCell="F32" sqref="F32"/>
    </sheetView>
  </sheetViews>
  <sheetFormatPr baseColWidth="10" defaultColWidth="8.83203125" defaultRowHeight="15" x14ac:dyDescent="0.2"/>
  <sheetData>
    <row r="1" spans="5:32" ht="16" thickBot="1" x14ac:dyDescent="0.25">
      <c r="E1" t="s">
        <v>163</v>
      </c>
    </row>
    <row r="2" spans="5:32" ht="19" x14ac:dyDescent="0.25">
      <c r="E2" s="224"/>
      <c r="F2" s="227" t="s">
        <v>164</v>
      </c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40"/>
      <c r="T2" s="228" t="s">
        <v>165</v>
      </c>
      <c r="U2" s="228"/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9"/>
    </row>
    <row r="3" spans="5:32" ht="64" x14ac:dyDescent="0.2">
      <c r="E3" s="225"/>
      <c r="F3" s="41" t="s">
        <v>166</v>
      </c>
      <c r="G3" s="42" t="s">
        <v>167</v>
      </c>
      <c r="H3" s="41" t="s">
        <v>168</v>
      </c>
      <c r="I3" s="41" t="s">
        <v>169</v>
      </c>
      <c r="J3" s="43" t="s">
        <v>170</v>
      </c>
      <c r="K3" s="41" t="s">
        <v>171</v>
      </c>
      <c r="L3" s="41" t="s">
        <v>172</v>
      </c>
      <c r="M3" s="41" t="s">
        <v>173</v>
      </c>
      <c r="N3" s="44" t="s">
        <v>174</v>
      </c>
      <c r="O3" s="41" t="s">
        <v>175</v>
      </c>
      <c r="P3" s="41" t="s">
        <v>176</v>
      </c>
      <c r="Q3" s="41" t="s">
        <v>177</v>
      </c>
      <c r="R3" s="41"/>
      <c r="S3" s="45"/>
      <c r="T3" s="46" t="s">
        <v>166</v>
      </c>
      <c r="U3" s="46" t="s">
        <v>178</v>
      </c>
      <c r="V3" s="42" t="s">
        <v>179</v>
      </c>
      <c r="W3" s="46" t="s">
        <v>180</v>
      </c>
      <c r="X3" s="46" t="s">
        <v>181</v>
      </c>
      <c r="Y3" s="47" t="s">
        <v>170</v>
      </c>
      <c r="Z3" s="46" t="s">
        <v>171</v>
      </c>
      <c r="AA3" s="46" t="s">
        <v>172</v>
      </c>
      <c r="AB3" s="46" t="s">
        <v>173</v>
      </c>
      <c r="AC3" s="46" t="s">
        <v>175</v>
      </c>
      <c r="AD3" s="46" t="s">
        <v>176</v>
      </c>
      <c r="AE3" s="46" t="s">
        <v>177</v>
      </c>
      <c r="AF3" s="48" t="s">
        <v>182</v>
      </c>
    </row>
    <row r="4" spans="5:32" ht="18" thickBot="1" x14ac:dyDescent="0.25">
      <c r="E4" s="226"/>
      <c r="F4" s="49"/>
      <c r="G4" s="50" t="s">
        <v>183</v>
      </c>
      <c r="H4" s="50" t="s">
        <v>183</v>
      </c>
      <c r="I4" s="50" t="s">
        <v>183</v>
      </c>
      <c r="J4" s="51"/>
      <c r="K4" s="52" t="s">
        <v>184</v>
      </c>
      <c r="L4" s="52" t="s">
        <v>184</v>
      </c>
      <c r="M4" s="52" t="s">
        <v>184</v>
      </c>
      <c r="N4" s="53" t="s">
        <v>185</v>
      </c>
      <c r="O4" s="50" t="s">
        <v>183</v>
      </c>
      <c r="P4" s="52"/>
      <c r="Q4" s="54" t="s">
        <v>186</v>
      </c>
      <c r="R4" s="52"/>
      <c r="S4" s="55"/>
      <c r="T4" s="56"/>
      <c r="U4" s="50" t="s">
        <v>183</v>
      </c>
      <c r="V4" s="50" t="s">
        <v>183</v>
      </c>
      <c r="W4" s="50" t="s">
        <v>183</v>
      </c>
      <c r="X4" s="50" t="s">
        <v>183</v>
      </c>
      <c r="Y4" s="57"/>
      <c r="Z4" s="58" t="s">
        <v>184</v>
      </c>
      <c r="AA4" s="58" t="s">
        <v>184</v>
      </c>
      <c r="AB4" s="58" t="s">
        <v>184</v>
      </c>
      <c r="AC4" s="50" t="s">
        <v>183</v>
      </c>
      <c r="AD4" s="58"/>
      <c r="AE4" s="58" t="s">
        <v>186</v>
      </c>
      <c r="AF4" s="59"/>
    </row>
    <row r="5" spans="5:32" x14ac:dyDescent="0.2">
      <c r="E5">
        <v>1</v>
      </c>
      <c r="F5" s="22" t="s">
        <v>187</v>
      </c>
      <c r="G5" s="24">
        <v>1.3529666666666669</v>
      </c>
      <c r="H5" s="24">
        <v>1.3798666666666666</v>
      </c>
      <c r="I5" s="24">
        <v>1.3281333333333334</v>
      </c>
      <c r="J5" s="24">
        <v>3.8200000000000005E-2</v>
      </c>
      <c r="K5" s="24">
        <v>0.65056666666666663</v>
      </c>
      <c r="L5" s="24">
        <v>0.68100000000000005</v>
      </c>
      <c r="M5" s="24">
        <v>0.61886666666666668</v>
      </c>
      <c r="N5" s="24">
        <v>2.0800666666666667</v>
      </c>
      <c r="O5" s="24">
        <v>1.3528</v>
      </c>
      <c r="P5" s="60">
        <v>1.0001</v>
      </c>
      <c r="Q5" s="61">
        <v>14</v>
      </c>
      <c r="R5" s="22"/>
      <c r="S5" s="22"/>
      <c r="T5" s="22" t="s">
        <v>187</v>
      </c>
      <c r="U5" s="24">
        <v>0.95466666666666666</v>
      </c>
      <c r="V5" s="24">
        <f>(U5^2)/G5</f>
        <v>0.67362224576445173</v>
      </c>
      <c r="W5" s="24">
        <v>0.97843333333333327</v>
      </c>
      <c r="X5" s="24">
        <v>0.93483333333333329</v>
      </c>
      <c r="Y5" s="24">
        <v>4.5600000000000002E-2</v>
      </c>
      <c r="Z5" s="24">
        <v>0.29786666666666667</v>
      </c>
      <c r="AA5" s="24">
        <v>0.3222666666666667</v>
      </c>
      <c r="AB5" s="24">
        <v>0.26973333333333332</v>
      </c>
      <c r="AC5" s="24">
        <v>0.9544999999999999</v>
      </c>
      <c r="AD5" s="60">
        <v>1.0001333333333333</v>
      </c>
      <c r="AE5" s="61">
        <v>15</v>
      </c>
      <c r="AF5" s="24">
        <f>G5/V5</f>
        <v>2.0084946350476738</v>
      </c>
    </row>
    <row r="6" spans="5:32" x14ac:dyDescent="0.2">
      <c r="E6">
        <v>2</v>
      </c>
      <c r="F6" s="22" t="s">
        <v>188</v>
      </c>
      <c r="G6" s="24">
        <v>1.3457666666666668</v>
      </c>
      <c r="H6" s="24">
        <v>1.3868666666666669</v>
      </c>
      <c r="I6" s="24">
        <v>1.2616333333333334</v>
      </c>
      <c r="J6" s="24">
        <v>9.4633333333333347E-2</v>
      </c>
      <c r="K6" s="24">
        <v>0.66516666666666679</v>
      </c>
      <c r="L6" s="24">
        <v>0.69669999999999999</v>
      </c>
      <c r="M6" s="24">
        <v>0.62946666666666673</v>
      </c>
      <c r="N6" s="24">
        <v>2.0233666666666665</v>
      </c>
      <c r="O6" s="24">
        <v>1.3449333333333333</v>
      </c>
      <c r="P6" s="60">
        <v>1.0005999999999999</v>
      </c>
      <c r="Q6" s="61">
        <v>16</v>
      </c>
      <c r="R6" s="22"/>
      <c r="S6" s="22"/>
      <c r="T6" s="22" t="s">
        <v>188</v>
      </c>
      <c r="U6" s="24">
        <v>0.87740000000000007</v>
      </c>
      <c r="V6" s="24">
        <f t="shared" ref="V6:V50" si="0">(U6^2)/G6</f>
        <v>0.57203880811433394</v>
      </c>
      <c r="W6" s="24">
        <v>0.92289999999999994</v>
      </c>
      <c r="X6" s="24">
        <v>0.79206666666666659</v>
      </c>
      <c r="Y6" s="24">
        <v>0.15263333333333334</v>
      </c>
      <c r="Z6" s="24">
        <v>0.23526666666666665</v>
      </c>
      <c r="AA6" s="24">
        <v>0.26</v>
      </c>
      <c r="AB6" s="24">
        <v>0.21630000000000002</v>
      </c>
      <c r="AC6" s="24">
        <v>0.87576666666666669</v>
      </c>
      <c r="AD6" s="60">
        <v>1.0019</v>
      </c>
      <c r="AE6" s="61">
        <v>15</v>
      </c>
      <c r="AF6" s="24">
        <f t="shared" ref="AF6:AF50" si="1">G6/V6</f>
        <v>2.3525793138106237</v>
      </c>
    </row>
    <row r="7" spans="5:32" x14ac:dyDescent="0.2">
      <c r="E7">
        <v>3</v>
      </c>
      <c r="F7" s="22" t="s">
        <v>189</v>
      </c>
      <c r="G7" s="24">
        <v>1.4433</v>
      </c>
      <c r="H7" s="24">
        <v>1.4824333333333335</v>
      </c>
      <c r="I7" s="24">
        <v>1.3961333333333334</v>
      </c>
      <c r="J7" s="24">
        <v>5.9966666666666668E-2</v>
      </c>
      <c r="K7" s="24">
        <v>0.70639999999999992</v>
      </c>
      <c r="L7" s="24">
        <v>0.74076666666666668</v>
      </c>
      <c r="M7" s="24">
        <v>0.67046666666666666</v>
      </c>
      <c r="N7" s="24">
        <v>2.0434000000000001</v>
      </c>
      <c r="O7" s="24">
        <v>1.4428999999999998</v>
      </c>
      <c r="P7" s="60">
        <v>1.0003</v>
      </c>
      <c r="Q7" s="61">
        <v>17</v>
      </c>
      <c r="R7" s="22"/>
      <c r="S7" s="22"/>
      <c r="T7" s="22" t="s">
        <v>189</v>
      </c>
      <c r="U7" s="24">
        <v>1.1680999999999999</v>
      </c>
      <c r="V7" s="24">
        <f t="shared" si="0"/>
        <v>0.94537352594748136</v>
      </c>
      <c r="W7" s="24">
        <v>1.1863333333333335</v>
      </c>
      <c r="X7" s="24">
        <v>1.1494666666666666</v>
      </c>
      <c r="Y7" s="24">
        <v>3.1633333333333333E-2</v>
      </c>
      <c r="Z7" s="24">
        <v>0.4274</v>
      </c>
      <c r="AA7" s="24">
        <v>0.44719999999999999</v>
      </c>
      <c r="AB7" s="24">
        <v>0.40763333333333335</v>
      </c>
      <c r="AC7" s="24">
        <v>1.1680000000000001</v>
      </c>
      <c r="AD7" s="60">
        <v>1.0001</v>
      </c>
      <c r="AE7" s="61">
        <v>15</v>
      </c>
      <c r="AF7" s="24">
        <f t="shared" si="1"/>
        <v>1.5266981361187177</v>
      </c>
    </row>
    <row r="8" spans="5:32" x14ac:dyDescent="0.2">
      <c r="E8">
        <v>4</v>
      </c>
      <c r="F8" s="22" t="s">
        <v>190</v>
      </c>
      <c r="G8" s="24">
        <v>1.5086999999999999</v>
      </c>
      <c r="H8" s="24">
        <v>1.5570000000000002</v>
      </c>
      <c r="I8" s="24">
        <v>1.4499000000000002</v>
      </c>
      <c r="J8" s="24">
        <v>7.1233333333333329E-2</v>
      </c>
      <c r="K8" s="24">
        <v>0.77143333333333342</v>
      </c>
      <c r="L8" s="24">
        <v>0.83936666666666648</v>
      </c>
      <c r="M8" s="24">
        <v>0.72009999999999996</v>
      </c>
      <c r="N8" s="24">
        <v>1.9564000000000001</v>
      </c>
      <c r="O8" s="24">
        <v>1.5080333333333333</v>
      </c>
      <c r="P8" s="60">
        <v>1.0004333333333333</v>
      </c>
      <c r="Q8" s="61">
        <v>17</v>
      </c>
      <c r="R8" s="22"/>
      <c r="S8" s="22"/>
      <c r="T8" s="22" t="s">
        <v>190</v>
      </c>
      <c r="U8" s="24">
        <v>1.1085333333333336</v>
      </c>
      <c r="V8" s="24">
        <f t="shared" si="0"/>
        <v>0.81450662895944304</v>
      </c>
      <c r="W8" s="24">
        <v>1.1450666666666667</v>
      </c>
      <c r="X8" s="24">
        <v>1.0712666666666666</v>
      </c>
      <c r="Y8" s="24">
        <v>6.6566666666666677E-2</v>
      </c>
      <c r="Z8" s="24">
        <v>0.40656666666666669</v>
      </c>
      <c r="AA8" s="24">
        <v>0.4250666666666667</v>
      </c>
      <c r="AB8" s="24">
        <v>0.37893333333333334</v>
      </c>
      <c r="AC8" s="24">
        <v>1.1079666666666668</v>
      </c>
      <c r="AD8" s="60">
        <v>1.0005333333333333</v>
      </c>
      <c r="AE8" s="61">
        <v>15</v>
      </c>
      <c r="AF8" s="24">
        <f t="shared" si="1"/>
        <v>1.8522869506015072</v>
      </c>
    </row>
    <row r="9" spans="5:32" x14ac:dyDescent="0.2">
      <c r="E9">
        <v>5</v>
      </c>
      <c r="F9" s="22" t="s">
        <v>191</v>
      </c>
      <c r="G9" s="24">
        <v>1.5117666666666667</v>
      </c>
      <c r="H9" s="24">
        <v>1.5401333333333334</v>
      </c>
      <c r="I9" s="24">
        <v>1.4785666666666668</v>
      </c>
      <c r="J9" s="24">
        <v>4.0800000000000003E-2</v>
      </c>
      <c r="K9" s="24">
        <v>0.75470000000000004</v>
      </c>
      <c r="L9" s="24">
        <v>0.81520000000000004</v>
      </c>
      <c r="M9" s="24">
        <v>0.71413333333333329</v>
      </c>
      <c r="N9" s="24">
        <v>2.0031666666666665</v>
      </c>
      <c r="O9" s="24">
        <v>1.5115333333333334</v>
      </c>
      <c r="P9" s="60">
        <v>1.0001333333333333</v>
      </c>
      <c r="Q9" s="61">
        <v>15</v>
      </c>
      <c r="R9" s="22"/>
      <c r="S9" s="22"/>
      <c r="T9" s="22" t="s">
        <v>191</v>
      </c>
      <c r="U9" s="24">
        <v>1.2165666666666666</v>
      </c>
      <c r="V9" s="24">
        <f t="shared" si="0"/>
        <v>0.97900984793361678</v>
      </c>
      <c r="W9" s="24">
        <v>1.2523</v>
      </c>
      <c r="X9" s="24">
        <v>1.1771666666666665</v>
      </c>
      <c r="Y9" s="24">
        <v>6.1900000000000004E-2</v>
      </c>
      <c r="Z9" s="24">
        <v>0.41139999999999999</v>
      </c>
      <c r="AA9" s="24">
        <v>0.43146666666666667</v>
      </c>
      <c r="AB9" s="24">
        <v>0.36873333333333336</v>
      </c>
      <c r="AC9" s="24">
        <v>1.2161666666666668</v>
      </c>
      <c r="AD9" s="60">
        <v>1.0003333333333333</v>
      </c>
      <c r="AE9" s="61">
        <v>16</v>
      </c>
      <c r="AF9" s="24">
        <f t="shared" si="1"/>
        <v>1.5441792233832303</v>
      </c>
    </row>
    <row r="10" spans="5:32" x14ac:dyDescent="0.2">
      <c r="E10">
        <v>6</v>
      </c>
      <c r="F10" s="22" t="s">
        <v>192</v>
      </c>
      <c r="G10" s="24">
        <v>1.6355666666666666</v>
      </c>
      <c r="H10" s="24">
        <v>1.6757666666666668</v>
      </c>
      <c r="I10" s="24">
        <v>1.5911</v>
      </c>
      <c r="J10" s="24">
        <v>5.1866666666666665E-2</v>
      </c>
      <c r="K10" s="24">
        <v>0.81733333333333336</v>
      </c>
      <c r="L10" s="24">
        <v>0.87469999999999992</v>
      </c>
      <c r="M10" s="24">
        <v>0.76003333333333334</v>
      </c>
      <c r="N10" s="24">
        <v>2.0012666666666665</v>
      </c>
      <c r="O10" s="24">
        <v>1.6350999999999998</v>
      </c>
      <c r="P10" s="60">
        <v>1.0003</v>
      </c>
      <c r="Q10" s="61">
        <v>16</v>
      </c>
      <c r="R10" s="22"/>
      <c r="S10" s="22"/>
      <c r="T10" s="22" t="s">
        <v>192</v>
      </c>
      <c r="U10" s="24">
        <v>1.4416666666666664</v>
      </c>
      <c r="V10" s="24">
        <f t="shared" si="0"/>
        <v>1.2707539350955492</v>
      </c>
      <c r="W10" s="24">
        <v>1.4706666666666666</v>
      </c>
      <c r="X10" s="24">
        <v>1.4096666666666666</v>
      </c>
      <c r="Y10" s="24">
        <v>4.2399999999999993E-2</v>
      </c>
      <c r="Z10" s="24">
        <v>0.56476666666666664</v>
      </c>
      <c r="AA10" s="24">
        <v>0.60020000000000007</v>
      </c>
      <c r="AB10" s="24">
        <v>0.53833333333333344</v>
      </c>
      <c r="AC10" s="24">
        <v>1.4415000000000002</v>
      </c>
      <c r="AD10" s="60">
        <v>1.0001</v>
      </c>
      <c r="AE10" s="61">
        <v>16</v>
      </c>
      <c r="AF10" s="24">
        <f t="shared" si="1"/>
        <v>1.2870836922048852</v>
      </c>
    </row>
    <row r="11" spans="5:32" x14ac:dyDescent="0.2">
      <c r="E11">
        <v>7</v>
      </c>
      <c r="F11" s="22" t="s">
        <v>193</v>
      </c>
      <c r="G11" s="24">
        <v>1.6035666666666666</v>
      </c>
      <c r="H11" s="24">
        <v>1.6471666666666669</v>
      </c>
      <c r="I11" s="24">
        <v>1.5328666666666664</v>
      </c>
      <c r="J11" s="24">
        <v>7.1900000000000006E-2</v>
      </c>
      <c r="K11" s="24">
        <v>0.80410000000000004</v>
      </c>
      <c r="L11" s="24">
        <v>0.84863333333333335</v>
      </c>
      <c r="M11" s="24">
        <v>0.76679999999999993</v>
      </c>
      <c r="N11" s="24">
        <v>1.9943666666666668</v>
      </c>
      <c r="O11" s="24">
        <v>1.6030333333333333</v>
      </c>
      <c r="P11" s="60">
        <v>1.0003333333333335</v>
      </c>
      <c r="Q11" s="61">
        <v>16</v>
      </c>
      <c r="R11" s="22"/>
      <c r="S11" s="22"/>
      <c r="T11" s="22" t="s">
        <v>193</v>
      </c>
      <c r="U11" s="24">
        <v>1.3823999999999999</v>
      </c>
      <c r="V11" s="24">
        <f t="shared" si="0"/>
        <v>1.1917370195605628</v>
      </c>
      <c r="W11" s="24">
        <v>1.4011333333333333</v>
      </c>
      <c r="X11" s="24">
        <v>1.3549</v>
      </c>
      <c r="Y11" s="24">
        <v>3.3566666666666668E-2</v>
      </c>
      <c r="Z11" s="24">
        <v>0.63916666666666666</v>
      </c>
      <c r="AA11" s="24">
        <v>0.6804</v>
      </c>
      <c r="AB11" s="24">
        <v>0.60499999999999998</v>
      </c>
      <c r="AC11" s="24">
        <v>1.3822666666666665</v>
      </c>
      <c r="AD11" s="60">
        <v>1.0001</v>
      </c>
      <c r="AE11" s="61">
        <v>15</v>
      </c>
      <c r="AF11" s="24">
        <f t="shared" si="1"/>
        <v>1.3455709106510432</v>
      </c>
    </row>
    <row r="12" spans="5:32" x14ac:dyDescent="0.2">
      <c r="E12">
        <v>8</v>
      </c>
      <c r="F12" s="22" t="s">
        <v>194</v>
      </c>
      <c r="G12" s="24">
        <v>1.4683999999999999</v>
      </c>
      <c r="H12" s="24">
        <v>1.5317666666666667</v>
      </c>
      <c r="I12" s="24">
        <v>1.4321666666666666</v>
      </c>
      <c r="J12" s="24">
        <v>6.7233333333333326E-2</v>
      </c>
      <c r="K12" s="24">
        <v>0.76636666666666675</v>
      </c>
      <c r="L12" s="24">
        <v>0.87133333333333329</v>
      </c>
      <c r="M12" s="24">
        <v>0.68986666666666663</v>
      </c>
      <c r="N12" s="24">
        <v>1.9162333333333335</v>
      </c>
      <c r="O12" s="24">
        <v>1.4678666666666667</v>
      </c>
      <c r="P12" s="60">
        <v>1.0003333333333335</v>
      </c>
      <c r="Q12" s="61">
        <v>16</v>
      </c>
      <c r="R12" s="22"/>
      <c r="S12" s="22"/>
      <c r="T12" s="22" t="s">
        <v>194</v>
      </c>
      <c r="U12" s="24">
        <v>1.2843666666666669</v>
      </c>
      <c r="V12" s="24">
        <f t="shared" si="0"/>
        <v>1.1233980757589519</v>
      </c>
      <c r="W12" s="24">
        <v>1.3246666666666667</v>
      </c>
      <c r="X12" s="24">
        <v>1.2372666666666667</v>
      </c>
      <c r="Y12" s="24">
        <v>6.8266666666666656E-2</v>
      </c>
      <c r="Z12" s="24">
        <v>0.54479999999999995</v>
      </c>
      <c r="AA12" s="24">
        <v>0.5827</v>
      </c>
      <c r="AB12" s="24">
        <v>0.50336666666666663</v>
      </c>
      <c r="AC12" s="24">
        <v>1.2838000000000001</v>
      </c>
      <c r="AD12" s="60">
        <v>1.0004333333333333</v>
      </c>
      <c r="AE12" s="61">
        <v>16</v>
      </c>
      <c r="AF12" s="24">
        <f t="shared" si="1"/>
        <v>1.3071056749033236</v>
      </c>
    </row>
    <row r="13" spans="5:32" x14ac:dyDescent="0.2">
      <c r="E13">
        <v>9</v>
      </c>
      <c r="F13" s="22" t="s">
        <v>195</v>
      </c>
      <c r="G13" s="24">
        <v>1.5243333333333331</v>
      </c>
      <c r="H13" s="24">
        <v>1.6104666666666667</v>
      </c>
      <c r="I13" s="24">
        <v>1.4108333333333334</v>
      </c>
      <c r="J13" s="24">
        <v>0.13216666666666668</v>
      </c>
      <c r="K13" s="24">
        <v>0.76906666666666668</v>
      </c>
      <c r="L13" s="24">
        <v>0.84970000000000001</v>
      </c>
      <c r="M13" s="24">
        <v>0.71399999999999997</v>
      </c>
      <c r="N13" s="24">
        <v>1.9823333333333333</v>
      </c>
      <c r="O13" s="24">
        <v>1.5218999999999998</v>
      </c>
      <c r="P13" s="60">
        <v>1.0016</v>
      </c>
      <c r="Q13" s="61">
        <v>18</v>
      </c>
      <c r="R13" s="22"/>
      <c r="S13" s="22"/>
      <c r="T13" s="22" t="s">
        <v>195</v>
      </c>
      <c r="U13" s="24">
        <v>1.1788666666666667</v>
      </c>
      <c r="V13" s="24">
        <f t="shared" si="0"/>
        <v>0.91169469786427604</v>
      </c>
      <c r="W13" s="24">
        <v>1.232</v>
      </c>
      <c r="X13" s="24">
        <v>1.0219666666666667</v>
      </c>
      <c r="Y13" s="24">
        <v>0.1865</v>
      </c>
      <c r="Z13" s="24">
        <v>0.39729999999999999</v>
      </c>
      <c r="AA13" s="24">
        <v>0.44573333333333331</v>
      </c>
      <c r="AB13" s="24">
        <v>0.31783333333333336</v>
      </c>
      <c r="AC13" s="24">
        <v>1.1751666666666667</v>
      </c>
      <c r="AD13" s="60">
        <v>1.0031666666666668</v>
      </c>
      <c r="AE13" s="61">
        <v>15</v>
      </c>
      <c r="AF13" s="24">
        <f t="shared" si="1"/>
        <v>1.671977841819434</v>
      </c>
    </row>
    <row r="14" spans="5:32" x14ac:dyDescent="0.2">
      <c r="E14">
        <v>10</v>
      </c>
      <c r="F14" s="22" t="s">
        <v>196</v>
      </c>
      <c r="G14" s="24">
        <v>1.1753666666666669</v>
      </c>
      <c r="H14" s="24">
        <v>1.2162666666666668</v>
      </c>
      <c r="I14" s="24">
        <v>1.1133</v>
      </c>
      <c r="J14" s="24">
        <v>8.8500000000000009E-2</v>
      </c>
      <c r="K14" s="24">
        <v>0.63503333333333334</v>
      </c>
      <c r="L14" s="24">
        <v>0.68176666666666674</v>
      </c>
      <c r="M14" s="24">
        <v>0.57796666666666663</v>
      </c>
      <c r="N14" s="24">
        <v>1.8511333333333333</v>
      </c>
      <c r="O14" s="24">
        <v>1.1743666666666668</v>
      </c>
      <c r="P14" s="60">
        <v>1.0008999999999999</v>
      </c>
      <c r="Q14" s="61">
        <v>15</v>
      </c>
      <c r="R14" s="22"/>
      <c r="S14" s="22"/>
      <c r="T14" s="22" t="s">
        <v>196</v>
      </c>
      <c r="U14" s="24">
        <v>0.91590000000000005</v>
      </c>
      <c r="V14" s="24">
        <f t="shared" si="0"/>
        <v>0.7137115878732877</v>
      </c>
      <c r="W14" s="24">
        <v>0.93876666666666664</v>
      </c>
      <c r="X14" s="24">
        <v>0.89060000000000006</v>
      </c>
      <c r="Y14" s="24">
        <v>5.2699999999999997E-2</v>
      </c>
      <c r="Z14" s="24">
        <v>0.34089999999999998</v>
      </c>
      <c r="AA14" s="24">
        <v>0.36520000000000002</v>
      </c>
      <c r="AB14" s="24">
        <v>0.32196666666666668</v>
      </c>
      <c r="AC14" s="24">
        <v>0.91576666666666673</v>
      </c>
      <c r="AD14" s="60">
        <v>1.0002</v>
      </c>
      <c r="AE14" s="61">
        <v>16</v>
      </c>
      <c r="AF14" s="24">
        <f t="shared" si="1"/>
        <v>1.6468370230179608</v>
      </c>
    </row>
    <row r="15" spans="5:32" x14ac:dyDescent="0.2">
      <c r="E15">
        <v>11</v>
      </c>
      <c r="F15" s="22" t="s">
        <v>197</v>
      </c>
      <c r="G15" s="24">
        <v>1.3225</v>
      </c>
      <c r="H15" s="24">
        <v>1.3473333333333333</v>
      </c>
      <c r="I15" s="24">
        <v>1.2939000000000001</v>
      </c>
      <c r="J15" s="24">
        <v>4.0533333333333338E-2</v>
      </c>
      <c r="K15" s="24">
        <v>0.62136666666666673</v>
      </c>
      <c r="L15" s="24">
        <v>0.65906666666666658</v>
      </c>
      <c r="M15" s="24">
        <v>0.5934666666666667</v>
      </c>
      <c r="N15" s="24">
        <v>2.1291666666666669</v>
      </c>
      <c r="O15" s="24">
        <v>1.3223666666666665</v>
      </c>
      <c r="P15" s="60">
        <v>1.0001</v>
      </c>
      <c r="Q15" s="61">
        <v>16</v>
      </c>
      <c r="R15" s="22"/>
      <c r="S15" s="22"/>
      <c r="T15" s="22" t="s">
        <v>197</v>
      </c>
      <c r="U15" s="24">
        <v>1.1353333333333333</v>
      </c>
      <c r="V15" s="24">
        <f t="shared" si="0"/>
        <v>0.97465540852762012</v>
      </c>
      <c r="W15" s="24">
        <v>1.1574333333333333</v>
      </c>
      <c r="X15" s="24">
        <v>1.1086</v>
      </c>
      <c r="Y15" s="24">
        <v>4.3099999999999999E-2</v>
      </c>
      <c r="Z15" s="24">
        <v>0.44009999999999999</v>
      </c>
      <c r="AA15" s="24">
        <v>0.46576666666666666</v>
      </c>
      <c r="AB15" s="24">
        <v>0.41663333333333336</v>
      </c>
      <c r="AC15" s="24">
        <v>1.1351666666666667</v>
      </c>
      <c r="AD15" s="60">
        <v>1.0001666666666666</v>
      </c>
      <c r="AE15" s="61">
        <v>16</v>
      </c>
      <c r="AF15" s="24">
        <f t="shared" si="1"/>
        <v>1.3568898181131086</v>
      </c>
    </row>
    <row r="16" spans="5:32" x14ac:dyDescent="0.2">
      <c r="E16">
        <v>12</v>
      </c>
      <c r="F16" s="22" t="s">
        <v>30</v>
      </c>
      <c r="G16" s="24">
        <v>1.3259666666666667</v>
      </c>
      <c r="H16" s="24">
        <v>1.3737333333333333</v>
      </c>
      <c r="I16" s="24">
        <v>1.2845000000000002</v>
      </c>
      <c r="J16" s="24">
        <v>6.7166666666666652E-2</v>
      </c>
      <c r="K16" s="24">
        <v>0.62130000000000007</v>
      </c>
      <c r="L16" s="24">
        <v>0.66159999999999997</v>
      </c>
      <c r="M16" s="24">
        <v>0.58890000000000009</v>
      </c>
      <c r="N16" s="24">
        <v>2.1347999999999998</v>
      </c>
      <c r="O16" s="24">
        <v>1.3254333333333335</v>
      </c>
      <c r="P16" s="60">
        <v>1.0004</v>
      </c>
      <c r="Q16" s="61">
        <v>17</v>
      </c>
      <c r="R16" s="22"/>
      <c r="S16" s="22"/>
      <c r="T16" s="22" t="s">
        <v>30</v>
      </c>
      <c r="U16" s="24">
        <v>1.1946666666666668</v>
      </c>
      <c r="V16" s="24">
        <f t="shared" si="0"/>
        <v>1.0763682680141116</v>
      </c>
      <c r="W16" s="24">
        <v>1.2101333333333333</v>
      </c>
      <c r="X16" s="24">
        <v>1.1701333333333335</v>
      </c>
      <c r="Y16" s="24">
        <v>3.3599999999999998E-2</v>
      </c>
      <c r="Z16" s="24">
        <v>0.48346666666666666</v>
      </c>
      <c r="AA16" s="24">
        <v>0.50349999999999995</v>
      </c>
      <c r="AB16" s="24">
        <v>0.46376666666666666</v>
      </c>
      <c r="AC16" s="24">
        <v>1.1945666666666666</v>
      </c>
      <c r="AD16" s="60">
        <v>1.0000666666666664</v>
      </c>
      <c r="AE16" s="61">
        <v>17</v>
      </c>
      <c r="AF16" s="24">
        <f t="shared" si="1"/>
        <v>1.2318894063209997</v>
      </c>
    </row>
    <row r="17" spans="5:32" x14ac:dyDescent="0.2">
      <c r="E17">
        <v>13</v>
      </c>
      <c r="F17" s="22" t="s">
        <v>198</v>
      </c>
      <c r="G17" s="24">
        <v>1.4967333333333335</v>
      </c>
      <c r="H17" s="24">
        <v>1.5663666666666669</v>
      </c>
      <c r="I17" s="24">
        <v>1.4320000000000002</v>
      </c>
      <c r="J17" s="24">
        <v>8.9566666666666683E-2</v>
      </c>
      <c r="K17" s="24">
        <v>0.7304666666666666</v>
      </c>
      <c r="L17" s="24">
        <v>0.79206666666666681</v>
      </c>
      <c r="M17" s="24">
        <v>0.67833333333333334</v>
      </c>
      <c r="N17" s="24">
        <v>2.0494666666666665</v>
      </c>
      <c r="O17" s="24">
        <v>1.4956666666666667</v>
      </c>
      <c r="P17" s="60">
        <v>1.0007333333333333</v>
      </c>
      <c r="Q17" s="61">
        <v>17</v>
      </c>
      <c r="R17" s="22"/>
      <c r="S17" s="22"/>
      <c r="T17" s="22" t="s">
        <v>198</v>
      </c>
      <c r="U17" s="24">
        <v>1.1765999999999999</v>
      </c>
      <c r="V17" s="24">
        <f t="shared" si="0"/>
        <v>0.92493935236737757</v>
      </c>
      <c r="W17" s="24">
        <v>1.1997</v>
      </c>
      <c r="X17" s="24">
        <v>1.1530666666666667</v>
      </c>
      <c r="Y17" s="24">
        <v>3.9600000000000003E-2</v>
      </c>
      <c r="Z17" s="24">
        <v>0.45199999999999996</v>
      </c>
      <c r="AA17" s="24">
        <v>0.48596666666666666</v>
      </c>
      <c r="AB17" s="24">
        <v>0.42106666666666664</v>
      </c>
      <c r="AC17" s="24">
        <v>1.1764000000000001</v>
      </c>
      <c r="AD17" s="60">
        <v>1.0001666666666666</v>
      </c>
      <c r="AE17" s="61">
        <v>16</v>
      </c>
      <c r="AF17" s="24">
        <f t="shared" si="1"/>
        <v>1.6181961871364345</v>
      </c>
    </row>
    <row r="18" spans="5:32" x14ac:dyDescent="0.2">
      <c r="E18">
        <v>14</v>
      </c>
      <c r="F18" s="22" t="s">
        <v>199</v>
      </c>
      <c r="G18" s="24">
        <v>1.5665333333333333</v>
      </c>
      <c r="H18" s="24">
        <v>1.5958666666666668</v>
      </c>
      <c r="I18" s="24">
        <v>1.5251333333333335</v>
      </c>
      <c r="J18" s="24">
        <v>4.53E-2</v>
      </c>
      <c r="K18" s="24">
        <v>0.78946666666666665</v>
      </c>
      <c r="L18" s="24">
        <v>0.88566666666666671</v>
      </c>
      <c r="M18" s="24">
        <v>0.73276666666666668</v>
      </c>
      <c r="N18" s="24">
        <v>1.9846666666666668</v>
      </c>
      <c r="O18" s="24">
        <v>1.5663333333333334</v>
      </c>
      <c r="P18" s="60">
        <v>1.0001333333333333</v>
      </c>
      <c r="Q18" s="61">
        <v>17</v>
      </c>
      <c r="R18" s="22"/>
      <c r="S18" s="22"/>
      <c r="T18" s="22" t="s">
        <v>199</v>
      </c>
      <c r="U18" s="24">
        <v>1.2613000000000001</v>
      </c>
      <c r="V18" s="24">
        <f t="shared" si="0"/>
        <v>1.0155402736403099</v>
      </c>
      <c r="W18" s="24">
        <v>1.2844</v>
      </c>
      <c r="X18" s="24">
        <v>1.24</v>
      </c>
      <c r="Y18" s="24">
        <v>3.5133333333333329E-2</v>
      </c>
      <c r="Z18" s="24">
        <v>0.4645333333333333</v>
      </c>
      <c r="AA18" s="24">
        <v>0.49390000000000001</v>
      </c>
      <c r="AB18" s="24">
        <v>0.43876666666666669</v>
      </c>
      <c r="AC18" s="24">
        <v>1.2611999999999999</v>
      </c>
      <c r="AD18" s="60">
        <v>1.0000666666666664</v>
      </c>
      <c r="AE18" s="61">
        <v>16</v>
      </c>
      <c r="AF18" s="24">
        <f t="shared" si="1"/>
        <v>1.5425615054319131</v>
      </c>
    </row>
    <row r="19" spans="5:32" x14ac:dyDescent="0.2">
      <c r="E19">
        <v>15</v>
      </c>
      <c r="F19" s="22" t="s">
        <v>200</v>
      </c>
      <c r="G19" s="24">
        <v>1.4235999999999998</v>
      </c>
      <c r="H19" s="24">
        <v>1.4594666666666667</v>
      </c>
      <c r="I19" s="24">
        <v>1.3909666666666667</v>
      </c>
      <c r="J19" s="24">
        <v>4.8066666666666667E-2</v>
      </c>
      <c r="K19" s="24">
        <v>0.71010000000000006</v>
      </c>
      <c r="L19" s="24">
        <v>0.75340000000000007</v>
      </c>
      <c r="M19" s="24">
        <v>0.6730666666666667</v>
      </c>
      <c r="N19" s="24">
        <v>2.0049666666666668</v>
      </c>
      <c r="O19" s="24">
        <v>1.4233333333333336</v>
      </c>
      <c r="P19" s="60">
        <v>1.0001666666666666</v>
      </c>
      <c r="Q19" s="61">
        <v>17</v>
      </c>
      <c r="R19" s="22"/>
      <c r="S19" s="22"/>
      <c r="T19" s="22" t="s">
        <v>200</v>
      </c>
      <c r="U19" s="24">
        <v>1.1052666666666666</v>
      </c>
      <c r="V19" s="24">
        <f t="shared" si="0"/>
        <v>0.85811632793231563</v>
      </c>
      <c r="W19" s="24">
        <v>1.1322666666666665</v>
      </c>
      <c r="X19" s="24">
        <v>1.0689</v>
      </c>
      <c r="Y19" s="24">
        <v>5.7600000000000005E-2</v>
      </c>
      <c r="Z19" s="24">
        <v>0.40300000000000002</v>
      </c>
      <c r="AA19" s="24">
        <v>0.42176666666666668</v>
      </c>
      <c r="AB19" s="24">
        <v>0.3748333333333333</v>
      </c>
      <c r="AC19" s="24">
        <v>1.1049666666666667</v>
      </c>
      <c r="AD19" s="60">
        <v>1.0003333333333333</v>
      </c>
      <c r="AE19" s="61">
        <v>17</v>
      </c>
      <c r="AF19" s="24">
        <f t="shared" si="1"/>
        <v>1.6589825337903219</v>
      </c>
    </row>
    <row r="20" spans="5:32" x14ac:dyDescent="0.2">
      <c r="E20">
        <v>16</v>
      </c>
      <c r="F20" s="22" t="s">
        <v>201</v>
      </c>
      <c r="G20" s="24">
        <v>1.4785333333333333</v>
      </c>
      <c r="H20" s="24">
        <v>1.5132333333333332</v>
      </c>
      <c r="I20" s="24">
        <v>1.4384666666666668</v>
      </c>
      <c r="J20" s="24">
        <v>5.0633333333333329E-2</v>
      </c>
      <c r="K20" s="24">
        <v>0.71</v>
      </c>
      <c r="L20" s="24">
        <v>0.7571</v>
      </c>
      <c r="M20" s="24">
        <v>0.67960000000000009</v>
      </c>
      <c r="N20" s="24">
        <v>2.0826999999999996</v>
      </c>
      <c r="O20" s="24">
        <v>1.4782</v>
      </c>
      <c r="P20" s="60">
        <v>1.0002000000000002</v>
      </c>
      <c r="Q20" s="61">
        <v>17</v>
      </c>
      <c r="R20" s="22"/>
      <c r="S20" s="22"/>
      <c r="T20" s="22" t="s">
        <v>201</v>
      </c>
      <c r="U20" s="24">
        <v>1.1694000000000002</v>
      </c>
      <c r="V20" s="24">
        <f t="shared" si="0"/>
        <v>0.92490059518441736</v>
      </c>
      <c r="W20" s="24">
        <v>1.2182333333333333</v>
      </c>
      <c r="X20" s="24">
        <v>1.1083666666666667</v>
      </c>
      <c r="Y20" s="24">
        <v>9.4466666666666657E-2</v>
      </c>
      <c r="Z20" s="24">
        <v>0.44463333333333338</v>
      </c>
      <c r="AA20" s="24">
        <v>0.4754666666666667</v>
      </c>
      <c r="AB20" s="24">
        <v>0.41303333333333336</v>
      </c>
      <c r="AC20" s="24">
        <v>1.1686666666666667</v>
      </c>
      <c r="AD20" s="60">
        <v>1.0005999999999999</v>
      </c>
      <c r="AE20" s="61">
        <v>17</v>
      </c>
      <c r="AF20" s="24">
        <f t="shared" si="1"/>
        <v>1.598586205946301</v>
      </c>
    </row>
    <row r="21" spans="5:32" x14ac:dyDescent="0.2">
      <c r="E21">
        <v>17</v>
      </c>
      <c r="F21" s="22" t="s">
        <v>202</v>
      </c>
      <c r="G21" s="24">
        <v>1.4578</v>
      </c>
      <c r="H21" s="24">
        <v>1.5130666666666668</v>
      </c>
      <c r="I21" s="24">
        <v>1.3985333333333336</v>
      </c>
      <c r="J21" s="24">
        <v>7.8700000000000006E-2</v>
      </c>
      <c r="K21" s="24">
        <v>0.71886666666666665</v>
      </c>
      <c r="L21" s="24">
        <v>0.78790000000000004</v>
      </c>
      <c r="M21" s="24">
        <v>0.66320000000000001</v>
      </c>
      <c r="N21" s="24">
        <v>2.0286</v>
      </c>
      <c r="O21" s="24">
        <v>1.4568666666666665</v>
      </c>
      <c r="P21" s="60">
        <v>1.0006333333333333</v>
      </c>
      <c r="Q21" s="61">
        <v>16</v>
      </c>
      <c r="R21" s="22"/>
      <c r="S21" s="22"/>
      <c r="T21" s="22" t="s">
        <v>202</v>
      </c>
      <c r="U21" s="24">
        <v>1.2206000000000001</v>
      </c>
      <c r="V21" s="24">
        <f t="shared" si="0"/>
        <v>1.0219950336122927</v>
      </c>
      <c r="W21" s="24">
        <v>1.2531666666666668</v>
      </c>
      <c r="X21" s="24">
        <v>1.1795</v>
      </c>
      <c r="Y21" s="24">
        <v>6.0566666666666664E-2</v>
      </c>
      <c r="Z21" s="24">
        <v>0.44316666666666665</v>
      </c>
      <c r="AA21" s="24">
        <v>0.46893333333333337</v>
      </c>
      <c r="AB21" s="24">
        <v>0.42403333333333332</v>
      </c>
      <c r="AC21" s="24">
        <v>1.2202</v>
      </c>
      <c r="AD21" s="60">
        <v>1.0003333333333335</v>
      </c>
      <c r="AE21" s="61">
        <v>16</v>
      </c>
      <c r="AF21" s="24">
        <f t="shared" si="1"/>
        <v>1.4264257183788192</v>
      </c>
    </row>
    <row r="22" spans="5:32" x14ac:dyDescent="0.2">
      <c r="E22">
        <v>18</v>
      </c>
      <c r="F22" s="22" t="s">
        <v>203</v>
      </c>
      <c r="G22" s="24">
        <v>1.5708</v>
      </c>
      <c r="H22" s="24">
        <v>1.6367333333333332</v>
      </c>
      <c r="I22" s="24">
        <v>1.4964666666666666</v>
      </c>
      <c r="J22" s="24">
        <v>8.953333333333334E-2</v>
      </c>
      <c r="K22" s="24">
        <v>0.79749999999999999</v>
      </c>
      <c r="L22" s="24">
        <v>0.84589999999999999</v>
      </c>
      <c r="M22" s="24">
        <v>0.74553333333333338</v>
      </c>
      <c r="N22" s="24">
        <v>1.9702000000000002</v>
      </c>
      <c r="O22" s="24">
        <v>1.5698666666666667</v>
      </c>
      <c r="P22" s="60">
        <v>1.0005999999999999</v>
      </c>
      <c r="Q22" s="61">
        <v>17</v>
      </c>
      <c r="R22" s="22"/>
      <c r="S22" s="22"/>
      <c r="T22" s="22" t="s">
        <v>203</v>
      </c>
      <c r="U22" s="24">
        <v>1.4420666666666666</v>
      </c>
      <c r="V22" s="24">
        <f t="shared" si="0"/>
        <v>1.3238835441247205</v>
      </c>
      <c r="W22" s="24">
        <v>1.4967666666666666</v>
      </c>
      <c r="X22" s="24">
        <v>1.3732</v>
      </c>
      <c r="Y22" s="24">
        <v>8.6099999999999996E-2</v>
      </c>
      <c r="Z22" s="24">
        <v>0.60316666666666674</v>
      </c>
      <c r="AA22" s="24">
        <v>0.66266666666666663</v>
      </c>
      <c r="AB22" s="24">
        <v>0.55576666666666663</v>
      </c>
      <c r="AC22" s="24">
        <v>1.4410000000000001</v>
      </c>
      <c r="AD22" s="60">
        <v>1.0007666666666666</v>
      </c>
      <c r="AE22" s="61">
        <v>16</v>
      </c>
      <c r="AF22" s="24">
        <f t="shared" si="1"/>
        <v>1.1865091963496888</v>
      </c>
    </row>
    <row r="23" spans="5:32" x14ac:dyDescent="0.2">
      <c r="E23">
        <v>19</v>
      </c>
      <c r="F23" s="22" t="s">
        <v>204</v>
      </c>
      <c r="G23" s="24">
        <v>1.5190666666666666</v>
      </c>
      <c r="H23" s="24">
        <v>1.6253</v>
      </c>
      <c r="I23" s="24">
        <v>1.3262333333333334</v>
      </c>
      <c r="J23" s="24">
        <v>0.20269999999999999</v>
      </c>
      <c r="K23" s="24">
        <v>0.75233333333333319</v>
      </c>
      <c r="L23" s="24">
        <v>0.89193333333333336</v>
      </c>
      <c r="M23" s="24">
        <v>0.67126666666666657</v>
      </c>
      <c r="N23" s="24">
        <v>2.019166666666667</v>
      </c>
      <c r="O23" s="24">
        <v>1.5134999999999998</v>
      </c>
      <c r="P23" s="60">
        <v>1.0036666666666667</v>
      </c>
      <c r="Q23" s="61">
        <v>18</v>
      </c>
      <c r="R23" s="22"/>
      <c r="S23" s="22"/>
      <c r="T23" s="22" t="s">
        <v>204</v>
      </c>
      <c r="U23" s="24">
        <v>1.3826333333333334</v>
      </c>
      <c r="V23" s="24">
        <f t="shared" si="0"/>
        <v>1.2584536125983794</v>
      </c>
      <c r="W23" s="24">
        <v>1.4064666666666668</v>
      </c>
      <c r="X23" s="24">
        <v>1.3351</v>
      </c>
      <c r="Y23" s="24">
        <v>5.2066666666666671E-2</v>
      </c>
      <c r="Z23" s="24">
        <v>0.62580000000000002</v>
      </c>
      <c r="AA23" s="24">
        <v>0.68103333333333327</v>
      </c>
      <c r="AB23" s="24">
        <v>0.58250000000000002</v>
      </c>
      <c r="AC23" s="24">
        <v>1.3823999999999999</v>
      </c>
      <c r="AD23" s="60">
        <v>1.0001666666666666</v>
      </c>
      <c r="AE23" s="61">
        <v>17</v>
      </c>
      <c r="AF23" s="24">
        <f t="shared" si="1"/>
        <v>1.2070899169101585</v>
      </c>
    </row>
    <row r="24" spans="5:32" x14ac:dyDescent="0.2">
      <c r="E24">
        <v>20</v>
      </c>
      <c r="F24" s="22" t="s">
        <v>205</v>
      </c>
      <c r="G24" s="24">
        <v>1.4149666666666665</v>
      </c>
      <c r="H24" s="24">
        <v>1.4812000000000001</v>
      </c>
      <c r="I24" s="24">
        <v>1.363933333333333</v>
      </c>
      <c r="J24" s="24">
        <v>8.2466666666666674E-2</v>
      </c>
      <c r="K24" s="24">
        <v>0.70896666666666663</v>
      </c>
      <c r="L24" s="24">
        <v>0.75453333333333328</v>
      </c>
      <c r="M24" s="24">
        <v>0.67263333333333331</v>
      </c>
      <c r="N24" s="24">
        <v>1.9958333333333333</v>
      </c>
      <c r="O24" s="24">
        <v>1.4141999999999999</v>
      </c>
      <c r="P24" s="60">
        <v>1.0005666666666666</v>
      </c>
      <c r="Q24" s="61">
        <v>17</v>
      </c>
      <c r="R24" s="22"/>
      <c r="S24" s="22"/>
      <c r="T24" s="22" t="s">
        <v>205</v>
      </c>
      <c r="U24" s="24">
        <v>1.2906666666666666</v>
      </c>
      <c r="V24" s="24">
        <f t="shared" si="0"/>
        <v>1.1772859980996806</v>
      </c>
      <c r="W24" s="24">
        <v>1.3263</v>
      </c>
      <c r="X24" s="24">
        <v>1.2505333333333333</v>
      </c>
      <c r="Y24" s="24">
        <v>5.8833333333333342E-2</v>
      </c>
      <c r="Z24" s="24">
        <v>0.60256666666666669</v>
      </c>
      <c r="AA24" s="24">
        <v>0.63986666666666669</v>
      </c>
      <c r="AB24" s="24">
        <v>0.5761666666666666</v>
      </c>
      <c r="AC24" s="24">
        <v>1.2902000000000002</v>
      </c>
      <c r="AD24" s="60">
        <v>1.0003666666666666</v>
      </c>
      <c r="AE24" s="61">
        <v>15</v>
      </c>
      <c r="AF24" s="24">
        <f t="shared" si="1"/>
        <v>1.2018886395919417</v>
      </c>
    </row>
    <row r="25" spans="5:32" x14ac:dyDescent="0.2">
      <c r="E25">
        <v>21</v>
      </c>
      <c r="F25" s="22" t="s">
        <v>206</v>
      </c>
      <c r="G25" s="24">
        <v>1.4933333333333334</v>
      </c>
      <c r="H25" s="24">
        <v>1.5200333333333333</v>
      </c>
      <c r="I25" s="24">
        <v>1.4566333333333334</v>
      </c>
      <c r="J25" s="24">
        <v>4.2599999999999999E-2</v>
      </c>
      <c r="K25" s="24">
        <v>0.7778666666666666</v>
      </c>
      <c r="L25" s="24">
        <v>0.85270000000000001</v>
      </c>
      <c r="M25" s="24">
        <v>0.7331333333333333</v>
      </c>
      <c r="N25" s="24">
        <v>1.9199000000000002</v>
      </c>
      <c r="O25" s="24">
        <v>1.4931333333333334</v>
      </c>
      <c r="P25" s="60">
        <v>1.0001333333333333</v>
      </c>
      <c r="Q25" s="61">
        <v>16</v>
      </c>
      <c r="R25" s="22"/>
      <c r="S25" s="22"/>
      <c r="T25" s="22" t="s">
        <v>206</v>
      </c>
      <c r="U25" s="24">
        <v>1.3263666666666667</v>
      </c>
      <c r="V25" s="24">
        <f t="shared" si="0"/>
        <v>1.1780682150297619</v>
      </c>
      <c r="W25" s="24">
        <v>1.3619000000000001</v>
      </c>
      <c r="X25" s="24">
        <v>1.2688666666666668</v>
      </c>
      <c r="Y25" s="24">
        <v>7.0733333333333329E-2</v>
      </c>
      <c r="Z25" s="24">
        <v>0.57463333333333333</v>
      </c>
      <c r="AA25" s="24">
        <v>0.61086666666666656</v>
      </c>
      <c r="AB25" s="24">
        <v>0.53893333333333338</v>
      </c>
      <c r="AC25" s="24">
        <v>1.3258333333333334</v>
      </c>
      <c r="AD25" s="60">
        <v>1.0003333333333333</v>
      </c>
      <c r="AE25" s="61">
        <v>15</v>
      </c>
      <c r="AF25" s="24">
        <f t="shared" si="1"/>
        <v>1.2676119381555566</v>
      </c>
    </row>
    <row r="26" spans="5:32" x14ac:dyDescent="0.2">
      <c r="E26">
        <v>22</v>
      </c>
      <c r="F26" s="22" t="s">
        <v>207</v>
      </c>
      <c r="G26" s="24">
        <v>1.2256333333333334</v>
      </c>
      <c r="H26" s="24">
        <v>1.3795333333333335</v>
      </c>
      <c r="I26" s="24">
        <v>0.87726666666666675</v>
      </c>
      <c r="J26" s="24">
        <v>0.44513333333333333</v>
      </c>
      <c r="K26" s="24">
        <v>0.61419999999999997</v>
      </c>
      <c r="L26" s="24">
        <v>0.7049333333333333</v>
      </c>
      <c r="M26" s="24">
        <v>0.44569999999999999</v>
      </c>
      <c r="N26" s="24">
        <v>1.9957333333333331</v>
      </c>
      <c r="O26" s="24">
        <v>1.1967333333333332</v>
      </c>
      <c r="P26" s="60">
        <v>1.0241666666666667</v>
      </c>
      <c r="Q26" s="61">
        <v>17</v>
      </c>
      <c r="R26" s="22"/>
      <c r="S26" s="22"/>
      <c r="T26" s="22" t="s">
        <v>207</v>
      </c>
      <c r="U26" s="24">
        <v>1.0098333333333331</v>
      </c>
      <c r="V26" s="24">
        <f t="shared" si="0"/>
        <v>0.83202972159518407</v>
      </c>
      <c r="W26" s="24">
        <v>1.0302666666666667</v>
      </c>
      <c r="X26" s="24">
        <v>0.97833333333333339</v>
      </c>
      <c r="Y26" s="24">
        <v>5.1699999999999996E-2</v>
      </c>
      <c r="Z26" s="24">
        <v>0.37133333333333329</v>
      </c>
      <c r="AA26" s="24">
        <v>0.3952</v>
      </c>
      <c r="AB26" s="24">
        <v>0.3468</v>
      </c>
      <c r="AC26" s="24">
        <v>1.0096000000000001</v>
      </c>
      <c r="AD26" s="60">
        <v>1.0002333333333333</v>
      </c>
      <c r="AE26" s="61">
        <v>16</v>
      </c>
      <c r="AF26" s="24">
        <f t="shared" si="1"/>
        <v>1.4730643647963977</v>
      </c>
    </row>
    <row r="27" spans="5:32" x14ac:dyDescent="0.2">
      <c r="E27">
        <v>23</v>
      </c>
      <c r="F27" s="22" t="s">
        <v>208</v>
      </c>
      <c r="G27" s="24">
        <v>1.5349000000000002</v>
      </c>
      <c r="H27" s="24">
        <v>1.5686333333333333</v>
      </c>
      <c r="I27" s="24">
        <v>1.5019666666666669</v>
      </c>
      <c r="J27" s="24">
        <v>4.3400000000000001E-2</v>
      </c>
      <c r="K27" s="24">
        <v>0.76353333333333329</v>
      </c>
      <c r="L27" s="24">
        <v>0.83069999999999988</v>
      </c>
      <c r="M27" s="24">
        <v>0.71053333333333324</v>
      </c>
      <c r="N27" s="24">
        <v>2.0104000000000002</v>
      </c>
      <c r="O27" s="24">
        <v>1.5345666666666666</v>
      </c>
      <c r="P27" s="60">
        <v>1.0002</v>
      </c>
      <c r="Q27" s="61">
        <v>16</v>
      </c>
      <c r="R27" s="22"/>
      <c r="S27" s="22"/>
      <c r="T27" s="22" t="s">
        <v>208</v>
      </c>
      <c r="U27" s="24">
        <v>1.1883999999999999</v>
      </c>
      <c r="V27" s="24">
        <f t="shared" si="0"/>
        <v>0.92012154537754887</v>
      </c>
      <c r="W27" s="24">
        <v>1.2121999999999999</v>
      </c>
      <c r="X27" s="24">
        <v>1.1675333333333333</v>
      </c>
      <c r="Y27" s="24">
        <v>3.7566666666666665E-2</v>
      </c>
      <c r="Z27" s="24">
        <v>0.4572</v>
      </c>
      <c r="AA27" s="24">
        <v>0.49759999999999999</v>
      </c>
      <c r="AB27" s="24">
        <v>0.42583333333333334</v>
      </c>
      <c r="AC27" s="24">
        <v>1.1882999999999999</v>
      </c>
      <c r="AD27" s="60">
        <v>1.0001</v>
      </c>
      <c r="AE27" s="61">
        <v>16</v>
      </c>
      <c r="AF27" s="24">
        <f t="shared" si="1"/>
        <v>1.6681491784546707</v>
      </c>
    </row>
    <row r="28" spans="5:32" x14ac:dyDescent="0.2">
      <c r="E28">
        <v>24</v>
      </c>
      <c r="F28" s="22" t="s">
        <v>209</v>
      </c>
      <c r="G28" s="24">
        <v>1.5207666666666668</v>
      </c>
      <c r="H28" s="24">
        <v>1.5686</v>
      </c>
      <c r="I28" s="24">
        <v>1.4607333333333334</v>
      </c>
      <c r="J28" s="24">
        <v>7.1233333333333329E-2</v>
      </c>
      <c r="K28" s="24">
        <v>0.76493333333333335</v>
      </c>
      <c r="L28" s="24">
        <v>0.81426666666666669</v>
      </c>
      <c r="M28" s="24">
        <v>0.73309999999999997</v>
      </c>
      <c r="N28" s="24">
        <v>1.9883666666666666</v>
      </c>
      <c r="O28" s="24">
        <v>1.5201666666666664</v>
      </c>
      <c r="P28" s="60">
        <v>1.0004333333333333</v>
      </c>
      <c r="Q28" s="61">
        <v>17</v>
      </c>
      <c r="R28" s="22"/>
      <c r="S28" s="22"/>
      <c r="T28" s="22" t="s">
        <v>209</v>
      </c>
      <c r="U28" s="24">
        <v>1.3338666666666665</v>
      </c>
      <c r="V28" s="24">
        <f t="shared" si="0"/>
        <v>1.1699364034222501</v>
      </c>
      <c r="W28" s="24">
        <v>1.3699666666666666</v>
      </c>
      <c r="X28" s="24">
        <v>1.2980666666666667</v>
      </c>
      <c r="Y28" s="24">
        <v>5.3866666666666667E-2</v>
      </c>
      <c r="Z28" s="24">
        <v>0.51983333333333326</v>
      </c>
      <c r="AA28" s="24">
        <v>0.55810000000000004</v>
      </c>
      <c r="AB28" s="24">
        <v>0.47326666666666667</v>
      </c>
      <c r="AC28" s="24">
        <v>1.3336666666666668</v>
      </c>
      <c r="AD28" s="60">
        <v>1.0001666666666666</v>
      </c>
      <c r="AE28" s="61">
        <v>17</v>
      </c>
      <c r="AF28" s="24">
        <f t="shared" si="1"/>
        <v>1.2998712256650724</v>
      </c>
    </row>
    <row r="29" spans="5:32" x14ac:dyDescent="0.2">
      <c r="E29">
        <v>25</v>
      </c>
      <c r="F29" s="22" t="s">
        <v>210</v>
      </c>
      <c r="G29" s="24">
        <v>1.4114666666666666</v>
      </c>
      <c r="H29" s="24">
        <v>1.5317333333333334</v>
      </c>
      <c r="I29" s="24">
        <v>1.3102666666666665</v>
      </c>
      <c r="J29" s="24">
        <v>0.15586666666666668</v>
      </c>
      <c r="K29" s="24">
        <v>0.69153333333333322</v>
      </c>
      <c r="L29" s="24">
        <v>0.78609999999999991</v>
      </c>
      <c r="M29" s="24">
        <v>0.61276666666666657</v>
      </c>
      <c r="N29" s="24">
        <v>2.0411999999999999</v>
      </c>
      <c r="O29" s="24">
        <v>1.4078666666666668</v>
      </c>
      <c r="P29" s="60">
        <v>1.0025666666666666</v>
      </c>
      <c r="Q29" s="61">
        <v>17</v>
      </c>
      <c r="R29" s="22"/>
      <c r="S29" s="22"/>
      <c r="T29" s="22" t="s">
        <v>210</v>
      </c>
      <c r="U29" s="24">
        <v>1.0866999999999998</v>
      </c>
      <c r="V29" s="24">
        <f t="shared" si="0"/>
        <v>0.83665942518420522</v>
      </c>
      <c r="W29" s="24">
        <v>1.1348666666666667</v>
      </c>
      <c r="X29" s="24">
        <v>1.0275999999999998</v>
      </c>
      <c r="Y29" s="24">
        <v>9.9166666666666667E-2</v>
      </c>
      <c r="Z29" s="24">
        <v>0.35519999999999996</v>
      </c>
      <c r="AA29" s="24">
        <v>0.39040000000000002</v>
      </c>
      <c r="AB29" s="24">
        <v>0.33006666666666667</v>
      </c>
      <c r="AC29" s="24">
        <v>1.0856333333333332</v>
      </c>
      <c r="AD29" s="60">
        <v>1.0009666666666666</v>
      </c>
      <c r="AE29" s="61">
        <v>16</v>
      </c>
      <c r="AF29" s="24">
        <f t="shared" si="1"/>
        <v>1.6870265536731479</v>
      </c>
    </row>
    <row r="30" spans="5:32" x14ac:dyDescent="0.2">
      <c r="E30">
        <v>26</v>
      </c>
      <c r="F30" s="22" t="s">
        <v>211</v>
      </c>
      <c r="G30" s="24">
        <v>1.5930666666666664</v>
      </c>
      <c r="H30" s="24">
        <v>1.6624666666666668</v>
      </c>
      <c r="I30" s="24">
        <v>1.4224333333333334</v>
      </c>
      <c r="J30" s="24">
        <v>0.15566666666666665</v>
      </c>
      <c r="K30" s="24">
        <v>0.79979999999999996</v>
      </c>
      <c r="L30" s="24">
        <v>0.8835666666666665</v>
      </c>
      <c r="M30" s="24">
        <v>0.73763333333333347</v>
      </c>
      <c r="N30" s="24">
        <v>1.9918000000000002</v>
      </c>
      <c r="O30" s="24">
        <v>1.5904333333333334</v>
      </c>
      <c r="P30" s="60">
        <v>1.0016666666666667</v>
      </c>
      <c r="Q30" s="61">
        <v>16</v>
      </c>
      <c r="R30" s="22"/>
      <c r="S30" s="22"/>
      <c r="T30" s="22" t="s">
        <v>211</v>
      </c>
      <c r="U30" s="24">
        <v>1.4169666666666665</v>
      </c>
      <c r="V30" s="24">
        <f t="shared" si="0"/>
        <v>1.2603330271454076</v>
      </c>
      <c r="W30" s="24">
        <v>1.4593666666666667</v>
      </c>
      <c r="X30" s="24">
        <v>1.3861000000000001</v>
      </c>
      <c r="Y30" s="24">
        <v>5.1500000000000011E-2</v>
      </c>
      <c r="Z30" s="24">
        <v>0.62556666666666672</v>
      </c>
      <c r="AA30" s="24">
        <v>0.66993333333333327</v>
      </c>
      <c r="AB30" s="24">
        <v>0.59123333333333328</v>
      </c>
      <c r="AC30" s="24">
        <v>1.4166000000000001</v>
      </c>
      <c r="AD30" s="60">
        <v>1.0002666666666666</v>
      </c>
      <c r="AE30" s="61">
        <v>15</v>
      </c>
      <c r="AF30" s="24">
        <f t="shared" si="1"/>
        <v>1.2640045387645551</v>
      </c>
    </row>
    <row r="31" spans="5:32" x14ac:dyDescent="0.2">
      <c r="E31">
        <v>27</v>
      </c>
      <c r="F31" s="22" t="s">
        <v>212</v>
      </c>
      <c r="G31" s="24">
        <v>1.4019000000000001</v>
      </c>
      <c r="H31" s="24">
        <v>1.5913333333333333</v>
      </c>
      <c r="I31" s="24">
        <v>1.3397333333333332</v>
      </c>
      <c r="J31" s="24">
        <v>0.17163333333333333</v>
      </c>
      <c r="K31" s="24">
        <v>0.81570000000000009</v>
      </c>
      <c r="L31" s="24">
        <v>0.88006666666666666</v>
      </c>
      <c r="M31" s="24">
        <v>0.75813333333333333</v>
      </c>
      <c r="N31" s="24">
        <v>1.7188666666666668</v>
      </c>
      <c r="O31" s="24">
        <v>1.3983999999999999</v>
      </c>
      <c r="P31" s="60">
        <v>1.0025000000000002</v>
      </c>
      <c r="Q31" s="61">
        <v>16.666666666666668</v>
      </c>
      <c r="R31" s="22"/>
      <c r="S31" s="22"/>
      <c r="T31" s="22" t="s">
        <v>212</v>
      </c>
      <c r="U31" s="24">
        <v>1.3003</v>
      </c>
      <c r="V31" s="24">
        <f t="shared" si="0"/>
        <v>1.2060632641415221</v>
      </c>
      <c r="W31" s="24">
        <v>1.4030666666666667</v>
      </c>
      <c r="X31" s="24">
        <v>1.1868333333333332</v>
      </c>
      <c r="Y31" s="24">
        <v>0.16700000000000001</v>
      </c>
      <c r="Z31" s="24">
        <v>0.66163333333333341</v>
      </c>
      <c r="AA31" s="24">
        <v>0.71379999999999999</v>
      </c>
      <c r="AB31" s="24">
        <v>0.60639999999999994</v>
      </c>
      <c r="AC31" s="24">
        <v>1.2962666666666667</v>
      </c>
      <c r="AD31" s="60">
        <v>1.0031000000000001</v>
      </c>
      <c r="AE31" s="61">
        <v>15</v>
      </c>
      <c r="AF31" s="24">
        <f t="shared" si="1"/>
        <v>1.162376835180263</v>
      </c>
    </row>
    <row r="32" spans="5:32" x14ac:dyDescent="0.2">
      <c r="E32">
        <v>28</v>
      </c>
      <c r="F32" s="22" t="s">
        <v>213</v>
      </c>
      <c r="G32" s="24">
        <v>1.5449333333333335</v>
      </c>
      <c r="H32" s="24">
        <v>1.5789333333333333</v>
      </c>
      <c r="I32" s="24">
        <v>1.5142666666666666</v>
      </c>
      <c r="J32" s="24">
        <v>4.1833333333333333E-2</v>
      </c>
      <c r="K32" s="24">
        <v>0.75919999999999987</v>
      </c>
      <c r="L32" s="24">
        <v>0.81213333333333326</v>
      </c>
      <c r="M32" s="24">
        <v>0.71996666666666664</v>
      </c>
      <c r="N32" s="24">
        <v>2.0350000000000001</v>
      </c>
      <c r="O32" s="24">
        <v>1.5447333333333333</v>
      </c>
      <c r="P32" s="60">
        <v>1.0001333333333333</v>
      </c>
      <c r="Q32" s="61">
        <v>17</v>
      </c>
      <c r="R32" s="22"/>
      <c r="S32" s="22"/>
      <c r="T32" s="22" t="s">
        <v>213</v>
      </c>
      <c r="U32" s="24">
        <v>1.2028000000000001</v>
      </c>
      <c r="V32" s="24">
        <f t="shared" si="0"/>
        <v>0.93643383101751976</v>
      </c>
      <c r="W32" s="24">
        <v>1.2266666666666666</v>
      </c>
      <c r="X32" s="24">
        <v>1.1772666666666667</v>
      </c>
      <c r="Y32" s="24">
        <v>4.1066666666666668E-2</v>
      </c>
      <c r="Z32" s="24">
        <v>0.41453333333333336</v>
      </c>
      <c r="AA32" s="24">
        <v>0.45073333333333337</v>
      </c>
      <c r="AB32" s="24">
        <v>0.3926</v>
      </c>
      <c r="AC32" s="24">
        <v>1.2026333333333332</v>
      </c>
      <c r="AD32" s="60">
        <v>1.0001333333333333</v>
      </c>
      <c r="AE32" s="61">
        <v>16</v>
      </c>
      <c r="AF32" s="24">
        <f t="shared" si="1"/>
        <v>1.649805124676694</v>
      </c>
    </row>
    <row r="33" spans="5:32" x14ac:dyDescent="0.2">
      <c r="E33">
        <v>29</v>
      </c>
      <c r="F33" s="22" t="s">
        <v>214</v>
      </c>
      <c r="G33" s="24">
        <v>1.4899666666666667</v>
      </c>
      <c r="H33" s="24">
        <v>1.5209666666666666</v>
      </c>
      <c r="I33" s="24">
        <v>1.452</v>
      </c>
      <c r="J33" s="24">
        <v>4.6366666666666667E-2</v>
      </c>
      <c r="K33" s="24">
        <v>0.72989999999999988</v>
      </c>
      <c r="L33" s="24">
        <v>0.8034</v>
      </c>
      <c r="M33" s="24">
        <v>0.69563333333333333</v>
      </c>
      <c r="N33" s="24">
        <v>2.0416666666666665</v>
      </c>
      <c r="O33" s="24">
        <v>1.4896666666666665</v>
      </c>
      <c r="P33" s="60">
        <v>1.0001999999999998</v>
      </c>
      <c r="Q33" s="61">
        <v>17</v>
      </c>
      <c r="R33" s="22"/>
      <c r="S33" s="22"/>
      <c r="T33" s="22" t="s">
        <v>214</v>
      </c>
      <c r="U33" s="24">
        <v>1.2063333333333333</v>
      </c>
      <c r="V33" s="24">
        <f t="shared" si="0"/>
        <v>0.97669306546753454</v>
      </c>
      <c r="W33" s="24">
        <v>1.2319333333333333</v>
      </c>
      <c r="X33" s="24">
        <v>1.1872666666666667</v>
      </c>
      <c r="Y33" s="24">
        <v>3.7066666666666664E-2</v>
      </c>
      <c r="Z33" s="24">
        <v>0.44039999999999996</v>
      </c>
      <c r="AA33" s="24">
        <v>0.46399999999999997</v>
      </c>
      <c r="AB33" s="24">
        <v>0.42033333333333328</v>
      </c>
      <c r="AC33" s="24">
        <v>1.2061333333333335</v>
      </c>
      <c r="AD33" s="60">
        <v>1.0001</v>
      </c>
      <c r="AE33" s="61">
        <v>16</v>
      </c>
      <c r="AF33" s="24">
        <f t="shared" si="1"/>
        <v>1.5255219058542537</v>
      </c>
    </row>
    <row r="34" spans="5:32" x14ac:dyDescent="0.2">
      <c r="E34">
        <v>30</v>
      </c>
      <c r="F34" s="22" t="s">
        <v>215</v>
      </c>
      <c r="G34" s="24">
        <v>1.6092000000000002</v>
      </c>
      <c r="H34" s="24">
        <v>1.6677999999999999</v>
      </c>
      <c r="I34" s="24">
        <v>1.5504333333333333</v>
      </c>
      <c r="J34" s="24">
        <v>7.2933333333333336E-2</v>
      </c>
      <c r="K34" s="24">
        <v>0.79809999999999992</v>
      </c>
      <c r="L34" s="24">
        <v>0.88336666666666674</v>
      </c>
      <c r="M34" s="24">
        <v>0.75253333333333339</v>
      </c>
      <c r="N34" s="24">
        <v>2.0168666666666666</v>
      </c>
      <c r="O34" s="24">
        <v>1.6082000000000001</v>
      </c>
      <c r="P34" s="60">
        <v>1.0005999999999999</v>
      </c>
      <c r="Q34" s="61">
        <v>17</v>
      </c>
      <c r="R34" s="22"/>
      <c r="S34" s="22"/>
      <c r="T34" s="22" t="s">
        <v>215</v>
      </c>
      <c r="U34" s="24">
        <v>1.2982666666666667</v>
      </c>
      <c r="V34" s="24">
        <f t="shared" si="0"/>
        <v>1.0474125887259369</v>
      </c>
      <c r="W34" s="24">
        <v>1.3238333333333332</v>
      </c>
      <c r="X34" s="24">
        <v>1.2730666666666666</v>
      </c>
      <c r="Y34" s="24">
        <v>3.9133333333333332E-2</v>
      </c>
      <c r="Z34" s="24">
        <v>0.44240000000000007</v>
      </c>
      <c r="AA34" s="24">
        <v>0.48446666666666666</v>
      </c>
      <c r="AB34" s="24">
        <v>0.40286666666666671</v>
      </c>
      <c r="AC34" s="24">
        <v>1.2981333333333334</v>
      </c>
      <c r="AD34" s="60">
        <v>1.0001</v>
      </c>
      <c r="AE34" s="61">
        <v>17</v>
      </c>
      <c r="AF34" s="24">
        <f t="shared" si="1"/>
        <v>1.5363573221488738</v>
      </c>
    </row>
    <row r="35" spans="5:32" x14ac:dyDescent="0.2">
      <c r="E35">
        <v>31</v>
      </c>
      <c r="F35" s="22" t="s">
        <v>216</v>
      </c>
      <c r="G35" s="24">
        <v>1.6309666666666667</v>
      </c>
      <c r="H35" s="24">
        <v>1.6886000000000001</v>
      </c>
      <c r="I35" s="24">
        <v>1.5777333333333334</v>
      </c>
      <c r="J35" s="24">
        <v>6.7900000000000002E-2</v>
      </c>
      <c r="K35" s="24">
        <v>0.81603333333333339</v>
      </c>
      <c r="L35" s="24">
        <v>0.88086666666666658</v>
      </c>
      <c r="M35" s="24">
        <v>0.76533333333333331</v>
      </c>
      <c r="N35" s="24">
        <v>1.9987333333333333</v>
      </c>
      <c r="O35" s="24">
        <v>1.6303000000000001</v>
      </c>
      <c r="P35" s="60">
        <v>1.0004333333333333</v>
      </c>
      <c r="Q35" s="61">
        <v>17</v>
      </c>
      <c r="R35" s="22"/>
      <c r="S35" s="22"/>
      <c r="T35" s="22" t="s">
        <v>216</v>
      </c>
      <c r="U35" s="24">
        <v>1.3605</v>
      </c>
      <c r="V35" s="24">
        <f t="shared" si="0"/>
        <v>1.134885395164422</v>
      </c>
      <c r="W35" s="24">
        <v>1.3858666666666668</v>
      </c>
      <c r="X35" s="24">
        <v>1.3346</v>
      </c>
      <c r="Y35" s="24">
        <v>3.7700000000000004E-2</v>
      </c>
      <c r="Z35" s="24">
        <v>0.49943333333333334</v>
      </c>
      <c r="AA35" s="24">
        <v>0.55743333333333334</v>
      </c>
      <c r="AB35" s="24">
        <v>0.46193333333333331</v>
      </c>
      <c r="AC35" s="24">
        <v>1.3603666666666667</v>
      </c>
      <c r="AD35" s="60">
        <v>1.0001</v>
      </c>
      <c r="AE35" s="61">
        <v>18</v>
      </c>
      <c r="AF35" s="24">
        <f t="shared" si="1"/>
        <v>1.4371201476518891</v>
      </c>
    </row>
    <row r="36" spans="5:32" x14ac:dyDescent="0.2">
      <c r="E36">
        <v>32</v>
      </c>
      <c r="F36" s="22" t="s">
        <v>56</v>
      </c>
      <c r="G36" s="24">
        <v>1.4302333333333335</v>
      </c>
      <c r="H36" s="24">
        <v>1.4649999999999999</v>
      </c>
      <c r="I36" s="24">
        <v>1.3955666666666666</v>
      </c>
      <c r="J36" s="24">
        <v>4.8533333333333338E-2</v>
      </c>
      <c r="K36" s="24">
        <v>0.70933333333333337</v>
      </c>
      <c r="L36" s="24">
        <v>0.75779999999999992</v>
      </c>
      <c r="M36" s="24">
        <v>0.65686666666666671</v>
      </c>
      <c r="N36" s="24">
        <v>2.0170333333333335</v>
      </c>
      <c r="O36" s="24">
        <v>1.4299666666666668</v>
      </c>
      <c r="P36" s="60">
        <v>1.0002000000000002</v>
      </c>
      <c r="Q36" s="61">
        <v>16</v>
      </c>
      <c r="R36" s="22"/>
      <c r="S36" s="22"/>
      <c r="T36" s="22" t="s">
        <v>56</v>
      </c>
      <c r="U36" s="24">
        <v>1.1327333333333334</v>
      </c>
      <c r="V36" s="24">
        <f t="shared" si="0"/>
        <v>0.89711571849193217</v>
      </c>
      <c r="W36" s="24">
        <v>1.1599999999999999</v>
      </c>
      <c r="X36" s="24">
        <v>1.0852000000000002</v>
      </c>
      <c r="Y36" s="24">
        <v>6.6633333333333336E-2</v>
      </c>
      <c r="Z36" s="24">
        <v>0.42556666666666665</v>
      </c>
      <c r="AA36" s="24">
        <v>0.44906666666666667</v>
      </c>
      <c r="AB36" s="24">
        <v>0.40743333333333337</v>
      </c>
      <c r="AC36" s="24">
        <v>1.1324333333333334</v>
      </c>
      <c r="AD36" s="60">
        <v>1.0003</v>
      </c>
      <c r="AE36" s="61">
        <v>17</v>
      </c>
      <c r="AF36" s="24">
        <f t="shared" si="1"/>
        <v>1.5942573559379627</v>
      </c>
    </row>
    <row r="37" spans="5:32" x14ac:dyDescent="0.2">
      <c r="E37">
        <v>33</v>
      </c>
      <c r="F37" s="22" t="s">
        <v>217</v>
      </c>
      <c r="G37" s="24">
        <v>1.2713333333333334</v>
      </c>
      <c r="H37" s="24">
        <v>1.3130333333333335</v>
      </c>
      <c r="I37" s="24">
        <v>1.2086333333333334</v>
      </c>
      <c r="J37" s="24">
        <v>8.2766666666666655E-2</v>
      </c>
      <c r="K37" s="24">
        <v>0.64283333333333326</v>
      </c>
      <c r="L37" s="24">
        <v>0.69689999999999996</v>
      </c>
      <c r="M37" s="24">
        <v>0.6084666666666666</v>
      </c>
      <c r="N37" s="24">
        <v>1.9780333333333335</v>
      </c>
      <c r="O37" s="24">
        <v>1.2703333333333333</v>
      </c>
      <c r="P37" s="60">
        <v>1.0007333333333333</v>
      </c>
      <c r="Q37" s="61">
        <v>17</v>
      </c>
      <c r="R37" s="22"/>
      <c r="S37" s="22"/>
      <c r="T37" s="22" t="s">
        <v>217</v>
      </c>
      <c r="U37" s="24">
        <v>1.1116333333333335</v>
      </c>
      <c r="V37" s="24">
        <f t="shared" si="0"/>
        <v>0.97199423265163454</v>
      </c>
      <c r="W37" s="24">
        <v>1.1492333333333333</v>
      </c>
      <c r="X37" s="24">
        <v>1.0737666666666668</v>
      </c>
      <c r="Y37" s="24">
        <v>6.7866666666666672E-2</v>
      </c>
      <c r="Z37" s="24">
        <v>0.48086666666666661</v>
      </c>
      <c r="AA37" s="24">
        <v>0.50766666666666671</v>
      </c>
      <c r="AB37" s="24">
        <v>0.45226666666666665</v>
      </c>
      <c r="AC37" s="24">
        <v>1.1112</v>
      </c>
      <c r="AD37" s="60">
        <v>1.0004</v>
      </c>
      <c r="AE37" s="61">
        <v>17</v>
      </c>
      <c r="AF37" s="24">
        <f t="shared" si="1"/>
        <v>1.3079638650376466</v>
      </c>
    </row>
    <row r="38" spans="5:32" x14ac:dyDescent="0.2">
      <c r="E38">
        <v>34</v>
      </c>
      <c r="F38" s="22" t="s">
        <v>218</v>
      </c>
      <c r="G38" s="24">
        <v>1.2431333333333334</v>
      </c>
      <c r="H38" s="24">
        <v>1.2679333333333334</v>
      </c>
      <c r="I38" s="24">
        <v>1.2054666666666667</v>
      </c>
      <c r="J38" s="24">
        <v>5.053333333333334E-2</v>
      </c>
      <c r="K38" s="24">
        <v>0.62093333333333334</v>
      </c>
      <c r="L38" s="24">
        <v>0.65566666666666673</v>
      </c>
      <c r="M38" s="24">
        <v>0.58406666666666662</v>
      </c>
      <c r="N38" s="24">
        <v>2.0030999999999999</v>
      </c>
      <c r="O38" s="24">
        <v>1.2429333333333334</v>
      </c>
      <c r="P38" s="60">
        <v>1.0001666666666666</v>
      </c>
      <c r="Q38" s="61">
        <v>17</v>
      </c>
      <c r="R38" s="22"/>
      <c r="S38" s="22"/>
      <c r="T38" s="22" t="s">
        <v>218</v>
      </c>
      <c r="U38" s="24">
        <v>1.1474</v>
      </c>
      <c r="V38" s="24">
        <f t="shared" si="0"/>
        <v>1.0590390625837935</v>
      </c>
      <c r="W38" s="24">
        <v>1.1739999999999999</v>
      </c>
      <c r="X38" s="24">
        <v>1.1269666666666667</v>
      </c>
      <c r="Y38" s="24">
        <v>4.0899999999999999E-2</v>
      </c>
      <c r="Z38" s="24">
        <v>0.55040000000000011</v>
      </c>
      <c r="AA38" s="24">
        <v>0.57096666666666673</v>
      </c>
      <c r="AB38" s="24">
        <v>0.5296333333333334</v>
      </c>
      <c r="AC38" s="24">
        <v>1.1472333333333333</v>
      </c>
      <c r="AD38" s="60">
        <v>1.0001333333333333</v>
      </c>
      <c r="AE38" s="61">
        <v>18</v>
      </c>
      <c r="AF38" s="24">
        <f t="shared" si="1"/>
        <v>1.1738314262935641</v>
      </c>
    </row>
    <row r="39" spans="5:32" x14ac:dyDescent="0.2">
      <c r="E39">
        <v>35</v>
      </c>
      <c r="F39" s="22" t="s">
        <v>219</v>
      </c>
      <c r="G39" s="24">
        <v>1.1462333333333332</v>
      </c>
      <c r="H39" s="24">
        <v>1.1806666666666665</v>
      </c>
      <c r="I39" s="24">
        <v>1.1085666666666667</v>
      </c>
      <c r="J39" s="24">
        <v>6.3E-2</v>
      </c>
      <c r="K39" s="24">
        <v>0.57823333333333338</v>
      </c>
      <c r="L39" s="24">
        <v>0.61830000000000007</v>
      </c>
      <c r="M39" s="24">
        <v>0.54146666666666665</v>
      </c>
      <c r="N39" s="24">
        <v>1.9832000000000001</v>
      </c>
      <c r="O39" s="24">
        <v>1.1459333333333335</v>
      </c>
      <c r="P39" s="60">
        <v>1.0002666666666666</v>
      </c>
      <c r="Q39" s="61">
        <v>17</v>
      </c>
      <c r="R39" s="22"/>
      <c r="S39" s="22"/>
      <c r="T39" s="22" t="s">
        <v>219</v>
      </c>
      <c r="U39" s="24">
        <v>0.83316666666666661</v>
      </c>
      <c r="V39" s="24">
        <f t="shared" si="0"/>
        <v>0.60560679423425512</v>
      </c>
      <c r="W39" s="24">
        <v>0.85950000000000004</v>
      </c>
      <c r="X39" s="24">
        <v>0.80730000000000002</v>
      </c>
      <c r="Y39" s="24">
        <v>6.2633333333333333E-2</v>
      </c>
      <c r="Z39" s="24">
        <v>0.30063333333333331</v>
      </c>
      <c r="AA39" s="24">
        <v>0.3448</v>
      </c>
      <c r="AB39" s="24">
        <v>0.26236666666666664</v>
      </c>
      <c r="AC39" s="24">
        <v>0.83286666666666676</v>
      </c>
      <c r="AD39" s="60">
        <v>1.0004333333333333</v>
      </c>
      <c r="AE39" s="61">
        <v>18</v>
      </c>
      <c r="AF39" s="24">
        <f t="shared" si="1"/>
        <v>1.8927022355861451</v>
      </c>
    </row>
    <row r="40" spans="5:32" x14ac:dyDescent="0.2">
      <c r="E40">
        <v>36</v>
      </c>
      <c r="F40" s="22" t="s">
        <v>220</v>
      </c>
      <c r="G40" s="24">
        <v>1.2827</v>
      </c>
      <c r="H40" s="24">
        <v>1.4382000000000001</v>
      </c>
      <c r="I40" s="24">
        <v>1.1981333333333335</v>
      </c>
      <c r="J40" s="24">
        <v>0.18210000000000001</v>
      </c>
      <c r="K40" s="24">
        <v>0.67213333333333336</v>
      </c>
      <c r="L40" s="24">
        <v>0.7836333333333334</v>
      </c>
      <c r="M40" s="24">
        <v>0.60423333333333329</v>
      </c>
      <c r="N40" s="24">
        <v>1.9091666666666667</v>
      </c>
      <c r="O40" s="24">
        <v>1.2786666666666668</v>
      </c>
      <c r="P40" s="60">
        <v>1.0031666666666668</v>
      </c>
      <c r="Q40" s="61">
        <v>17</v>
      </c>
      <c r="R40" s="22"/>
      <c r="S40" s="22"/>
      <c r="T40" s="22" t="s">
        <v>220</v>
      </c>
      <c r="U40" s="24">
        <v>0.97210000000000008</v>
      </c>
      <c r="V40" s="24">
        <f t="shared" si="0"/>
        <v>0.73671038434552127</v>
      </c>
      <c r="W40" s="24">
        <v>1.0502666666666667</v>
      </c>
      <c r="X40" s="24">
        <v>0.90489999999999993</v>
      </c>
      <c r="Y40" s="24">
        <v>0.14863333333333334</v>
      </c>
      <c r="Z40" s="24">
        <v>0.37070000000000003</v>
      </c>
      <c r="AA40" s="24">
        <v>0.43966666666666665</v>
      </c>
      <c r="AB40" s="24">
        <v>0.29263333333333336</v>
      </c>
      <c r="AC40" s="24">
        <v>0.96993333333333343</v>
      </c>
      <c r="AD40" s="60">
        <v>1.0022333333333335</v>
      </c>
      <c r="AE40" s="61">
        <v>18</v>
      </c>
      <c r="AF40" s="24">
        <f t="shared" si="1"/>
        <v>1.7411183923239046</v>
      </c>
    </row>
    <row r="41" spans="5:32" x14ac:dyDescent="0.2">
      <c r="E41">
        <v>37</v>
      </c>
      <c r="F41" s="22" t="s">
        <v>221</v>
      </c>
      <c r="G41" s="24">
        <v>1.0235000000000001</v>
      </c>
      <c r="H41" s="24">
        <v>1.1307</v>
      </c>
      <c r="I41" s="24">
        <v>0.96396666666666653</v>
      </c>
      <c r="J41" s="24">
        <v>0.15926666666666667</v>
      </c>
      <c r="K41" s="24">
        <v>0.52643333333333331</v>
      </c>
      <c r="L41" s="24">
        <v>0.57599999999999996</v>
      </c>
      <c r="M41" s="24">
        <v>0.47373333333333334</v>
      </c>
      <c r="N41" s="24">
        <v>1.9451666666666665</v>
      </c>
      <c r="O41" s="24">
        <v>1.0215666666666667</v>
      </c>
      <c r="P41" s="60">
        <v>1.0018333333333336</v>
      </c>
      <c r="Q41" s="61">
        <v>17</v>
      </c>
      <c r="R41" s="22"/>
      <c r="S41" s="22"/>
      <c r="T41" s="22" t="s">
        <v>221</v>
      </c>
      <c r="U41" s="24">
        <v>0.76659999999999995</v>
      </c>
      <c r="V41" s="24">
        <f t="shared" si="0"/>
        <v>0.57418227650219822</v>
      </c>
      <c r="W41" s="24">
        <v>0.78120000000000001</v>
      </c>
      <c r="X41" s="24">
        <v>0.75066666666666659</v>
      </c>
      <c r="Y41" s="24">
        <v>3.9833333333333332E-2</v>
      </c>
      <c r="Z41" s="24">
        <v>0.26133333333333331</v>
      </c>
      <c r="AA41" s="24">
        <v>0.28876666666666667</v>
      </c>
      <c r="AB41" s="24">
        <v>0.23973333333333333</v>
      </c>
      <c r="AC41" s="24">
        <v>0.76650000000000007</v>
      </c>
      <c r="AD41" s="60">
        <v>1.0001333333333333</v>
      </c>
      <c r="AE41" s="61">
        <v>17</v>
      </c>
      <c r="AF41" s="24">
        <f t="shared" si="1"/>
        <v>1.7825349926071459</v>
      </c>
    </row>
    <row r="42" spans="5:32" x14ac:dyDescent="0.2">
      <c r="E42">
        <v>38</v>
      </c>
      <c r="F42" s="22" t="s">
        <v>222</v>
      </c>
      <c r="G42" s="24">
        <v>0.86916666666666664</v>
      </c>
      <c r="H42" s="24">
        <v>1.0081333333333333</v>
      </c>
      <c r="I42" s="24">
        <v>0.77129999999999999</v>
      </c>
      <c r="J42" s="24">
        <v>0.26619999999999999</v>
      </c>
      <c r="K42" s="24">
        <v>0.46290000000000003</v>
      </c>
      <c r="L42" s="24">
        <v>0.57246666666666668</v>
      </c>
      <c r="M42" s="24">
        <v>0.4046333333333334</v>
      </c>
      <c r="N42" s="24">
        <v>1.8780666666666666</v>
      </c>
      <c r="O42" s="24">
        <v>0.86109999999999998</v>
      </c>
      <c r="P42" s="60">
        <v>1.0093333333333334</v>
      </c>
      <c r="Q42" s="61">
        <v>17</v>
      </c>
      <c r="R42" s="22"/>
      <c r="S42" s="22"/>
      <c r="T42" s="22" t="s">
        <v>222</v>
      </c>
      <c r="U42" s="24">
        <v>0.66203333333333336</v>
      </c>
      <c r="V42" s="24">
        <f t="shared" si="0"/>
        <v>0.50426247491211251</v>
      </c>
      <c r="W42" s="24">
        <v>0.72120000000000006</v>
      </c>
      <c r="X42" s="24">
        <v>0.63503333333333323</v>
      </c>
      <c r="Y42" s="24">
        <v>0.12706666666666666</v>
      </c>
      <c r="Z42" s="24">
        <v>0.25223333333333331</v>
      </c>
      <c r="AA42" s="24">
        <v>0.28083333333333332</v>
      </c>
      <c r="AB42" s="24">
        <v>0.22946666666666668</v>
      </c>
      <c r="AC42" s="24">
        <v>0.66109999999999991</v>
      </c>
      <c r="AD42" s="60">
        <v>1.0014000000000001</v>
      </c>
      <c r="AE42" s="61">
        <v>17</v>
      </c>
      <c r="AF42" s="24">
        <f t="shared" si="1"/>
        <v>1.7236393939845573</v>
      </c>
    </row>
    <row r="43" spans="5:32" x14ac:dyDescent="0.2">
      <c r="E43">
        <v>39</v>
      </c>
      <c r="F43" s="22" t="s">
        <v>223</v>
      </c>
      <c r="G43" s="24">
        <v>1.1646000000000001</v>
      </c>
      <c r="H43" s="24">
        <v>1.2222</v>
      </c>
      <c r="I43" s="24">
        <v>1.0743</v>
      </c>
      <c r="J43" s="24">
        <v>0.12893333333333334</v>
      </c>
      <c r="K43" s="24">
        <v>0.62990000000000002</v>
      </c>
      <c r="L43" s="24">
        <v>0.68036666666666668</v>
      </c>
      <c r="M43" s="24">
        <v>0.56733333333333336</v>
      </c>
      <c r="N43" s="24">
        <v>1.8498999999999999</v>
      </c>
      <c r="O43" s="24">
        <v>1.1623666666666665</v>
      </c>
      <c r="P43" s="60">
        <v>1.0019666666666669</v>
      </c>
      <c r="Q43" s="61">
        <v>16</v>
      </c>
      <c r="R43" s="22"/>
      <c r="S43" s="22"/>
      <c r="T43" s="22" t="s">
        <v>223</v>
      </c>
      <c r="U43" s="24">
        <v>0.84156666666666669</v>
      </c>
      <c r="V43" s="24">
        <f t="shared" si="0"/>
        <v>0.60813537218310532</v>
      </c>
      <c r="W43" s="24">
        <v>0.85406666666666664</v>
      </c>
      <c r="X43" s="24">
        <v>0.8280333333333334</v>
      </c>
      <c r="Y43" s="24">
        <v>3.096666666666666E-2</v>
      </c>
      <c r="Z43" s="24">
        <v>0.25306666666666666</v>
      </c>
      <c r="AA43" s="24">
        <v>0.27730000000000005</v>
      </c>
      <c r="AB43" s="24">
        <v>0.23519999999999999</v>
      </c>
      <c r="AC43" s="24">
        <v>0.8414666666666667</v>
      </c>
      <c r="AD43" s="60">
        <v>1.0001</v>
      </c>
      <c r="AE43" s="61">
        <v>18</v>
      </c>
      <c r="AF43" s="24">
        <f t="shared" si="1"/>
        <v>1.9150341408678118</v>
      </c>
    </row>
    <row r="44" spans="5:32" x14ac:dyDescent="0.2">
      <c r="E44">
        <v>40</v>
      </c>
      <c r="F44" s="22" t="s">
        <v>224</v>
      </c>
      <c r="G44" s="24">
        <v>1.4342333333333332</v>
      </c>
      <c r="H44" s="24">
        <v>1.5162333333333333</v>
      </c>
      <c r="I44" s="24">
        <v>1.3542666666666667</v>
      </c>
      <c r="J44" s="24">
        <v>0.1128</v>
      </c>
      <c r="K44" s="24">
        <v>0.77823333333333344</v>
      </c>
      <c r="L44" s="24">
        <v>0.89793333333333336</v>
      </c>
      <c r="M44" s="24">
        <v>0.71176666666666666</v>
      </c>
      <c r="N44" s="24">
        <v>1.8429333333333335</v>
      </c>
      <c r="O44" s="24">
        <v>1.4326666666666668</v>
      </c>
      <c r="P44" s="60">
        <v>1.0011333333333334</v>
      </c>
      <c r="Q44" s="61">
        <v>17</v>
      </c>
      <c r="R44" s="22"/>
      <c r="S44" s="22"/>
      <c r="T44" s="22" t="s">
        <v>224</v>
      </c>
      <c r="U44" s="24">
        <v>1.0717666666666668</v>
      </c>
      <c r="V44" s="24">
        <f t="shared" si="0"/>
        <v>0.80090440033777266</v>
      </c>
      <c r="W44" s="24">
        <v>1.1368333333333334</v>
      </c>
      <c r="X44" s="24">
        <v>1.0144</v>
      </c>
      <c r="Y44" s="24">
        <v>0.11383333333333333</v>
      </c>
      <c r="Z44" s="24">
        <v>0.35720000000000002</v>
      </c>
      <c r="AA44" s="24">
        <v>0.40679999999999999</v>
      </c>
      <c r="AB44" s="24">
        <v>0.29903333333333332</v>
      </c>
      <c r="AC44" s="24">
        <v>1.0702666666666667</v>
      </c>
      <c r="AD44" s="60">
        <v>1.0014333333333332</v>
      </c>
      <c r="AE44" s="61">
        <v>18</v>
      </c>
      <c r="AF44" s="24">
        <f t="shared" si="1"/>
        <v>1.7907672035869213</v>
      </c>
    </row>
    <row r="45" spans="5:32" x14ac:dyDescent="0.2">
      <c r="E45">
        <v>41</v>
      </c>
      <c r="F45" s="22" t="s">
        <v>225</v>
      </c>
      <c r="G45" s="24">
        <v>2.0062666666666664</v>
      </c>
      <c r="H45" s="24">
        <v>2.0642666666666667</v>
      </c>
      <c r="I45" s="24">
        <v>1.9394000000000002</v>
      </c>
      <c r="J45" s="24">
        <v>6.2366666666666661E-2</v>
      </c>
      <c r="K45" s="24">
        <v>0.90983333333333327</v>
      </c>
      <c r="L45" s="24">
        <v>1.0646333333333333</v>
      </c>
      <c r="M45" s="24">
        <v>0.85159999999999991</v>
      </c>
      <c r="N45" s="24">
        <v>2.2052999999999998</v>
      </c>
      <c r="O45" s="24">
        <v>2.0054333333333334</v>
      </c>
      <c r="P45" s="60">
        <v>1.0004333333333333</v>
      </c>
      <c r="Q45" s="61">
        <v>18</v>
      </c>
      <c r="R45" s="22"/>
      <c r="S45" s="22"/>
      <c r="T45" s="22" t="s">
        <v>225</v>
      </c>
      <c r="U45" s="24">
        <v>1.7384666666666666</v>
      </c>
      <c r="V45" s="24">
        <f t="shared" si="0"/>
        <v>1.5064130812343548</v>
      </c>
      <c r="W45" s="24">
        <v>1.7777000000000001</v>
      </c>
      <c r="X45" s="24">
        <v>1.6997666666666669</v>
      </c>
      <c r="Y45" s="24">
        <v>4.48E-2</v>
      </c>
      <c r="Z45" s="24">
        <v>0.65663333333333329</v>
      </c>
      <c r="AA45" s="24">
        <v>0.71573333333333322</v>
      </c>
      <c r="AB45" s="24">
        <v>0.58579999999999999</v>
      </c>
      <c r="AC45" s="24">
        <v>1.7382</v>
      </c>
      <c r="AD45" s="60">
        <v>1.0001666666666666</v>
      </c>
      <c r="AE45" s="61">
        <v>18</v>
      </c>
      <c r="AF45" s="24">
        <f t="shared" si="1"/>
        <v>1.3318170770415321</v>
      </c>
    </row>
    <row r="46" spans="5:32" x14ac:dyDescent="0.2">
      <c r="E46">
        <v>42</v>
      </c>
      <c r="F46" s="22" t="s">
        <v>226</v>
      </c>
      <c r="G46" s="24">
        <v>1.9292333333333334</v>
      </c>
      <c r="H46" s="24">
        <v>2.114033333333333</v>
      </c>
      <c r="I46" s="24">
        <v>1.7214666666666669</v>
      </c>
      <c r="J46" s="24">
        <v>0.20473333333333332</v>
      </c>
      <c r="K46" s="24">
        <v>0.81733333333333336</v>
      </c>
      <c r="L46" s="24">
        <v>0.93063333333333331</v>
      </c>
      <c r="M46" s="24">
        <v>0.72336666666666671</v>
      </c>
      <c r="N46" s="24">
        <v>2.3605</v>
      </c>
      <c r="O46" s="24">
        <v>1.9227666666666667</v>
      </c>
      <c r="P46" s="60">
        <v>1.0033333333333334</v>
      </c>
      <c r="Q46" s="61">
        <v>18</v>
      </c>
      <c r="R46" s="22"/>
      <c r="S46" s="22"/>
      <c r="T46" s="22" t="s">
        <v>226</v>
      </c>
      <c r="U46" s="24">
        <v>1.8305</v>
      </c>
      <c r="V46" s="24">
        <f t="shared" si="0"/>
        <v>1.7368195915475924</v>
      </c>
      <c r="W46" s="24">
        <v>1.8741333333333337</v>
      </c>
      <c r="X46" s="24">
        <v>1.7767666666666664</v>
      </c>
      <c r="Y46" s="24">
        <v>5.3333333333333337E-2</v>
      </c>
      <c r="Z46" s="24">
        <v>0.73476666666666668</v>
      </c>
      <c r="AA46" s="24">
        <v>0.80983333333333329</v>
      </c>
      <c r="AB46" s="24">
        <v>0.68210000000000004</v>
      </c>
      <c r="AC46" s="24">
        <v>1.8301000000000001</v>
      </c>
      <c r="AD46" s="60">
        <v>1.0002</v>
      </c>
      <c r="AE46" s="61">
        <v>18</v>
      </c>
      <c r="AF46" s="24">
        <f t="shared" si="1"/>
        <v>1.1107851055585405</v>
      </c>
    </row>
    <row r="47" spans="5:32" x14ac:dyDescent="0.2">
      <c r="E47">
        <v>43</v>
      </c>
      <c r="F47" s="22" t="s">
        <v>227</v>
      </c>
      <c r="G47" s="24">
        <v>1.8230333333333331</v>
      </c>
      <c r="H47" s="24">
        <v>1.9524999999999999</v>
      </c>
      <c r="I47" s="24">
        <v>1.5727666666666666</v>
      </c>
      <c r="J47" s="24">
        <v>0.21543333333333334</v>
      </c>
      <c r="K47" s="24">
        <v>0.79826666666666668</v>
      </c>
      <c r="L47" s="24">
        <v>0.87956666666666672</v>
      </c>
      <c r="M47" s="24">
        <v>0.71436666666666682</v>
      </c>
      <c r="N47" s="24">
        <v>2.2837666666666667</v>
      </c>
      <c r="O47" s="24">
        <v>1.8172333333333335</v>
      </c>
      <c r="P47" s="60">
        <v>1.0032000000000001</v>
      </c>
      <c r="Q47" s="61">
        <v>17</v>
      </c>
      <c r="R47" s="22"/>
      <c r="S47" s="22"/>
      <c r="T47" s="22" t="s">
        <v>227</v>
      </c>
      <c r="U47" s="24">
        <v>1.6612666666666669</v>
      </c>
      <c r="V47" s="24">
        <f t="shared" si="0"/>
        <v>1.5138543477598394</v>
      </c>
      <c r="W47" s="24">
        <v>1.7492000000000001</v>
      </c>
      <c r="X47" s="24">
        <v>1.4324000000000001</v>
      </c>
      <c r="Y47" s="24">
        <v>0.19913333333333336</v>
      </c>
      <c r="Z47" s="24">
        <v>0.60693333333333321</v>
      </c>
      <c r="AA47" s="24">
        <v>0.66849999999999987</v>
      </c>
      <c r="AB47" s="24">
        <v>0.54883333333333328</v>
      </c>
      <c r="AC47" s="24">
        <v>1.6559333333333333</v>
      </c>
      <c r="AD47" s="60">
        <v>1.0032333333333332</v>
      </c>
      <c r="AE47" s="61">
        <v>17</v>
      </c>
      <c r="AF47" s="24">
        <f t="shared" si="1"/>
        <v>1.2042329805578775</v>
      </c>
    </row>
    <row r="48" spans="5:32" x14ac:dyDescent="0.2">
      <c r="E48">
        <v>44</v>
      </c>
      <c r="F48" s="22" t="s">
        <v>228</v>
      </c>
      <c r="G48" s="24">
        <v>1.4721333333333335</v>
      </c>
      <c r="H48" s="24">
        <v>1.5591333333333335</v>
      </c>
      <c r="I48" s="24">
        <v>1.3601333333333334</v>
      </c>
      <c r="J48" s="24">
        <v>0.13633333333333333</v>
      </c>
      <c r="K48" s="24">
        <v>0.80613333333333337</v>
      </c>
      <c r="L48" s="24">
        <v>0.89493333333333336</v>
      </c>
      <c r="M48" s="24">
        <v>0.75749999999999995</v>
      </c>
      <c r="N48" s="24">
        <v>1.8263666666666667</v>
      </c>
      <c r="O48" s="24">
        <v>1.4695999999999998</v>
      </c>
      <c r="P48" s="60">
        <v>1.0017</v>
      </c>
      <c r="Q48" s="61">
        <v>17</v>
      </c>
      <c r="R48" s="22"/>
      <c r="S48" s="22"/>
      <c r="T48" s="22" t="s">
        <v>228</v>
      </c>
      <c r="U48" s="24">
        <v>1.2615666666666667</v>
      </c>
      <c r="V48" s="24">
        <f t="shared" si="0"/>
        <v>1.0811184139419738</v>
      </c>
      <c r="W48" s="24">
        <v>1.3192333333333333</v>
      </c>
      <c r="X48" s="24">
        <v>1.2009333333333334</v>
      </c>
      <c r="Y48" s="24">
        <v>9.3899999999999997E-2</v>
      </c>
      <c r="Z48" s="24">
        <v>0.54923333333333335</v>
      </c>
      <c r="AA48" s="24">
        <v>0.61906666666666677</v>
      </c>
      <c r="AB48" s="24">
        <v>0.48933333333333334</v>
      </c>
      <c r="AC48" s="24">
        <v>1.2604666666666666</v>
      </c>
      <c r="AD48" s="60">
        <v>1.0008666666666666</v>
      </c>
      <c r="AE48" s="61">
        <v>18</v>
      </c>
      <c r="AF48" s="24">
        <f t="shared" si="1"/>
        <v>1.3616763107064667</v>
      </c>
    </row>
    <row r="49" spans="5:32" x14ac:dyDescent="0.2">
      <c r="E49">
        <v>45</v>
      </c>
      <c r="F49" s="22" t="s">
        <v>229</v>
      </c>
      <c r="G49" s="24">
        <v>1.1816333333333333</v>
      </c>
      <c r="H49" s="24">
        <v>1.2517</v>
      </c>
      <c r="I49" s="24">
        <v>1.1177333333333335</v>
      </c>
      <c r="J49" s="24">
        <v>0.11306666666666666</v>
      </c>
      <c r="K49" s="24">
        <v>0.54136666666666666</v>
      </c>
      <c r="L49" s="24">
        <v>0.56723333333333337</v>
      </c>
      <c r="M49" s="24">
        <v>0.51539999999999997</v>
      </c>
      <c r="N49" s="24">
        <v>2.1827666666666663</v>
      </c>
      <c r="O49" s="24">
        <v>1.1803333333333332</v>
      </c>
      <c r="P49" s="60">
        <v>1.0010666666666668</v>
      </c>
      <c r="Q49" s="61">
        <v>17</v>
      </c>
      <c r="R49" s="22"/>
      <c r="S49" s="22"/>
      <c r="T49" s="22" t="s">
        <v>229</v>
      </c>
      <c r="U49" s="24">
        <v>1.1044</v>
      </c>
      <c r="V49" s="24">
        <f t="shared" si="0"/>
        <v>1.0322147535896642</v>
      </c>
      <c r="W49" s="24">
        <v>1.2026000000000001</v>
      </c>
      <c r="X49" s="24">
        <v>1.0172999999999999</v>
      </c>
      <c r="Y49" s="24">
        <v>0.16696666666666668</v>
      </c>
      <c r="Z49" s="24">
        <v>0.46760000000000002</v>
      </c>
      <c r="AA49" s="24">
        <v>0.50939999999999996</v>
      </c>
      <c r="AB49" s="24">
        <v>0.39689999999999998</v>
      </c>
      <c r="AC49" s="24">
        <v>1.1010666666666669</v>
      </c>
      <c r="AD49" s="60">
        <v>1.0030333333333334</v>
      </c>
      <c r="AE49" s="61">
        <v>18</v>
      </c>
      <c r="AF49" s="24">
        <f t="shared" si="1"/>
        <v>1.144755322692343</v>
      </c>
    </row>
    <row r="50" spans="5:32" x14ac:dyDescent="0.2">
      <c r="E50">
        <v>46</v>
      </c>
      <c r="F50" s="22" t="s">
        <v>230</v>
      </c>
      <c r="G50" s="24">
        <v>0.9607</v>
      </c>
      <c r="H50" s="24">
        <v>1.0037</v>
      </c>
      <c r="I50" s="24">
        <v>0.92183333333333339</v>
      </c>
      <c r="J50" s="24">
        <v>8.5000000000000006E-2</v>
      </c>
      <c r="K50" s="24">
        <v>0.50916666666666666</v>
      </c>
      <c r="L50" s="24">
        <v>0.54146666666666665</v>
      </c>
      <c r="M50" s="24">
        <v>0.48130000000000001</v>
      </c>
      <c r="N50" s="24">
        <v>1.8873333333333333</v>
      </c>
      <c r="O50" s="24">
        <v>0.96003333333333341</v>
      </c>
      <c r="P50" s="60">
        <v>1.0006999999999999</v>
      </c>
      <c r="Q50" s="61">
        <v>18</v>
      </c>
      <c r="R50" s="22"/>
      <c r="S50" s="22"/>
      <c r="T50" s="22" t="s">
        <v>230</v>
      </c>
      <c r="U50" s="24">
        <v>0.79120000000000001</v>
      </c>
      <c r="V50" s="24">
        <f t="shared" si="0"/>
        <v>0.65160553762881235</v>
      </c>
      <c r="W50" s="24">
        <v>0.81553333333333333</v>
      </c>
      <c r="X50" s="24">
        <v>0.74056666666666671</v>
      </c>
      <c r="Y50" s="24">
        <v>9.636666666666667E-2</v>
      </c>
      <c r="Z50" s="24">
        <v>0.34466666666666668</v>
      </c>
      <c r="AA50" s="24">
        <v>0.36790000000000006</v>
      </c>
      <c r="AB50" s="24">
        <v>0.32366666666666671</v>
      </c>
      <c r="AC50" s="24">
        <v>0.79039999999999999</v>
      </c>
      <c r="AD50" s="60">
        <v>1.0009999999999999</v>
      </c>
      <c r="AE50" s="61">
        <v>17</v>
      </c>
      <c r="AF50" s="24">
        <f t="shared" si="1"/>
        <v>1.4743582497717562</v>
      </c>
    </row>
  </sheetData>
  <mergeCells count="3">
    <mergeCell ref="E2:E4"/>
    <mergeCell ref="F2:R2"/>
    <mergeCell ref="T2:A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8AF21-B330-7142-946D-AC126D66B99E}">
  <dimension ref="A1:AA46"/>
  <sheetViews>
    <sheetView topLeftCell="D50" zoomScale="92" zoomScaleNormal="131" workbookViewId="0">
      <selection activeCell="AA3" sqref="AA3"/>
    </sheetView>
  </sheetViews>
  <sheetFormatPr baseColWidth="10" defaultRowHeight="15" x14ac:dyDescent="0.2"/>
  <sheetData>
    <row r="1" spans="1:27" ht="32" x14ac:dyDescent="0.2">
      <c r="A1" s="15" t="s">
        <v>2</v>
      </c>
      <c r="B1" s="16" t="s">
        <v>3</v>
      </c>
      <c r="C1" s="16" t="s">
        <v>4</v>
      </c>
      <c r="D1" s="16" t="s">
        <v>283</v>
      </c>
      <c r="E1" s="16" t="s">
        <v>4</v>
      </c>
      <c r="F1" s="16" t="s">
        <v>5</v>
      </c>
      <c r="G1" s="16" t="s">
        <v>231</v>
      </c>
      <c r="H1" s="16" t="s">
        <v>7</v>
      </c>
      <c r="I1" s="16" t="s">
        <v>8</v>
      </c>
      <c r="J1" s="16" t="s">
        <v>9</v>
      </c>
      <c r="K1" s="17" t="s">
        <v>10</v>
      </c>
      <c r="L1" s="35" t="s">
        <v>232</v>
      </c>
      <c r="M1" s="36" t="s">
        <v>233</v>
      </c>
      <c r="N1" s="36" t="s">
        <v>234</v>
      </c>
      <c r="O1" s="36" t="s">
        <v>235</v>
      </c>
      <c r="P1" s="37" t="s">
        <v>236</v>
      </c>
      <c r="R1" s="41" t="s">
        <v>166</v>
      </c>
      <c r="S1" s="42" t="s">
        <v>239</v>
      </c>
      <c r="T1" s="42" t="s">
        <v>238</v>
      </c>
      <c r="U1" s="48" t="s">
        <v>237</v>
      </c>
      <c r="V1" s="62" t="s">
        <v>240</v>
      </c>
      <c r="W1" s="63" t="s">
        <v>241</v>
      </c>
      <c r="X1" s="64" t="s">
        <v>242</v>
      </c>
    </row>
    <row r="2" spans="1:27" x14ac:dyDescent="0.2">
      <c r="A2" s="6">
        <v>1</v>
      </c>
      <c r="B2" s="2" t="s">
        <v>11</v>
      </c>
      <c r="C2" s="2" t="s">
        <v>12</v>
      </c>
      <c r="D2" s="2">
        <v>0</v>
      </c>
      <c r="E2" s="209" t="s">
        <v>12</v>
      </c>
      <c r="F2" s="209" t="s">
        <v>13</v>
      </c>
      <c r="G2" s="3">
        <v>1340.84</v>
      </c>
      <c r="H2" s="2" t="s">
        <v>14</v>
      </c>
      <c r="I2" s="2">
        <v>28.04</v>
      </c>
      <c r="J2" s="2">
        <v>25.51</v>
      </c>
      <c r="K2" s="7">
        <v>30.048999999999999</v>
      </c>
      <c r="L2" s="23">
        <v>17.387499999999999</v>
      </c>
      <c r="M2" s="24">
        <v>8.3865750000000003E-2</v>
      </c>
      <c r="N2" s="24">
        <v>5.2646899999999996E-2</v>
      </c>
      <c r="O2" s="24">
        <v>2.0838166364340198</v>
      </c>
      <c r="P2" s="25">
        <v>2.522397996798833</v>
      </c>
      <c r="R2" s="22" t="s">
        <v>187</v>
      </c>
      <c r="S2" s="24">
        <v>1.3529666666666669</v>
      </c>
      <c r="T2" s="24">
        <v>0.67362224576445173</v>
      </c>
      <c r="U2" s="24">
        <v>2.0084946350476698</v>
      </c>
      <c r="V2" s="24">
        <v>2.0800666666666667</v>
      </c>
      <c r="W2" s="24">
        <v>3.8200000000000005E-2</v>
      </c>
      <c r="X2" s="24">
        <v>4.5600000000000002E-2</v>
      </c>
      <c r="Z2">
        <f>CORREL(L2:L32,V2:V32)</f>
        <v>-0.54853490090079893</v>
      </c>
      <c r="AA2">
        <f>CORREL(O33:O46,V33:V46)</f>
        <v>0.8807477422401172</v>
      </c>
    </row>
    <row r="3" spans="1:27" x14ac:dyDescent="0.2">
      <c r="A3" s="6">
        <v>2</v>
      </c>
      <c r="B3" s="2" t="s">
        <v>15</v>
      </c>
      <c r="C3" s="2" t="s">
        <v>12</v>
      </c>
      <c r="D3" s="2">
        <v>0</v>
      </c>
      <c r="E3" s="209"/>
      <c r="F3" s="209"/>
      <c r="G3" s="3">
        <v>1341.74</v>
      </c>
      <c r="H3" s="2" t="s">
        <v>16</v>
      </c>
      <c r="I3" s="2">
        <v>26.48</v>
      </c>
      <c r="J3" s="2">
        <v>25.58</v>
      </c>
      <c r="K3" s="7">
        <v>25.911000000000001</v>
      </c>
      <c r="L3" s="23">
        <v>17.370049999999999</v>
      </c>
      <c r="M3" s="24">
        <v>2.89856E-2</v>
      </c>
      <c r="N3" s="24">
        <v>1.5631550000000001E-2</v>
      </c>
      <c r="O3" s="24">
        <v>1.8779043878902144</v>
      </c>
      <c r="P3" s="25">
        <v>2.2726677014381331</v>
      </c>
      <c r="R3" s="22" t="s">
        <v>188</v>
      </c>
      <c r="S3" s="24">
        <v>1.3457666666666668</v>
      </c>
      <c r="T3" s="24">
        <v>0.57203880811433394</v>
      </c>
      <c r="U3" s="24">
        <v>2.3525793138106237</v>
      </c>
      <c r="V3" s="24">
        <v>2.0233666666666665</v>
      </c>
      <c r="W3" s="24">
        <v>9.4633333333333347E-2</v>
      </c>
      <c r="X3" s="24">
        <v>0.15263333333333334</v>
      </c>
    </row>
    <row r="4" spans="1:27" x14ac:dyDescent="0.2">
      <c r="A4" s="6">
        <v>4</v>
      </c>
      <c r="B4" s="2" t="s">
        <v>18</v>
      </c>
      <c r="C4" s="2" t="s">
        <v>12</v>
      </c>
      <c r="D4" s="2">
        <v>0</v>
      </c>
      <c r="E4" s="209"/>
      <c r="F4" s="209"/>
      <c r="G4" s="3">
        <v>1345.18</v>
      </c>
      <c r="H4" s="2" t="s">
        <v>19</v>
      </c>
      <c r="I4" s="2">
        <v>28.71</v>
      </c>
      <c r="J4" s="2">
        <v>25.58</v>
      </c>
      <c r="K4" s="7">
        <v>31.614999999999998</v>
      </c>
      <c r="L4" s="23">
        <v>17.146999999999998</v>
      </c>
      <c r="M4" s="24">
        <v>1.2876599999999998</v>
      </c>
      <c r="N4" s="24">
        <v>1.0893899999999999</v>
      </c>
      <c r="O4" s="24">
        <v>2.1389100505919103</v>
      </c>
      <c r="P4" s="25">
        <v>2.5815719557944909</v>
      </c>
      <c r="R4" s="22" t="s">
        <v>189</v>
      </c>
      <c r="S4" s="24">
        <v>1.4433</v>
      </c>
      <c r="T4" s="24">
        <v>0.94537352594748136</v>
      </c>
      <c r="U4" s="24">
        <v>1.5266981361187177</v>
      </c>
      <c r="V4" s="24">
        <v>2.0434000000000001</v>
      </c>
      <c r="W4" s="24">
        <v>5.9966666666666668E-2</v>
      </c>
      <c r="X4" s="24">
        <v>3.1633333333333333E-2</v>
      </c>
    </row>
    <row r="5" spans="1:27" x14ac:dyDescent="0.2">
      <c r="A5" s="6">
        <v>5</v>
      </c>
      <c r="B5" s="2" t="s">
        <v>20</v>
      </c>
      <c r="C5" s="2" t="s">
        <v>12</v>
      </c>
      <c r="D5" s="2">
        <v>0</v>
      </c>
      <c r="E5" s="209"/>
      <c r="F5" s="209"/>
      <c r="G5" s="3">
        <v>1345.58</v>
      </c>
      <c r="H5" s="2" t="s">
        <v>19</v>
      </c>
      <c r="I5" s="2">
        <v>26.78</v>
      </c>
      <c r="J5" s="2">
        <v>25.6</v>
      </c>
      <c r="K5" s="7">
        <v>29.669</v>
      </c>
      <c r="L5" s="23">
        <v>16.685449999999999</v>
      </c>
      <c r="M5" s="24">
        <v>1.556235</v>
      </c>
      <c r="N5" s="24">
        <v>1.32694</v>
      </c>
      <c r="O5" s="24">
        <v>2.1586341848927817</v>
      </c>
      <c r="P5" s="25">
        <v>2.5909447590926984</v>
      </c>
      <c r="R5" s="22" t="s">
        <v>190</v>
      </c>
      <c r="S5" s="24">
        <v>1.5086999999999999</v>
      </c>
      <c r="T5" s="24">
        <v>0.81450662895944304</v>
      </c>
      <c r="U5" s="24">
        <v>1.8522869506015072</v>
      </c>
      <c r="V5" s="24">
        <v>1.9564000000000001</v>
      </c>
      <c r="W5" s="24">
        <v>7.1233333333333329E-2</v>
      </c>
      <c r="X5" s="24">
        <v>6.6566666666666677E-2</v>
      </c>
    </row>
    <row r="6" spans="1:27" x14ac:dyDescent="0.2">
      <c r="A6" s="6">
        <v>6</v>
      </c>
      <c r="B6" s="2" t="s">
        <v>21</v>
      </c>
      <c r="C6" s="2" t="s">
        <v>12</v>
      </c>
      <c r="D6" s="2">
        <v>0</v>
      </c>
      <c r="E6" s="209"/>
      <c r="F6" s="209"/>
      <c r="G6" s="3">
        <v>1345.96</v>
      </c>
      <c r="H6" s="2" t="s">
        <v>19</v>
      </c>
      <c r="I6" s="2">
        <v>27.82</v>
      </c>
      <c r="J6" s="2">
        <v>25.56</v>
      </c>
      <c r="K6" s="7">
        <v>30.997</v>
      </c>
      <c r="L6" s="23">
        <v>17.23075</v>
      </c>
      <c r="M6" s="24">
        <v>10.03373</v>
      </c>
      <c r="N6" s="24">
        <v>9.3235400000000013</v>
      </c>
      <c r="O6" s="24">
        <v>2.158939199942814</v>
      </c>
      <c r="P6" s="25">
        <v>2.608382998383096</v>
      </c>
      <c r="R6" s="22" t="s">
        <v>191</v>
      </c>
      <c r="S6" s="24">
        <v>1.5117666666666667</v>
      </c>
      <c r="T6" s="24">
        <v>0.97900984793361678</v>
      </c>
      <c r="U6" s="24">
        <v>1.5441792233832303</v>
      </c>
      <c r="V6" s="24">
        <v>2.0031666666666665</v>
      </c>
      <c r="W6" s="24">
        <v>4.0800000000000003E-2</v>
      </c>
      <c r="X6" s="24">
        <v>6.1900000000000004E-2</v>
      </c>
    </row>
    <row r="7" spans="1:27" x14ac:dyDescent="0.2">
      <c r="A7" s="6">
        <v>7</v>
      </c>
      <c r="B7" s="2" t="s">
        <v>22</v>
      </c>
      <c r="C7" s="2" t="s">
        <v>12</v>
      </c>
      <c r="D7" s="2">
        <v>0</v>
      </c>
      <c r="E7" s="209"/>
      <c r="F7" s="209"/>
      <c r="G7" s="3">
        <v>1347.4</v>
      </c>
      <c r="H7" s="2" t="s">
        <v>16</v>
      </c>
      <c r="I7" s="2">
        <v>27.1</v>
      </c>
      <c r="J7" s="2">
        <v>25.39</v>
      </c>
      <c r="K7" s="7">
        <v>29.701000000000001</v>
      </c>
      <c r="L7" s="23">
        <v>16.138100000000001</v>
      </c>
      <c r="M7" s="24">
        <v>0.19189200000000001</v>
      </c>
      <c r="N7" s="24">
        <v>0.137325</v>
      </c>
      <c r="O7" s="24">
        <v>2.1550067960380481</v>
      </c>
      <c r="P7" s="25">
        <v>2.5697087847005964</v>
      </c>
      <c r="R7" s="22" t="s">
        <v>192</v>
      </c>
      <c r="S7" s="24">
        <v>1.6355666666666666</v>
      </c>
      <c r="T7" s="24">
        <v>1.2707539350955492</v>
      </c>
      <c r="U7" s="24">
        <v>1.2870836922048852</v>
      </c>
      <c r="V7" s="24">
        <v>2.0012666666666665</v>
      </c>
      <c r="W7" s="24">
        <v>5.1866666666666665E-2</v>
      </c>
      <c r="X7" s="24">
        <v>4.2399999999999993E-2</v>
      </c>
    </row>
    <row r="8" spans="1:27" x14ac:dyDescent="0.2">
      <c r="A8" s="6">
        <v>8</v>
      </c>
      <c r="B8" s="2" t="s">
        <v>23</v>
      </c>
      <c r="C8" s="2" t="s">
        <v>12</v>
      </c>
      <c r="D8" s="2">
        <v>0</v>
      </c>
      <c r="E8" s="209"/>
      <c r="F8" s="209"/>
      <c r="G8" s="3">
        <v>1347.44</v>
      </c>
      <c r="H8" s="4"/>
      <c r="I8" s="2">
        <v>27.78</v>
      </c>
      <c r="J8" s="2">
        <v>25.59</v>
      </c>
      <c r="K8" s="7">
        <v>30.564</v>
      </c>
      <c r="L8" s="23">
        <v>17.18685</v>
      </c>
      <c r="M8" s="24">
        <v>0.70351549999999996</v>
      </c>
      <c r="N8" s="24">
        <v>0.57592949999999998</v>
      </c>
      <c r="O8" s="24">
        <v>2.1465287225730951</v>
      </c>
      <c r="P8" s="25">
        <v>2.5920155910507323</v>
      </c>
      <c r="R8" s="22" t="s">
        <v>193</v>
      </c>
      <c r="S8" s="24">
        <v>1.6035666666666666</v>
      </c>
      <c r="T8" s="24">
        <v>1.1917370195605628</v>
      </c>
      <c r="U8" s="24">
        <v>1.3455709106510432</v>
      </c>
      <c r="V8" s="24">
        <v>1.9943666666666668</v>
      </c>
      <c r="W8" s="24">
        <v>7.1900000000000006E-2</v>
      </c>
      <c r="X8" s="24">
        <v>3.3566666666666668E-2</v>
      </c>
    </row>
    <row r="9" spans="1:27" x14ac:dyDescent="0.2">
      <c r="A9" s="6">
        <v>9</v>
      </c>
      <c r="B9" s="2" t="s">
        <v>24</v>
      </c>
      <c r="C9" s="2" t="s">
        <v>12</v>
      </c>
      <c r="D9" s="2">
        <v>0</v>
      </c>
      <c r="E9" s="209"/>
      <c r="F9" s="209"/>
      <c r="G9" s="3">
        <v>1352.15</v>
      </c>
      <c r="H9" s="2" t="s">
        <v>19</v>
      </c>
      <c r="I9" s="2">
        <v>27.93</v>
      </c>
      <c r="J9" s="2">
        <v>25.56</v>
      </c>
      <c r="K9" s="7">
        <v>30.335999999999999</v>
      </c>
      <c r="L9" s="23">
        <v>18.24475</v>
      </c>
      <c r="M9" s="24">
        <v>9.8451450000000005</v>
      </c>
      <c r="N9" s="24">
        <v>9.1437799999999996</v>
      </c>
      <c r="O9" s="24">
        <v>2.1171213520165466</v>
      </c>
      <c r="P9" s="25">
        <v>2.5895842938629587</v>
      </c>
      <c r="R9" s="22" t="s">
        <v>194</v>
      </c>
      <c r="S9" s="24">
        <v>1.4683999999999999</v>
      </c>
      <c r="T9" s="24">
        <v>1.1233980757589519</v>
      </c>
      <c r="U9" s="24">
        <v>1.3071056749033236</v>
      </c>
      <c r="V9" s="24">
        <v>1.9162333333333335</v>
      </c>
      <c r="W9" s="24">
        <v>6.7233333333333326E-2</v>
      </c>
      <c r="X9" s="24">
        <v>6.8266666666666656E-2</v>
      </c>
    </row>
    <row r="10" spans="1:27" x14ac:dyDescent="0.2">
      <c r="A10" s="6">
        <v>10</v>
      </c>
      <c r="B10" s="2" t="s">
        <v>25</v>
      </c>
      <c r="C10" s="2" t="s">
        <v>12</v>
      </c>
      <c r="D10" s="2">
        <v>0</v>
      </c>
      <c r="E10" s="209"/>
      <c r="F10" s="209"/>
      <c r="G10" s="3">
        <v>1356.45</v>
      </c>
      <c r="H10" s="2" t="s">
        <v>26</v>
      </c>
      <c r="I10" s="2">
        <v>27.5</v>
      </c>
      <c r="J10" s="2">
        <v>25.57</v>
      </c>
      <c r="K10" s="7">
        <v>29.498000000000001</v>
      </c>
      <c r="L10" s="23">
        <v>14.158149999999999</v>
      </c>
      <c r="M10" s="24">
        <v>2.465705E-2</v>
      </c>
      <c r="N10" s="24">
        <v>1.3287200000000001E-2</v>
      </c>
      <c r="O10" s="24">
        <v>2.0859124458542269</v>
      </c>
      <c r="P10" s="25">
        <v>2.429948580142451</v>
      </c>
      <c r="R10" s="22" t="s">
        <v>195</v>
      </c>
      <c r="S10" s="24">
        <v>1.5243333333333331</v>
      </c>
      <c r="T10" s="24">
        <v>0.91169469786427604</v>
      </c>
      <c r="U10" s="24">
        <v>1.671977841819434</v>
      </c>
      <c r="V10" s="24">
        <v>1.9823333333333333</v>
      </c>
      <c r="W10" s="24">
        <v>0.13216666666666668</v>
      </c>
      <c r="X10" s="24">
        <v>0.1865</v>
      </c>
    </row>
    <row r="11" spans="1:27" x14ac:dyDescent="0.2">
      <c r="A11" s="6">
        <v>11</v>
      </c>
      <c r="B11" s="2" t="s">
        <v>27</v>
      </c>
      <c r="C11" s="2" t="s">
        <v>12</v>
      </c>
      <c r="D11" s="2">
        <v>0</v>
      </c>
      <c r="E11" s="209"/>
      <c r="F11" s="209"/>
      <c r="G11" s="3">
        <v>1356.7</v>
      </c>
      <c r="H11" s="2" t="s">
        <v>28</v>
      </c>
      <c r="I11" s="2">
        <v>27.09</v>
      </c>
      <c r="J11" s="2">
        <v>25.56</v>
      </c>
      <c r="K11" s="7">
        <v>26.992999999999999</v>
      </c>
      <c r="L11" s="23">
        <v>21.540500000000002</v>
      </c>
      <c r="M11" s="24">
        <v>5.0541749999999996E-2</v>
      </c>
      <c r="N11" s="24">
        <v>2.9284250000000001E-2</v>
      </c>
      <c r="O11" s="24">
        <v>1.9298933239500655</v>
      </c>
      <c r="P11" s="25">
        <v>2.4597311575209502</v>
      </c>
      <c r="R11" s="22" t="s">
        <v>196</v>
      </c>
      <c r="S11" s="24">
        <v>1.1753666666666669</v>
      </c>
      <c r="T11" s="24">
        <v>0.7137115878732877</v>
      </c>
      <c r="U11" s="24">
        <v>1.6468370230179608</v>
      </c>
      <c r="V11" s="24">
        <v>1.8511333333333333</v>
      </c>
      <c r="W11" s="24">
        <v>8.8500000000000009E-2</v>
      </c>
      <c r="X11" s="24">
        <v>5.2699999999999997E-2</v>
      </c>
    </row>
    <row r="12" spans="1:27" x14ac:dyDescent="0.2">
      <c r="A12" s="6">
        <v>12</v>
      </c>
      <c r="B12" s="2" t="s">
        <v>29</v>
      </c>
      <c r="C12" s="2" t="s">
        <v>12</v>
      </c>
      <c r="D12" s="2">
        <v>0</v>
      </c>
      <c r="E12" s="209"/>
      <c r="F12" s="209"/>
      <c r="G12" s="3">
        <v>1357.2</v>
      </c>
      <c r="H12" s="2" t="s">
        <v>28</v>
      </c>
      <c r="I12" s="2">
        <v>27.81</v>
      </c>
      <c r="J12" s="2">
        <v>25.58</v>
      </c>
      <c r="K12" s="7">
        <v>32.591000000000001</v>
      </c>
      <c r="L12" s="23">
        <v>18.12595</v>
      </c>
      <c r="M12" s="24">
        <v>5.9496149999999998E-2</v>
      </c>
      <c r="N12" s="24">
        <v>3.5799150000000002E-2</v>
      </c>
      <c r="O12" s="24">
        <v>2.2861044071911731</v>
      </c>
      <c r="P12" s="25">
        <v>2.7922201010351233</v>
      </c>
      <c r="R12" s="22" t="s">
        <v>197</v>
      </c>
      <c r="S12" s="24">
        <v>1.3225</v>
      </c>
      <c r="T12" s="24">
        <v>0.97465540852762012</v>
      </c>
      <c r="U12" s="24">
        <v>1.3568898181131086</v>
      </c>
      <c r="V12" s="24">
        <v>2.1291666666666669</v>
      </c>
      <c r="W12" s="24">
        <v>4.0533333333333338E-2</v>
      </c>
      <c r="X12" s="24">
        <v>4.3099999999999999E-2</v>
      </c>
    </row>
    <row r="13" spans="1:27" x14ac:dyDescent="0.2">
      <c r="A13" s="6">
        <v>13</v>
      </c>
      <c r="B13" s="2" t="s">
        <v>30</v>
      </c>
      <c r="C13" s="2" t="s">
        <v>12</v>
      </c>
      <c r="D13" s="2">
        <v>0</v>
      </c>
      <c r="E13" s="209"/>
      <c r="F13" s="209"/>
      <c r="G13" s="3">
        <v>1357.3</v>
      </c>
      <c r="H13" s="2" t="s">
        <v>28</v>
      </c>
      <c r="I13" s="2">
        <v>27.43</v>
      </c>
      <c r="J13" s="2">
        <v>25.58</v>
      </c>
      <c r="K13" s="7">
        <v>33.395000000000003</v>
      </c>
      <c r="L13" s="23">
        <v>17.62115</v>
      </c>
      <c r="M13" s="24">
        <v>7.1056400000000006E-2</v>
      </c>
      <c r="N13" s="24">
        <v>4.3624499999999997E-2</v>
      </c>
      <c r="O13" s="24">
        <v>2.3643974441205149</v>
      </c>
      <c r="P13" s="25">
        <v>2.8701511218765714</v>
      </c>
      <c r="R13" s="22" t="s">
        <v>30</v>
      </c>
      <c r="S13" s="24">
        <v>1.3259666666666667</v>
      </c>
      <c r="T13" s="24">
        <v>1.0763682680141116</v>
      </c>
      <c r="U13" s="24">
        <v>1.2318894063209997</v>
      </c>
      <c r="V13" s="24">
        <v>2.1347999999999998</v>
      </c>
      <c r="W13" s="24">
        <v>6.7166666666666652E-2</v>
      </c>
      <c r="X13" s="24">
        <v>3.3599999999999998E-2</v>
      </c>
    </row>
    <row r="14" spans="1:27" x14ac:dyDescent="0.2">
      <c r="A14" s="6">
        <v>14</v>
      </c>
      <c r="B14" s="2" t="s">
        <v>31</v>
      </c>
      <c r="C14" s="2" t="s">
        <v>12</v>
      </c>
      <c r="D14" s="2">
        <v>0</v>
      </c>
      <c r="E14" s="209"/>
      <c r="F14" s="209"/>
      <c r="G14" s="3">
        <v>1357.52</v>
      </c>
      <c r="H14" s="2" t="s">
        <v>28</v>
      </c>
      <c r="I14" s="2">
        <v>27.52</v>
      </c>
      <c r="J14" s="2">
        <v>25.52</v>
      </c>
      <c r="K14" s="7">
        <v>30.067</v>
      </c>
      <c r="L14" s="23">
        <v>16.3306</v>
      </c>
      <c r="M14" s="24">
        <v>2.640895E-2</v>
      </c>
      <c r="N14" s="24">
        <v>1.4054049999999998E-2</v>
      </c>
      <c r="O14" s="24">
        <v>2.113145613958558</v>
      </c>
      <c r="P14" s="25">
        <v>2.5255899675041187</v>
      </c>
      <c r="R14" s="22" t="s">
        <v>198</v>
      </c>
      <c r="S14" s="24">
        <v>1.4967333333333335</v>
      </c>
      <c r="T14" s="24">
        <v>0.92493935236737757</v>
      </c>
      <c r="U14" s="24">
        <v>1.6181961871364345</v>
      </c>
      <c r="V14" s="24">
        <v>2.0494666666666665</v>
      </c>
      <c r="W14" s="24">
        <v>8.9566666666666683E-2</v>
      </c>
      <c r="X14" s="24">
        <v>3.9600000000000003E-2</v>
      </c>
    </row>
    <row r="15" spans="1:27" x14ac:dyDescent="0.2">
      <c r="A15" s="6">
        <v>15</v>
      </c>
      <c r="B15" s="2" t="s">
        <v>32</v>
      </c>
      <c r="C15" s="2" t="s">
        <v>12</v>
      </c>
      <c r="D15" s="2">
        <v>0</v>
      </c>
      <c r="E15" s="209"/>
      <c r="F15" s="209"/>
      <c r="G15" s="3">
        <v>1357.7</v>
      </c>
      <c r="H15" s="2" t="s">
        <v>28</v>
      </c>
      <c r="I15" s="2">
        <v>26.86</v>
      </c>
      <c r="J15" s="2">
        <v>25.44</v>
      </c>
      <c r="K15" s="7">
        <v>28.981000000000002</v>
      </c>
      <c r="L15" s="23">
        <v>15.57835</v>
      </c>
      <c r="M15" s="24">
        <v>2.1763899999999999E-2</v>
      </c>
      <c r="N15" s="24">
        <v>1.1063750000000001E-2</v>
      </c>
      <c r="O15" s="24">
        <v>2.0953005573213663</v>
      </c>
      <c r="P15" s="25">
        <v>2.481947718820793</v>
      </c>
      <c r="R15" s="22" t="s">
        <v>199</v>
      </c>
      <c r="S15" s="24">
        <v>1.5665333333333333</v>
      </c>
      <c r="T15" s="24">
        <v>1.0155402736403099</v>
      </c>
      <c r="U15" s="24">
        <v>1.5425615054319131</v>
      </c>
      <c r="V15" s="24">
        <v>1.9846666666666668</v>
      </c>
      <c r="W15" s="24">
        <v>4.53E-2</v>
      </c>
      <c r="X15" s="24">
        <v>3.5133333333333329E-2</v>
      </c>
    </row>
    <row r="16" spans="1:27" x14ac:dyDescent="0.2">
      <c r="A16" s="6">
        <v>16</v>
      </c>
      <c r="B16" s="2" t="s">
        <v>33</v>
      </c>
      <c r="C16" s="2" t="s">
        <v>12</v>
      </c>
      <c r="D16" s="2">
        <v>0</v>
      </c>
      <c r="E16" s="209"/>
      <c r="F16" s="209"/>
      <c r="G16" s="3">
        <v>1358.5</v>
      </c>
      <c r="H16" s="2" t="s">
        <v>19</v>
      </c>
      <c r="I16" s="2">
        <v>27.64</v>
      </c>
      <c r="J16" s="2">
        <v>25.37</v>
      </c>
      <c r="K16" s="7">
        <v>29.635000000000002</v>
      </c>
      <c r="L16" s="23">
        <v>17.071899999999999</v>
      </c>
      <c r="M16" s="24">
        <v>3.8471900000000003E-2</v>
      </c>
      <c r="N16" s="24">
        <v>2.1871999999999999E-2</v>
      </c>
      <c r="O16" s="24">
        <v>2.0944188057843403</v>
      </c>
      <c r="P16" s="25">
        <v>2.5255836936146889</v>
      </c>
      <c r="R16" s="22" t="s">
        <v>200</v>
      </c>
      <c r="S16" s="24">
        <v>1.4235999999999998</v>
      </c>
      <c r="T16" s="24">
        <v>0.85811632793231563</v>
      </c>
      <c r="U16" s="24">
        <v>1.6589825337903219</v>
      </c>
      <c r="V16" s="24">
        <v>2.0049666666666668</v>
      </c>
      <c r="W16" s="24">
        <v>4.8066666666666667E-2</v>
      </c>
      <c r="X16" s="24">
        <v>5.7600000000000005E-2</v>
      </c>
    </row>
    <row r="17" spans="1:24" x14ac:dyDescent="0.2">
      <c r="A17" s="6">
        <v>17</v>
      </c>
      <c r="B17" s="2" t="s">
        <v>34</v>
      </c>
      <c r="C17" s="2" t="s">
        <v>12</v>
      </c>
      <c r="D17" s="2">
        <v>0</v>
      </c>
      <c r="E17" s="209"/>
      <c r="F17" s="209"/>
      <c r="G17" s="3">
        <v>1360.55</v>
      </c>
      <c r="H17" s="2" t="s">
        <v>35</v>
      </c>
      <c r="I17" s="2">
        <v>28</v>
      </c>
      <c r="J17" s="2">
        <v>25.34</v>
      </c>
      <c r="K17" s="7">
        <v>31.268000000000001</v>
      </c>
      <c r="L17" s="23">
        <v>16.0854</v>
      </c>
      <c r="M17" s="24">
        <v>0.104296</v>
      </c>
      <c r="N17" s="24">
        <v>6.839075E-2</v>
      </c>
      <c r="O17" s="24">
        <v>2.1963684825197234</v>
      </c>
      <c r="P17" s="25">
        <v>2.6173863370588788</v>
      </c>
      <c r="R17" s="22" t="s">
        <v>201</v>
      </c>
      <c r="S17" s="24">
        <v>1.4785333333333333</v>
      </c>
      <c r="T17" s="24">
        <v>0.92490059518441736</v>
      </c>
      <c r="U17" s="24">
        <v>1.598586205946301</v>
      </c>
      <c r="V17" s="24">
        <v>2.0826999999999996</v>
      </c>
      <c r="W17" s="24">
        <v>5.0633333333333329E-2</v>
      </c>
      <c r="X17" s="24">
        <v>9.4466666666666657E-2</v>
      </c>
    </row>
    <row r="18" spans="1:24" x14ac:dyDescent="0.2">
      <c r="A18" s="6">
        <v>18</v>
      </c>
      <c r="B18" s="2" t="s">
        <v>36</v>
      </c>
      <c r="C18" s="2" t="s">
        <v>12</v>
      </c>
      <c r="D18" s="2">
        <v>0</v>
      </c>
      <c r="E18" s="209"/>
      <c r="F18" s="209"/>
      <c r="G18" s="3">
        <v>1360.6</v>
      </c>
      <c r="H18" s="2" t="s">
        <v>35</v>
      </c>
      <c r="I18" s="2">
        <v>26.31</v>
      </c>
      <c r="J18" s="2">
        <v>25.47</v>
      </c>
      <c r="K18" s="7">
        <v>29.35</v>
      </c>
      <c r="L18" s="23">
        <v>16.6782</v>
      </c>
      <c r="M18" s="24">
        <v>0.14457900000000001</v>
      </c>
      <c r="N18" s="24">
        <v>9.9632699999999991E-2</v>
      </c>
      <c r="O18" s="24">
        <v>2.1914286595903634</v>
      </c>
      <c r="P18" s="25">
        <v>2.6300783465839213</v>
      </c>
      <c r="R18" s="22" t="s">
        <v>202</v>
      </c>
      <c r="S18" s="24">
        <v>1.4578</v>
      </c>
      <c r="T18" s="24">
        <v>1.0219950336122927</v>
      </c>
      <c r="U18" s="24">
        <v>1.4264257183788192</v>
      </c>
      <c r="V18" s="24">
        <v>2.0286</v>
      </c>
      <c r="W18" s="24">
        <v>7.8700000000000006E-2</v>
      </c>
      <c r="X18" s="24">
        <v>6.0566666666666664E-2</v>
      </c>
    </row>
    <row r="19" spans="1:24" x14ac:dyDescent="0.2">
      <c r="A19" s="6">
        <v>19</v>
      </c>
      <c r="B19" s="2" t="s">
        <v>37</v>
      </c>
      <c r="C19" s="2" t="s">
        <v>12</v>
      </c>
      <c r="D19" s="2">
        <v>0</v>
      </c>
      <c r="E19" s="209"/>
      <c r="F19" s="209"/>
      <c r="G19" s="3">
        <v>1361.12</v>
      </c>
      <c r="H19" s="2" t="s">
        <v>38</v>
      </c>
      <c r="I19" s="2">
        <v>26.37</v>
      </c>
      <c r="J19" s="2">
        <v>25.5</v>
      </c>
      <c r="K19" s="7">
        <v>29.29</v>
      </c>
      <c r="L19" s="23">
        <v>16.818449999999999</v>
      </c>
      <c r="M19" s="24">
        <v>0.33778350000000001</v>
      </c>
      <c r="N19" s="24">
        <v>0.25815900000000003</v>
      </c>
      <c r="O19" s="24">
        <v>2.1574482775097992</v>
      </c>
      <c r="P19" s="25">
        <v>2.593662312846444</v>
      </c>
      <c r="R19" s="22" t="s">
        <v>203</v>
      </c>
      <c r="S19" s="24">
        <v>1.5708</v>
      </c>
      <c r="T19" s="24">
        <v>1.3238835441247205</v>
      </c>
      <c r="U19" s="24">
        <v>1.1865091963496888</v>
      </c>
      <c r="V19" s="24">
        <v>1.9702000000000002</v>
      </c>
      <c r="W19" s="24">
        <v>8.953333333333334E-2</v>
      </c>
      <c r="X19" s="24">
        <v>8.6099999999999996E-2</v>
      </c>
    </row>
    <row r="20" spans="1:24" x14ac:dyDescent="0.2">
      <c r="A20" s="6">
        <v>20</v>
      </c>
      <c r="B20" s="2" t="s">
        <v>39</v>
      </c>
      <c r="C20" s="2" t="s">
        <v>12</v>
      </c>
      <c r="D20" s="2">
        <v>0</v>
      </c>
      <c r="E20" s="209"/>
      <c r="F20" s="209"/>
      <c r="G20" s="3">
        <v>1361.22</v>
      </c>
      <c r="H20" s="2" t="s">
        <v>38</v>
      </c>
      <c r="I20" s="2">
        <v>26.43</v>
      </c>
      <c r="J20" s="2">
        <v>25.42</v>
      </c>
      <c r="K20" s="7">
        <v>30.085999999999999</v>
      </c>
      <c r="L20" s="23">
        <v>17.651200000000003</v>
      </c>
      <c r="M20" s="24">
        <v>0.44059800000000005</v>
      </c>
      <c r="N20" s="24">
        <v>0.34509250000000002</v>
      </c>
      <c r="O20" s="24">
        <v>2.1879200521223328</v>
      </c>
      <c r="P20" s="25">
        <v>2.6568948849989833</v>
      </c>
      <c r="R20" s="22" t="s">
        <v>204</v>
      </c>
      <c r="S20" s="24">
        <v>1.5190666666666666</v>
      </c>
      <c r="T20" s="24">
        <v>1.2584536125983794</v>
      </c>
      <c r="U20" s="24">
        <v>1.2070899169101585</v>
      </c>
      <c r="V20" s="24">
        <v>2.019166666666667</v>
      </c>
      <c r="W20" s="24">
        <v>0.20269999999999999</v>
      </c>
      <c r="X20" s="24">
        <v>5.2066666666666671E-2</v>
      </c>
    </row>
    <row r="21" spans="1:24" x14ac:dyDescent="0.2">
      <c r="A21" s="6">
        <v>21</v>
      </c>
      <c r="B21" s="2" t="s">
        <v>40</v>
      </c>
      <c r="C21" s="2" t="s">
        <v>12</v>
      </c>
      <c r="D21" s="2">
        <v>0</v>
      </c>
      <c r="E21" s="209"/>
      <c r="F21" s="209"/>
      <c r="G21" s="3">
        <v>1361.7</v>
      </c>
      <c r="H21" s="2" t="s">
        <v>41</v>
      </c>
      <c r="I21" s="2">
        <v>26.49</v>
      </c>
      <c r="J21" s="2">
        <v>25.52</v>
      </c>
      <c r="K21" s="7">
        <v>30.475000000000001</v>
      </c>
      <c r="L21" s="23">
        <v>18.751849999999997</v>
      </c>
      <c r="M21" s="24">
        <v>2.2691400000000002</v>
      </c>
      <c r="N21" s="24">
        <v>1.9755449999999999</v>
      </c>
      <c r="O21" s="24">
        <v>2.2099962761583494</v>
      </c>
      <c r="P21" s="25">
        <v>2.7200585873385168</v>
      </c>
      <c r="R21" s="22" t="s">
        <v>205</v>
      </c>
      <c r="S21" s="24">
        <v>1.4149666666666665</v>
      </c>
      <c r="T21" s="24">
        <v>1.1772859980996806</v>
      </c>
      <c r="U21" s="24">
        <v>1.2018886395919417</v>
      </c>
      <c r="V21" s="24">
        <v>1.9958333333333333</v>
      </c>
      <c r="W21" s="24">
        <v>8.2466666666666674E-2</v>
      </c>
      <c r="X21" s="24">
        <v>5.8833333333333342E-2</v>
      </c>
    </row>
    <row r="22" spans="1:24" x14ac:dyDescent="0.2">
      <c r="A22" s="6">
        <v>22</v>
      </c>
      <c r="B22" s="2" t="s">
        <v>42</v>
      </c>
      <c r="C22" s="2" t="s">
        <v>12</v>
      </c>
      <c r="D22" s="2">
        <v>0</v>
      </c>
      <c r="E22" s="209"/>
      <c r="F22" s="209"/>
      <c r="G22" s="3">
        <v>1362.2</v>
      </c>
      <c r="H22" s="2" t="s">
        <v>41</v>
      </c>
      <c r="I22" s="2">
        <v>26.86</v>
      </c>
      <c r="J22" s="2">
        <v>25.43</v>
      </c>
      <c r="K22" s="7">
        <v>29.605</v>
      </c>
      <c r="L22" s="23">
        <v>18.677799999999998</v>
      </c>
      <c r="M22" s="24">
        <v>4.3147349999999998</v>
      </c>
      <c r="N22" s="24">
        <v>3.8808600000000002</v>
      </c>
      <c r="O22" s="24">
        <v>2.1582804892266378</v>
      </c>
      <c r="P22" s="25">
        <v>2.6539870642136609</v>
      </c>
      <c r="R22" s="22" t="s">
        <v>206</v>
      </c>
      <c r="S22" s="24">
        <v>1.4933333333333334</v>
      </c>
      <c r="T22" s="24">
        <v>1.1780682150297619</v>
      </c>
      <c r="U22" s="24">
        <v>1.2676119381555566</v>
      </c>
      <c r="V22" s="24">
        <v>1.9199000000000002</v>
      </c>
      <c r="W22" s="24">
        <v>4.2599999999999999E-2</v>
      </c>
      <c r="X22" s="24">
        <v>7.0733333333333329E-2</v>
      </c>
    </row>
    <row r="23" spans="1:24" x14ac:dyDescent="0.2">
      <c r="A23" s="6">
        <v>23</v>
      </c>
      <c r="B23" s="2" t="s">
        <v>43</v>
      </c>
      <c r="C23" s="2" t="s">
        <v>44</v>
      </c>
      <c r="D23" s="2">
        <v>0</v>
      </c>
      <c r="E23" s="209" t="s">
        <v>44</v>
      </c>
      <c r="F23" s="209" t="s">
        <v>45</v>
      </c>
      <c r="G23" s="2">
        <v>1387.5</v>
      </c>
      <c r="H23" s="2" t="s">
        <v>26</v>
      </c>
      <c r="I23" s="2">
        <v>26.46</v>
      </c>
      <c r="J23" s="2">
        <v>25.68</v>
      </c>
      <c r="K23" s="7">
        <v>26.27</v>
      </c>
      <c r="L23" s="23">
        <v>16.2836</v>
      </c>
      <c r="M23" s="24">
        <v>0.55489650000000001</v>
      </c>
      <c r="N23" s="24">
        <v>0.445025</v>
      </c>
      <c r="O23" s="24">
        <v>1.8965816102170114</v>
      </c>
      <c r="P23" s="25">
        <v>2.2654836143619592</v>
      </c>
      <c r="R23" s="22" t="s">
        <v>207</v>
      </c>
      <c r="S23" s="24">
        <v>1.2256333333333334</v>
      </c>
      <c r="T23" s="24">
        <v>0.83202972159518407</v>
      </c>
      <c r="U23" s="24">
        <v>1.4730643647963977</v>
      </c>
      <c r="V23" s="24">
        <v>1.9957333333333331</v>
      </c>
      <c r="W23" s="24">
        <v>0.44513333333333333</v>
      </c>
      <c r="X23" s="24">
        <v>5.1699999999999996E-2</v>
      </c>
    </row>
    <row r="24" spans="1:24" x14ac:dyDescent="0.2">
      <c r="A24" s="6">
        <v>24</v>
      </c>
      <c r="B24" s="2" t="s">
        <v>46</v>
      </c>
      <c r="C24" s="2" t="s">
        <v>44</v>
      </c>
      <c r="D24" s="2">
        <v>0</v>
      </c>
      <c r="E24" s="209"/>
      <c r="F24" s="209"/>
      <c r="G24" s="2">
        <v>1391.3</v>
      </c>
      <c r="H24" s="2" t="s">
        <v>41</v>
      </c>
      <c r="I24" s="2">
        <v>27.05</v>
      </c>
      <c r="J24" s="2">
        <v>25.52</v>
      </c>
      <c r="K24" s="7">
        <v>29.303000000000001</v>
      </c>
      <c r="L24" s="23">
        <v>15.924949999999999</v>
      </c>
      <c r="M24" s="24">
        <v>0.31585950000000002</v>
      </c>
      <c r="N24" s="24">
        <v>0.2400555</v>
      </c>
      <c r="O24" s="24">
        <v>2.0969535237715418</v>
      </c>
      <c r="P24" s="25">
        <v>2.4941443553666374</v>
      </c>
      <c r="R24" s="22" t="s">
        <v>208</v>
      </c>
      <c r="S24" s="24">
        <v>1.5349000000000002</v>
      </c>
      <c r="T24" s="24">
        <v>0.92012154537754887</v>
      </c>
      <c r="U24" s="24">
        <v>1.6681491784546707</v>
      </c>
      <c r="V24" s="24">
        <v>2.0104000000000002</v>
      </c>
      <c r="W24" s="24">
        <v>4.3400000000000001E-2</v>
      </c>
      <c r="X24" s="24">
        <v>3.7566666666666665E-2</v>
      </c>
    </row>
    <row r="25" spans="1:24" x14ac:dyDescent="0.2">
      <c r="A25" s="6">
        <v>25</v>
      </c>
      <c r="B25" s="2" t="s">
        <v>47</v>
      </c>
      <c r="C25" s="2" t="s">
        <v>44</v>
      </c>
      <c r="D25" s="2">
        <v>0</v>
      </c>
      <c r="E25" s="209"/>
      <c r="F25" s="209"/>
      <c r="G25" s="2">
        <v>1391.8</v>
      </c>
      <c r="H25" s="2" t="s">
        <v>41</v>
      </c>
      <c r="I25" s="2">
        <v>26.24</v>
      </c>
      <c r="J25" s="2">
        <v>25.49</v>
      </c>
      <c r="K25" s="7">
        <v>28.506</v>
      </c>
      <c r="L25" s="23">
        <v>16.5244</v>
      </c>
      <c r="M25" s="24">
        <v>0.20400550000000001</v>
      </c>
      <c r="N25" s="24">
        <v>0.14731749999999999</v>
      </c>
      <c r="O25" s="24">
        <v>2.1234327685110399</v>
      </c>
      <c r="P25" s="25">
        <v>2.5437765864558033</v>
      </c>
      <c r="R25" s="22" t="s">
        <v>209</v>
      </c>
      <c r="S25" s="24">
        <v>1.5207666666666668</v>
      </c>
      <c r="T25" s="24">
        <v>1.1699364034222501</v>
      </c>
      <c r="U25" s="24">
        <v>1.2998712256650724</v>
      </c>
      <c r="V25" s="24">
        <v>1.9883666666666666</v>
      </c>
      <c r="W25" s="24">
        <v>7.1233333333333329E-2</v>
      </c>
      <c r="X25" s="24">
        <v>5.3866666666666667E-2</v>
      </c>
    </row>
    <row r="26" spans="1:24" x14ac:dyDescent="0.2">
      <c r="A26" s="6">
        <v>26</v>
      </c>
      <c r="B26" s="2" t="s">
        <v>48</v>
      </c>
      <c r="C26" s="2" t="s">
        <v>44</v>
      </c>
      <c r="D26" s="2">
        <v>0</v>
      </c>
      <c r="E26" s="209"/>
      <c r="F26" s="209"/>
      <c r="G26" s="2">
        <v>1401.57</v>
      </c>
      <c r="H26" s="2" t="s">
        <v>19</v>
      </c>
      <c r="I26" s="2">
        <v>25.43</v>
      </c>
      <c r="J26" s="2">
        <v>25.56</v>
      </c>
      <c r="K26" s="7">
        <v>27.751000000000001</v>
      </c>
      <c r="L26" s="23">
        <v>17.3279</v>
      </c>
      <c r="M26" s="24">
        <v>1.6496999999999999</v>
      </c>
      <c r="N26" s="24">
        <v>1.4108700000000001</v>
      </c>
      <c r="O26" s="24">
        <v>2.1108677291947089</v>
      </c>
      <c r="P26" s="25">
        <v>2.5533003069720572</v>
      </c>
      <c r="R26" s="22" t="s">
        <v>210</v>
      </c>
      <c r="S26" s="24">
        <v>1.4114666666666666</v>
      </c>
      <c r="T26" s="24">
        <v>0.83665942518420522</v>
      </c>
      <c r="U26" s="24">
        <v>1.6870265536731479</v>
      </c>
      <c r="V26" s="24">
        <v>2.0411999999999999</v>
      </c>
      <c r="W26" s="24">
        <v>0.15586666666666668</v>
      </c>
      <c r="X26" s="24">
        <v>9.9166666666666667E-2</v>
      </c>
    </row>
    <row r="27" spans="1:24" x14ac:dyDescent="0.2">
      <c r="A27" s="6">
        <v>27</v>
      </c>
      <c r="B27" s="2" t="s">
        <v>49</v>
      </c>
      <c r="C27" s="2" t="s">
        <v>44</v>
      </c>
      <c r="D27" s="2">
        <v>0</v>
      </c>
      <c r="E27" s="209"/>
      <c r="F27" s="209"/>
      <c r="G27" s="2">
        <v>1404.45</v>
      </c>
      <c r="H27" s="2" t="s">
        <v>41</v>
      </c>
      <c r="I27" s="2">
        <v>26.86</v>
      </c>
      <c r="J27" s="2">
        <v>25.42</v>
      </c>
      <c r="K27" s="7">
        <v>29.751999999999999</v>
      </c>
      <c r="L27" s="23">
        <v>16.652850000000001</v>
      </c>
      <c r="M27" s="24">
        <v>0.23458299999999999</v>
      </c>
      <c r="N27" s="24">
        <v>0.1716705</v>
      </c>
      <c r="O27" s="24">
        <v>2.1778884628751105</v>
      </c>
      <c r="P27" s="25">
        <v>2.6130332662294742</v>
      </c>
      <c r="R27" s="22" t="s">
        <v>211</v>
      </c>
      <c r="S27" s="24">
        <v>1.5930666666666664</v>
      </c>
      <c r="T27" s="24">
        <v>1.2603330271454076</v>
      </c>
      <c r="U27" s="24">
        <v>1.2640045387645551</v>
      </c>
      <c r="V27" s="24">
        <v>1.9918000000000002</v>
      </c>
      <c r="W27" s="24">
        <v>0.15566666666666665</v>
      </c>
      <c r="X27" s="24">
        <v>5.1500000000000011E-2</v>
      </c>
    </row>
    <row r="28" spans="1:24" x14ac:dyDescent="0.2">
      <c r="A28" s="6">
        <v>28</v>
      </c>
      <c r="B28" s="2" t="s">
        <v>50</v>
      </c>
      <c r="C28" s="2" t="s">
        <v>44</v>
      </c>
      <c r="D28" s="2">
        <v>0</v>
      </c>
      <c r="E28" s="209"/>
      <c r="F28" s="209"/>
      <c r="G28" s="2">
        <v>1407.28</v>
      </c>
      <c r="H28" s="2" t="s">
        <v>51</v>
      </c>
      <c r="I28" s="2">
        <v>27.84</v>
      </c>
      <c r="J28" s="2">
        <v>25.64</v>
      </c>
      <c r="K28" s="7">
        <v>28.887</v>
      </c>
      <c r="L28" s="23">
        <v>21.09085</v>
      </c>
      <c r="M28" s="24">
        <v>53.526000000000003</v>
      </c>
      <c r="N28" s="24">
        <v>51.69135</v>
      </c>
      <c r="O28" s="24">
        <v>2.0019306694886931</v>
      </c>
      <c r="P28" s="25">
        <v>2.5370064709599096</v>
      </c>
      <c r="R28" s="22" t="s">
        <v>212</v>
      </c>
      <c r="S28" s="24">
        <v>1.4019000000000001</v>
      </c>
      <c r="T28" s="24">
        <v>1.2060632641415221</v>
      </c>
      <c r="U28" s="24">
        <v>1.162376835180263</v>
      </c>
      <c r="V28" s="24">
        <v>1.7188666666666668</v>
      </c>
      <c r="W28" s="24">
        <v>0.17163333333333333</v>
      </c>
      <c r="X28" s="24">
        <v>0.16700000000000001</v>
      </c>
    </row>
    <row r="29" spans="1:24" x14ac:dyDescent="0.2">
      <c r="A29" s="6">
        <v>29</v>
      </c>
      <c r="B29" s="2" t="s">
        <v>52</v>
      </c>
      <c r="C29" s="2" t="s">
        <v>44</v>
      </c>
      <c r="D29" s="2">
        <v>0</v>
      </c>
      <c r="E29" s="209"/>
      <c r="F29" s="209"/>
      <c r="G29" s="2">
        <v>1407.65</v>
      </c>
      <c r="H29" s="2" t="s">
        <v>51</v>
      </c>
      <c r="I29" s="2">
        <v>26.31</v>
      </c>
      <c r="J29" s="2">
        <v>25.6</v>
      </c>
      <c r="K29" s="7">
        <v>29.335999999999999</v>
      </c>
      <c r="L29" s="23">
        <v>15.38635</v>
      </c>
      <c r="M29" s="24">
        <v>4.2977349999999997E-2</v>
      </c>
      <c r="N29" s="24">
        <v>2.4910649999999999E-2</v>
      </c>
      <c r="O29" s="24">
        <v>2.1450159905302417</v>
      </c>
      <c r="P29" s="25">
        <v>2.5350710916302197</v>
      </c>
      <c r="R29" s="22" t="s">
        <v>213</v>
      </c>
      <c r="S29" s="24">
        <v>1.5449333333333335</v>
      </c>
      <c r="T29" s="24">
        <v>0.93643383101751976</v>
      </c>
      <c r="U29" s="24">
        <v>1.649805124676694</v>
      </c>
      <c r="V29" s="24">
        <v>2.0350000000000001</v>
      </c>
      <c r="W29" s="24">
        <v>4.1833333333333333E-2</v>
      </c>
      <c r="X29" s="24">
        <v>4.1066666666666668E-2</v>
      </c>
    </row>
    <row r="30" spans="1:24" x14ac:dyDescent="0.2">
      <c r="A30" s="6">
        <v>30</v>
      </c>
      <c r="B30" s="2" t="s">
        <v>53</v>
      </c>
      <c r="C30" s="2" t="s">
        <v>44</v>
      </c>
      <c r="D30" s="2">
        <v>0</v>
      </c>
      <c r="E30" s="209"/>
      <c r="F30" s="209"/>
      <c r="G30" s="2">
        <v>1409.2</v>
      </c>
      <c r="H30" s="2" t="s">
        <v>19</v>
      </c>
      <c r="I30" s="2">
        <v>26.62</v>
      </c>
      <c r="J30" s="2">
        <v>25.59</v>
      </c>
      <c r="K30" s="7">
        <v>30.666</v>
      </c>
      <c r="L30" s="23">
        <v>16.672599999999999</v>
      </c>
      <c r="M30" s="24">
        <v>2.40194E-2</v>
      </c>
      <c r="N30" s="24">
        <v>1.2162550000000001E-2</v>
      </c>
      <c r="O30" s="24">
        <v>2.2304909272380331</v>
      </c>
      <c r="P30" s="25">
        <v>2.6767806083097514</v>
      </c>
      <c r="R30" s="22" t="s">
        <v>214</v>
      </c>
      <c r="S30" s="24">
        <v>1.4899666666666667</v>
      </c>
      <c r="T30" s="24">
        <v>0.97669306546753454</v>
      </c>
      <c r="U30" s="24">
        <v>1.5255219058542537</v>
      </c>
      <c r="V30" s="24">
        <v>2.0416666666666665</v>
      </c>
      <c r="W30" s="24">
        <v>4.6366666666666667E-2</v>
      </c>
      <c r="X30" s="24">
        <v>3.7066666666666664E-2</v>
      </c>
    </row>
    <row r="31" spans="1:24" x14ac:dyDescent="0.2">
      <c r="A31" s="6">
        <v>31</v>
      </c>
      <c r="B31" s="2" t="s">
        <v>54</v>
      </c>
      <c r="C31" s="2" t="s">
        <v>44</v>
      </c>
      <c r="D31" s="2">
        <v>0</v>
      </c>
      <c r="E31" s="209"/>
      <c r="F31" s="209"/>
      <c r="G31" s="2">
        <v>1410.1</v>
      </c>
      <c r="H31" s="2" t="s">
        <v>28</v>
      </c>
      <c r="I31" s="2">
        <v>27.49</v>
      </c>
      <c r="J31" s="2">
        <v>25.36</v>
      </c>
      <c r="K31" s="7">
        <v>29.532</v>
      </c>
      <c r="L31" s="23">
        <v>15.5505</v>
      </c>
      <c r="M31" s="24">
        <v>2.0815500000000001E-2</v>
      </c>
      <c r="N31" s="24">
        <v>1.0592500000000001E-2</v>
      </c>
      <c r="O31" s="24">
        <v>2.0725155231817904</v>
      </c>
      <c r="P31" s="25">
        <v>2.4541482540482402</v>
      </c>
      <c r="R31" s="22" t="s">
        <v>215</v>
      </c>
      <c r="S31" s="24">
        <v>1.6092000000000002</v>
      </c>
      <c r="T31" s="24">
        <v>1.0474125887259369</v>
      </c>
      <c r="U31" s="24">
        <v>1.5363573221488738</v>
      </c>
      <c r="V31" s="24">
        <v>2.0168666666666666</v>
      </c>
      <c r="W31" s="24">
        <v>7.2933333333333336E-2</v>
      </c>
      <c r="X31" s="24">
        <v>3.9133333333333332E-2</v>
      </c>
    </row>
    <row r="32" spans="1:24" x14ac:dyDescent="0.2">
      <c r="A32" s="6">
        <v>32</v>
      </c>
      <c r="B32" s="2" t="s">
        <v>55</v>
      </c>
      <c r="C32" s="2" t="s">
        <v>44</v>
      </c>
      <c r="D32" s="2">
        <v>0</v>
      </c>
      <c r="E32" s="209"/>
      <c r="F32" s="209"/>
      <c r="G32" s="2">
        <v>1410.5</v>
      </c>
      <c r="H32" s="2" t="s">
        <v>28</v>
      </c>
      <c r="I32" s="2">
        <v>26.9</v>
      </c>
      <c r="J32" s="2">
        <v>25.62</v>
      </c>
      <c r="K32" s="7">
        <v>29.843</v>
      </c>
      <c r="L32" s="23">
        <v>16.099049999999998</v>
      </c>
      <c r="M32" s="24">
        <v>2.4094150000000002E-2</v>
      </c>
      <c r="N32" s="24">
        <v>1.25798E-2</v>
      </c>
      <c r="O32" s="24">
        <v>2.1308900328356506</v>
      </c>
      <c r="P32" s="25">
        <v>2.539767726056898</v>
      </c>
      <c r="R32" s="22" t="s">
        <v>216</v>
      </c>
      <c r="S32" s="24">
        <v>1.6309666666666667</v>
      </c>
      <c r="T32" s="24">
        <v>1.134885395164422</v>
      </c>
      <c r="U32" s="24">
        <v>1.4371201476518891</v>
      </c>
      <c r="V32" s="24">
        <v>1.9987333333333333</v>
      </c>
      <c r="W32" s="24">
        <v>6.7900000000000002E-2</v>
      </c>
      <c r="X32" s="24">
        <v>3.7700000000000004E-2</v>
      </c>
    </row>
    <row r="33" spans="1:24" x14ac:dyDescent="0.2">
      <c r="A33" s="6">
        <v>33</v>
      </c>
      <c r="B33" s="2" t="s">
        <v>58</v>
      </c>
      <c r="C33" s="2" t="s">
        <v>59</v>
      </c>
      <c r="D33" s="2">
        <v>1</v>
      </c>
      <c r="E33" s="209" t="s">
        <v>59</v>
      </c>
      <c r="F33" s="209" t="s">
        <v>60</v>
      </c>
      <c r="G33" s="2">
        <v>981.26</v>
      </c>
      <c r="H33" s="2" t="s">
        <v>61</v>
      </c>
      <c r="I33" s="2">
        <v>27.51</v>
      </c>
      <c r="J33" s="2">
        <v>25.72</v>
      </c>
      <c r="K33" s="7">
        <v>30.064</v>
      </c>
      <c r="L33" s="29">
        <v>24.377749999999999</v>
      </c>
      <c r="M33" s="30">
        <v>0.132352</v>
      </c>
      <c r="N33" s="30">
        <v>8.6912550000000005E-2</v>
      </c>
      <c r="O33" s="30">
        <v>2.1291631702455351</v>
      </c>
      <c r="P33" s="31">
        <v>2.8155254919288879</v>
      </c>
      <c r="R33" s="22" t="s">
        <v>217</v>
      </c>
      <c r="S33" s="24">
        <v>1.2713333333333334</v>
      </c>
      <c r="T33" s="24">
        <v>0.97199423265163454</v>
      </c>
      <c r="U33" s="24">
        <v>1.3079638650376466</v>
      </c>
      <c r="V33" s="24">
        <v>1.9780333333333335</v>
      </c>
      <c r="W33" s="24">
        <v>8.2766666666666655E-2</v>
      </c>
      <c r="X33" s="24">
        <v>6.7866666666666672E-2</v>
      </c>
    </row>
    <row r="34" spans="1:24" x14ac:dyDescent="0.2">
      <c r="A34" s="6">
        <v>34</v>
      </c>
      <c r="B34" s="2" t="s">
        <v>62</v>
      </c>
      <c r="C34" s="2" t="s">
        <v>59</v>
      </c>
      <c r="D34" s="2">
        <v>1</v>
      </c>
      <c r="E34" s="209"/>
      <c r="F34" s="209"/>
      <c r="G34" s="2">
        <v>981.47</v>
      </c>
      <c r="H34" s="2" t="s">
        <v>61</v>
      </c>
      <c r="I34" s="2">
        <v>25.91</v>
      </c>
      <c r="J34" s="2">
        <v>25.49</v>
      </c>
      <c r="K34" s="7">
        <v>29.611999999999998</v>
      </c>
      <c r="L34" s="29">
        <v>25.587250000000001</v>
      </c>
      <c r="M34" s="30">
        <v>0.35602400000000001</v>
      </c>
      <c r="N34" s="30">
        <v>0.26908799999999999</v>
      </c>
      <c r="O34" s="30">
        <v>2.2033984412355361</v>
      </c>
      <c r="P34" s="31">
        <v>2.9610495539359625</v>
      </c>
      <c r="R34" s="22" t="s">
        <v>218</v>
      </c>
      <c r="S34" s="24">
        <v>1.2431333333333334</v>
      </c>
      <c r="T34" s="24">
        <v>1.0590390625837935</v>
      </c>
      <c r="U34" s="24">
        <v>1.1738314262935641</v>
      </c>
      <c r="V34" s="24">
        <v>2.0030999999999999</v>
      </c>
      <c r="W34" s="24">
        <v>5.053333333333334E-2</v>
      </c>
      <c r="X34" s="24">
        <v>4.0899999999999999E-2</v>
      </c>
    </row>
    <row r="35" spans="1:24" x14ac:dyDescent="0.2">
      <c r="A35" s="6">
        <v>35</v>
      </c>
      <c r="B35" s="2" t="s">
        <v>63</v>
      </c>
      <c r="C35" s="2" t="s">
        <v>59</v>
      </c>
      <c r="D35" s="2">
        <v>1</v>
      </c>
      <c r="E35" s="209"/>
      <c r="F35" s="209"/>
      <c r="G35" s="2">
        <v>986.02</v>
      </c>
      <c r="H35" s="2" t="s">
        <v>64</v>
      </c>
      <c r="I35" s="2">
        <v>26.67</v>
      </c>
      <c r="J35" s="2">
        <v>25.68</v>
      </c>
      <c r="K35" s="7">
        <v>26.844999999999999</v>
      </c>
      <c r="L35" s="29">
        <v>23.69585</v>
      </c>
      <c r="M35" s="30">
        <v>11.00465</v>
      </c>
      <c r="N35" s="30">
        <v>10.2568</v>
      </c>
      <c r="O35" s="30">
        <v>1.9145260364391261</v>
      </c>
      <c r="P35" s="31">
        <v>2.5090707799634284</v>
      </c>
      <c r="R35" s="22" t="s">
        <v>219</v>
      </c>
      <c r="S35" s="24">
        <v>1.1462333333333332</v>
      </c>
      <c r="T35" s="24">
        <v>0.60560679423425512</v>
      </c>
      <c r="U35" s="24">
        <v>1.8927022355861451</v>
      </c>
      <c r="V35" s="24">
        <v>1.9832000000000001</v>
      </c>
      <c r="W35" s="24">
        <v>6.3E-2</v>
      </c>
      <c r="X35" s="24">
        <v>6.2633333333333333E-2</v>
      </c>
    </row>
    <row r="36" spans="1:24" x14ac:dyDescent="0.2">
      <c r="A36" s="6">
        <v>36</v>
      </c>
      <c r="B36" s="2" t="s">
        <v>65</v>
      </c>
      <c r="C36" s="2" t="s">
        <v>59</v>
      </c>
      <c r="D36" s="2">
        <v>1</v>
      </c>
      <c r="E36" s="209"/>
      <c r="F36" s="209"/>
      <c r="G36" s="2">
        <v>986.14</v>
      </c>
      <c r="H36" s="2" t="s">
        <v>64</v>
      </c>
      <c r="I36" s="2">
        <v>26.48</v>
      </c>
      <c r="J36" s="2">
        <v>25.9</v>
      </c>
      <c r="K36" s="7">
        <v>27.75</v>
      </c>
      <c r="L36" s="29">
        <v>21.55105</v>
      </c>
      <c r="M36" s="30">
        <v>18.54175</v>
      </c>
      <c r="N36" s="30">
        <v>17.535350000000001</v>
      </c>
      <c r="O36" s="30">
        <v>1.9758563120094943</v>
      </c>
      <c r="P36" s="31">
        <v>2.518652298714489</v>
      </c>
      <c r="R36" s="22" t="s">
        <v>220</v>
      </c>
      <c r="S36" s="24">
        <v>1.2827</v>
      </c>
      <c r="T36" s="24">
        <v>0.73671038434552127</v>
      </c>
      <c r="U36" s="24">
        <v>1.7411183923239046</v>
      </c>
      <c r="V36" s="24">
        <v>1.9091666666666667</v>
      </c>
      <c r="W36" s="24">
        <v>0.18210000000000001</v>
      </c>
      <c r="X36" s="24">
        <v>0.14863333333333334</v>
      </c>
    </row>
    <row r="37" spans="1:24" x14ac:dyDescent="0.2">
      <c r="A37" s="6">
        <v>37</v>
      </c>
      <c r="B37" s="2" t="s">
        <v>66</v>
      </c>
      <c r="C37" s="2" t="s">
        <v>59</v>
      </c>
      <c r="D37" s="2">
        <v>1</v>
      </c>
      <c r="E37" s="209"/>
      <c r="F37" s="209"/>
      <c r="G37" s="2">
        <v>987.05</v>
      </c>
      <c r="H37" s="2" t="s">
        <v>67</v>
      </c>
      <c r="I37" s="2">
        <v>25.74</v>
      </c>
      <c r="J37" s="2">
        <v>25.77</v>
      </c>
      <c r="K37" s="7">
        <v>25.565999999999999</v>
      </c>
      <c r="L37" s="29">
        <v>24.86515</v>
      </c>
      <c r="M37" s="30">
        <v>6.1743800000000002</v>
      </c>
      <c r="N37" s="30">
        <v>5.6426400000000001</v>
      </c>
      <c r="O37" s="30">
        <v>1.8941895319327986</v>
      </c>
      <c r="P37" s="31">
        <v>2.5210539131935539</v>
      </c>
      <c r="R37" s="22" t="s">
        <v>221</v>
      </c>
      <c r="S37" s="24">
        <v>1.0235000000000001</v>
      </c>
      <c r="T37" s="24">
        <v>0.57418227650219822</v>
      </c>
      <c r="U37" s="24">
        <v>1.7825349926071459</v>
      </c>
      <c r="V37" s="24">
        <v>1.9451666666666665</v>
      </c>
      <c r="W37" s="24">
        <v>0.15926666666666667</v>
      </c>
      <c r="X37" s="24">
        <v>3.9833333333333332E-2</v>
      </c>
    </row>
    <row r="38" spans="1:24" x14ac:dyDescent="0.2">
      <c r="A38" s="6">
        <v>38</v>
      </c>
      <c r="B38" s="2" t="s">
        <v>68</v>
      </c>
      <c r="C38" s="2" t="s">
        <v>59</v>
      </c>
      <c r="D38" s="2">
        <v>1</v>
      </c>
      <c r="E38" s="209"/>
      <c r="F38" s="209"/>
      <c r="G38" s="2">
        <v>987.16</v>
      </c>
      <c r="H38" s="2" t="s">
        <v>67</v>
      </c>
      <c r="I38" s="2">
        <v>26.78</v>
      </c>
      <c r="J38" s="2">
        <v>25.75</v>
      </c>
      <c r="K38" s="7">
        <v>26.545999999999999</v>
      </c>
      <c r="L38" s="29">
        <v>27.154299999999999</v>
      </c>
      <c r="M38" s="30">
        <v>7.1613299999999995</v>
      </c>
      <c r="N38" s="30">
        <v>6.584295</v>
      </c>
      <c r="O38" s="30">
        <v>1.8878046136437958</v>
      </c>
      <c r="P38" s="31">
        <v>2.5915122765855076</v>
      </c>
      <c r="R38" s="22" t="s">
        <v>222</v>
      </c>
      <c r="S38" s="24">
        <v>0.86916666666666664</v>
      </c>
      <c r="T38" s="24">
        <v>0.50426247491211251</v>
      </c>
      <c r="U38" s="24">
        <v>1.7236393939845573</v>
      </c>
      <c r="V38" s="24">
        <v>1.8780666666666666</v>
      </c>
      <c r="W38" s="24">
        <v>0.26619999999999999</v>
      </c>
      <c r="X38" s="24">
        <v>0.12706666666666666</v>
      </c>
    </row>
    <row r="39" spans="1:24" x14ac:dyDescent="0.2">
      <c r="A39" s="6">
        <v>39</v>
      </c>
      <c r="B39" s="2" t="s">
        <v>69</v>
      </c>
      <c r="C39" s="2" t="s">
        <v>59</v>
      </c>
      <c r="D39" s="2">
        <v>1</v>
      </c>
      <c r="E39" s="209"/>
      <c r="F39" s="209"/>
      <c r="G39" s="2">
        <v>987.4</v>
      </c>
      <c r="H39" s="2" t="s">
        <v>67</v>
      </c>
      <c r="I39" s="2">
        <v>26.47</v>
      </c>
      <c r="J39" s="2">
        <v>25.84</v>
      </c>
      <c r="K39" s="7">
        <v>26.207000000000001</v>
      </c>
      <c r="L39" s="29">
        <v>22.641999999999999</v>
      </c>
      <c r="M39" s="30">
        <v>5.7530200000000002</v>
      </c>
      <c r="N39" s="30">
        <v>5.2432249999999998</v>
      </c>
      <c r="O39" s="30">
        <v>1.9071255534146503</v>
      </c>
      <c r="P39" s="31">
        <v>2.4653235346106821</v>
      </c>
      <c r="R39" s="22" t="s">
        <v>223</v>
      </c>
      <c r="S39" s="24">
        <v>1.1646000000000001</v>
      </c>
      <c r="T39" s="24">
        <v>0.60813537218310532</v>
      </c>
      <c r="U39" s="24">
        <v>1.9150341408678118</v>
      </c>
      <c r="V39" s="24">
        <v>1.8498999999999999</v>
      </c>
      <c r="W39" s="24">
        <v>0.12893333333333334</v>
      </c>
      <c r="X39" s="24">
        <v>3.096666666666666E-2</v>
      </c>
    </row>
    <row r="40" spans="1:24" x14ac:dyDescent="0.2">
      <c r="A40" s="6">
        <v>40</v>
      </c>
      <c r="B40" s="2" t="s">
        <v>70</v>
      </c>
      <c r="C40" s="2" t="s">
        <v>59</v>
      </c>
      <c r="D40" s="2">
        <v>1</v>
      </c>
      <c r="E40" s="209"/>
      <c r="F40" s="209"/>
      <c r="G40" s="2">
        <v>987.78</v>
      </c>
      <c r="H40" s="2" t="s">
        <v>71</v>
      </c>
      <c r="I40" s="2">
        <v>26.73</v>
      </c>
      <c r="J40" s="2">
        <v>25.62</v>
      </c>
      <c r="K40" s="7">
        <v>27.768999999999998</v>
      </c>
      <c r="L40" s="29">
        <v>22.331299999999999</v>
      </c>
      <c r="M40" s="30">
        <v>3.8218300000000003</v>
      </c>
      <c r="N40" s="30">
        <v>3.4230549999999997</v>
      </c>
      <c r="O40" s="30">
        <v>2.0081164618060625</v>
      </c>
      <c r="P40" s="31">
        <v>2.5854904610333387</v>
      </c>
      <c r="R40" s="22" t="s">
        <v>224</v>
      </c>
      <c r="S40" s="24">
        <v>1.4342333333333332</v>
      </c>
      <c r="T40" s="24">
        <v>0.80090440033777266</v>
      </c>
      <c r="U40" s="24">
        <v>1.7907672035869213</v>
      </c>
      <c r="V40" s="24">
        <v>1.8429333333333335</v>
      </c>
      <c r="W40" s="24">
        <v>0.1128</v>
      </c>
      <c r="X40" s="24">
        <v>0.11383333333333333</v>
      </c>
    </row>
    <row r="41" spans="1:24" x14ac:dyDescent="0.2">
      <c r="A41" s="6">
        <v>41</v>
      </c>
      <c r="B41" s="2" t="s">
        <v>72</v>
      </c>
      <c r="C41" s="2" t="s">
        <v>59</v>
      </c>
      <c r="D41" s="2">
        <v>1</v>
      </c>
      <c r="E41" s="209"/>
      <c r="F41" s="209"/>
      <c r="G41" s="2">
        <v>989.5</v>
      </c>
      <c r="H41" s="2" t="s">
        <v>71</v>
      </c>
      <c r="I41" s="2">
        <v>28.56</v>
      </c>
      <c r="J41" s="2">
        <v>25.41</v>
      </c>
      <c r="K41" s="7">
        <v>33.295000000000002</v>
      </c>
      <c r="L41" s="29">
        <v>12.2478</v>
      </c>
      <c r="M41" s="30">
        <v>3.7805699999999998E-2</v>
      </c>
      <c r="N41" s="30">
        <v>2.0945699999999998E-2</v>
      </c>
      <c r="O41" s="30">
        <v>2.2988930491628148</v>
      </c>
      <c r="P41" s="31">
        <v>2.6197554044833051</v>
      </c>
      <c r="R41" s="22" t="s">
        <v>225</v>
      </c>
      <c r="S41" s="24">
        <v>2.0062666666666664</v>
      </c>
      <c r="T41" s="24">
        <v>1.5064130812343548</v>
      </c>
      <c r="U41" s="24">
        <v>1.3318170770415321</v>
      </c>
      <c r="V41" s="24">
        <v>2.2052999999999998</v>
      </c>
      <c r="W41" s="24">
        <v>6.2366666666666661E-2</v>
      </c>
      <c r="X41" s="24">
        <v>4.48E-2</v>
      </c>
    </row>
    <row r="42" spans="1:24" x14ac:dyDescent="0.2">
      <c r="A42" s="6">
        <v>42</v>
      </c>
      <c r="B42" s="2" t="s">
        <v>73</v>
      </c>
      <c r="C42" s="2" t="s">
        <v>74</v>
      </c>
      <c r="D42" s="2">
        <v>1</v>
      </c>
      <c r="E42" s="209" t="s">
        <v>74</v>
      </c>
      <c r="F42" s="209" t="s">
        <v>75</v>
      </c>
      <c r="G42" s="2">
        <v>837.8</v>
      </c>
      <c r="H42" s="2" t="s">
        <v>67</v>
      </c>
      <c r="I42" s="2">
        <v>28.18</v>
      </c>
      <c r="J42" s="2">
        <v>25.62</v>
      </c>
      <c r="K42" s="7">
        <v>41.75</v>
      </c>
      <c r="L42" s="29">
        <v>10.403600000000001</v>
      </c>
      <c r="M42" s="30">
        <v>7.6580950000000009E-2</v>
      </c>
      <c r="N42" s="30">
        <v>4.8286049999999997E-2</v>
      </c>
      <c r="O42" s="30">
        <v>2.8995351872107178</v>
      </c>
      <c r="P42" s="31">
        <v>3.2362175930155717</v>
      </c>
      <c r="R42" s="22" t="s">
        <v>226</v>
      </c>
      <c r="S42" s="24">
        <v>1.9292333333333334</v>
      </c>
      <c r="T42" s="24">
        <v>1.7368195915475924</v>
      </c>
      <c r="U42" s="24">
        <v>1.1107851055585405</v>
      </c>
      <c r="V42" s="24">
        <v>2.3605</v>
      </c>
      <c r="W42" s="24">
        <v>0.20473333333333332</v>
      </c>
      <c r="X42" s="24">
        <v>5.3333333333333337E-2</v>
      </c>
    </row>
    <row r="43" spans="1:24" x14ac:dyDescent="0.2">
      <c r="A43" s="6">
        <v>43</v>
      </c>
      <c r="B43" s="2" t="s">
        <v>76</v>
      </c>
      <c r="C43" s="2" t="s">
        <v>74</v>
      </c>
      <c r="D43" s="2">
        <v>1</v>
      </c>
      <c r="E43" s="209"/>
      <c r="F43" s="209"/>
      <c r="G43" s="2">
        <v>837.84</v>
      </c>
      <c r="H43" s="2" t="s">
        <v>67</v>
      </c>
      <c r="I43" s="2">
        <v>26.81</v>
      </c>
      <c r="J43" s="2">
        <v>25.55</v>
      </c>
      <c r="K43" s="7">
        <v>36.869</v>
      </c>
      <c r="L43" s="29">
        <v>14.1365</v>
      </c>
      <c r="M43" s="30">
        <v>0.239784</v>
      </c>
      <c r="N43" s="30">
        <v>0.17738999999999999</v>
      </c>
      <c r="O43" s="30">
        <v>2.6754763093302931</v>
      </c>
      <c r="P43" s="31">
        <v>3.1159632895909248</v>
      </c>
      <c r="R43" s="22" t="s">
        <v>227</v>
      </c>
      <c r="S43" s="24">
        <v>1.8230333333333331</v>
      </c>
      <c r="T43" s="24">
        <v>1.5138543477598394</v>
      </c>
      <c r="U43" s="24">
        <v>1.2042329805578775</v>
      </c>
      <c r="V43" s="24">
        <v>2.2837666666666667</v>
      </c>
      <c r="W43" s="24">
        <v>0.21543333333333334</v>
      </c>
      <c r="X43" s="24">
        <v>0.19913333333333336</v>
      </c>
    </row>
    <row r="44" spans="1:24" x14ac:dyDescent="0.2">
      <c r="A44" s="6">
        <v>44</v>
      </c>
      <c r="B44" s="2" t="s">
        <v>77</v>
      </c>
      <c r="C44" s="2" t="s">
        <v>74</v>
      </c>
      <c r="D44" s="2">
        <v>1</v>
      </c>
      <c r="E44" s="209"/>
      <c r="F44" s="209"/>
      <c r="G44" s="2">
        <v>840.66</v>
      </c>
      <c r="H44" s="2" t="s">
        <v>38</v>
      </c>
      <c r="I44" s="2">
        <v>25.76</v>
      </c>
      <c r="J44" s="2">
        <v>25.45</v>
      </c>
      <c r="K44" s="7">
        <v>27.166</v>
      </c>
      <c r="L44" s="29">
        <v>24.543749999999999</v>
      </c>
      <c r="M44" s="30">
        <v>2.6810650000000003</v>
      </c>
      <c r="N44" s="30">
        <v>2.3595950000000001</v>
      </c>
      <c r="O44" s="30">
        <v>2.0609796762365336</v>
      </c>
      <c r="P44" s="31">
        <v>2.7313567117757214</v>
      </c>
      <c r="R44" s="22" t="s">
        <v>228</v>
      </c>
      <c r="S44" s="24">
        <v>1.4721333333333335</v>
      </c>
      <c r="T44" s="24">
        <v>1.0811184139419738</v>
      </c>
      <c r="U44" s="24">
        <v>1.3616763107064667</v>
      </c>
      <c r="V44" s="24">
        <v>1.8263666666666667</v>
      </c>
      <c r="W44" s="24">
        <v>0.13633333333333333</v>
      </c>
      <c r="X44" s="24">
        <v>9.3899999999999997E-2</v>
      </c>
    </row>
    <row r="45" spans="1:24" x14ac:dyDescent="0.2">
      <c r="A45" s="6">
        <v>45</v>
      </c>
      <c r="B45" s="2" t="s">
        <v>78</v>
      </c>
      <c r="C45" s="2" t="s">
        <v>74</v>
      </c>
      <c r="D45" s="2">
        <v>1</v>
      </c>
      <c r="E45" s="209"/>
      <c r="F45" s="209"/>
      <c r="G45" s="2">
        <v>841.14</v>
      </c>
      <c r="H45" s="2" t="s">
        <v>19</v>
      </c>
      <c r="I45" s="2">
        <v>26.97</v>
      </c>
      <c r="J45" s="2">
        <v>25.5</v>
      </c>
      <c r="K45" s="7">
        <v>29.933</v>
      </c>
      <c r="L45" s="29">
        <v>26.58935</v>
      </c>
      <c r="M45" s="30">
        <v>0.84611750000000008</v>
      </c>
      <c r="N45" s="30">
        <v>0.69690149999999995</v>
      </c>
      <c r="O45" s="30">
        <v>2.160274339356588</v>
      </c>
      <c r="P45" s="31">
        <v>2.9427250993746612</v>
      </c>
      <c r="R45" s="22" t="s">
        <v>229</v>
      </c>
      <c r="S45" s="24">
        <v>1.1816333333333333</v>
      </c>
      <c r="T45" s="24">
        <v>1.0322147535896642</v>
      </c>
      <c r="U45" s="24">
        <v>1.144755322692343</v>
      </c>
      <c r="V45" s="24">
        <v>2.1827666666666663</v>
      </c>
      <c r="W45" s="24">
        <v>0.11306666666666666</v>
      </c>
      <c r="X45" s="24">
        <v>0.16696666666666668</v>
      </c>
    </row>
    <row r="46" spans="1:24" ht="16" thickBot="1" x14ac:dyDescent="0.25">
      <c r="A46" s="8">
        <v>46</v>
      </c>
      <c r="B46" s="9" t="s">
        <v>79</v>
      </c>
      <c r="C46" s="2" t="s">
        <v>74</v>
      </c>
      <c r="D46" s="2">
        <v>1</v>
      </c>
      <c r="E46" s="216"/>
      <c r="F46" s="216"/>
      <c r="G46" s="9">
        <v>841.16</v>
      </c>
      <c r="H46" s="9" t="s">
        <v>19</v>
      </c>
      <c r="I46" s="9">
        <v>26.54</v>
      </c>
      <c r="J46" s="9">
        <v>25.51</v>
      </c>
      <c r="K46" s="10">
        <v>27.481000000000002</v>
      </c>
      <c r="L46" s="32">
        <v>29.007550000000002</v>
      </c>
      <c r="M46" s="33">
        <v>2.41621</v>
      </c>
      <c r="N46" s="33">
        <v>2.1114300000000004</v>
      </c>
      <c r="O46" s="33">
        <v>2.010336460688757</v>
      </c>
      <c r="P46" s="34">
        <v>2.8317611590332974</v>
      </c>
      <c r="R46" s="22" t="s">
        <v>230</v>
      </c>
      <c r="S46" s="24">
        <v>0.9607</v>
      </c>
      <c r="T46" s="24">
        <v>0.65160553762881235</v>
      </c>
      <c r="U46" s="24">
        <v>1.4743582497717562</v>
      </c>
      <c r="V46" s="24">
        <v>1.8873333333333333</v>
      </c>
      <c r="W46" s="24">
        <v>8.5000000000000006E-2</v>
      </c>
      <c r="X46" s="24">
        <v>9.636666666666667E-2</v>
      </c>
    </row>
  </sheetData>
  <mergeCells count="8">
    <mergeCell ref="E42:E46"/>
    <mergeCell ref="F42:F46"/>
    <mergeCell ref="E2:E22"/>
    <mergeCell ref="F2:F22"/>
    <mergeCell ref="E23:E32"/>
    <mergeCell ref="F23:F32"/>
    <mergeCell ref="E33:E41"/>
    <mergeCell ref="F33:F41"/>
  </mergeCells>
  <phoneticPr fontId="1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F2D05-3661-7B48-816D-02D778AA8890}">
  <dimension ref="A1:S10"/>
  <sheetViews>
    <sheetView workbookViewId="0">
      <selection activeCell="F26" sqref="F26"/>
    </sheetView>
  </sheetViews>
  <sheetFormatPr baseColWidth="10" defaultRowHeight="15" x14ac:dyDescent="0.2"/>
  <cols>
    <col min="7" max="7" width="14.5" customWidth="1"/>
  </cols>
  <sheetData>
    <row r="1" spans="1:19" ht="106" thickBot="1" x14ac:dyDescent="0.25">
      <c r="A1" s="96" t="s">
        <v>267</v>
      </c>
      <c r="B1" s="96" t="s">
        <v>275</v>
      </c>
      <c r="C1" s="97" t="s">
        <v>4</v>
      </c>
      <c r="D1" s="97" t="s">
        <v>5</v>
      </c>
      <c r="E1" s="97" t="s">
        <v>231</v>
      </c>
      <c r="F1" s="98" t="s">
        <v>276</v>
      </c>
      <c r="G1" s="97" t="s">
        <v>277</v>
      </c>
      <c r="H1" s="97" t="s">
        <v>278</v>
      </c>
      <c r="I1" s="97" t="s">
        <v>279</v>
      </c>
      <c r="J1" s="97" t="s">
        <v>280</v>
      </c>
      <c r="K1" s="97" t="s">
        <v>281</v>
      </c>
      <c r="L1" s="99" t="s">
        <v>274</v>
      </c>
      <c r="M1" s="95" t="s">
        <v>268</v>
      </c>
      <c r="N1" s="95" t="s">
        <v>269</v>
      </c>
      <c r="O1" s="95" t="s">
        <v>270</v>
      </c>
      <c r="P1" s="123" t="s">
        <v>282</v>
      </c>
      <c r="Q1" s="124" t="s">
        <v>271</v>
      </c>
      <c r="R1" s="124" t="s">
        <v>272</v>
      </c>
      <c r="S1" s="125" t="s">
        <v>273</v>
      </c>
    </row>
    <row r="2" spans="1:19" x14ac:dyDescent="0.2">
      <c r="A2" s="100">
        <v>1</v>
      </c>
      <c r="B2" s="101" t="s">
        <v>53</v>
      </c>
      <c r="C2" s="102" t="s">
        <v>44</v>
      </c>
      <c r="D2" s="102" t="s">
        <v>45</v>
      </c>
      <c r="E2" s="78">
        <v>1409.2</v>
      </c>
      <c r="F2" s="103" t="s">
        <v>259</v>
      </c>
      <c r="G2" s="104">
        <v>16.672599999999999</v>
      </c>
      <c r="H2" s="104">
        <v>2.40194E-2</v>
      </c>
      <c r="I2" s="104">
        <v>1.2162550000000001E-2</v>
      </c>
      <c r="J2" s="104">
        <v>2.2304909272380331</v>
      </c>
      <c r="K2" s="104">
        <v>2.6767806083097514</v>
      </c>
      <c r="L2" s="105">
        <v>13.592000000000001</v>
      </c>
      <c r="M2" s="106">
        <v>0.67600000000000005</v>
      </c>
      <c r="N2" s="107">
        <f>M2-0.061</f>
        <v>0.61499999999999999</v>
      </c>
      <c r="O2" s="107">
        <f t="shared" ref="O2:O10" si="0">100*N2/$L2</f>
        <v>4.5247204237786933</v>
      </c>
      <c r="P2" s="108">
        <v>4.9000000000000004</v>
      </c>
      <c r="Q2" s="109">
        <v>0</v>
      </c>
      <c r="R2" s="108">
        <v>7.1999999999999995E-2</v>
      </c>
      <c r="S2" s="108">
        <f>Q2+R2</f>
        <v>7.1999999999999995E-2</v>
      </c>
    </row>
    <row r="3" spans="1:19" ht="14" customHeight="1" x14ac:dyDescent="0.2">
      <c r="A3" s="110">
        <v>2</v>
      </c>
      <c r="B3" s="67" t="s">
        <v>47</v>
      </c>
      <c r="C3" s="111" t="s">
        <v>44</v>
      </c>
      <c r="D3" s="111" t="s">
        <v>45</v>
      </c>
      <c r="E3" s="69">
        <v>1391.8</v>
      </c>
      <c r="F3" s="112" t="s">
        <v>258</v>
      </c>
      <c r="G3" s="76">
        <v>16.5244</v>
      </c>
      <c r="H3" s="76">
        <v>0.20400550000000001</v>
      </c>
      <c r="I3" s="76">
        <v>0.14731749999999999</v>
      </c>
      <c r="J3" s="76">
        <v>2.1234327685110399</v>
      </c>
      <c r="K3" s="76">
        <v>2.5437765864558033</v>
      </c>
      <c r="L3" s="113">
        <v>13.314</v>
      </c>
      <c r="M3" s="71">
        <v>0.75900000000000001</v>
      </c>
      <c r="N3" s="72">
        <f t="shared" ref="N3:N10" si="1">M3-0.061</f>
        <v>0.69799999999999995</v>
      </c>
      <c r="O3" s="72">
        <f t="shared" si="0"/>
        <v>5.242601772570227</v>
      </c>
      <c r="P3" s="73">
        <v>5.6</v>
      </c>
      <c r="Q3" s="74">
        <v>0</v>
      </c>
      <c r="R3" s="73">
        <v>0.13</v>
      </c>
      <c r="S3" s="73">
        <f t="shared" ref="S3:S10" si="2">Q3+R3</f>
        <v>0.13</v>
      </c>
    </row>
    <row r="4" spans="1:19" x14ac:dyDescent="0.2">
      <c r="A4" s="110">
        <v>3</v>
      </c>
      <c r="B4" s="67" t="s">
        <v>31</v>
      </c>
      <c r="C4" s="111" t="s">
        <v>12</v>
      </c>
      <c r="D4" s="111" t="s">
        <v>13</v>
      </c>
      <c r="E4" s="76">
        <v>1357.52</v>
      </c>
      <c r="F4" s="112" t="s">
        <v>28</v>
      </c>
      <c r="G4" s="76">
        <v>16.3306</v>
      </c>
      <c r="H4" s="76">
        <v>2.640895E-2</v>
      </c>
      <c r="I4" s="76">
        <v>1.4054049999999998E-2</v>
      </c>
      <c r="J4" s="76">
        <v>2.113145613958558</v>
      </c>
      <c r="K4" s="76">
        <v>2.5255899675041187</v>
      </c>
      <c r="L4" s="113">
        <v>14.114000000000001</v>
      </c>
      <c r="M4" s="71">
        <v>0.82099999999999995</v>
      </c>
      <c r="N4" s="72">
        <f t="shared" si="1"/>
        <v>0.76</v>
      </c>
      <c r="O4" s="72">
        <f t="shared" si="0"/>
        <v>5.3847243871333426</v>
      </c>
      <c r="P4" s="73">
        <v>5.7</v>
      </c>
      <c r="Q4" s="74">
        <v>0</v>
      </c>
      <c r="R4" s="73">
        <v>0.11</v>
      </c>
      <c r="S4" s="73">
        <f t="shared" si="2"/>
        <v>0.11</v>
      </c>
    </row>
    <row r="5" spans="1:19" ht="16" thickBot="1" x14ac:dyDescent="0.25">
      <c r="A5" s="114">
        <v>4</v>
      </c>
      <c r="B5" s="115" t="s">
        <v>255</v>
      </c>
      <c r="C5" s="116" t="s">
        <v>12</v>
      </c>
      <c r="D5" s="116" t="s">
        <v>13</v>
      </c>
      <c r="E5" s="117">
        <v>1345.96</v>
      </c>
      <c r="F5" s="118" t="s">
        <v>257</v>
      </c>
      <c r="G5" s="119">
        <v>17.23</v>
      </c>
      <c r="H5" s="119">
        <v>10.029999999999999</v>
      </c>
      <c r="I5" s="119">
        <v>9.32</v>
      </c>
      <c r="J5" s="119">
        <v>2.16</v>
      </c>
      <c r="K5" s="119">
        <v>2.61</v>
      </c>
      <c r="L5" s="120">
        <v>14.247</v>
      </c>
      <c r="M5" s="90">
        <v>0.71799999999999997</v>
      </c>
      <c r="N5" s="91">
        <f t="shared" si="1"/>
        <v>0.65700000000000003</v>
      </c>
      <c r="O5" s="91">
        <f t="shared" si="0"/>
        <v>4.6114971572962729</v>
      </c>
      <c r="P5" s="92">
        <v>4.9000000000000004</v>
      </c>
      <c r="Q5" s="93">
        <v>4.1999999999999997E-3</v>
      </c>
      <c r="R5" s="92">
        <v>0.1</v>
      </c>
      <c r="S5" s="92">
        <f t="shared" si="2"/>
        <v>0.1042</v>
      </c>
    </row>
    <row r="6" spans="1:19" x14ac:dyDescent="0.2">
      <c r="A6" s="100">
        <v>5</v>
      </c>
      <c r="B6" s="101" t="s">
        <v>73</v>
      </c>
      <c r="C6" s="102" t="s">
        <v>74</v>
      </c>
      <c r="D6" s="102" t="s">
        <v>75</v>
      </c>
      <c r="E6" s="121">
        <v>837.8</v>
      </c>
      <c r="F6" s="103" t="s">
        <v>265</v>
      </c>
      <c r="G6" s="104">
        <v>10.403600000000001</v>
      </c>
      <c r="H6" s="104">
        <v>7.6580950000000009E-2</v>
      </c>
      <c r="I6" s="104">
        <v>4.8286049999999997E-2</v>
      </c>
      <c r="J6" s="104">
        <v>2.8995351872107178</v>
      </c>
      <c r="K6" s="104">
        <v>3.2362175930155717</v>
      </c>
      <c r="L6" s="105">
        <v>14.268000000000001</v>
      </c>
      <c r="M6" s="106">
        <v>0.46700000000000003</v>
      </c>
      <c r="N6" s="107">
        <f t="shared" si="1"/>
        <v>0.40600000000000003</v>
      </c>
      <c r="O6" s="107">
        <f t="shared" si="0"/>
        <v>2.845528455284553</v>
      </c>
      <c r="P6" s="108">
        <v>3.2</v>
      </c>
      <c r="Q6" s="109">
        <v>0</v>
      </c>
      <c r="R6" s="108">
        <v>9.4E-2</v>
      </c>
      <c r="S6" s="108">
        <f t="shared" si="2"/>
        <v>9.4E-2</v>
      </c>
    </row>
    <row r="7" spans="1:19" x14ac:dyDescent="0.2">
      <c r="A7" s="110">
        <v>6</v>
      </c>
      <c r="B7" s="67" t="s">
        <v>72</v>
      </c>
      <c r="C7" s="111" t="s">
        <v>59</v>
      </c>
      <c r="D7" s="111" t="s">
        <v>60</v>
      </c>
      <c r="E7" s="69">
        <v>989.5</v>
      </c>
      <c r="F7" s="112" t="s">
        <v>264</v>
      </c>
      <c r="G7" s="76">
        <v>12.2478</v>
      </c>
      <c r="H7" s="76">
        <v>3.7805699999999998E-2</v>
      </c>
      <c r="I7" s="76">
        <v>2.0945699999999998E-2</v>
      </c>
      <c r="J7" s="76">
        <v>2.2988930491628148</v>
      </c>
      <c r="K7" s="76">
        <v>2.6197554044833051</v>
      </c>
      <c r="L7" s="113">
        <v>14.35</v>
      </c>
      <c r="M7" s="71">
        <v>0.61899999999999999</v>
      </c>
      <c r="N7" s="72">
        <f t="shared" si="1"/>
        <v>0.55800000000000005</v>
      </c>
      <c r="O7" s="72">
        <f t="shared" si="0"/>
        <v>3.8885017421602792</v>
      </c>
      <c r="P7" s="73">
        <v>4.3</v>
      </c>
      <c r="Q7" s="74">
        <v>0</v>
      </c>
      <c r="R7" s="73">
        <v>6.5000000000000002E-2</v>
      </c>
      <c r="S7" s="73">
        <f t="shared" si="2"/>
        <v>6.5000000000000002E-2</v>
      </c>
    </row>
    <row r="8" spans="1:19" x14ac:dyDescent="0.2">
      <c r="A8" s="110">
        <v>7</v>
      </c>
      <c r="B8" s="67" t="s">
        <v>68</v>
      </c>
      <c r="C8" s="111" t="s">
        <v>59</v>
      </c>
      <c r="D8" s="111" t="s">
        <v>60</v>
      </c>
      <c r="E8" s="68">
        <v>987.16</v>
      </c>
      <c r="F8" s="112" t="s">
        <v>263</v>
      </c>
      <c r="G8" s="76">
        <v>27.154299999999999</v>
      </c>
      <c r="H8" s="76">
        <v>7.1613299999999995</v>
      </c>
      <c r="I8" s="76">
        <v>6.584295</v>
      </c>
      <c r="J8" s="76">
        <v>1.8878046136437958</v>
      </c>
      <c r="K8" s="76">
        <v>2.5915122765855076</v>
      </c>
      <c r="L8" s="113">
        <v>13.545</v>
      </c>
      <c r="M8" s="71">
        <v>0.47499999999999998</v>
      </c>
      <c r="N8" s="72">
        <f t="shared" si="1"/>
        <v>0.41399999999999998</v>
      </c>
      <c r="O8" s="72">
        <f t="shared" si="0"/>
        <v>3.0564784053156147</v>
      </c>
      <c r="P8" s="73">
        <v>3.4</v>
      </c>
      <c r="Q8" s="74">
        <v>7.4999999999999997E-2</v>
      </c>
      <c r="R8" s="73">
        <v>6.2E-2</v>
      </c>
      <c r="S8" s="73">
        <f t="shared" si="2"/>
        <v>0.13700000000000001</v>
      </c>
    </row>
    <row r="9" spans="1:19" x14ac:dyDescent="0.2">
      <c r="A9" s="110">
        <v>8</v>
      </c>
      <c r="B9" s="67" t="s">
        <v>260</v>
      </c>
      <c r="C9" s="111" t="s">
        <v>59</v>
      </c>
      <c r="D9" s="111" t="s">
        <v>60</v>
      </c>
      <c r="E9" s="68">
        <v>981.47</v>
      </c>
      <c r="F9" s="112" t="s">
        <v>262</v>
      </c>
      <c r="G9" s="76">
        <v>25.587250000000001</v>
      </c>
      <c r="H9" s="76">
        <v>0.35602400000000001</v>
      </c>
      <c r="I9" s="76">
        <v>0.26908799999999999</v>
      </c>
      <c r="J9" s="76">
        <v>2.2033984412355361</v>
      </c>
      <c r="K9" s="76">
        <v>2.9610495539359625</v>
      </c>
      <c r="L9" s="113">
        <v>13.161</v>
      </c>
      <c r="M9" s="71">
        <v>0.42099999999999999</v>
      </c>
      <c r="N9" s="72">
        <f t="shared" si="1"/>
        <v>0.36</v>
      </c>
      <c r="O9" s="72">
        <f t="shared" si="0"/>
        <v>2.7353544563483019</v>
      </c>
      <c r="P9" s="73">
        <v>3.1</v>
      </c>
      <c r="Q9" s="74">
        <v>1.1999999999999999E-3</v>
      </c>
      <c r="R9" s="73">
        <v>8.8999999999999996E-2</v>
      </c>
      <c r="S9" s="73">
        <f t="shared" si="2"/>
        <v>9.0200000000000002E-2</v>
      </c>
    </row>
    <row r="10" spans="1:19" ht="16" thickBot="1" x14ac:dyDescent="0.25">
      <c r="A10" s="114">
        <v>9</v>
      </c>
      <c r="B10" s="115" t="s">
        <v>77</v>
      </c>
      <c r="C10" s="116" t="s">
        <v>74</v>
      </c>
      <c r="D10" s="116" t="s">
        <v>75</v>
      </c>
      <c r="E10" s="88">
        <v>840.66</v>
      </c>
      <c r="F10" s="118" t="s">
        <v>266</v>
      </c>
      <c r="G10" s="122">
        <v>24.543749999999999</v>
      </c>
      <c r="H10" s="122">
        <v>2.6810650000000003</v>
      </c>
      <c r="I10" s="122">
        <v>2.3595950000000001</v>
      </c>
      <c r="J10" s="122">
        <v>2.0609796762365336</v>
      </c>
      <c r="K10" s="122">
        <v>2.7313567117757214</v>
      </c>
      <c r="L10" s="120">
        <v>12.930999999999999</v>
      </c>
      <c r="M10" s="90">
        <v>0.24399999999999999</v>
      </c>
      <c r="N10" s="91">
        <f t="shared" si="1"/>
        <v>0.183</v>
      </c>
      <c r="O10" s="91">
        <f t="shared" si="0"/>
        <v>1.4152037738767305</v>
      </c>
      <c r="P10" s="92">
        <v>1.8</v>
      </c>
      <c r="Q10" s="93">
        <v>6.9000000000000006E-2</v>
      </c>
      <c r="R10" s="92">
        <v>3.4000000000000002E-2</v>
      </c>
      <c r="S10" s="92">
        <f t="shared" si="2"/>
        <v>0.10300000000000001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C0E9F-475B-6343-A3C0-25D2F81CFB9B}">
  <dimension ref="A1:M25"/>
  <sheetViews>
    <sheetView workbookViewId="0">
      <selection activeCell="E39" sqref="E39"/>
    </sheetView>
  </sheetViews>
  <sheetFormatPr baseColWidth="10" defaultColWidth="9.1640625" defaultRowHeight="14" x14ac:dyDescent="0.15"/>
  <cols>
    <col min="1" max="1" width="12.83203125" style="85" customWidth="1"/>
    <col min="2" max="2" width="8.6640625" style="85" customWidth="1"/>
    <col min="3" max="3" width="16.83203125" style="85" customWidth="1"/>
    <col min="4" max="4" width="9.83203125" style="85" customWidth="1"/>
    <col min="5" max="5" width="16.33203125" style="85" customWidth="1"/>
    <col min="6" max="6" width="13.1640625" style="85" customWidth="1"/>
    <col min="7" max="7" width="14.6640625" style="85" customWidth="1"/>
    <col min="8" max="8" width="14.5" style="85" customWidth="1"/>
    <col min="9" max="9" width="12.1640625" style="85" customWidth="1"/>
    <col min="10" max="10" width="16.83203125" style="85" bestFit="1" customWidth="1"/>
    <col min="11" max="11" width="17" style="85" bestFit="1" customWidth="1"/>
    <col min="12" max="13" width="17.6640625" style="85" customWidth="1"/>
    <col min="14" max="16384" width="9.1640625" style="85"/>
  </cols>
  <sheetData>
    <row r="1" spans="1:13" s="65" customFormat="1" ht="64.5" customHeight="1" x14ac:dyDescent="0.2">
      <c r="A1" s="237" t="s">
        <v>243</v>
      </c>
      <c r="B1" s="237" t="s">
        <v>244</v>
      </c>
      <c r="C1" s="237" t="s">
        <v>245</v>
      </c>
      <c r="D1" s="237" t="s">
        <v>246</v>
      </c>
      <c r="E1" s="237" t="s">
        <v>82</v>
      </c>
      <c r="F1" s="237" t="s">
        <v>247</v>
      </c>
      <c r="G1" s="233" t="s">
        <v>248</v>
      </c>
      <c r="H1" s="233" t="s">
        <v>249</v>
      </c>
      <c r="I1" s="233" t="s">
        <v>250</v>
      </c>
      <c r="J1" s="235" t="s">
        <v>251</v>
      </c>
      <c r="K1" s="235" t="s">
        <v>252</v>
      </c>
      <c r="L1" s="235" t="s">
        <v>253</v>
      </c>
      <c r="M1" s="235" t="s">
        <v>254</v>
      </c>
    </row>
    <row r="2" spans="1:13" s="66" customFormat="1" x14ac:dyDescent="0.2">
      <c r="A2" s="237"/>
      <c r="B2" s="237"/>
      <c r="C2" s="237"/>
      <c r="D2" s="237"/>
      <c r="E2" s="237"/>
      <c r="F2" s="237"/>
      <c r="G2" s="234"/>
      <c r="H2" s="234"/>
      <c r="I2" s="234"/>
      <c r="J2" s="235"/>
      <c r="K2" s="235"/>
      <c r="L2" s="235"/>
      <c r="M2" s="235"/>
    </row>
    <row r="3" spans="1:13" s="75" customFormat="1" x14ac:dyDescent="0.15">
      <c r="A3" s="67" t="s">
        <v>255</v>
      </c>
      <c r="B3" s="236" t="s">
        <v>256</v>
      </c>
      <c r="C3" s="231" t="s">
        <v>13</v>
      </c>
      <c r="D3" s="69">
        <v>1345.96</v>
      </c>
      <c r="E3" s="70" t="s">
        <v>257</v>
      </c>
      <c r="F3" s="71">
        <v>14.247</v>
      </c>
      <c r="G3" s="71">
        <v>0.71799999999999997</v>
      </c>
      <c r="H3" s="72">
        <v>0.65700000000000003</v>
      </c>
      <c r="I3" s="72">
        <v>4.6114971572962729</v>
      </c>
      <c r="J3" s="73">
        <v>4.9000000000000004</v>
      </c>
      <c r="K3" s="74">
        <v>4.1999999999999997E-3</v>
      </c>
      <c r="L3" s="73">
        <v>0.1</v>
      </c>
      <c r="M3" s="73">
        <f t="shared" ref="M3:M5" si="0">K3+L3</f>
        <v>0.1042</v>
      </c>
    </row>
    <row r="4" spans="1:13" s="75" customFormat="1" x14ac:dyDescent="0.15">
      <c r="A4" s="67" t="s">
        <v>31</v>
      </c>
      <c r="B4" s="236"/>
      <c r="C4" s="231"/>
      <c r="D4" s="76">
        <v>1357.52</v>
      </c>
      <c r="E4" s="70" t="s">
        <v>28</v>
      </c>
      <c r="F4" s="71">
        <v>14.114000000000001</v>
      </c>
      <c r="G4" s="71">
        <v>0.82099999999999995</v>
      </c>
      <c r="H4" s="72">
        <v>0.76</v>
      </c>
      <c r="I4" s="72">
        <v>5.3847243871333426</v>
      </c>
      <c r="J4" s="73">
        <v>5.7</v>
      </c>
      <c r="K4" s="74">
        <v>0</v>
      </c>
      <c r="L4" s="73">
        <v>0.11</v>
      </c>
      <c r="M4" s="73">
        <f t="shared" si="0"/>
        <v>0.11</v>
      </c>
    </row>
    <row r="5" spans="1:13" s="75" customFormat="1" x14ac:dyDescent="0.15">
      <c r="A5" s="67" t="s">
        <v>47</v>
      </c>
      <c r="B5" s="236"/>
      <c r="C5" s="231" t="s">
        <v>45</v>
      </c>
      <c r="D5" s="69">
        <v>1391.8</v>
      </c>
      <c r="E5" s="70" t="s">
        <v>258</v>
      </c>
      <c r="F5" s="71">
        <v>13.314</v>
      </c>
      <c r="G5" s="71">
        <v>0.75900000000000001</v>
      </c>
      <c r="H5" s="72">
        <v>0.69799999999999995</v>
      </c>
      <c r="I5" s="72">
        <v>5.242601772570227</v>
      </c>
      <c r="J5" s="73">
        <v>5.6</v>
      </c>
      <c r="K5" s="74">
        <v>0</v>
      </c>
      <c r="L5" s="73">
        <v>0.13</v>
      </c>
      <c r="M5" s="73">
        <f t="shared" si="0"/>
        <v>0.13</v>
      </c>
    </row>
    <row r="6" spans="1:13" s="75" customFormat="1" ht="15" thickBot="1" x14ac:dyDescent="0.2">
      <c r="A6" s="67" t="s">
        <v>53</v>
      </c>
      <c r="B6" s="236"/>
      <c r="C6" s="231"/>
      <c r="D6" s="68">
        <v>1409.2</v>
      </c>
      <c r="E6" s="70" t="s">
        <v>259</v>
      </c>
      <c r="F6" s="71">
        <v>13.592000000000001</v>
      </c>
      <c r="G6" s="71">
        <v>0.67600000000000005</v>
      </c>
      <c r="H6" s="72">
        <v>0.61499999999999999</v>
      </c>
      <c r="I6" s="72">
        <v>4.5247204237786933</v>
      </c>
      <c r="J6" s="73">
        <v>4.9000000000000004</v>
      </c>
      <c r="K6" s="74">
        <v>0</v>
      </c>
      <c r="L6" s="73">
        <v>7.1999999999999995E-2</v>
      </c>
      <c r="M6" s="73">
        <f>K6+L6</f>
        <v>7.1999999999999995E-2</v>
      </c>
    </row>
    <row r="7" spans="1:13" x14ac:dyDescent="0.15">
      <c r="A7" s="77" t="s">
        <v>260</v>
      </c>
      <c r="B7" s="230" t="s">
        <v>261</v>
      </c>
      <c r="C7" s="230" t="s">
        <v>60</v>
      </c>
      <c r="D7" s="79">
        <v>981.47</v>
      </c>
      <c r="E7" s="80" t="s">
        <v>262</v>
      </c>
      <c r="F7" s="81">
        <v>13.161</v>
      </c>
      <c r="G7" s="81">
        <v>0.42099999999999999</v>
      </c>
      <c r="H7" s="82">
        <v>0.36</v>
      </c>
      <c r="I7" s="82">
        <v>2.7353544563483019</v>
      </c>
      <c r="J7" s="83">
        <v>3.1</v>
      </c>
      <c r="K7" s="84">
        <v>1.1999999999999999E-3</v>
      </c>
      <c r="L7" s="83">
        <v>8.8999999999999996E-2</v>
      </c>
      <c r="M7" s="83">
        <f t="shared" ref="M7:M11" si="1">K7+L7</f>
        <v>9.0200000000000002E-2</v>
      </c>
    </row>
    <row r="8" spans="1:13" x14ac:dyDescent="0.15">
      <c r="A8" s="86" t="s">
        <v>68</v>
      </c>
      <c r="B8" s="231"/>
      <c r="C8" s="231"/>
      <c r="D8" s="68">
        <v>987.16</v>
      </c>
      <c r="E8" s="70" t="s">
        <v>263</v>
      </c>
      <c r="F8" s="71">
        <v>13.545</v>
      </c>
      <c r="G8" s="71">
        <v>0.47499999999999998</v>
      </c>
      <c r="H8" s="72">
        <v>0.41399999999999998</v>
      </c>
      <c r="I8" s="72">
        <v>3.0564784053156147</v>
      </c>
      <c r="J8" s="73">
        <v>3.4</v>
      </c>
      <c r="K8" s="74">
        <v>7.4999999999999997E-2</v>
      </c>
      <c r="L8" s="73">
        <v>6.2E-2</v>
      </c>
      <c r="M8" s="73">
        <f t="shared" si="1"/>
        <v>0.13700000000000001</v>
      </c>
    </row>
    <row r="9" spans="1:13" x14ac:dyDescent="0.15">
      <c r="A9" s="86" t="s">
        <v>72</v>
      </c>
      <c r="B9" s="231"/>
      <c r="C9" s="231"/>
      <c r="D9" s="69">
        <v>989.5</v>
      </c>
      <c r="E9" s="70" t="s">
        <v>264</v>
      </c>
      <c r="F9" s="71">
        <v>14.35</v>
      </c>
      <c r="G9" s="71">
        <v>0.61899999999999999</v>
      </c>
      <c r="H9" s="72">
        <v>0.55800000000000005</v>
      </c>
      <c r="I9" s="72">
        <v>3.8885017421602792</v>
      </c>
      <c r="J9" s="73">
        <v>4.3</v>
      </c>
      <c r="K9" s="74">
        <v>0</v>
      </c>
      <c r="L9" s="73">
        <v>6.5000000000000002E-2</v>
      </c>
      <c r="M9" s="73">
        <f t="shared" si="1"/>
        <v>6.5000000000000002E-2</v>
      </c>
    </row>
    <row r="10" spans="1:13" x14ac:dyDescent="0.15">
      <c r="A10" s="86" t="s">
        <v>73</v>
      </c>
      <c r="B10" s="231"/>
      <c r="C10" s="231" t="s">
        <v>75</v>
      </c>
      <c r="D10" s="69">
        <v>837.8</v>
      </c>
      <c r="E10" s="70" t="s">
        <v>265</v>
      </c>
      <c r="F10" s="71">
        <v>14.268000000000001</v>
      </c>
      <c r="G10" s="71">
        <v>0.46700000000000003</v>
      </c>
      <c r="H10" s="72">
        <v>0.40600000000000003</v>
      </c>
      <c r="I10" s="72">
        <v>2.845528455284553</v>
      </c>
      <c r="J10" s="73">
        <v>3.2</v>
      </c>
      <c r="K10" s="74">
        <v>0</v>
      </c>
      <c r="L10" s="73">
        <v>9.4E-2</v>
      </c>
      <c r="M10" s="73">
        <f t="shared" si="1"/>
        <v>9.4E-2</v>
      </c>
    </row>
    <row r="11" spans="1:13" s="94" customFormat="1" ht="15" thickBot="1" x14ac:dyDescent="0.2">
      <c r="A11" s="87" t="s">
        <v>77</v>
      </c>
      <c r="B11" s="232"/>
      <c r="C11" s="232"/>
      <c r="D11" s="88">
        <v>840.66</v>
      </c>
      <c r="E11" s="89" t="s">
        <v>266</v>
      </c>
      <c r="F11" s="90">
        <v>12.930999999999999</v>
      </c>
      <c r="G11" s="90">
        <v>0.24399999999999999</v>
      </c>
      <c r="H11" s="91">
        <v>0.183</v>
      </c>
      <c r="I11" s="91">
        <v>1.4152037738767305</v>
      </c>
      <c r="J11" s="92">
        <v>1.8</v>
      </c>
      <c r="K11" s="93">
        <v>6.9000000000000006E-2</v>
      </c>
      <c r="L11" s="92">
        <v>3.4000000000000002E-2</v>
      </c>
      <c r="M11" s="92">
        <f t="shared" si="1"/>
        <v>0.10300000000000001</v>
      </c>
    </row>
    <row r="15" spans="1:13" s="65" customFormat="1" ht="64.5" customHeight="1" x14ac:dyDescent="0.2">
      <c r="A15" s="237" t="s">
        <v>243</v>
      </c>
      <c r="B15" s="237" t="s">
        <v>244</v>
      </c>
      <c r="C15" s="237" t="s">
        <v>245</v>
      </c>
      <c r="D15" s="237" t="s">
        <v>246</v>
      </c>
      <c r="E15" s="237" t="s">
        <v>247</v>
      </c>
      <c r="F15" s="233" t="s">
        <v>248</v>
      </c>
      <c r="G15" s="233" t="s">
        <v>249</v>
      </c>
      <c r="H15" s="233" t="s">
        <v>250</v>
      </c>
      <c r="I15" s="235" t="s">
        <v>251</v>
      </c>
      <c r="J15" s="235" t="s">
        <v>253</v>
      </c>
    </row>
    <row r="16" spans="1:13" s="66" customFormat="1" x14ac:dyDescent="0.2">
      <c r="A16" s="237"/>
      <c r="B16" s="237"/>
      <c r="C16" s="237"/>
      <c r="D16" s="237"/>
      <c r="E16" s="237"/>
      <c r="F16" s="234"/>
      <c r="G16" s="234"/>
      <c r="H16" s="234"/>
      <c r="I16" s="235"/>
      <c r="J16" s="235"/>
    </row>
    <row r="17" spans="1:10" s="75" customFormat="1" x14ac:dyDescent="0.15">
      <c r="A17" s="67" t="s">
        <v>255</v>
      </c>
      <c r="B17" s="236" t="s">
        <v>256</v>
      </c>
      <c r="C17" s="231" t="s">
        <v>13</v>
      </c>
      <c r="D17" s="69">
        <v>1345.96</v>
      </c>
      <c r="E17" s="71">
        <v>14.247</v>
      </c>
      <c r="F17" s="71">
        <v>0.71799999999999997</v>
      </c>
      <c r="G17" s="72">
        <v>0.65700000000000003</v>
      </c>
      <c r="H17" s="72">
        <v>4.6114971572962729</v>
      </c>
      <c r="I17" s="73">
        <v>4.9000000000000004</v>
      </c>
      <c r="J17" s="73">
        <v>0.1</v>
      </c>
    </row>
    <row r="18" spans="1:10" s="75" customFormat="1" x14ac:dyDescent="0.15">
      <c r="A18" s="67" t="s">
        <v>31</v>
      </c>
      <c r="B18" s="236"/>
      <c r="C18" s="231"/>
      <c r="D18" s="76">
        <v>1357.52</v>
      </c>
      <c r="E18" s="71">
        <v>14.114000000000001</v>
      </c>
      <c r="F18" s="71">
        <v>0.82099999999999995</v>
      </c>
      <c r="G18" s="72">
        <v>0.76</v>
      </c>
      <c r="H18" s="72">
        <v>5.3847243871333426</v>
      </c>
      <c r="I18" s="73">
        <v>5.7</v>
      </c>
      <c r="J18" s="73">
        <v>0.11</v>
      </c>
    </row>
    <row r="19" spans="1:10" s="75" customFormat="1" x14ac:dyDescent="0.15">
      <c r="A19" s="67" t="s">
        <v>47</v>
      </c>
      <c r="B19" s="236"/>
      <c r="C19" s="231" t="s">
        <v>45</v>
      </c>
      <c r="D19" s="69">
        <v>1391.8</v>
      </c>
      <c r="E19" s="71">
        <v>13.314</v>
      </c>
      <c r="F19" s="71">
        <v>0.75900000000000001</v>
      </c>
      <c r="G19" s="72">
        <v>0.69799999999999995</v>
      </c>
      <c r="H19" s="72">
        <v>5.242601772570227</v>
      </c>
      <c r="I19" s="73">
        <v>5.6</v>
      </c>
      <c r="J19" s="73">
        <v>0.13</v>
      </c>
    </row>
    <row r="20" spans="1:10" s="75" customFormat="1" ht="15" thickBot="1" x14ac:dyDescent="0.2">
      <c r="A20" s="67" t="s">
        <v>53</v>
      </c>
      <c r="B20" s="236"/>
      <c r="C20" s="231"/>
      <c r="D20" s="68">
        <v>1409.2</v>
      </c>
      <c r="E20" s="71">
        <v>13.592000000000001</v>
      </c>
      <c r="F20" s="71">
        <v>0.67600000000000005</v>
      </c>
      <c r="G20" s="72">
        <v>0.61499999999999999</v>
      </c>
      <c r="H20" s="72">
        <v>4.5247204237786933</v>
      </c>
      <c r="I20" s="73">
        <v>4.9000000000000004</v>
      </c>
      <c r="J20" s="73">
        <v>7.1999999999999995E-2</v>
      </c>
    </row>
    <row r="21" spans="1:10" x14ac:dyDescent="0.15">
      <c r="A21" s="77" t="s">
        <v>260</v>
      </c>
      <c r="B21" s="230" t="s">
        <v>261</v>
      </c>
      <c r="C21" s="230" t="s">
        <v>60</v>
      </c>
      <c r="D21" s="79">
        <v>981.47</v>
      </c>
      <c r="E21" s="81">
        <v>13.161</v>
      </c>
      <c r="F21" s="81">
        <v>0.42099999999999999</v>
      </c>
      <c r="G21" s="82">
        <v>0.36</v>
      </c>
      <c r="H21" s="82">
        <v>2.7353544563483019</v>
      </c>
      <c r="I21" s="83">
        <v>3.1</v>
      </c>
      <c r="J21" s="83">
        <v>8.8999999999999996E-2</v>
      </c>
    </row>
    <row r="22" spans="1:10" x14ac:dyDescent="0.15">
      <c r="A22" s="86" t="s">
        <v>68</v>
      </c>
      <c r="B22" s="231"/>
      <c r="C22" s="231"/>
      <c r="D22" s="68">
        <v>987.16</v>
      </c>
      <c r="E22" s="71">
        <v>13.545</v>
      </c>
      <c r="F22" s="71">
        <v>0.47499999999999998</v>
      </c>
      <c r="G22" s="72">
        <v>0.41399999999999998</v>
      </c>
      <c r="H22" s="72">
        <v>3.0564784053156147</v>
      </c>
      <c r="I22" s="73">
        <v>3.4</v>
      </c>
      <c r="J22" s="73">
        <v>6.2E-2</v>
      </c>
    </row>
    <row r="23" spans="1:10" x14ac:dyDescent="0.15">
      <c r="A23" s="86" t="s">
        <v>72</v>
      </c>
      <c r="B23" s="231"/>
      <c r="C23" s="231"/>
      <c r="D23" s="69">
        <v>989.5</v>
      </c>
      <c r="E23" s="71">
        <v>14.35</v>
      </c>
      <c r="F23" s="71">
        <v>0.61899999999999999</v>
      </c>
      <c r="G23" s="72">
        <v>0.55800000000000005</v>
      </c>
      <c r="H23" s="72">
        <v>3.8885017421602792</v>
      </c>
      <c r="I23" s="73">
        <v>4.3</v>
      </c>
      <c r="J23" s="73">
        <v>6.5000000000000002E-2</v>
      </c>
    </row>
    <row r="24" spans="1:10" x14ac:dyDescent="0.15">
      <c r="A24" s="86" t="s">
        <v>73</v>
      </c>
      <c r="B24" s="231"/>
      <c r="C24" s="231" t="s">
        <v>75</v>
      </c>
      <c r="D24" s="69">
        <v>837.8</v>
      </c>
      <c r="E24" s="71">
        <v>14.268000000000001</v>
      </c>
      <c r="F24" s="71">
        <v>0.46700000000000003</v>
      </c>
      <c r="G24" s="72">
        <v>0.40600000000000003</v>
      </c>
      <c r="H24" s="72">
        <v>2.845528455284553</v>
      </c>
      <c r="I24" s="73">
        <v>3.2</v>
      </c>
      <c r="J24" s="73">
        <v>9.4E-2</v>
      </c>
    </row>
    <row r="25" spans="1:10" s="94" customFormat="1" ht="15" thickBot="1" x14ac:dyDescent="0.2">
      <c r="A25" s="87" t="s">
        <v>77</v>
      </c>
      <c r="B25" s="232"/>
      <c r="C25" s="232"/>
      <c r="D25" s="88">
        <v>840.66</v>
      </c>
      <c r="E25" s="90">
        <v>12.930999999999999</v>
      </c>
      <c r="F25" s="90">
        <v>0.24399999999999999</v>
      </c>
      <c r="G25" s="91">
        <v>0.183</v>
      </c>
      <c r="H25" s="91">
        <v>1.4152037738767305</v>
      </c>
      <c r="I25" s="92">
        <v>1.8</v>
      </c>
      <c r="J25" s="92">
        <v>3.4000000000000002E-2</v>
      </c>
    </row>
  </sheetData>
  <mergeCells count="35">
    <mergeCell ref="A1:A2"/>
    <mergeCell ref="B1:B2"/>
    <mergeCell ref="C1:C2"/>
    <mergeCell ref="D1:D2"/>
    <mergeCell ref="E1:E2"/>
    <mergeCell ref="M1:M2"/>
    <mergeCell ref="B3:B6"/>
    <mergeCell ref="C3:C4"/>
    <mergeCell ref="C5:C6"/>
    <mergeCell ref="B7:B11"/>
    <mergeCell ref="C7:C9"/>
    <mergeCell ref="C10:C11"/>
    <mergeCell ref="G1:G2"/>
    <mergeCell ref="H1:H2"/>
    <mergeCell ref="I1:I2"/>
    <mergeCell ref="J1:J2"/>
    <mergeCell ref="K1:K2"/>
    <mergeCell ref="L1:L2"/>
    <mergeCell ref="F1:F2"/>
    <mergeCell ref="A15:A16"/>
    <mergeCell ref="B15:B16"/>
    <mergeCell ref="C15:C16"/>
    <mergeCell ref="D15:D16"/>
    <mergeCell ref="E15:E16"/>
    <mergeCell ref="I15:I16"/>
    <mergeCell ref="J15:J16"/>
    <mergeCell ref="B17:B20"/>
    <mergeCell ref="C17:C18"/>
    <mergeCell ref="C19:C20"/>
    <mergeCell ref="F15:F16"/>
    <mergeCell ref="B21:B25"/>
    <mergeCell ref="C21:C23"/>
    <mergeCell ref="C24:C25"/>
    <mergeCell ref="G15:G16"/>
    <mergeCell ref="H15:H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Общая таблица</vt:lpstr>
      <vt:lpstr>CLTE</vt:lpstr>
      <vt:lpstr>RP#1</vt:lpstr>
      <vt:lpstr>Лист1</vt:lpstr>
      <vt:lpstr>DATA</vt:lpstr>
      <vt:lpstr>NMR</vt:lpstr>
      <vt:lpstr>NMR_table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2023-12-18T16:30:27Z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2023-12-10T22:29:08Z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a8daea1f-402f-49da-8746-8e34c1fce63a</vt:lpwstr>
  </property>
  <property fmtid="{D5CDD505-2E9C-101B-9397-08002B2CF9AE}" pid="7" name="MSIP_Label_defa4170-0d19-0005-0004-bc88714345d2_ActionId">
    <vt:lpwstr>67fccd4c-6661-4961-8059-1eed0dcb6ec6</vt:lpwstr>
  </property>
  <property fmtid="{D5CDD505-2E9C-101B-9397-08002B2CF9AE}" pid="8" name="MSIP_Label_defa4170-0d19-0005-0004-bc88714345d2_ContentBits">
    <vt:lpwstr>0</vt:lpwstr>
  </property>
</Properties>
</file>