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zador\Desktop\Desafio EA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1" l="1"/>
  <c r="V48" i="1"/>
  <c r="V50" i="1" s="1"/>
  <c r="V52" i="1" s="1"/>
  <c r="V54" i="1" s="1"/>
  <c r="V56" i="1" s="1"/>
  <c r="V58" i="1" s="1"/>
  <c r="V44" i="1"/>
  <c r="X46" i="1"/>
  <c r="X48" i="1"/>
  <c r="X50" i="1" s="1"/>
  <c r="X52" i="1" s="1"/>
  <c r="X54" i="1" s="1"/>
  <c r="X56" i="1" s="1"/>
  <c r="X58" i="1" s="1"/>
  <c r="X44" i="1"/>
  <c r="AB58" i="1"/>
  <c r="Z58" i="1"/>
  <c r="AB56" i="1"/>
  <c r="Z56" i="1"/>
  <c r="Z54" i="1"/>
  <c r="AB54" i="1"/>
  <c r="R54" i="1" s="1"/>
  <c r="AF54" i="1" s="1"/>
  <c r="AB52" i="1"/>
  <c r="Z52" i="1"/>
  <c r="AB50" i="1"/>
  <c r="Z50" i="1"/>
  <c r="AB48" i="1"/>
  <c r="Z48" i="1"/>
  <c r="AB46" i="1"/>
  <c r="Z46" i="1"/>
  <c r="AB44" i="1"/>
  <c r="Z44" i="1"/>
  <c r="AB42" i="1"/>
  <c r="Z42" i="1"/>
  <c r="AP44" i="1"/>
  <c r="AN44" i="1"/>
  <c r="AL44" i="1"/>
  <c r="AJ44" i="1"/>
  <c r="AH44" i="1"/>
  <c r="BC17" i="1"/>
  <c r="BC16" i="1"/>
  <c r="AL9" i="1"/>
  <c r="BB24" i="1"/>
  <c r="BB25" i="1"/>
  <c r="BB26" i="1"/>
  <c r="BB27" i="1"/>
  <c r="BB23" i="1"/>
  <c r="BF23" i="1" s="1"/>
  <c r="AJ58" i="1"/>
  <c r="AL58" i="1"/>
  <c r="AN58" i="1"/>
  <c r="AP58" i="1"/>
  <c r="AH58" i="1"/>
  <c r="AJ56" i="1"/>
  <c r="AL56" i="1"/>
  <c r="AN56" i="1"/>
  <c r="AP56" i="1"/>
  <c r="AH56" i="1"/>
  <c r="AJ54" i="1"/>
  <c r="AL54" i="1"/>
  <c r="AN54" i="1"/>
  <c r="AP54" i="1"/>
  <c r="AH54" i="1"/>
  <c r="AJ52" i="1"/>
  <c r="AL52" i="1"/>
  <c r="AN52" i="1"/>
  <c r="AP52" i="1"/>
  <c r="AH52" i="1"/>
  <c r="AJ50" i="1"/>
  <c r="AL50" i="1"/>
  <c r="AN50" i="1"/>
  <c r="AP50" i="1"/>
  <c r="AH50" i="1"/>
  <c r="AJ48" i="1"/>
  <c r="AL48" i="1"/>
  <c r="AN48" i="1"/>
  <c r="AP48" i="1"/>
  <c r="AH48" i="1"/>
  <c r="AJ46" i="1"/>
  <c r="AL46" i="1"/>
  <c r="AN46" i="1"/>
  <c r="AP46" i="1"/>
  <c r="AH46" i="1"/>
  <c r="AP42" i="1"/>
  <c r="AJ42" i="1"/>
  <c r="AL42" i="1"/>
  <c r="AN42" i="1"/>
  <c r="AH42" i="1"/>
  <c r="AF10" i="1"/>
  <c r="AA9" i="1"/>
  <c r="R56" i="1" l="1"/>
  <c r="AF56" i="1" s="1"/>
  <c r="R48" i="1"/>
  <c r="AF48" i="1" s="1"/>
  <c r="R44" i="1"/>
  <c r="R58" i="1"/>
  <c r="AF58" i="1" s="1"/>
  <c r="R42" i="1"/>
  <c r="AF42" i="1" s="1"/>
  <c r="AT44" i="1"/>
  <c r="AF44" i="1"/>
  <c r="AV44" i="1"/>
  <c r="AD44" i="1"/>
  <c r="AX44" i="1"/>
  <c r="AR44" i="1"/>
  <c r="AZ44" i="1"/>
  <c r="V42" i="1"/>
  <c r="R52" i="1"/>
  <c r="AF52" i="1" s="1"/>
  <c r="AT42" i="1"/>
  <c r="AV48" i="1"/>
  <c r="AV56" i="1"/>
  <c r="BC18" i="1"/>
  <c r="BB28" i="1"/>
  <c r="BF24" i="1"/>
  <c r="AR42" i="1"/>
  <c r="AZ42" i="1"/>
  <c r="AX48" i="1"/>
  <c r="AR52" i="1"/>
  <c r="AV54" i="1"/>
  <c r="AX56" i="1"/>
  <c r="AX42" i="1"/>
  <c r="AR54" i="1"/>
  <c r="AZ56" i="1"/>
  <c r="AV42" i="1"/>
  <c r="AR48" i="1"/>
  <c r="AT48" i="1"/>
  <c r="AX52" i="1"/>
  <c r="AZ54" i="1"/>
  <c r="AR56" i="1"/>
  <c r="AT56" i="1"/>
  <c r="AX54" i="1"/>
  <c r="AD54" i="1"/>
  <c r="AT54" i="1"/>
  <c r="AD42" i="1"/>
  <c r="AD56" i="1"/>
  <c r="AD48" i="1"/>
  <c r="R46" i="1"/>
  <c r="AV46" i="1" s="1"/>
  <c r="Z61" i="1"/>
  <c r="AB61" i="1"/>
  <c r="R50" i="1"/>
  <c r="AR50" i="1" s="1"/>
  <c r="AC12" i="1"/>
  <c r="AC11" i="1"/>
  <c r="AC10" i="1"/>
  <c r="AC9" i="1"/>
  <c r="AL12" i="1"/>
  <c r="AI12" i="1"/>
  <c r="AF12" i="1"/>
  <c r="AL11" i="1"/>
  <c r="AI11" i="1"/>
  <c r="AF11" i="1"/>
  <c r="AL10" i="1"/>
  <c r="AI10" i="1"/>
  <c r="AI9" i="1"/>
  <c r="AF9" i="1"/>
  <c r="AA12" i="1"/>
  <c r="AA11" i="1"/>
  <c r="AA10" i="1"/>
  <c r="AV58" i="1" l="1"/>
  <c r="AX58" i="1"/>
  <c r="AT58" i="1"/>
  <c r="AD58" i="1"/>
  <c r="AR58" i="1"/>
  <c r="AZ58" i="1"/>
  <c r="AZ48" i="1"/>
  <c r="AV52" i="1"/>
  <c r="AZ52" i="1"/>
  <c r="AT52" i="1"/>
  <c r="AD52" i="1"/>
  <c r="AV50" i="1"/>
  <c r="BE17" i="1"/>
  <c r="BE16" i="1"/>
  <c r="BH24" i="1"/>
  <c r="BF25" i="1"/>
  <c r="BH23" i="1"/>
  <c r="BD26" i="1"/>
  <c r="BD27" i="1"/>
  <c r="BD23" i="1"/>
  <c r="BD25" i="1"/>
  <c r="BD24" i="1"/>
  <c r="AT46" i="1"/>
  <c r="AT50" i="1"/>
  <c r="AR46" i="1"/>
  <c r="AX46" i="1"/>
  <c r="AZ46" i="1"/>
  <c r="AZ50" i="1"/>
  <c r="AX50" i="1"/>
  <c r="AF46" i="1"/>
  <c r="AD46" i="1"/>
  <c r="AF50" i="1"/>
  <c r="AD50" i="1"/>
  <c r="R61" i="1"/>
  <c r="T42" i="1" s="1"/>
  <c r="X42" i="1" l="1"/>
  <c r="T44" i="1"/>
  <c r="BE18" i="1"/>
  <c r="BD28" i="1"/>
  <c r="BH25" i="1"/>
  <c r="BF26" i="1"/>
  <c r="AB62" i="1"/>
  <c r="T54" i="1"/>
  <c r="T56" i="1"/>
  <c r="T48" i="1"/>
  <c r="T58" i="1"/>
  <c r="T52" i="1"/>
  <c r="Z62" i="1"/>
  <c r="T46" i="1"/>
  <c r="T50" i="1"/>
  <c r="BF27" i="1" l="1"/>
  <c r="BH27" i="1" s="1"/>
  <c r="BH26" i="1"/>
  <c r="T61" i="1"/>
  <c r="V61" i="1" l="1"/>
  <c r="X61" i="1" l="1"/>
</calcChain>
</file>

<file path=xl/sharedStrings.xml><?xml version="1.0" encoding="utf-8"?>
<sst xmlns="http://schemas.openxmlformats.org/spreadsheetml/2006/main" count="190" uniqueCount="53">
  <si>
    <t>Género</t>
  </si>
  <si>
    <t>Altura(cm)</t>
  </si>
  <si>
    <t>Idade</t>
  </si>
  <si>
    <t>Peso</t>
  </si>
  <si>
    <t>Grau de satisfação</t>
  </si>
  <si>
    <t>Feminino</t>
  </si>
  <si>
    <t>Sim</t>
  </si>
  <si>
    <t>HP</t>
  </si>
  <si>
    <t>Masculino</t>
  </si>
  <si>
    <t>Lenovo</t>
  </si>
  <si>
    <t>Toshiba</t>
  </si>
  <si>
    <t>Dell</t>
  </si>
  <si>
    <t>Asus</t>
  </si>
  <si>
    <t>MSI</t>
  </si>
  <si>
    <t>LG</t>
  </si>
  <si>
    <t>Acel</t>
  </si>
  <si>
    <t>Acer</t>
  </si>
  <si>
    <t>Média</t>
  </si>
  <si>
    <t>Mediana</t>
  </si>
  <si>
    <t>Percentil 25</t>
  </si>
  <si>
    <t>Percentil 75</t>
  </si>
  <si>
    <t>Desvio padrão</t>
  </si>
  <si>
    <t>Dados recolhidos:</t>
  </si>
  <si>
    <t>Dados acerca das alturas por ordem crescente:</t>
  </si>
  <si>
    <t>Altura</t>
  </si>
  <si>
    <t>Daddos acerca da idade por ordem crescente:</t>
  </si>
  <si>
    <t>Daddos acerca do peso por ordem crescente:</t>
  </si>
  <si>
    <t>Daddos acerca do grau de satisfação por ordem crescente:</t>
  </si>
  <si>
    <t>Satisfação</t>
  </si>
  <si>
    <t>Dados obtidos:</t>
  </si>
  <si>
    <t>Marca</t>
  </si>
  <si>
    <t>Dados ordenados</t>
  </si>
  <si>
    <t>Hp</t>
  </si>
  <si>
    <t xml:space="preserve">M </t>
  </si>
  <si>
    <t>F</t>
  </si>
  <si>
    <t>Total:</t>
  </si>
  <si>
    <t>fi(%)</t>
  </si>
  <si>
    <t>Fi(%)</t>
  </si>
  <si>
    <t>Fi</t>
  </si>
  <si>
    <t>Marca(i)</t>
  </si>
  <si>
    <t>fi</t>
  </si>
  <si>
    <t>%</t>
  </si>
  <si>
    <t>M %</t>
  </si>
  <si>
    <t>F%</t>
  </si>
  <si>
    <t>satisfazação</t>
  </si>
  <si>
    <t>1 (%)</t>
  </si>
  <si>
    <t>2(%)</t>
  </si>
  <si>
    <t>3(%)</t>
  </si>
  <si>
    <t>4(%)</t>
  </si>
  <si>
    <t>5(%)</t>
  </si>
  <si>
    <t>total:</t>
  </si>
  <si>
    <t xml:space="preserve"> Satisfação</t>
  </si>
  <si>
    <r>
      <rPr>
        <b/>
        <sz val="11"/>
        <color theme="1"/>
        <rFont val="Calibri"/>
        <family val="2"/>
        <scheme val="minor"/>
      </rPr>
      <t>Possui portátil</t>
    </r>
    <r>
      <rPr>
        <b/>
        <sz val="9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</si>
</sst>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180">
    <border>
      <left/>
      <right/>
      <top/>
      <bottom/>
      <diagonal/>
    </border>
    <border>
      <left/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double">
        <color theme="5" tint="-0.24994659260841701"/>
      </bottom>
      <diagonal/>
    </border>
    <border>
      <left/>
      <right/>
      <top/>
      <bottom style="double">
        <color theme="5" tint="-0.24994659260841701"/>
      </bottom>
      <diagonal/>
    </border>
    <border>
      <left/>
      <right style="medium">
        <color theme="5" tint="-0.24994659260841701"/>
      </right>
      <top/>
      <bottom style="double">
        <color theme="5" tint="-0.24994659260841701"/>
      </bottom>
      <diagonal/>
    </border>
    <border>
      <left style="double">
        <color theme="5" tint="-0.24994659260841701"/>
      </left>
      <right/>
      <top style="double">
        <color theme="5" tint="-0.24994659260841701"/>
      </top>
      <bottom style="hair">
        <color theme="5" tint="-0.24994659260841701"/>
      </bottom>
      <diagonal/>
    </border>
    <border>
      <left/>
      <right/>
      <top style="double">
        <color theme="5" tint="-0.24994659260841701"/>
      </top>
      <bottom style="hair">
        <color theme="5" tint="-0.24994659260841701"/>
      </bottom>
      <diagonal/>
    </border>
    <border>
      <left style="double">
        <color theme="5" tint="-0.24994659260841701"/>
      </left>
      <right/>
      <top style="hair">
        <color theme="5" tint="-0.24994659260841701"/>
      </top>
      <bottom style="hair">
        <color theme="5" tint="-0.24994659260841701"/>
      </bottom>
      <diagonal/>
    </border>
    <border>
      <left/>
      <right/>
      <top style="hair">
        <color theme="5" tint="-0.24994659260841701"/>
      </top>
      <bottom style="hair">
        <color theme="5" tint="-0.24994659260841701"/>
      </bottom>
      <diagonal/>
    </border>
    <border>
      <left style="double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double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/>
      <top/>
      <bottom style="double">
        <color theme="5" tint="-0.24994659260841701"/>
      </bottom>
      <diagonal/>
    </border>
    <border>
      <left/>
      <right style="double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/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double">
        <color theme="5" tint="-0.24994659260841701"/>
      </bottom>
      <diagonal/>
    </border>
    <border>
      <left style="double">
        <color theme="5" tint="-0.24994659260841701"/>
      </left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/>
      <right style="thin">
        <color theme="5" tint="-0.24994659260841701"/>
      </right>
      <top/>
      <bottom/>
      <diagonal/>
    </border>
    <border>
      <left style="thick">
        <color theme="5" tint="-0.24994659260841701"/>
      </left>
      <right style="thin">
        <color theme="5" tint="-0.24994659260841701"/>
      </right>
      <top style="thick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ck">
        <color theme="5" tint="-0.24994659260841701"/>
      </top>
      <bottom/>
      <diagonal/>
    </border>
    <border>
      <left style="thin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n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/>
      <bottom style="double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double">
        <color theme="9" tint="-0.24994659260841701"/>
      </bottom>
      <diagonal/>
    </border>
    <border>
      <left/>
      <right style="double">
        <color theme="9" tint="-0.24994659260841701"/>
      </right>
      <top/>
      <bottom style="double">
        <color theme="9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ck">
        <color theme="5" tint="-0.24994659260841701"/>
      </left>
      <right/>
      <top style="hair">
        <color theme="5" tint="-0.24994659260841701"/>
      </top>
      <bottom style="double">
        <color theme="5" tint="-0.24994659260841701"/>
      </bottom>
      <diagonal/>
    </border>
    <border>
      <left/>
      <right/>
      <top style="hair">
        <color theme="5" tint="-0.24994659260841701"/>
      </top>
      <bottom style="double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double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/>
      <top style="double">
        <color theme="9" tint="-0.24994659260841701"/>
      </top>
      <bottom style="hair">
        <color theme="9" tint="-0.24994659260841701"/>
      </bottom>
      <diagonal/>
    </border>
    <border>
      <left/>
      <right/>
      <top style="double">
        <color theme="9" tint="-0.24994659260841701"/>
      </top>
      <bottom style="hair">
        <color theme="9" tint="-0.24994659260841701"/>
      </bottom>
      <diagonal/>
    </border>
    <border>
      <left/>
      <right style="medium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 style="medium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/>
      <top style="hair">
        <color theme="9" tint="-0.24994659260841701"/>
      </top>
      <bottom style="medium">
        <color theme="9" tint="-0.24994659260841701"/>
      </bottom>
      <diagonal/>
    </border>
    <border>
      <left/>
      <right/>
      <top style="hair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medium">
        <color theme="9" tint="-0.24994659260841701"/>
      </left>
      <right/>
      <top style="double">
        <color theme="9" tint="-0.24994659260841701"/>
      </top>
      <bottom style="medium">
        <color theme="9" tint="-0.24994659260841701"/>
      </bottom>
      <diagonal/>
    </border>
    <border>
      <left/>
      <right/>
      <top style="double">
        <color theme="9" tint="-0.24994659260841701"/>
      </top>
      <bottom style="medium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hair">
        <color theme="9" tint="-0.24994659260841701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medium">
        <color theme="9" tint="-0.24994659260841701"/>
      </left>
      <right style="double">
        <color theme="9" tint="-0.24994659260841701"/>
      </right>
      <top style="medium">
        <color theme="9" tint="-0.24994659260841701"/>
      </top>
      <bottom/>
      <diagonal/>
    </border>
    <border>
      <left/>
      <right/>
      <top/>
      <bottom style="double">
        <color theme="9" tint="-0.24994659260841701"/>
      </bottom>
      <diagonal/>
    </border>
    <border>
      <left style="double">
        <color theme="9" tint="-0.24994659260841701"/>
      </left>
      <right/>
      <top/>
      <bottom style="double">
        <color theme="9" tint="-0.24994659260841701"/>
      </bottom>
      <diagonal/>
    </border>
    <border>
      <left style="thin">
        <color theme="9" tint="-0.24994659260841701"/>
      </left>
      <right/>
      <top/>
      <bottom style="hair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hair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theme="9" tint="-0.24994659260841701"/>
      </top>
      <bottom/>
      <diagonal/>
    </border>
    <border>
      <left style="double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double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medium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double">
        <color theme="9" tint="-0.24994659260841701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double">
        <color theme="9" tint="-0.499984740745262"/>
      </top>
      <bottom style="double">
        <color theme="9" tint="-0.499984740745262"/>
      </bottom>
      <diagonal/>
    </border>
    <border>
      <left/>
      <right/>
      <top style="double">
        <color theme="9" tint="-0.499984740745262"/>
      </top>
      <bottom style="double">
        <color theme="9" tint="-0.499984740745262"/>
      </bottom>
      <diagonal/>
    </border>
    <border>
      <left/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/>
      <right style="thin">
        <color theme="9" tint="-0.24994659260841701"/>
      </right>
      <top/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/>
      <bottom style="hair">
        <color theme="9" tint="-0.24994659260841701"/>
      </bottom>
      <diagonal/>
    </border>
    <border>
      <left style="double">
        <color theme="9" tint="-0.499984740745262"/>
      </left>
      <right style="medium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4659260841701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/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/>
      <bottom style="double">
        <color theme="9" tint="-0.499984740745262"/>
      </bottom>
      <diagonal/>
    </border>
    <border>
      <left style="medium">
        <color theme="9" tint="-0.499984740745262"/>
      </left>
      <right/>
      <top style="double">
        <color theme="9" tint="-0.499984740745262"/>
      </top>
      <bottom style="medium">
        <color theme="9" tint="-0.499984740745262"/>
      </bottom>
      <diagonal/>
    </border>
    <border>
      <left/>
      <right/>
      <top style="double">
        <color theme="9" tint="-0.499984740745262"/>
      </top>
      <bottom style="medium">
        <color theme="9" tint="-0.499984740745262"/>
      </bottom>
      <diagonal/>
    </border>
    <border>
      <left/>
      <right style="double">
        <color theme="9" tint="-0.499984740745262"/>
      </right>
      <top style="double">
        <color theme="9" tint="-0.499984740745262"/>
      </top>
      <bottom style="medium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double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/>
      <right style="double">
        <color theme="9" tint="-0.499984740745262"/>
      </right>
      <top/>
      <bottom style="double">
        <color theme="9" tint="-0.499984740745262"/>
      </bottom>
      <diagonal/>
    </border>
    <border>
      <left style="thin">
        <color theme="9" tint="-0.24994659260841701"/>
      </left>
      <right style="double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/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24994659260841701"/>
      </top>
      <bottom style="hair">
        <color theme="9" tint="-0.499984740745262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/>
      <bottom style="double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7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79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0" fillId="2" borderId="82" xfId="0" applyFill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5" borderId="64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66" xfId="0" applyFill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 wrapText="1"/>
    </xf>
    <xf numFmtId="0" fontId="0" fillId="5" borderId="68" xfId="0" applyFill="1" applyBorder="1" applyAlignment="1">
      <alignment horizontal="center" vertical="center" wrapText="1"/>
    </xf>
    <xf numFmtId="0" fontId="0" fillId="5" borderId="69" xfId="0" applyFill="1" applyBorder="1" applyAlignment="1">
      <alignment horizontal="center" vertical="center" wrapText="1"/>
    </xf>
    <xf numFmtId="0" fontId="0" fillId="5" borderId="80" xfId="0" applyFill="1" applyBorder="1" applyAlignment="1">
      <alignment horizontal="center" vertical="center" wrapText="1"/>
    </xf>
    <xf numFmtId="0" fontId="0" fillId="5" borderId="81" xfId="0" applyFill="1" applyBorder="1" applyAlignment="1">
      <alignment horizontal="center" vertical="center" wrapText="1"/>
    </xf>
    <xf numFmtId="0" fontId="0" fillId="5" borderId="82" xfId="0" applyFill="1" applyBorder="1" applyAlignment="1">
      <alignment horizontal="center" vertical="center" wrapText="1"/>
    </xf>
    <xf numFmtId="0" fontId="0" fillId="5" borderId="83" xfId="0" applyFill="1" applyBorder="1" applyAlignment="1">
      <alignment horizontal="center" vertical="center" wrapText="1"/>
    </xf>
    <xf numFmtId="0" fontId="0" fillId="5" borderId="85" xfId="0" applyFill="1" applyBorder="1" applyAlignment="1">
      <alignment horizontal="center" vertical="center" wrapText="1"/>
    </xf>
    <xf numFmtId="0" fontId="0" fillId="5" borderId="70" xfId="0" applyFill="1" applyBorder="1" applyAlignment="1">
      <alignment horizontal="center" vertical="center" wrapText="1"/>
    </xf>
    <xf numFmtId="0" fontId="0" fillId="5" borderId="71" xfId="0" applyFill="1" applyBorder="1" applyAlignment="1">
      <alignment horizontal="center" vertical="center" wrapText="1"/>
    </xf>
    <xf numFmtId="0" fontId="0" fillId="5" borderId="72" xfId="0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0" fillId="4" borderId="8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90" xfId="0" applyFill="1" applyBorder="1" applyAlignment="1">
      <alignment horizontal="center" vertical="center" wrapText="1"/>
    </xf>
    <xf numFmtId="0" fontId="0" fillId="4" borderId="91" xfId="0" applyFill="1" applyBorder="1" applyAlignment="1">
      <alignment horizontal="center" vertical="center" wrapText="1"/>
    </xf>
    <xf numFmtId="0" fontId="0" fillId="4" borderId="92" xfId="0" applyFill="1" applyBorder="1" applyAlignment="1">
      <alignment horizontal="center" vertical="center" wrapText="1"/>
    </xf>
    <xf numFmtId="0" fontId="0" fillId="4" borderId="93" xfId="0" applyFill="1" applyBorder="1" applyAlignment="1">
      <alignment horizontal="center" vertical="center" wrapText="1"/>
    </xf>
    <xf numFmtId="0" fontId="0" fillId="4" borderId="94" xfId="0" applyFill="1" applyBorder="1" applyAlignment="1">
      <alignment horizontal="center" vertical="center" wrapText="1"/>
    </xf>
    <xf numFmtId="0" fontId="0" fillId="4" borderId="95" xfId="0" applyFill="1" applyBorder="1" applyAlignment="1">
      <alignment horizontal="center" vertical="center" wrapText="1"/>
    </xf>
    <xf numFmtId="0" fontId="0" fillId="4" borderId="96" xfId="0" applyFill="1" applyBorder="1" applyAlignment="1">
      <alignment horizontal="center" vertical="center" wrapText="1"/>
    </xf>
    <xf numFmtId="0" fontId="0" fillId="4" borderId="97" xfId="0" applyFill="1" applyBorder="1" applyAlignment="1">
      <alignment horizontal="center" vertical="center" wrapText="1"/>
    </xf>
    <xf numFmtId="0" fontId="0" fillId="4" borderId="9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07" xfId="0" applyFill="1" applyBorder="1" applyAlignment="1">
      <alignment horizontal="center" vertical="center" wrapText="1"/>
    </xf>
    <xf numFmtId="0" fontId="0" fillId="4" borderId="111" xfId="0" applyFill="1" applyBorder="1" applyAlignment="1">
      <alignment horizontal="center" vertical="center" wrapText="1"/>
    </xf>
    <xf numFmtId="0" fontId="0" fillId="4" borderId="106" xfId="0" applyFill="1" applyBorder="1" applyAlignment="1">
      <alignment horizontal="center" vertical="center" wrapText="1"/>
    </xf>
    <xf numFmtId="0" fontId="0" fillId="4" borderId="113" xfId="0" applyFill="1" applyBorder="1" applyAlignment="1">
      <alignment horizontal="center" vertical="center" wrapText="1"/>
    </xf>
    <xf numFmtId="0" fontId="0" fillId="4" borderId="114" xfId="0" applyFill="1" applyBorder="1" applyAlignment="1">
      <alignment horizontal="center" vertical="center" wrapText="1"/>
    </xf>
    <xf numFmtId="0" fontId="0" fillId="4" borderId="87" xfId="0" applyFill="1" applyBorder="1" applyAlignment="1">
      <alignment horizontal="center" vertical="center" wrapText="1"/>
    </xf>
    <xf numFmtId="0" fontId="0" fillId="4" borderId="115" xfId="0" applyFill="1" applyBorder="1" applyAlignment="1">
      <alignment horizontal="center" vertical="center" wrapText="1"/>
    </xf>
    <xf numFmtId="0" fontId="2" fillId="2" borderId="28" xfId="0" applyFont="1" applyFill="1" applyBorder="1"/>
    <xf numFmtId="0" fontId="2" fillId="3" borderId="88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75" xfId="0" applyFont="1" applyFill="1" applyBorder="1" applyAlignment="1">
      <alignment horizontal="center" vertical="center" wrapText="1"/>
    </xf>
    <xf numFmtId="0" fontId="2" fillId="3" borderId="119" xfId="0" applyFont="1" applyFill="1" applyBorder="1" applyAlignment="1">
      <alignment horizontal="center" vertical="center" wrapText="1"/>
    </xf>
    <xf numFmtId="0" fontId="2" fillId="3" borderId="120" xfId="0" applyFont="1" applyFill="1" applyBorder="1" applyAlignment="1">
      <alignment horizontal="center" vertical="center" wrapText="1"/>
    </xf>
    <xf numFmtId="0" fontId="0" fillId="4" borderId="121" xfId="0" applyFill="1" applyBorder="1" applyAlignment="1">
      <alignment horizontal="center" vertical="center" wrapText="1"/>
    </xf>
    <xf numFmtId="0" fontId="0" fillId="4" borderId="122" xfId="0" applyFill="1" applyBorder="1" applyAlignment="1">
      <alignment horizontal="center" vertical="center" wrapText="1"/>
    </xf>
    <xf numFmtId="0" fontId="0" fillId="4" borderId="123" xfId="0" applyFill="1" applyBorder="1" applyAlignment="1">
      <alignment horizontal="center" vertical="center" wrapText="1"/>
    </xf>
    <xf numFmtId="0" fontId="2" fillId="6" borderId="125" xfId="0" applyFont="1" applyFill="1" applyBorder="1" applyAlignment="1">
      <alignment horizontal="center" vertical="center" wrapText="1"/>
    </xf>
    <xf numFmtId="0" fontId="2" fillId="6" borderId="126" xfId="0" applyFont="1" applyFill="1" applyBorder="1" applyAlignment="1">
      <alignment horizontal="center" vertical="center" wrapText="1"/>
    </xf>
    <xf numFmtId="0" fontId="2" fillId="6" borderId="127" xfId="0" applyFont="1" applyFill="1" applyBorder="1" applyAlignment="1">
      <alignment horizontal="center" vertical="center" wrapText="1"/>
    </xf>
    <xf numFmtId="0" fontId="2" fillId="6" borderId="128" xfId="0" applyFont="1" applyFill="1" applyBorder="1" applyAlignment="1">
      <alignment horizontal="center" vertical="center" wrapText="1"/>
    </xf>
    <xf numFmtId="0" fontId="0" fillId="4" borderId="129" xfId="0" applyFill="1" applyBorder="1" applyAlignment="1">
      <alignment horizontal="center" vertical="center" wrapText="1"/>
    </xf>
    <xf numFmtId="0" fontId="0" fillId="4" borderId="130" xfId="0" applyFill="1" applyBorder="1" applyAlignment="1">
      <alignment horizontal="center" vertical="center" wrapText="1"/>
    </xf>
    <xf numFmtId="0" fontId="2" fillId="6" borderId="133" xfId="0" applyFont="1" applyFill="1" applyBorder="1" applyAlignment="1">
      <alignment horizontal="center" vertical="center" wrapText="1"/>
    </xf>
    <xf numFmtId="0" fontId="2" fillId="6" borderId="134" xfId="0" applyFont="1" applyFill="1" applyBorder="1" applyAlignment="1">
      <alignment horizontal="center" vertical="center" wrapText="1"/>
    </xf>
    <xf numFmtId="0" fontId="2" fillId="6" borderId="135" xfId="0" applyFont="1" applyFill="1" applyBorder="1" applyAlignment="1">
      <alignment horizontal="center" vertical="center" wrapText="1"/>
    </xf>
    <xf numFmtId="0" fontId="2" fillId="6" borderId="136" xfId="0" applyFont="1" applyFill="1" applyBorder="1" applyAlignment="1">
      <alignment horizontal="center" vertical="center" wrapText="1"/>
    </xf>
    <xf numFmtId="0" fontId="2" fillId="6" borderId="132" xfId="0" applyFont="1" applyFill="1" applyBorder="1" applyAlignment="1">
      <alignment horizontal="center" vertical="center" wrapText="1"/>
    </xf>
    <xf numFmtId="0" fontId="2" fillId="6" borderId="137" xfId="0" applyFont="1" applyFill="1" applyBorder="1" applyAlignment="1">
      <alignment horizontal="center" vertical="center" wrapText="1"/>
    </xf>
    <xf numFmtId="0" fontId="2" fillId="6" borderId="138" xfId="0" applyFont="1" applyFill="1" applyBorder="1" applyAlignment="1">
      <alignment horizontal="center" vertical="center" wrapText="1"/>
    </xf>
    <xf numFmtId="0" fontId="2" fillId="6" borderId="139" xfId="0" applyFont="1" applyFill="1" applyBorder="1" applyAlignment="1">
      <alignment horizontal="center" vertical="center" wrapText="1"/>
    </xf>
    <xf numFmtId="0" fontId="2" fillId="6" borderId="140" xfId="0" applyFont="1" applyFill="1" applyBorder="1" applyAlignment="1">
      <alignment horizontal="center" vertical="center" wrapText="1"/>
    </xf>
    <xf numFmtId="0" fontId="2" fillId="6" borderId="141" xfId="0" applyFont="1" applyFill="1" applyBorder="1" applyAlignment="1">
      <alignment horizontal="center" vertical="center" wrapText="1"/>
    </xf>
    <xf numFmtId="0" fontId="2" fillId="6" borderId="142" xfId="0" applyFont="1" applyFill="1" applyBorder="1" applyAlignment="1">
      <alignment horizontal="center" vertical="center" wrapText="1"/>
    </xf>
    <xf numFmtId="0" fontId="0" fillId="4" borderId="143" xfId="0" applyFill="1" applyBorder="1" applyAlignment="1">
      <alignment horizontal="center" vertical="center" wrapText="1"/>
    </xf>
    <xf numFmtId="0" fontId="0" fillId="4" borderId="144" xfId="0" applyFill="1" applyBorder="1" applyAlignment="1">
      <alignment horizontal="center" vertical="center" wrapText="1"/>
    </xf>
    <xf numFmtId="0" fontId="0" fillId="4" borderId="147" xfId="0" applyFill="1" applyBorder="1" applyAlignment="1">
      <alignment horizontal="center" vertical="center" wrapText="1"/>
    </xf>
    <xf numFmtId="0" fontId="2" fillId="6" borderId="148" xfId="0" applyFont="1" applyFill="1" applyBorder="1" applyAlignment="1">
      <alignment horizontal="center" vertical="center" wrapText="1"/>
    </xf>
    <xf numFmtId="0" fontId="0" fillId="3" borderId="148" xfId="0" applyFill="1" applyBorder="1" applyAlignment="1">
      <alignment horizontal="center" vertical="center" wrapText="1"/>
    </xf>
    <xf numFmtId="0" fontId="2" fillId="6" borderId="124" xfId="0" applyFont="1" applyFill="1" applyBorder="1" applyAlignment="1">
      <alignment horizontal="center" vertical="center" wrapText="1"/>
    </xf>
    <xf numFmtId="0" fontId="2" fillId="6" borderId="149" xfId="0" applyFont="1" applyFill="1" applyBorder="1" applyAlignment="1">
      <alignment horizontal="center" vertical="center" wrapText="1"/>
    </xf>
    <xf numFmtId="0" fontId="2" fillId="6" borderId="150" xfId="0" applyFont="1" applyFill="1" applyBorder="1" applyAlignment="1">
      <alignment horizontal="center" vertical="center" wrapText="1"/>
    </xf>
    <xf numFmtId="0" fontId="2" fillId="6" borderId="151" xfId="0" applyFont="1" applyFill="1" applyBorder="1" applyAlignment="1">
      <alignment horizontal="center" vertical="center" wrapText="1"/>
    </xf>
    <xf numFmtId="0" fontId="2" fillId="6" borderId="15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10" xfId="0" applyFont="1" applyFill="1" applyBorder="1" applyAlignment="1">
      <alignment horizontal="center" vertical="center" wrapText="1"/>
    </xf>
    <xf numFmtId="0" fontId="2" fillId="3" borderId="77" xfId="0" applyFont="1" applyFill="1" applyBorder="1" applyAlignment="1">
      <alignment horizontal="center" vertical="center" wrapText="1"/>
    </xf>
    <xf numFmtId="0" fontId="2" fillId="3" borderId="100" xfId="0" applyFont="1" applyFill="1" applyBorder="1" applyAlignment="1">
      <alignment horizontal="center" vertical="center" wrapText="1"/>
    </xf>
    <xf numFmtId="0" fontId="2" fillId="3" borderId="101" xfId="0" applyFont="1" applyFill="1" applyBorder="1" applyAlignment="1">
      <alignment horizontal="center" vertical="center" wrapText="1"/>
    </xf>
    <xf numFmtId="0" fontId="2" fillId="3" borderId="102" xfId="0" applyFont="1" applyFill="1" applyBorder="1" applyAlignment="1">
      <alignment horizontal="center" vertical="center" wrapText="1"/>
    </xf>
    <xf numFmtId="0" fontId="2" fillId="3" borderId="103" xfId="0" applyFont="1" applyFill="1" applyBorder="1" applyAlignment="1">
      <alignment horizontal="center" vertical="center" wrapText="1"/>
    </xf>
    <xf numFmtId="0" fontId="2" fillId="3" borderId="104" xfId="0" applyFont="1" applyFill="1" applyBorder="1" applyAlignment="1">
      <alignment horizontal="center" vertical="center" wrapText="1"/>
    </xf>
    <xf numFmtId="0" fontId="2" fillId="3" borderId="105" xfId="0" applyFont="1" applyFill="1" applyBorder="1" applyAlignment="1">
      <alignment horizontal="center" vertical="center" wrapText="1"/>
    </xf>
    <xf numFmtId="0" fontId="2" fillId="3" borderId="112" xfId="0" applyFont="1" applyFill="1" applyBorder="1" applyAlignment="1">
      <alignment horizontal="center" vertical="center" wrapText="1"/>
    </xf>
    <xf numFmtId="0" fontId="2" fillId="3" borderId="113" xfId="0" applyFont="1" applyFill="1" applyBorder="1" applyAlignment="1">
      <alignment horizontal="center" vertical="center" wrapText="1"/>
    </xf>
    <xf numFmtId="0" fontId="2" fillId="3" borderId="73" xfId="0" applyFont="1" applyFill="1" applyBorder="1" applyAlignment="1">
      <alignment horizontal="center" vertical="center" wrapText="1"/>
    </xf>
    <xf numFmtId="0" fontId="2" fillId="3" borderId="89" xfId="0" applyFont="1" applyFill="1" applyBorder="1" applyAlignment="1">
      <alignment horizontal="center" vertical="center" wrapText="1"/>
    </xf>
    <xf numFmtId="0" fontId="2" fillId="3" borderId="74" xfId="0" applyFont="1" applyFill="1" applyBorder="1" applyAlignment="1">
      <alignment horizontal="center" vertical="center" wrapText="1"/>
    </xf>
    <xf numFmtId="0" fontId="2" fillId="3" borderId="9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09" xfId="0" applyFont="1" applyFill="1" applyBorder="1" applyAlignment="1">
      <alignment horizontal="center" vertical="center" wrapText="1"/>
    </xf>
    <xf numFmtId="0" fontId="0" fillId="4" borderId="131" xfId="0" applyFill="1" applyBorder="1" applyAlignment="1">
      <alignment horizontal="center" vertical="center" wrapText="1"/>
    </xf>
    <xf numFmtId="0" fontId="2" fillId="3" borderId="11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2" fillId="3" borderId="108" xfId="0" applyFont="1" applyFill="1" applyBorder="1" applyAlignment="1">
      <alignment horizontal="center" vertical="center" wrapText="1"/>
    </xf>
    <xf numFmtId="0" fontId="2" fillId="3" borderId="117" xfId="0" applyFont="1" applyFill="1" applyBorder="1" applyAlignment="1">
      <alignment horizontal="center" vertical="center" wrapText="1"/>
    </xf>
    <xf numFmtId="0" fontId="2" fillId="3" borderId="118" xfId="0" applyFont="1" applyFill="1" applyBorder="1" applyAlignment="1">
      <alignment horizontal="center" vertical="center" wrapText="1"/>
    </xf>
    <xf numFmtId="0" fontId="3" fillId="3" borderId="103" xfId="0" applyFont="1" applyFill="1" applyBorder="1" applyAlignment="1">
      <alignment horizontal="center" vertical="center" wrapText="1"/>
    </xf>
    <xf numFmtId="0" fontId="3" fillId="3" borderId="104" xfId="0" applyFont="1" applyFill="1" applyBorder="1" applyAlignment="1">
      <alignment horizontal="center" vertical="center" wrapText="1"/>
    </xf>
    <xf numFmtId="0" fontId="3" fillId="3" borderId="105" xfId="0" applyFont="1" applyFill="1" applyBorder="1" applyAlignment="1">
      <alignment horizontal="center" vertical="center" wrapText="1"/>
    </xf>
    <xf numFmtId="0" fontId="0" fillId="4" borderId="153" xfId="0" applyFill="1" applyBorder="1" applyAlignment="1">
      <alignment horizontal="center" vertical="center" wrapText="1"/>
    </xf>
    <xf numFmtId="0" fontId="0" fillId="4" borderId="154" xfId="0" applyFill="1" applyBorder="1" applyAlignment="1">
      <alignment horizontal="center" vertical="center" wrapText="1"/>
    </xf>
    <xf numFmtId="0" fontId="0" fillId="4" borderId="155" xfId="0" applyFill="1" applyBorder="1" applyAlignment="1">
      <alignment horizontal="center" vertical="center" wrapText="1"/>
    </xf>
    <xf numFmtId="0" fontId="0" fillId="3" borderId="158" xfId="0" applyFill="1" applyBorder="1" applyAlignment="1">
      <alignment horizontal="center" vertical="center" wrapText="1"/>
    </xf>
    <xf numFmtId="0" fontId="0" fillId="3" borderId="159" xfId="0" applyFill="1" applyBorder="1" applyAlignment="1">
      <alignment horizontal="center" vertical="center" wrapText="1"/>
    </xf>
    <xf numFmtId="0" fontId="0" fillId="3" borderId="160" xfId="0" applyFill="1" applyBorder="1" applyAlignment="1">
      <alignment horizontal="center" vertical="center" wrapText="1"/>
    </xf>
    <xf numFmtId="0" fontId="0" fillId="3" borderId="161" xfId="0" applyFill="1" applyBorder="1" applyAlignment="1">
      <alignment horizontal="center" vertical="center" wrapText="1"/>
    </xf>
    <xf numFmtId="0" fontId="0" fillId="3" borderId="162" xfId="0" applyFill="1" applyBorder="1" applyAlignment="1">
      <alignment horizontal="center" vertical="center" wrapText="1"/>
    </xf>
    <xf numFmtId="0" fontId="0" fillId="3" borderId="163" xfId="0" applyFill="1" applyBorder="1" applyAlignment="1">
      <alignment horizontal="center" vertical="center" wrapText="1"/>
    </xf>
    <xf numFmtId="0" fontId="0" fillId="3" borderId="164" xfId="0" applyFill="1" applyBorder="1" applyAlignment="1">
      <alignment horizontal="center" vertical="center" wrapText="1"/>
    </xf>
    <xf numFmtId="0" fontId="0" fillId="3" borderId="165" xfId="0" applyFill="1" applyBorder="1" applyAlignment="1">
      <alignment horizontal="center" vertical="center" wrapText="1"/>
    </xf>
    <xf numFmtId="0" fontId="0" fillId="3" borderId="166" xfId="0" applyFill="1" applyBorder="1" applyAlignment="1">
      <alignment horizontal="center" vertical="center" wrapText="1"/>
    </xf>
    <xf numFmtId="0" fontId="0" fillId="3" borderId="167" xfId="0" applyFill="1" applyBorder="1" applyAlignment="1">
      <alignment horizontal="center" vertical="center" wrapText="1"/>
    </xf>
    <xf numFmtId="0" fontId="0" fillId="3" borderId="168" xfId="0" applyFill="1" applyBorder="1" applyAlignment="1">
      <alignment horizontal="center" vertical="center" wrapText="1"/>
    </xf>
    <xf numFmtId="0" fontId="0" fillId="3" borderId="157" xfId="0" applyFill="1" applyBorder="1" applyAlignment="1">
      <alignment horizontal="center" vertical="center" wrapText="1"/>
    </xf>
    <xf numFmtId="0" fontId="0" fillId="4" borderId="146" xfId="0" applyFill="1" applyBorder="1" applyAlignment="1">
      <alignment horizontal="center" vertical="center" wrapText="1"/>
    </xf>
    <xf numFmtId="0" fontId="0" fillId="4" borderId="145" xfId="0" applyFill="1" applyBorder="1" applyAlignment="1">
      <alignment horizontal="center" vertical="center" wrapText="1"/>
    </xf>
    <xf numFmtId="0" fontId="0" fillId="4" borderId="156" xfId="0" applyFill="1" applyBorder="1" applyAlignment="1">
      <alignment horizontal="center" vertical="center" wrapText="1"/>
    </xf>
    <xf numFmtId="0" fontId="0" fillId="4" borderId="158" xfId="0" applyFill="1" applyBorder="1" applyAlignment="1">
      <alignment horizontal="center" vertical="center" wrapText="1"/>
    </xf>
    <xf numFmtId="0" fontId="0" fillId="4" borderId="159" xfId="0" applyFill="1" applyBorder="1" applyAlignment="1">
      <alignment horizontal="center" vertical="center" wrapText="1"/>
    </xf>
    <xf numFmtId="0" fontId="0" fillId="4" borderId="169" xfId="0" applyFill="1" applyBorder="1" applyAlignment="1">
      <alignment horizontal="center" vertical="center" wrapText="1"/>
    </xf>
    <xf numFmtId="0" fontId="0" fillId="4" borderId="161" xfId="0" applyFill="1" applyBorder="1" applyAlignment="1">
      <alignment horizontal="center" vertical="center" wrapText="1"/>
    </xf>
    <xf numFmtId="0" fontId="0" fillId="4" borderId="162" xfId="0" applyFill="1" applyBorder="1" applyAlignment="1">
      <alignment horizontal="center" vertical="center" wrapText="1"/>
    </xf>
    <xf numFmtId="0" fontId="0" fillId="4" borderId="170" xfId="0" applyFill="1" applyBorder="1" applyAlignment="1">
      <alignment horizontal="center" vertical="center" wrapText="1"/>
    </xf>
    <xf numFmtId="0" fontId="0" fillId="4" borderId="164" xfId="0" applyFill="1" applyBorder="1" applyAlignment="1">
      <alignment horizontal="center" vertical="center" wrapText="1"/>
    </xf>
    <xf numFmtId="0" fontId="0" fillId="4" borderId="165" xfId="0" applyFill="1" applyBorder="1" applyAlignment="1">
      <alignment horizontal="center" vertical="center" wrapText="1"/>
    </xf>
    <xf numFmtId="0" fontId="0" fillId="4" borderId="167" xfId="0" applyFill="1" applyBorder="1" applyAlignment="1">
      <alignment horizontal="center" vertical="center" wrapText="1"/>
    </xf>
    <xf numFmtId="0" fontId="0" fillId="4" borderId="168" xfId="0" applyFill="1" applyBorder="1" applyAlignment="1">
      <alignment horizontal="center" vertical="center" wrapText="1"/>
    </xf>
    <xf numFmtId="0" fontId="0" fillId="4" borderId="171" xfId="0" applyFill="1" applyBorder="1" applyAlignment="1">
      <alignment horizontal="center" vertical="center" wrapText="1"/>
    </xf>
    <xf numFmtId="0" fontId="0" fillId="4" borderId="172" xfId="0" applyFill="1" applyBorder="1" applyAlignment="1">
      <alignment horizontal="center" vertical="center" wrapText="1"/>
    </xf>
    <xf numFmtId="0" fontId="0" fillId="4" borderId="173" xfId="0" applyFill="1" applyBorder="1" applyAlignment="1">
      <alignment horizontal="center" vertical="center" wrapText="1"/>
    </xf>
    <xf numFmtId="0" fontId="0" fillId="4" borderId="174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27" xfId="0" applyFont="1" applyFill="1" applyBorder="1"/>
    <xf numFmtId="0" fontId="0" fillId="5" borderId="47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2" fillId="5" borderId="28" xfId="0" applyFont="1" applyFill="1" applyBorder="1"/>
    <xf numFmtId="0" fontId="0" fillId="5" borderId="40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2" fillId="5" borderId="29" xfId="0" applyFont="1" applyFill="1" applyBorder="1"/>
    <xf numFmtId="0" fontId="0" fillId="5" borderId="54" xfId="0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2" fillId="2" borderId="175" xfId="0" applyFont="1" applyFill="1" applyBorder="1" applyAlignment="1">
      <alignment horizontal="center" vertical="center" wrapText="1"/>
    </xf>
    <xf numFmtId="0" fontId="2" fillId="2" borderId="176" xfId="0" applyFont="1" applyFill="1" applyBorder="1" applyAlignment="1">
      <alignment horizontal="center" vertical="center" wrapText="1"/>
    </xf>
    <xf numFmtId="0" fontId="2" fillId="2" borderId="177" xfId="0" applyFont="1" applyFill="1" applyBorder="1" applyAlignment="1">
      <alignment horizontal="center" vertical="center" wrapText="1"/>
    </xf>
    <xf numFmtId="0" fontId="2" fillId="2" borderId="178" xfId="0" applyFont="1" applyFill="1" applyBorder="1" applyAlignment="1">
      <alignment horizontal="center" vertical="center" wrapText="1"/>
    </xf>
    <xf numFmtId="0" fontId="0" fillId="2" borderId="17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zoomScale="60" zoomScaleNormal="60" zoomScalePageLayoutView="40" workbookViewId="0">
      <selection activeCell="U37" sqref="U37"/>
    </sheetView>
  </sheetViews>
  <sheetFormatPr defaultRowHeight="15" customHeight="1" x14ac:dyDescent="0.25"/>
  <cols>
    <col min="1" max="106" width="4.7109375" customWidth="1"/>
  </cols>
  <sheetData>
    <row r="2" spans="3:75" ht="15" customHeight="1" thickBot="1" x14ac:dyDescent="0.3"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3:75" ht="15" customHeight="1" x14ac:dyDescent="0.25">
      <c r="D3" s="8" t="s">
        <v>22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W3" s="88"/>
      <c r="X3" s="88"/>
      <c r="Y3" s="88"/>
      <c r="Z3" s="23" t="s">
        <v>29</v>
      </c>
      <c r="AA3" s="24"/>
      <c r="AB3" s="24"/>
      <c r="AC3" s="24"/>
      <c r="AD3" s="24"/>
      <c r="AE3" s="24"/>
      <c r="AF3" s="24"/>
      <c r="AG3" s="24"/>
      <c r="AH3" s="24"/>
      <c r="AI3" s="24"/>
      <c r="AJ3" s="25"/>
      <c r="AK3" s="88"/>
      <c r="AL3" s="88"/>
      <c r="AM3" s="88"/>
      <c r="AN3" s="88"/>
      <c r="AO3" s="88"/>
      <c r="AP3" s="88"/>
      <c r="AQ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</row>
    <row r="4" spans="3:75" ht="15" customHeight="1" thickBot="1" x14ac:dyDescent="0.3"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W4" s="88"/>
      <c r="X4" s="88"/>
      <c r="Y4" s="88"/>
      <c r="Z4" s="26"/>
      <c r="AA4" s="27"/>
      <c r="AB4" s="27"/>
      <c r="AC4" s="27"/>
      <c r="AD4" s="27"/>
      <c r="AE4" s="27"/>
      <c r="AF4" s="27"/>
      <c r="AG4" s="27"/>
      <c r="AH4" s="27"/>
      <c r="AI4" s="27"/>
      <c r="AJ4" s="28"/>
      <c r="AK4" s="88"/>
      <c r="AL4" s="88"/>
      <c r="AM4" s="88"/>
      <c r="AN4" s="88"/>
      <c r="AO4" s="88"/>
      <c r="AP4" s="88"/>
      <c r="AQ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</row>
    <row r="5" spans="3:75" ht="15" customHeight="1" thickBot="1" x14ac:dyDescent="0.3"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</row>
    <row r="6" spans="3:75" ht="15" customHeight="1" thickTop="1" thickBot="1" x14ac:dyDescent="0.3">
      <c r="C6" s="17"/>
      <c r="D6" s="70" t="s">
        <v>0</v>
      </c>
      <c r="E6" s="71"/>
      <c r="F6" s="72"/>
      <c r="G6" s="209" t="s">
        <v>1</v>
      </c>
      <c r="H6" s="209"/>
      <c r="I6" s="209"/>
      <c r="J6" s="209" t="s">
        <v>2</v>
      </c>
      <c r="K6" s="209"/>
      <c r="L6" s="209" t="s">
        <v>3</v>
      </c>
      <c r="M6" s="209"/>
      <c r="N6" s="70" t="s">
        <v>52</v>
      </c>
      <c r="O6" s="71"/>
      <c r="P6" s="72"/>
      <c r="Q6" s="70" t="s">
        <v>30</v>
      </c>
      <c r="R6" s="71"/>
      <c r="S6" s="72"/>
      <c r="T6" s="209" t="s">
        <v>4</v>
      </c>
      <c r="U6" s="209"/>
      <c r="V6" s="21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BC6" s="88"/>
    </row>
    <row r="7" spans="3:75" ht="15" customHeight="1" thickBot="1" x14ac:dyDescent="0.3">
      <c r="C7" s="18"/>
      <c r="D7" s="73"/>
      <c r="E7" s="74"/>
      <c r="F7" s="75"/>
      <c r="G7" s="211"/>
      <c r="H7" s="211"/>
      <c r="I7" s="211"/>
      <c r="J7" s="211"/>
      <c r="K7" s="211"/>
      <c r="L7" s="211"/>
      <c r="M7" s="211"/>
      <c r="N7" s="73"/>
      <c r="O7" s="74"/>
      <c r="P7" s="75"/>
      <c r="Q7" s="73"/>
      <c r="R7" s="74"/>
      <c r="S7" s="75"/>
      <c r="T7" s="211"/>
      <c r="U7" s="211"/>
      <c r="V7" s="212"/>
      <c r="W7" s="88"/>
      <c r="X7" s="153"/>
      <c r="Y7" s="150"/>
      <c r="Z7" s="150"/>
      <c r="AA7" s="150" t="s">
        <v>17</v>
      </c>
      <c r="AB7" s="150"/>
      <c r="AC7" s="150" t="s">
        <v>18</v>
      </c>
      <c r="AD7" s="150"/>
      <c r="AE7" s="150"/>
      <c r="AF7" s="150" t="s">
        <v>19</v>
      </c>
      <c r="AG7" s="150"/>
      <c r="AH7" s="150"/>
      <c r="AI7" s="150" t="s">
        <v>20</v>
      </c>
      <c r="AJ7" s="150"/>
      <c r="AK7" s="150"/>
      <c r="AL7" s="150" t="s">
        <v>21</v>
      </c>
      <c r="AM7" s="150"/>
      <c r="AN7" s="150"/>
      <c r="AO7" s="154"/>
      <c r="AP7" s="88"/>
      <c r="AQ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</row>
    <row r="8" spans="3:75" ht="15" customHeight="1" thickTop="1" thickBot="1" x14ac:dyDescent="0.3">
      <c r="C8" s="194">
        <v>1</v>
      </c>
      <c r="D8" s="191" t="s">
        <v>5</v>
      </c>
      <c r="E8" s="192"/>
      <c r="F8" s="193"/>
      <c r="G8" s="195">
        <v>165</v>
      </c>
      <c r="H8" s="192"/>
      <c r="I8" s="193"/>
      <c r="J8" s="195">
        <v>19</v>
      </c>
      <c r="K8" s="193"/>
      <c r="L8" s="195">
        <v>50</v>
      </c>
      <c r="M8" s="193"/>
      <c r="N8" s="195" t="s">
        <v>6</v>
      </c>
      <c r="O8" s="192"/>
      <c r="P8" s="193"/>
      <c r="Q8" s="195" t="s">
        <v>7</v>
      </c>
      <c r="R8" s="192"/>
      <c r="S8" s="193"/>
      <c r="T8" s="195">
        <v>5</v>
      </c>
      <c r="U8" s="192"/>
      <c r="V8" s="196"/>
      <c r="W8" s="88"/>
      <c r="X8" s="155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1"/>
      <c r="AP8" s="88"/>
      <c r="AQ8" s="88"/>
    </row>
    <row r="9" spans="3:75" ht="15" customHeight="1" thickTop="1" thickBot="1" x14ac:dyDescent="0.3">
      <c r="C9" s="96">
        <v>2</v>
      </c>
      <c r="D9" s="19" t="s">
        <v>8</v>
      </c>
      <c r="E9" s="7"/>
      <c r="F9" s="16"/>
      <c r="G9" s="14">
        <v>168</v>
      </c>
      <c r="H9" s="7"/>
      <c r="I9" s="16"/>
      <c r="J9" s="14">
        <v>19</v>
      </c>
      <c r="K9" s="16"/>
      <c r="L9" s="14">
        <v>48</v>
      </c>
      <c r="M9" s="16"/>
      <c r="N9" s="213" t="s">
        <v>6</v>
      </c>
      <c r="O9" s="37"/>
      <c r="P9" s="38"/>
      <c r="Q9" s="14" t="s">
        <v>9</v>
      </c>
      <c r="R9" s="7"/>
      <c r="S9" s="16"/>
      <c r="T9" s="14">
        <v>5</v>
      </c>
      <c r="U9" s="7"/>
      <c r="V9" s="15"/>
      <c r="W9" s="88"/>
      <c r="X9" s="152" t="s">
        <v>24</v>
      </c>
      <c r="Y9" s="148"/>
      <c r="Z9" s="134"/>
      <c r="AA9" s="149">
        <f>AVERAGE(X$16:AV16)</f>
        <v>176.4</v>
      </c>
      <c r="AB9" s="110"/>
      <c r="AC9" s="76">
        <f>MEDIAN(X16:AV16)</f>
        <v>180</v>
      </c>
      <c r="AD9" s="77"/>
      <c r="AE9" s="77"/>
      <c r="AF9" s="110">
        <f>PERCENTILE(X16:AV16,0.25)</f>
        <v>170</v>
      </c>
      <c r="AG9" s="110"/>
      <c r="AH9" s="110"/>
      <c r="AI9" s="110">
        <f>PERCENTILE(X16:AV16,0.75)</f>
        <v>180</v>
      </c>
      <c r="AJ9" s="110"/>
      <c r="AK9" s="110"/>
      <c r="AL9" s="90">
        <f>STDEV(X16:AV16)</f>
        <v>6.9402209378856705</v>
      </c>
      <c r="AM9" s="91"/>
      <c r="AN9" s="91"/>
      <c r="AO9" s="95"/>
      <c r="AP9" s="88"/>
      <c r="AQ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</row>
    <row r="10" spans="3:75" ht="15" customHeight="1" thickTop="1" thickBot="1" x14ac:dyDescent="0.3">
      <c r="C10" s="197">
        <v>3</v>
      </c>
      <c r="D10" s="198" t="s">
        <v>8</v>
      </c>
      <c r="E10" s="199"/>
      <c r="F10" s="200"/>
      <c r="G10" s="201">
        <v>180</v>
      </c>
      <c r="H10" s="199"/>
      <c r="I10" s="200"/>
      <c r="J10" s="201">
        <v>22</v>
      </c>
      <c r="K10" s="200"/>
      <c r="L10" s="201">
        <v>64</v>
      </c>
      <c r="M10" s="200"/>
      <c r="N10" s="201" t="s">
        <v>6</v>
      </c>
      <c r="O10" s="199"/>
      <c r="P10" s="200"/>
      <c r="Q10" s="201" t="s">
        <v>10</v>
      </c>
      <c r="R10" s="199"/>
      <c r="S10" s="200"/>
      <c r="T10" s="201">
        <v>3</v>
      </c>
      <c r="U10" s="199"/>
      <c r="V10" s="202"/>
      <c r="W10" s="88"/>
      <c r="X10" s="135" t="s">
        <v>2</v>
      </c>
      <c r="Y10" s="136"/>
      <c r="Z10" s="137"/>
      <c r="AA10" s="32">
        <f>AVERAGE(X21:AV21)</f>
        <v>20.32</v>
      </c>
      <c r="AB10" s="33"/>
      <c r="AC10" s="33">
        <f>MEDIAN(X21:AV21)</f>
        <v>19</v>
      </c>
      <c r="AD10" s="33"/>
      <c r="AE10" s="33"/>
      <c r="AF10" s="33">
        <f>PERCENTILE(X21:AV21,0.25)</f>
        <v>19</v>
      </c>
      <c r="AG10" s="33"/>
      <c r="AH10" s="33"/>
      <c r="AI10" s="33">
        <f>PERCENTILE(X21:AV21,0.75)</f>
        <v>20</v>
      </c>
      <c r="AJ10" s="33"/>
      <c r="AK10" s="33"/>
      <c r="AL10" s="81">
        <f>STDEV(X21:AV21)</f>
        <v>2.9961085872622655</v>
      </c>
      <c r="AM10" s="82"/>
      <c r="AN10" s="82"/>
      <c r="AO10" s="83"/>
      <c r="AP10" s="88"/>
      <c r="AQ10" s="88"/>
    </row>
    <row r="11" spans="3:75" ht="15" customHeight="1" thickTop="1" thickBot="1" x14ac:dyDescent="0.3">
      <c r="C11" s="96">
        <v>4</v>
      </c>
      <c r="D11" s="19" t="s">
        <v>8</v>
      </c>
      <c r="E11" s="7"/>
      <c r="F11" s="16"/>
      <c r="G11" s="14">
        <v>180</v>
      </c>
      <c r="H11" s="7"/>
      <c r="I11" s="16"/>
      <c r="J11" s="14">
        <v>19</v>
      </c>
      <c r="K11" s="16"/>
      <c r="L11" s="14">
        <v>72</v>
      </c>
      <c r="M11" s="16"/>
      <c r="N11" s="213" t="s">
        <v>6</v>
      </c>
      <c r="O11" s="37"/>
      <c r="P11" s="38"/>
      <c r="Q11" s="14" t="s">
        <v>9</v>
      </c>
      <c r="R11" s="7"/>
      <c r="S11" s="16"/>
      <c r="T11" s="14">
        <v>4</v>
      </c>
      <c r="U11" s="7"/>
      <c r="V11" s="15"/>
      <c r="W11" s="88"/>
      <c r="X11" s="135" t="s">
        <v>3</v>
      </c>
      <c r="Y11" s="136"/>
      <c r="Z11" s="137"/>
      <c r="AA11" s="32">
        <f>AVERAGE(X26:AV26)</f>
        <v>68.64</v>
      </c>
      <c r="AB11" s="33"/>
      <c r="AC11" s="33">
        <f>MEDIAN(X26:AV26)</f>
        <v>66</v>
      </c>
      <c r="AD11" s="33"/>
      <c r="AE11" s="33"/>
      <c r="AF11" s="33">
        <f>PERCENTILE(X26:AV26,0.25)</f>
        <v>60</v>
      </c>
      <c r="AG11" s="33"/>
      <c r="AH11" s="33"/>
      <c r="AI11" s="33">
        <f>PERCENTILE(X26:AV26,0.75)</f>
        <v>75</v>
      </c>
      <c r="AJ11" s="33"/>
      <c r="AK11" s="33"/>
      <c r="AL11" s="81">
        <f>STDEV(X26:AV26)</f>
        <v>12.502932989236291</v>
      </c>
      <c r="AM11" s="82"/>
      <c r="AN11" s="82"/>
      <c r="AO11" s="83"/>
      <c r="AP11" s="88"/>
      <c r="AQ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</row>
    <row r="12" spans="3:75" ht="15" customHeight="1" thickTop="1" thickBot="1" x14ac:dyDescent="0.3">
      <c r="C12" s="197">
        <v>5</v>
      </c>
      <c r="D12" s="198" t="s">
        <v>8</v>
      </c>
      <c r="E12" s="199"/>
      <c r="F12" s="200"/>
      <c r="G12" s="201">
        <v>186</v>
      </c>
      <c r="H12" s="199"/>
      <c r="I12" s="200"/>
      <c r="J12" s="201">
        <v>19</v>
      </c>
      <c r="K12" s="200"/>
      <c r="L12" s="201">
        <v>85</v>
      </c>
      <c r="M12" s="200"/>
      <c r="N12" s="201" t="s">
        <v>6</v>
      </c>
      <c r="O12" s="199"/>
      <c r="P12" s="200"/>
      <c r="Q12" s="201" t="s">
        <v>11</v>
      </c>
      <c r="R12" s="199"/>
      <c r="S12" s="200"/>
      <c r="T12" s="201">
        <v>4</v>
      </c>
      <c r="U12" s="199"/>
      <c r="V12" s="202"/>
      <c r="W12" s="88"/>
      <c r="X12" s="156" t="s">
        <v>28</v>
      </c>
      <c r="Y12" s="157"/>
      <c r="Z12" s="158"/>
      <c r="AA12" s="34">
        <f>AVERAGE(X31:AV31)</f>
        <v>4.16</v>
      </c>
      <c r="AB12" s="35"/>
      <c r="AC12" s="35">
        <f>MEDIAN(X31:AV31)</f>
        <v>4</v>
      </c>
      <c r="AD12" s="35"/>
      <c r="AE12" s="35"/>
      <c r="AF12" s="35">
        <f>PERCENTILE(X31:AV31,0.25)</f>
        <v>4</v>
      </c>
      <c r="AG12" s="35"/>
      <c r="AH12" s="35"/>
      <c r="AI12" s="35">
        <f>PERCENTILE(X31:AV31,0.75)</f>
        <v>5</v>
      </c>
      <c r="AJ12" s="35"/>
      <c r="AK12" s="35"/>
      <c r="AL12" s="84">
        <f>STDEV(X31:AV31)</f>
        <v>0.98657657246324981</v>
      </c>
      <c r="AM12" s="85"/>
      <c r="AN12" s="85"/>
      <c r="AO12" s="86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</row>
    <row r="13" spans="3:75" ht="15" customHeight="1" thickBot="1" x14ac:dyDescent="0.3">
      <c r="C13" s="96">
        <v>6</v>
      </c>
      <c r="D13" s="19" t="s">
        <v>8</v>
      </c>
      <c r="E13" s="7"/>
      <c r="F13" s="16"/>
      <c r="G13" s="14">
        <v>184</v>
      </c>
      <c r="H13" s="7"/>
      <c r="I13" s="16"/>
      <c r="J13" s="14">
        <v>19</v>
      </c>
      <c r="K13" s="16"/>
      <c r="L13" s="14">
        <v>60</v>
      </c>
      <c r="M13" s="16"/>
      <c r="N13" s="213" t="s">
        <v>6</v>
      </c>
      <c r="O13" s="37"/>
      <c r="P13" s="38"/>
      <c r="Q13" s="14" t="s">
        <v>12</v>
      </c>
      <c r="R13" s="7"/>
      <c r="S13" s="16"/>
      <c r="T13" s="14">
        <v>4</v>
      </c>
      <c r="U13" s="7"/>
      <c r="V13" s="15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</row>
    <row r="14" spans="3:75" ht="15" customHeight="1" thickBot="1" x14ac:dyDescent="0.3">
      <c r="C14" s="197">
        <v>7</v>
      </c>
      <c r="D14" s="198" t="s">
        <v>8</v>
      </c>
      <c r="E14" s="199"/>
      <c r="F14" s="200"/>
      <c r="G14" s="201">
        <v>170</v>
      </c>
      <c r="H14" s="199"/>
      <c r="I14" s="200"/>
      <c r="J14" s="201">
        <v>19</v>
      </c>
      <c r="K14" s="200"/>
      <c r="L14" s="201">
        <v>70</v>
      </c>
      <c r="M14" s="200"/>
      <c r="N14" s="201" t="s">
        <v>6</v>
      </c>
      <c r="O14" s="199"/>
      <c r="P14" s="200"/>
      <c r="Q14" s="201" t="s">
        <v>7</v>
      </c>
      <c r="R14" s="199"/>
      <c r="S14" s="200"/>
      <c r="T14" s="201">
        <v>5</v>
      </c>
      <c r="U14" s="199"/>
      <c r="V14" s="202"/>
      <c r="W14" s="88"/>
      <c r="X14" s="8" t="s">
        <v>23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10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</row>
    <row r="15" spans="3:75" ht="15" customHeight="1" thickBot="1" x14ac:dyDescent="0.3">
      <c r="C15" s="96">
        <v>8</v>
      </c>
      <c r="D15" s="19" t="s">
        <v>8</v>
      </c>
      <c r="E15" s="7"/>
      <c r="F15" s="16"/>
      <c r="G15" s="14">
        <v>177</v>
      </c>
      <c r="H15" s="7"/>
      <c r="I15" s="16"/>
      <c r="J15" s="14">
        <v>25</v>
      </c>
      <c r="K15" s="16"/>
      <c r="L15" s="14">
        <v>78</v>
      </c>
      <c r="M15" s="16"/>
      <c r="N15" s="213" t="s">
        <v>6</v>
      </c>
      <c r="O15" s="37"/>
      <c r="P15" s="38"/>
      <c r="Q15" s="14" t="s">
        <v>13</v>
      </c>
      <c r="R15" s="7"/>
      <c r="S15" s="16"/>
      <c r="T15" s="14">
        <v>4</v>
      </c>
      <c r="U15" s="7"/>
      <c r="V15" s="15"/>
      <c r="W15" s="88"/>
      <c r="X15" s="20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2"/>
      <c r="AW15" s="88"/>
      <c r="AX15" s="88"/>
      <c r="AY15" s="143" t="s">
        <v>0</v>
      </c>
      <c r="AZ15" s="144"/>
      <c r="BA15" s="144"/>
      <c r="BB15" s="145"/>
      <c r="BC15" s="132" t="s">
        <v>40</v>
      </c>
      <c r="BD15" s="132"/>
      <c r="BE15" s="132" t="s">
        <v>36</v>
      </c>
      <c r="BF15" s="147"/>
      <c r="BG15" s="88"/>
      <c r="BH15" s="88"/>
      <c r="BI15" s="88"/>
      <c r="BJ15" s="88"/>
      <c r="BK15" s="88"/>
    </row>
    <row r="16" spans="3:75" ht="15" customHeight="1" thickTop="1" thickBot="1" x14ac:dyDescent="0.3">
      <c r="C16" s="197">
        <v>9</v>
      </c>
      <c r="D16" s="198" t="s">
        <v>8</v>
      </c>
      <c r="E16" s="199"/>
      <c r="F16" s="200"/>
      <c r="G16" s="201">
        <v>180</v>
      </c>
      <c r="H16" s="199"/>
      <c r="I16" s="200"/>
      <c r="J16" s="201">
        <v>19</v>
      </c>
      <c r="K16" s="200"/>
      <c r="L16" s="201">
        <v>54</v>
      </c>
      <c r="M16" s="200"/>
      <c r="N16" s="201" t="s">
        <v>6</v>
      </c>
      <c r="O16" s="199"/>
      <c r="P16" s="200"/>
      <c r="Q16" s="201" t="s">
        <v>12</v>
      </c>
      <c r="R16" s="199"/>
      <c r="S16" s="200"/>
      <c r="T16" s="201">
        <v>4</v>
      </c>
      <c r="U16" s="199"/>
      <c r="V16" s="202"/>
      <c r="W16" s="88"/>
      <c r="X16" s="4">
        <v>165</v>
      </c>
      <c r="Y16" s="5">
        <v>165</v>
      </c>
      <c r="Z16" s="5">
        <v>166</v>
      </c>
      <c r="AA16" s="5">
        <v>167</v>
      </c>
      <c r="AB16" s="5">
        <v>168</v>
      </c>
      <c r="AC16" s="5">
        <v>170</v>
      </c>
      <c r="AD16" s="5">
        <v>170</v>
      </c>
      <c r="AE16" s="5">
        <v>171</v>
      </c>
      <c r="AF16" s="5">
        <v>171</v>
      </c>
      <c r="AG16" s="5">
        <v>177</v>
      </c>
      <c r="AH16" s="5">
        <v>178</v>
      </c>
      <c r="AI16" s="5">
        <v>178</v>
      </c>
      <c r="AJ16" s="5">
        <v>180</v>
      </c>
      <c r="AK16" s="5">
        <v>180</v>
      </c>
      <c r="AL16" s="5">
        <v>180</v>
      </c>
      <c r="AM16" s="5">
        <v>180</v>
      </c>
      <c r="AN16" s="5">
        <v>180</v>
      </c>
      <c r="AO16" s="5">
        <v>180</v>
      </c>
      <c r="AP16" s="5">
        <v>180</v>
      </c>
      <c r="AQ16" s="5">
        <v>180</v>
      </c>
      <c r="AR16" s="5">
        <v>181</v>
      </c>
      <c r="AS16" s="5">
        <v>184</v>
      </c>
      <c r="AT16" s="5">
        <v>185</v>
      </c>
      <c r="AU16" s="5">
        <v>186</v>
      </c>
      <c r="AV16" s="6">
        <v>188</v>
      </c>
      <c r="AW16" s="88"/>
      <c r="AX16" s="88"/>
      <c r="AY16" s="135" t="s">
        <v>8</v>
      </c>
      <c r="AZ16" s="136"/>
      <c r="BA16" s="136"/>
      <c r="BB16" s="137"/>
      <c r="BC16" s="29">
        <f>COUNTIF($D$8:$F$32,AY16)</f>
        <v>22</v>
      </c>
      <c r="BD16" s="30"/>
      <c r="BE16" s="30">
        <f>BC16/BB28*100</f>
        <v>88</v>
      </c>
      <c r="BF16" s="31"/>
      <c r="BG16" s="87"/>
      <c r="BH16" s="87"/>
      <c r="BI16" s="88"/>
      <c r="BJ16" s="88"/>
      <c r="BK16" s="88"/>
    </row>
    <row r="17" spans="3:63" ht="15" customHeight="1" thickTop="1" thickBot="1" x14ac:dyDescent="0.3">
      <c r="C17" s="96">
        <v>10</v>
      </c>
      <c r="D17" s="19" t="s">
        <v>5</v>
      </c>
      <c r="E17" s="7"/>
      <c r="F17" s="16"/>
      <c r="G17" s="14">
        <v>166</v>
      </c>
      <c r="H17" s="7"/>
      <c r="I17" s="16"/>
      <c r="J17" s="14">
        <v>21</v>
      </c>
      <c r="K17" s="16"/>
      <c r="L17" s="14">
        <v>56</v>
      </c>
      <c r="M17" s="16"/>
      <c r="N17" s="213" t="s">
        <v>6</v>
      </c>
      <c r="O17" s="37"/>
      <c r="P17" s="38"/>
      <c r="Q17" s="14" t="s">
        <v>12</v>
      </c>
      <c r="R17" s="7"/>
      <c r="S17" s="16"/>
      <c r="T17" s="14">
        <v>4</v>
      </c>
      <c r="U17" s="7"/>
      <c r="V17" s="15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138" t="s">
        <v>5</v>
      </c>
      <c r="AZ17" s="139"/>
      <c r="BA17" s="139"/>
      <c r="BB17" s="140"/>
      <c r="BC17" s="34">
        <f>COUNTIF($D$8:$F$32,AY17)</f>
        <v>3</v>
      </c>
      <c r="BD17" s="35"/>
      <c r="BE17" s="35">
        <f>BC17/BB28*100</f>
        <v>12</v>
      </c>
      <c r="BF17" s="36"/>
      <c r="BG17" s="87"/>
      <c r="BH17" s="87"/>
      <c r="BI17" s="88"/>
      <c r="BJ17" s="88"/>
      <c r="BK17" s="88"/>
    </row>
    <row r="18" spans="3:63" ht="15" customHeight="1" thickBot="1" x14ac:dyDescent="0.3">
      <c r="C18" s="197">
        <v>11</v>
      </c>
      <c r="D18" s="198" t="s">
        <v>8</v>
      </c>
      <c r="E18" s="199"/>
      <c r="F18" s="200"/>
      <c r="G18" s="201">
        <v>178</v>
      </c>
      <c r="H18" s="199"/>
      <c r="I18" s="200"/>
      <c r="J18" s="201">
        <v>18</v>
      </c>
      <c r="K18" s="200"/>
      <c r="L18" s="201">
        <v>75</v>
      </c>
      <c r="M18" s="200"/>
      <c r="N18" s="201" t="s">
        <v>6</v>
      </c>
      <c r="O18" s="199"/>
      <c r="P18" s="200"/>
      <c r="Q18" s="201" t="s">
        <v>9</v>
      </c>
      <c r="R18" s="199"/>
      <c r="S18" s="200"/>
      <c r="T18" s="201">
        <v>5</v>
      </c>
      <c r="U18" s="199"/>
      <c r="V18" s="202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41" t="s">
        <v>35</v>
      </c>
      <c r="BB18" s="146"/>
      <c r="BC18" s="102">
        <f>SUM(BC16:BD17)</f>
        <v>25</v>
      </c>
      <c r="BD18" s="103"/>
      <c r="BE18" s="103">
        <f>SUM(BE16:BF17)</f>
        <v>100</v>
      </c>
      <c r="BF18" s="104"/>
      <c r="BG18" s="88"/>
      <c r="BH18" s="88"/>
      <c r="BI18" s="88"/>
      <c r="BJ18" s="88"/>
      <c r="BK18" s="88"/>
    </row>
    <row r="19" spans="3:63" ht="15" customHeight="1" x14ac:dyDescent="0.25">
      <c r="C19" s="96">
        <v>12</v>
      </c>
      <c r="D19" s="19" t="s">
        <v>8</v>
      </c>
      <c r="E19" s="7"/>
      <c r="F19" s="16"/>
      <c r="G19" s="14">
        <v>165</v>
      </c>
      <c r="H19" s="7"/>
      <c r="I19" s="16"/>
      <c r="J19" s="14">
        <v>19</v>
      </c>
      <c r="K19" s="16"/>
      <c r="L19" s="14">
        <v>64</v>
      </c>
      <c r="M19" s="16"/>
      <c r="N19" s="213" t="s">
        <v>6</v>
      </c>
      <c r="O19" s="37"/>
      <c r="P19" s="38"/>
      <c r="Q19" s="14" t="s">
        <v>9</v>
      </c>
      <c r="R19" s="7"/>
      <c r="S19" s="16"/>
      <c r="T19" s="14">
        <v>5</v>
      </c>
      <c r="U19" s="7"/>
      <c r="V19" s="15"/>
      <c r="W19" s="88"/>
      <c r="X19" s="8" t="s">
        <v>25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</row>
    <row r="20" spans="3:63" ht="15" customHeight="1" thickBot="1" x14ac:dyDescent="0.3">
      <c r="C20" s="197">
        <v>13</v>
      </c>
      <c r="D20" s="198" t="s">
        <v>5</v>
      </c>
      <c r="E20" s="199"/>
      <c r="F20" s="200"/>
      <c r="G20" s="201">
        <v>167</v>
      </c>
      <c r="H20" s="199"/>
      <c r="I20" s="200"/>
      <c r="J20" s="201">
        <v>18</v>
      </c>
      <c r="K20" s="200"/>
      <c r="L20" s="201">
        <v>57</v>
      </c>
      <c r="M20" s="200"/>
      <c r="N20" s="201" t="s">
        <v>6</v>
      </c>
      <c r="O20" s="199"/>
      <c r="P20" s="200"/>
      <c r="Q20" s="201" t="s">
        <v>14</v>
      </c>
      <c r="R20" s="199"/>
      <c r="S20" s="200"/>
      <c r="T20" s="201">
        <v>5</v>
      </c>
      <c r="U20" s="199"/>
      <c r="V20" s="202"/>
      <c r="W20" s="88"/>
      <c r="X20" s="20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</row>
    <row r="21" spans="3:63" ht="15" customHeight="1" thickTop="1" thickBot="1" x14ac:dyDescent="0.3">
      <c r="C21" s="96">
        <v>14</v>
      </c>
      <c r="D21" s="19" t="s">
        <v>8</v>
      </c>
      <c r="E21" s="7"/>
      <c r="F21" s="16"/>
      <c r="G21" s="14">
        <v>180</v>
      </c>
      <c r="H21" s="7"/>
      <c r="I21" s="16"/>
      <c r="J21" s="14">
        <v>19</v>
      </c>
      <c r="K21" s="16"/>
      <c r="L21" s="14">
        <v>85</v>
      </c>
      <c r="M21" s="16"/>
      <c r="N21" s="213" t="s">
        <v>6</v>
      </c>
      <c r="O21" s="37"/>
      <c r="P21" s="38"/>
      <c r="Q21" s="14" t="s">
        <v>13</v>
      </c>
      <c r="R21" s="7"/>
      <c r="S21" s="16"/>
      <c r="T21" s="14">
        <v>5</v>
      </c>
      <c r="U21" s="7"/>
      <c r="V21" s="15"/>
      <c r="W21" s="88"/>
      <c r="X21" s="1">
        <v>18</v>
      </c>
      <c r="Y21" s="2">
        <v>18</v>
      </c>
      <c r="Z21" s="2">
        <v>18</v>
      </c>
      <c r="AA21" s="2">
        <v>19</v>
      </c>
      <c r="AB21" s="2">
        <v>19</v>
      </c>
      <c r="AC21" s="2">
        <v>19</v>
      </c>
      <c r="AD21" s="2">
        <v>19</v>
      </c>
      <c r="AE21" s="2">
        <v>19</v>
      </c>
      <c r="AF21" s="2">
        <v>19</v>
      </c>
      <c r="AG21" s="2">
        <v>19</v>
      </c>
      <c r="AH21" s="2">
        <v>19</v>
      </c>
      <c r="AI21" s="2">
        <v>19</v>
      </c>
      <c r="AJ21" s="2">
        <v>19</v>
      </c>
      <c r="AK21" s="2">
        <v>19</v>
      </c>
      <c r="AL21" s="2">
        <v>19</v>
      </c>
      <c r="AM21" s="2">
        <v>19</v>
      </c>
      <c r="AN21" s="2">
        <v>19</v>
      </c>
      <c r="AO21" s="2">
        <v>19</v>
      </c>
      <c r="AP21" s="2">
        <v>20</v>
      </c>
      <c r="AQ21" s="2">
        <v>21</v>
      </c>
      <c r="AR21" s="2">
        <v>22</v>
      </c>
      <c r="AS21" s="2">
        <v>25</v>
      </c>
      <c r="AT21" s="2">
        <v>25</v>
      </c>
      <c r="AU21" s="2">
        <v>26</v>
      </c>
      <c r="AV21" s="3">
        <v>30</v>
      </c>
      <c r="AW21" s="88"/>
      <c r="AX21" s="88"/>
      <c r="AY21" s="151" t="s">
        <v>51</v>
      </c>
      <c r="AZ21" s="98"/>
      <c r="BA21" s="99"/>
      <c r="BB21" s="97" t="s">
        <v>40</v>
      </c>
      <c r="BC21" s="99"/>
      <c r="BD21" s="97" t="s">
        <v>36</v>
      </c>
      <c r="BE21" s="99"/>
      <c r="BF21" s="97" t="s">
        <v>38</v>
      </c>
      <c r="BG21" s="99"/>
      <c r="BH21" s="97" t="s">
        <v>37</v>
      </c>
      <c r="BI21" s="99"/>
      <c r="BJ21" s="88"/>
      <c r="BK21" s="88"/>
    </row>
    <row r="22" spans="3:63" ht="15" customHeight="1" thickBot="1" x14ac:dyDescent="0.3">
      <c r="C22" s="197">
        <v>15</v>
      </c>
      <c r="D22" s="198" t="s">
        <v>8</v>
      </c>
      <c r="E22" s="199"/>
      <c r="F22" s="200"/>
      <c r="G22" s="201">
        <v>181</v>
      </c>
      <c r="H22" s="199"/>
      <c r="I22" s="200"/>
      <c r="J22" s="201">
        <v>25</v>
      </c>
      <c r="K22" s="200"/>
      <c r="L22" s="201">
        <v>100</v>
      </c>
      <c r="M22" s="200"/>
      <c r="N22" s="201" t="s">
        <v>6</v>
      </c>
      <c r="O22" s="199"/>
      <c r="P22" s="200"/>
      <c r="Q22" s="201" t="s">
        <v>9</v>
      </c>
      <c r="R22" s="199"/>
      <c r="S22" s="200"/>
      <c r="T22" s="201">
        <v>4</v>
      </c>
      <c r="U22" s="199"/>
      <c r="V22" s="202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152"/>
      <c r="AZ22" s="148"/>
      <c r="BA22" s="134"/>
      <c r="BB22" s="133"/>
      <c r="BC22" s="134"/>
      <c r="BD22" s="133"/>
      <c r="BE22" s="134"/>
      <c r="BF22" s="133"/>
      <c r="BG22" s="134"/>
      <c r="BH22" s="133"/>
      <c r="BI22" s="134"/>
      <c r="BJ22" s="88"/>
      <c r="BK22" s="88"/>
    </row>
    <row r="23" spans="3:63" ht="15" customHeight="1" thickTop="1" thickBot="1" x14ac:dyDescent="0.3">
      <c r="C23" s="96">
        <v>16</v>
      </c>
      <c r="D23" s="19" t="s">
        <v>8</v>
      </c>
      <c r="E23" s="7"/>
      <c r="F23" s="16"/>
      <c r="G23" s="14">
        <v>178</v>
      </c>
      <c r="H23" s="7"/>
      <c r="I23" s="16"/>
      <c r="J23" s="14">
        <v>20</v>
      </c>
      <c r="K23" s="16"/>
      <c r="L23" s="14">
        <v>61</v>
      </c>
      <c r="M23" s="16"/>
      <c r="N23" s="213" t="s">
        <v>6</v>
      </c>
      <c r="O23" s="37"/>
      <c r="P23" s="38"/>
      <c r="Q23" s="14" t="s">
        <v>13</v>
      </c>
      <c r="R23" s="7"/>
      <c r="S23" s="16"/>
      <c r="T23" s="14">
        <v>2</v>
      </c>
      <c r="U23" s="7"/>
      <c r="V23" s="15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Y23" s="135">
        <v>1</v>
      </c>
      <c r="AZ23" s="136"/>
      <c r="BA23" s="137"/>
      <c r="BB23" s="79">
        <f>COUNTIF($T$8:$V$32,$AY23)</f>
        <v>1</v>
      </c>
      <c r="BC23" s="79"/>
      <c r="BD23" s="78">
        <f>BB23/$BB$28*100</f>
        <v>4</v>
      </c>
      <c r="BE23" s="79"/>
      <c r="BF23" s="78">
        <f>BB23</f>
        <v>1</v>
      </c>
      <c r="BG23" s="79"/>
      <c r="BH23" s="78">
        <f>$BF23/$BB$28*100</f>
        <v>4</v>
      </c>
      <c r="BI23" s="80"/>
      <c r="BK23" s="88"/>
    </row>
    <row r="24" spans="3:63" ht="15" customHeight="1" thickTop="1" thickBot="1" x14ac:dyDescent="0.3">
      <c r="C24" s="197">
        <v>17</v>
      </c>
      <c r="D24" s="198" t="s">
        <v>8</v>
      </c>
      <c r="E24" s="199"/>
      <c r="F24" s="200"/>
      <c r="G24" s="201">
        <v>180</v>
      </c>
      <c r="H24" s="199"/>
      <c r="I24" s="200"/>
      <c r="J24" s="201">
        <v>30</v>
      </c>
      <c r="K24" s="200"/>
      <c r="L24" s="201">
        <v>75</v>
      </c>
      <c r="M24" s="200"/>
      <c r="N24" s="201" t="s">
        <v>6</v>
      </c>
      <c r="O24" s="199"/>
      <c r="P24" s="200"/>
      <c r="Q24" s="201" t="s">
        <v>7</v>
      </c>
      <c r="R24" s="199"/>
      <c r="S24" s="200"/>
      <c r="T24" s="201">
        <v>4</v>
      </c>
      <c r="U24" s="199"/>
      <c r="V24" s="202"/>
      <c r="W24" s="88"/>
      <c r="X24" s="8" t="s">
        <v>26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W24" s="88"/>
      <c r="AY24" s="135">
        <v>2</v>
      </c>
      <c r="AZ24" s="136"/>
      <c r="BA24" s="137"/>
      <c r="BB24" s="82">
        <f>COUNTIF($T$8:$V$32,$AY24)</f>
        <v>1</v>
      </c>
      <c r="BC24" s="82"/>
      <c r="BD24" s="81">
        <f>BB24/$BB$28*100</f>
        <v>4</v>
      </c>
      <c r="BE24" s="82"/>
      <c r="BF24" s="81">
        <f>$BF23+$BB24</f>
        <v>2</v>
      </c>
      <c r="BG24" s="82"/>
      <c r="BH24" s="81">
        <f>$BF24/$BB$28*100</f>
        <v>8</v>
      </c>
      <c r="BI24" s="83"/>
      <c r="BK24" s="88"/>
    </row>
    <row r="25" spans="3:63" ht="15" customHeight="1" thickTop="1" thickBot="1" x14ac:dyDescent="0.3">
      <c r="C25" s="96">
        <v>18</v>
      </c>
      <c r="D25" s="19" t="s">
        <v>8</v>
      </c>
      <c r="E25" s="7"/>
      <c r="F25" s="16"/>
      <c r="G25" s="14">
        <v>185</v>
      </c>
      <c r="H25" s="7"/>
      <c r="I25" s="16"/>
      <c r="J25" s="14">
        <v>19</v>
      </c>
      <c r="K25" s="16"/>
      <c r="L25" s="14">
        <v>80</v>
      </c>
      <c r="M25" s="16"/>
      <c r="N25" s="213" t="s">
        <v>6</v>
      </c>
      <c r="O25" s="37"/>
      <c r="P25" s="38"/>
      <c r="Q25" s="14" t="s">
        <v>12</v>
      </c>
      <c r="R25" s="7"/>
      <c r="S25" s="16"/>
      <c r="T25" s="14">
        <v>4</v>
      </c>
      <c r="U25" s="7"/>
      <c r="V25" s="15"/>
      <c r="W25" s="88"/>
      <c r="X25" s="2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2"/>
      <c r="AW25" s="88"/>
      <c r="AY25" s="135">
        <v>3</v>
      </c>
      <c r="AZ25" s="136"/>
      <c r="BA25" s="137"/>
      <c r="BB25" s="82">
        <f>COUNTIF($T$8:$V$32,$AY25)</f>
        <v>1</v>
      </c>
      <c r="BC25" s="82"/>
      <c r="BD25" s="81">
        <f>BB25/$BB$28*100</f>
        <v>4</v>
      </c>
      <c r="BE25" s="82"/>
      <c r="BF25" s="81">
        <f>$BF24+$BB25</f>
        <v>3</v>
      </c>
      <c r="BG25" s="82"/>
      <c r="BH25" s="81">
        <f>$BF25/$BB$28*100</f>
        <v>12</v>
      </c>
      <c r="BI25" s="83"/>
      <c r="BK25" s="88"/>
    </row>
    <row r="26" spans="3:63" ht="15" customHeight="1" thickTop="1" thickBot="1" x14ac:dyDescent="0.3">
      <c r="C26" s="197">
        <v>19</v>
      </c>
      <c r="D26" s="198" t="s">
        <v>8</v>
      </c>
      <c r="E26" s="199"/>
      <c r="F26" s="200"/>
      <c r="G26" s="201">
        <v>170</v>
      </c>
      <c r="H26" s="199"/>
      <c r="I26" s="200"/>
      <c r="J26" s="201">
        <v>26</v>
      </c>
      <c r="K26" s="200"/>
      <c r="L26" s="201">
        <v>60</v>
      </c>
      <c r="M26" s="200"/>
      <c r="N26" s="201" t="s">
        <v>6</v>
      </c>
      <c r="O26" s="199"/>
      <c r="P26" s="200"/>
      <c r="Q26" s="201" t="s">
        <v>7</v>
      </c>
      <c r="R26" s="199"/>
      <c r="S26" s="200"/>
      <c r="T26" s="201">
        <v>5</v>
      </c>
      <c r="U26" s="199"/>
      <c r="V26" s="202"/>
      <c r="W26" s="88"/>
      <c r="X26" s="1">
        <v>48</v>
      </c>
      <c r="Y26" s="2">
        <v>50</v>
      </c>
      <c r="Z26" s="2">
        <v>54</v>
      </c>
      <c r="AA26" s="2">
        <v>56</v>
      </c>
      <c r="AB26" s="2">
        <v>57</v>
      </c>
      <c r="AC26" s="2">
        <v>60</v>
      </c>
      <c r="AD26" s="2">
        <v>60</v>
      </c>
      <c r="AE26" s="2">
        <v>61</v>
      </c>
      <c r="AF26" s="2">
        <v>61</v>
      </c>
      <c r="AG26" s="2">
        <v>64</v>
      </c>
      <c r="AH26" s="2">
        <v>64</v>
      </c>
      <c r="AI26" s="2">
        <v>65</v>
      </c>
      <c r="AJ26" s="2">
        <v>66</v>
      </c>
      <c r="AK26" s="2">
        <v>70</v>
      </c>
      <c r="AL26" s="2">
        <v>70</v>
      </c>
      <c r="AM26" s="2">
        <v>72</v>
      </c>
      <c r="AN26" s="2">
        <v>75</v>
      </c>
      <c r="AO26" s="2">
        <v>75</v>
      </c>
      <c r="AP26" s="2">
        <v>75</v>
      </c>
      <c r="AQ26" s="2">
        <v>78</v>
      </c>
      <c r="AR26" s="2">
        <v>80</v>
      </c>
      <c r="AS26" s="2">
        <v>85</v>
      </c>
      <c r="AT26" s="2">
        <v>85</v>
      </c>
      <c r="AU26" s="2">
        <v>85</v>
      </c>
      <c r="AV26" s="3">
        <v>100</v>
      </c>
      <c r="AW26" s="88"/>
      <c r="AY26" s="135">
        <v>4</v>
      </c>
      <c r="AZ26" s="136"/>
      <c r="BA26" s="137"/>
      <c r="BB26" s="82">
        <f>COUNTIF($T$8:$V$32,$AY26)</f>
        <v>12</v>
      </c>
      <c r="BC26" s="82"/>
      <c r="BD26" s="81">
        <f>BB26/$BB$28*100</f>
        <v>48</v>
      </c>
      <c r="BE26" s="82"/>
      <c r="BF26" s="81">
        <f>$BF25+$BB26</f>
        <v>15</v>
      </c>
      <c r="BG26" s="82"/>
      <c r="BH26" s="81">
        <f>$BF26/$BB$28*100</f>
        <v>60</v>
      </c>
      <c r="BI26" s="83"/>
      <c r="BK26" s="88"/>
    </row>
    <row r="27" spans="3:63" ht="15" customHeight="1" thickTop="1" thickBot="1" x14ac:dyDescent="0.3">
      <c r="C27" s="96">
        <v>20</v>
      </c>
      <c r="D27" s="19" t="s">
        <v>8</v>
      </c>
      <c r="E27" s="7"/>
      <c r="F27" s="16"/>
      <c r="G27" s="14">
        <v>171</v>
      </c>
      <c r="H27" s="7"/>
      <c r="I27" s="16"/>
      <c r="J27" s="14">
        <v>19</v>
      </c>
      <c r="K27" s="16"/>
      <c r="L27" s="14">
        <v>75</v>
      </c>
      <c r="M27" s="16"/>
      <c r="N27" s="213" t="s">
        <v>6</v>
      </c>
      <c r="O27" s="37"/>
      <c r="P27" s="38"/>
      <c r="Q27" s="14" t="s">
        <v>15</v>
      </c>
      <c r="R27" s="7"/>
      <c r="S27" s="16"/>
      <c r="T27" s="14">
        <v>4</v>
      </c>
      <c r="U27" s="7"/>
      <c r="V27" s="15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Y27" s="138">
        <v>5</v>
      </c>
      <c r="AZ27" s="139"/>
      <c r="BA27" s="140"/>
      <c r="BB27" s="85">
        <f>COUNTIF($T$8:$V$32,$AY27)</f>
        <v>10</v>
      </c>
      <c r="BC27" s="85"/>
      <c r="BD27" s="84">
        <f>BB27/$BB$28*100</f>
        <v>40</v>
      </c>
      <c r="BE27" s="85"/>
      <c r="BF27" s="84">
        <f>$BF26+$BB27</f>
        <v>25</v>
      </c>
      <c r="BG27" s="85"/>
      <c r="BH27" s="84">
        <f>$BF27/$BB$28*100</f>
        <v>100</v>
      </c>
      <c r="BI27" s="86"/>
      <c r="BK27" s="88"/>
    </row>
    <row r="28" spans="3:63" ht="15" customHeight="1" thickBot="1" x14ac:dyDescent="0.3">
      <c r="C28" s="197">
        <v>21</v>
      </c>
      <c r="D28" s="198" t="s">
        <v>8</v>
      </c>
      <c r="E28" s="199"/>
      <c r="F28" s="200"/>
      <c r="G28" s="201">
        <v>180</v>
      </c>
      <c r="H28" s="199"/>
      <c r="I28" s="200"/>
      <c r="J28" s="201">
        <v>18</v>
      </c>
      <c r="K28" s="200"/>
      <c r="L28" s="201">
        <v>70</v>
      </c>
      <c r="M28" s="200"/>
      <c r="N28" s="201" t="s">
        <v>6</v>
      </c>
      <c r="O28" s="199"/>
      <c r="P28" s="200"/>
      <c r="Q28" s="201" t="s">
        <v>13</v>
      </c>
      <c r="R28" s="199"/>
      <c r="S28" s="200"/>
      <c r="T28" s="201">
        <v>5</v>
      </c>
      <c r="U28" s="199"/>
      <c r="V28" s="202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Y28" s="88"/>
      <c r="AZ28" s="141" t="s">
        <v>50</v>
      </c>
      <c r="BA28" s="142"/>
      <c r="BB28" s="93">
        <f>SUM(BB23:BC27)</f>
        <v>25</v>
      </c>
      <c r="BC28" s="92"/>
      <c r="BD28" s="93">
        <f>SUM(BD23:BE27)</f>
        <v>100</v>
      </c>
      <c r="BE28" s="94"/>
      <c r="BF28" s="87"/>
      <c r="BG28" s="87"/>
      <c r="BH28" s="87"/>
      <c r="BI28" s="87"/>
      <c r="BK28" s="88"/>
    </row>
    <row r="29" spans="3:63" ht="15" customHeight="1" x14ac:dyDescent="0.25">
      <c r="C29" s="96">
        <v>22</v>
      </c>
      <c r="D29" s="19" t="s">
        <v>8</v>
      </c>
      <c r="E29" s="7"/>
      <c r="F29" s="16"/>
      <c r="G29" s="14">
        <v>180</v>
      </c>
      <c r="H29" s="7"/>
      <c r="I29" s="16"/>
      <c r="J29" s="14">
        <v>19</v>
      </c>
      <c r="K29" s="16"/>
      <c r="L29" s="14">
        <v>65</v>
      </c>
      <c r="M29" s="16"/>
      <c r="N29" s="213" t="s">
        <v>6</v>
      </c>
      <c r="O29" s="37"/>
      <c r="P29" s="38"/>
      <c r="Q29" s="14" t="s">
        <v>9</v>
      </c>
      <c r="R29" s="7"/>
      <c r="S29" s="16"/>
      <c r="T29" s="14">
        <v>5</v>
      </c>
      <c r="U29" s="7"/>
      <c r="V29" s="15"/>
      <c r="W29" s="88"/>
      <c r="X29" s="8" t="s">
        <v>27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  <c r="AW29" s="88"/>
      <c r="BK29" s="88"/>
    </row>
    <row r="30" spans="3:63" ht="15" customHeight="1" thickBot="1" x14ac:dyDescent="0.3">
      <c r="C30" s="197">
        <v>23</v>
      </c>
      <c r="D30" s="198" t="s">
        <v>8</v>
      </c>
      <c r="E30" s="199"/>
      <c r="F30" s="200"/>
      <c r="G30" s="201">
        <v>188</v>
      </c>
      <c r="H30" s="199"/>
      <c r="I30" s="200"/>
      <c r="J30" s="201">
        <v>19</v>
      </c>
      <c r="K30" s="200"/>
      <c r="L30" s="201">
        <v>85</v>
      </c>
      <c r="M30" s="200"/>
      <c r="N30" s="201" t="s">
        <v>6</v>
      </c>
      <c r="O30" s="199"/>
      <c r="P30" s="200"/>
      <c r="Q30" s="201" t="s">
        <v>12</v>
      </c>
      <c r="R30" s="199"/>
      <c r="S30" s="200"/>
      <c r="T30" s="201">
        <v>1</v>
      </c>
      <c r="U30" s="199"/>
      <c r="V30" s="202"/>
      <c r="W30" s="88"/>
      <c r="X30" s="20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2"/>
      <c r="AW30" s="88"/>
      <c r="BK30" s="88"/>
    </row>
    <row r="31" spans="3:63" ht="15" customHeight="1" thickTop="1" thickBot="1" x14ac:dyDescent="0.3">
      <c r="C31" s="96">
        <v>24</v>
      </c>
      <c r="D31" s="19" t="s">
        <v>8</v>
      </c>
      <c r="E31" s="7"/>
      <c r="F31" s="16"/>
      <c r="G31" s="14">
        <v>180</v>
      </c>
      <c r="H31" s="7"/>
      <c r="I31" s="16"/>
      <c r="J31" s="14">
        <v>19</v>
      </c>
      <c r="K31" s="16"/>
      <c r="L31" s="14">
        <v>66</v>
      </c>
      <c r="M31" s="16"/>
      <c r="N31" s="213" t="s">
        <v>6</v>
      </c>
      <c r="O31" s="37"/>
      <c r="P31" s="38"/>
      <c r="Q31" s="14" t="s">
        <v>16</v>
      </c>
      <c r="R31" s="7"/>
      <c r="S31" s="16"/>
      <c r="T31" s="14">
        <v>4</v>
      </c>
      <c r="U31" s="7"/>
      <c r="V31" s="15"/>
      <c r="W31" s="88"/>
      <c r="X31" s="1">
        <v>1</v>
      </c>
      <c r="Y31" s="2">
        <v>2</v>
      </c>
      <c r="Z31" s="2">
        <v>3</v>
      </c>
      <c r="AA31" s="2">
        <v>4</v>
      </c>
      <c r="AB31" s="2">
        <v>4</v>
      </c>
      <c r="AC31" s="2">
        <v>4</v>
      </c>
      <c r="AD31" s="2">
        <v>4</v>
      </c>
      <c r="AE31" s="2">
        <v>4</v>
      </c>
      <c r="AF31" s="2">
        <v>4</v>
      </c>
      <c r="AG31" s="2">
        <v>4</v>
      </c>
      <c r="AH31" s="2">
        <v>4</v>
      </c>
      <c r="AI31" s="2">
        <v>4</v>
      </c>
      <c r="AJ31" s="2">
        <v>4</v>
      </c>
      <c r="AK31" s="2">
        <v>4</v>
      </c>
      <c r="AL31" s="2">
        <v>4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2">
        <v>5</v>
      </c>
      <c r="AS31" s="2">
        <v>5</v>
      </c>
      <c r="AT31" s="2">
        <v>5</v>
      </c>
      <c r="AU31" s="2">
        <v>5</v>
      </c>
      <c r="AV31" s="3">
        <v>5</v>
      </c>
      <c r="AW31" s="88"/>
      <c r="BK31" s="88"/>
    </row>
    <row r="32" spans="3:63" ht="15" customHeight="1" thickBot="1" x14ac:dyDescent="0.3">
      <c r="C32" s="203">
        <v>25</v>
      </c>
      <c r="D32" s="204" t="s">
        <v>8</v>
      </c>
      <c r="E32" s="205"/>
      <c r="F32" s="206"/>
      <c r="G32" s="207">
        <v>171</v>
      </c>
      <c r="H32" s="205"/>
      <c r="I32" s="206"/>
      <c r="J32" s="207">
        <v>19</v>
      </c>
      <c r="K32" s="206"/>
      <c r="L32" s="207">
        <v>61</v>
      </c>
      <c r="M32" s="206"/>
      <c r="N32" s="207" t="s">
        <v>6</v>
      </c>
      <c r="O32" s="205"/>
      <c r="P32" s="206"/>
      <c r="Q32" s="207" t="s">
        <v>9</v>
      </c>
      <c r="R32" s="205"/>
      <c r="S32" s="206"/>
      <c r="T32" s="207">
        <v>4</v>
      </c>
      <c r="U32" s="205"/>
      <c r="V32" s="20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BK32" s="88"/>
    </row>
    <row r="33" spans="2:54" ht="15" customHeight="1" thickTop="1" x14ac:dyDescent="0.25"/>
    <row r="35" spans="2:54" ht="15" customHeight="1" thickBot="1" x14ac:dyDescent="0.3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</row>
    <row r="36" spans="2:54" ht="15" customHeight="1" x14ac:dyDescent="0.25">
      <c r="B36" s="88"/>
      <c r="C36" s="88"/>
      <c r="D36" s="88"/>
      <c r="E36" s="8" t="s">
        <v>31</v>
      </c>
      <c r="F36" s="9"/>
      <c r="G36" s="9"/>
      <c r="H36" s="9"/>
      <c r="I36" s="9"/>
      <c r="J36" s="9"/>
      <c r="K36" s="10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</row>
    <row r="37" spans="2:54" ht="15" customHeight="1" thickBot="1" x14ac:dyDescent="0.3">
      <c r="B37" s="88"/>
      <c r="C37" s="88"/>
      <c r="D37" s="88"/>
      <c r="E37" s="11"/>
      <c r="F37" s="12"/>
      <c r="G37" s="12"/>
      <c r="H37" s="12"/>
      <c r="I37" s="12"/>
      <c r="J37" s="12"/>
      <c r="K37" s="13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</row>
    <row r="38" spans="2:54" ht="15" customHeight="1" thickBot="1" x14ac:dyDescent="0.3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</row>
    <row r="39" spans="2:54" ht="15" customHeight="1" thickTop="1" thickBot="1" x14ac:dyDescent="0.3">
      <c r="B39" s="88"/>
      <c r="C39" s="88"/>
      <c r="D39" s="64" t="s">
        <v>30</v>
      </c>
      <c r="E39" s="65"/>
      <c r="F39" s="65"/>
      <c r="G39" s="65" t="s">
        <v>0</v>
      </c>
      <c r="H39" s="65"/>
      <c r="I39" s="65"/>
      <c r="J39" s="65" t="s">
        <v>4</v>
      </c>
      <c r="K39" s="65"/>
      <c r="L39" s="66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</row>
    <row r="40" spans="2:54" ht="15" customHeight="1" thickBot="1" x14ac:dyDescent="0.3">
      <c r="B40" s="88"/>
      <c r="C40" s="88"/>
      <c r="D40" s="67"/>
      <c r="E40" s="68"/>
      <c r="F40" s="68"/>
      <c r="G40" s="68"/>
      <c r="H40" s="68"/>
      <c r="I40" s="68"/>
      <c r="J40" s="68"/>
      <c r="K40" s="68"/>
      <c r="L40" s="69"/>
      <c r="M40" s="88"/>
      <c r="N40" s="88"/>
      <c r="O40" s="127" t="s">
        <v>39</v>
      </c>
      <c r="P40" s="112"/>
      <c r="Q40" s="128"/>
      <c r="R40" s="117" t="s">
        <v>40</v>
      </c>
      <c r="S40" s="117"/>
      <c r="T40" s="117" t="s">
        <v>36</v>
      </c>
      <c r="U40" s="117"/>
      <c r="V40" s="117" t="s">
        <v>38</v>
      </c>
      <c r="W40" s="117"/>
      <c r="X40" s="117" t="s">
        <v>37</v>
      </c>
      <c r="Y40" s="117"/>
      <c r="Z40" s="116" t="s">
        <v>0</v>
      </c>
      <c r="AA40" s="112"/>
      <c r="AB40" s="112"/>
      <c r="AC40" s="112"/>
      <c r="AD40" s="112"/>
      <c r="AE40" s="112"/>
      <c r="AF40" s="112"/>
      <c r="AG40" s="105"/>
      <c r="AH40" s="111" t="s">
        <v>44</v>
      </c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3"/>
      <c r="BB40" s="88"/>
    </row>
    <row r="41" spans="2:54" ht="15" customHeight="1" thickTop="1" thickBot="1" x14ac:dyDescent="0.3">
      <c r="B41" s="88"/>
      <c r="C41" s="88"/>
      <c r="D41" s="59" t="s">
        <v>15</v>
      </c>
      <c r="E41" s="57"/>
      <c r="F41" s="58"/>
      <c r="G41" s="59" t="s">
        <v>8</v>
      </c>
      <c r="H41" s="57"/>
      <c r="I41" s="58"/>
      <c r="J41" s="59">
        <v>4</v>
      </c>
      <c r="K41" s="57"/>
      <c r="L41" s="58"/>
      <c r="M41" s="88"/>
      <c r="N41" s="88"/>
      <c r="O41" s="129"/>
      <c r="P41" s="130"/>
      <c r="Q41" s="131"/>
      <c r="R41" s="118"/>
      <c r="S41" s="118"/>
      <c r="T41" s="118"/>
      <c r="U41" s="118"/>
      <c r="V41" s="118"/>
      <c r="W41" s="118"/>
      <c r="X41" s="118"/>
      <c r="Y41" s="118"/>
      <c r="Z41" s="114" t="s">
        <v>34</v>
      </c>
      <c r="AA41" s="114"/>
      <c r="AB41" s="114" t="s">
        <v>33</v>
      </c>
      <c r="AC41" s="114"/>
      <c r="AD41" s="114" t="s">
        <v>43</v>
      </c>
      <c r="AE41" s="114"/>
      <c r="AF41" s="114" t="s">
        <v>42</v>
      </c>
      <c r="AG41" s="114"/>
      <c r="AH41" s="114">
        <v>1</v>
      </c>
      <c r="AI41" s="114"/>
      <c r="AJ41" s="114">
        <v>2</v>
      </c>
      <c r="AK41" s="114"/>
      <c r="AL41" s="114">
        <v>3</v>
      </c>
      <c r="AM41" s="114"/>
      <c r="AN41" s="114">
        <v>4</v>
      </c>
      <c r="AO41" s="114"/>
      <c r="AP41" s="114">
        <v>5</v>
      </c>
      <c r="AQ41" s="114"/>
      <c r="AR41" s="114" t="s">
        <v>45</v>
      </c>
      <c r="AS41" s="114"/>
      <c r="AT41" s="114" t="s">
        <v>46</v>
      </c>
      <c r="AU41" s="114"/>
      <c r="AV41" s="114" t="s">
        <v>47</v>
      </c>
      <c r="AW41" s="114"/>
      <c r="AX41" s="114" t="s">
        <v>48</v>
      </c>
      <c r="AY41" s="114"/>
      <c r="AZ41" s="114" t="s">
        <v>49</v>
      </c>
      <c r="BA41" s="115"/>
      <c r="BB41" s="88"/>
    </row>
    <row r="42" spans="2:54" ht="15" customHeight="1" thickTop="1" thickBot="1" x14ac:dyDescent="0.3">
      <c r="B42" s="88"/>
      <c r="C42" s="88"/>
      <c r="D42" s="42" t="s">
        <v>16</v>
      </c>
      <c r="E42" s="43"/>
      <c r="F42" s="43"/>
      <c r="G42" s="43" t="s">
        <v>8</v>
      </c>
      <c r="H42" s="43"/>
      <c r="I42" s="43"/>
      <c r="J42" s="43">
        <v>4</v>
      </c>
      <c r="K42" s="43"/>
      <c r="L42" s="48"/>
      <c r="M42" s="88"/>
      <c r="N42" s="88"/>
      <c r="O42" s="106" t="s">
        <v>15</v>
      </c>
      <c r="P42" s="107"/>
      <c r="Q42" s="108"/>
      <c r="R42" s="162">
        <f>AB42+Z42</f>
        <v>1</v>
      </c>
      <c r="S42" s="163"/>
      <c r="T42" s="163">
        <f>R42/$R$61*100</f>
        <v>4</v>
      </c>
      <c r="U42" s="164"/>
      <c r="V42" s="109">
        <f>R42</f>
        <v>1</v>
      </c>
      <c r="W42" s="110"/>
      <c r="X42" s="122">
        <f>V42/$R$61*100</f>
        <v>4</v>
      </c>
      <c r="Y42" s="159"/>
      <c r="Z42" s="162">
        <f>COUNTIF(G41,$AY$17)</f>
        <v>0</v>
      </c>
      <c r="AA42" s="163"/>
      <c r="AB42" s="163">
        <f>COUNTIF(G41,$AY$16)</f>
        <v>1</v>
      </c>
      <c r="AC42" s="164"/>
      <c r="AD42" s="109">
        <f>$Z42/$R42*100</f>
        <v>0</v>
      </c>
      <c r="AE42" s="110"/>
      <c r="AF42" s="122">
        <f>$AB42/$R42*100</f>
        <v>100</v>
      </c>
      <c r="AG42" s="159"/>
      <c r="AH42" s="162">
        <f>COUNTIF($J41:$L42,AH$41)</f>
        <v>0</v>
      </c>
      <c r="AI42" s="163"/>
      <c r="AJ42" s="163">
        <f>COUNTIF($J41:$L42,AJ$41)</f>
        <v>0</v>
      </c>
      <c r="AK42" s="163"/>
      <c r="AL42" s="163">
        <f>COUNTIF($J41:$L42,AL$41)</f>
        <v>0</v>
      </c>
      <c r="AM42" s="163"/>
      <c r="AN42" s="163">
        <f>COUNTIF($J41:$L42,AN$41)</f>
        <v>2</v>
      </c>
      <c r="AO42" s="163"/>
      <c r="AP42" s="163">
        <f>COUNTIF($J41:$L42,AP$41)</f>
        <v>0</v>
      </c>
      <c r="AQ42" s="164"/>
      <c r="AR42" s="177">
        <f>AH42/$R42*100</f>
        <v>0</v>
      </c>
      <c r="AS42" s="178"/>
      <c r="AT42" s="178">
        <f>AJ42/$R42*100</f>
        <v>0</v>
      </c>
      <c r="AU42" s="178"/>
      <c r="AV42" s="178">
        <f>AL42/$R42*100</f>
        <v>0</v>
      </c>
      <c r="AW42" s="178"/>
      <c r="AX42" s="178">
        <f>AN42/$R42*100</f>
        <v>200</v>
      </c>
      <c r="AY42" s="178"/>
      <c r="AZ42" s="178">
        <f>AP42/$R42*100</f>
        <v>0</v>
      </c>
      <c r="BA42" s="179"/>
      <c r="BB42" s="88"/>
    </row>
    <row r="43" spans="2:54" ht="15" customHeight="1" thickTop="1" thickBot="1" x14ac:dyDescent="0.3">
      <c r="B43" s="88"/>
      <c r="C43" s="88"/>
      <c r="D43" s="50" t="s">
        <v>12</v>
      </c>
      <c r="E43" s="51"/>
      <c r="F43" s="51"/>
      <c r="G43" s="51" t="s">
        <v>5</v>
      </c>
      <c r="H43" s="51"/>
      <c r="I43" s="51"/>
      <c r="J43" s="51">
        <v>4</v>
      </c>
      <c r="K43" s="51"/>
      <c r="L43" s="52"/>
      <c r="M43" s="88"/>
      <c r="N43" s="88"/>
      <c r="O43" s="106"/>
      <c r="P43" s="107"/>
      <c r="Q43" s="108"/>
      <c r="R43" s="165"/>
      <c r="S43" s="166"/>
      <c r="T43" s="166"/>
      <c r="U43" s="167"/>
      <c r="V43" s="89"/>
      <c r="W43" s="33"/>
      <c r="X43" s="33"/>
      <c r="Y43" s="160"/>
      <c r="Z43" s="165"/>
      <c r="AA43" s="166"/>
      <c r="AB43" s="166"/>
      <c r="AC43" s="167"/>
      <c r="AD43" s="89"/>
      <c r="AE43" s="33"/>
      <c r="AF43" s="33"/>
      <c r="AG43" s="160"/>
      <c r="AH43" s="165"/>
      <c r="AI43" s="166"/>
      <c r="AJ43" s="166"/>
      <c r="AK43" s="166"/>
      <c r="AL43" s="166"/>
      <c r="AM43" s="166"/>
      <c r="AN43" s="166"/>
      <c r="AO43" s="166"/>
      <c r="AP43" s="166"/>
      <c r="AQ43" s="167"/>
      <c r="AR43" s="180"/>
      <c r="AS43" s="181"/>
      <c r="AT43" s="181"/>
      <c r="AU43" s="181"/>
      <c r="AV43" s="181"/>
      <c r="AW43" s="181"/>
      <c r="AX43" s="181"/>
      <c r="AY43" s="181"/>
      <c r="AZ43" s="189"/>
      <c r="BA43" s="190"/>
      <c r="BB43" s="88"/>
    </row>
    <row r="44" spans="2:54" ht="15" customHeight="1" thickTop="1" thickBot="1" x14ac:dyDescent="0.3">
      <c r="B44" s="88"/>
      <c r="C44" s="88"/>
      <c r="D44" s="53" t="s">
        <v>12</v>
      </c>
      <c r="E44" s="54"/>
      <c r="F44" s="54"/>
      <c r="G44" s="54" t="s">
        <v>8</v>
      </c>
      <c r="H44" s="54"/>
      <c r="I44" s="54"/>
      <c r="J44" s="54">
        <v>1</v>
      </c>
      <c r="K44" s="54"/>
      <c r="L44" s="55"/>
      <c r="M44" s="88"/>
      <c r="N44" s="88"/>
      <c r="O44" s="106" t="s">
        <v>16</v>
      </c>
      <c r="P44" s="107"/>
      <c r="Q44" s="108"/>
      <c r="R44" s="168">
        <f>AB44+Z44</f>
        <v>1</v>
      </c>
      <c r="S44" s="169"/>
      <c r="T44" s="169">
        <f>R44/$R$61*100</f>
        <v>4</v>
      </c>
      <c r="U44" s="170"/>
      <c r="V44" s="109">
        <f>V42+R44</f>
        <v>2</v>
      </c>
      <c r="W44" s="110"/>
      <c r="X44" s="110">
        <f>X42+T44</f>
        <v>8</v>
      </c>
      <c r="Y44" s="161"/>
      <c r="Z44" s="168">
        <f>COUNTIF(G42,$AY$17)</f>
        <v>0</v>
      </c>
      <c r="AA44" s="169"/>
      <c r="AB44" s="169">
        <f>COUNTIF(G42,$AY$16)</f>
        <v>1</v>
      </c>
      <c r="AC44" s="170"/>
      <c r="AD44" s="109">
        <f>$Z44/$R44*100</f>
        <v>0</v>
      </c>
      <c r="AE44" s="110"/>
      <c r="AF44" s="110">
        <f>$AB44/$R44*100</f>
        <v>100</v>
      </c>
      <c r="AG44" s="161"/>
      <c r="AH44" s="168">
        <f>COUNTIF($J43:$L44,AH$41)</f>
        <v>1</v>
      </c>
      <c r="AI44" s="169"/>
      <c r="AJ44" s="169">
        <f>COUNTIF($J43:$L44,AJ$41)</f>
        <v>0</v>
      </c>
      <c r="AK44" s="169"/>
      <c r="AL44" s="169">
        <f>COUNTIF($J43:$L44,AL$41)</f>
        <v>0</v>
      </c>
      <c r="AM44" s="169"/>
      <c r="AN44" s="169">
        <f>COUNTIF($J43:$L44,AN$41)</f>
        <v>1</v>
      </c>
      <c r="AO44" s="169"/>
      <c r="AP44" s="169">
        <f>COUNTIF($J43:$L44,AP$41)</f>
        <v>0</v>
      </c>
      <c r="AQ44" s="170"/>
      <c r="AR44" s="183">
        <f>AH44/$R44*100</f>
        <v>100</v>
      </c>
      <c r="AS44" s="184"/>
      <c r="AT44" s="184">
        <f>AJ44/$R44*100</f>
        <v>0</v>
      </c>
      <c r="AU44" s="184"/>
      <c r="AV44" s="184">
        <f>AL44/$R44*100</f>
        <v>0</v>
      </c>
      <c r="AW44" s="184"/>
      <c r="AX44" s="184">
        <f>AN44/$R44*100</f>
        <v>100</v>
      </c>
      <c r="AY44" s="184"/>
      <c r="AZ44" s="184">
        <f>AP44/$R44*100</f>
        <v>0</v>
      </c>
      <c r="BA44" s="188"/>
      <c r="BB44" s="88"/>
    </row>
    <row r="45" spans="2:54" ht="15" customHeight="1" thickTop="1" thickBot="1" x14ac:dyDescent="0.3">
      <c r="B45" s="88"/>
      <c r="C45" s="88"/>
      <c r="D45" s="53" t="s">
        <v>12</v>
      </c>
      <c r="E45" s="54"/>
      <c r="F45" s="54"/>
      <c r="G45" s="54" t="s">
        <v>8</v>
      </c>
      <c r="H45" s="54"/>
      <c r="I45" s="54"/>
      <c r="J45" s="54">
        <v>4</v>
      </c>
      <c r="K45" s="54"/>
      <c r="L45" s="55"/>
      <c r="M45" s="88"/>
      <c r="N45" s="88"/>
      <c r="O45" s="106"/>
      <c r="P45" s="107"/>
      <c r="Q45" s="108"/>
      <c r="R45" s="165"/>
      <c r="S45" s="166"/>
      <c r="T45" s="166"/>
      <c r="U45" s="167"/>
      <c r="V45" s="89"/>
      <c r="W45" s="33"/>
      <c r="X45" s="33"/>
      <c r="Y45" s="160"/>
      <c r="Z45" s="165"/>
      <c r="AA45" s="166"/>
      <c r="AB45" s="166"/>
      <c r="AC45" s="167"/>
      <c r="AD45" s="89"/>
      <c r="AE45" s="33"/>
      <c r="AF45" s="33"/>
      <c r="AG45" s="160"/>
      <c r="AH45" s="165"/>
      <c r="AI45" s="166"/>
      <c r="AJ45" s="166"/>
      <c r="AK45" s="166"/>
      <c r="AL45" s="166"/>
      <c r="AM45" s="166"/>
      <c r="AN45" s="166"/>
      <c r="AO45" s="166"/>
      <c r="AP45" s="166"/>
      <c r="AQ45" s="167"/>
      <c r="AR45" s="180"/>
      <c r="AS45" s="181"/>
      <c r="AT45" s="181"/>
      <c r="AU45" s="181"/>
      <c r="AV45" s="181"/>
      <c r="AW45" s="181"/>
      <c r="AX45" s="181"/>
      <c r="AY45" s="181"/>
      <c r="AZ45" s="181"/>
      <c r="BA45" s="182"/>
      <c r="BB45" s="88"/>
    </row>
    <row r="46" spans="2:54" ht="15" customHeight="1" thickTop="1" thickBot="1" x14ac:dyDescent="0.3">
      <c r="B46" s="88"/>
      <c r="C46" s="88"/>
      <c r="D46" s="53" t="s">
        <v>12</v>
      </c>
      <c r="E46" s="54"/>
      <c r="F46" s="54"/>
      <c r="G46" s="54" t="s">
        <v>8</v>
      </c>
      <c r="H46" s="54"/>
      <c r="I46" s="54"/>
      <c r="J46" s="54">
        <v>4</v>
      </c>
      <c r="K46" s="54"/>
      <c r="L46" s="55"/>
      <c r="M46" s="88"/>
      <c r="N46" s="88"/>
      <c r="O46" s="106" t="s">
        <v>12</v>
      </c>
      <c r="P46" s="107"/>
      <c r="Q46" s="108"/>
      <c r="R46" s="165">
        <f>AB46+Z46</f>
        <v>5</v>
      </c>
      <c r="S46" s="166"/>
      <c r="T46" s="166">
        <f>R46/$R$61*100</f>
        <v>20</v>
      </c>
      <c r="U46" s="167"/>
      <c r="V46" s="109">
        <f t="shared" ref="V46" si="0">V44+R46</f>
        <v>7</v>
      </c>
      <c r="W46" s="110"/>
      <c r="X46" s="110">
        <f t="shared" ref="X46" si="1">X44+T46</f>
        <v>28</v>
      </c>
      <c r="Y46" s="161"/>
      <c r="Z46" s="168">
        <f>COUNTIF(G43:I47,$AY$17)</f>
        <v>1</v>
      </c>
      <c r="AA46" s="169"/>
      <c r="AB46" s="169">
        <f>COUNTIF(G43:I47,$AY$16)</f>
        <v>4</v>
      </c>
      <c r="AC46" s="170"/>
      <c r="AD46" s="89">
        <f>$Z46/$R46*100</f>
        <v>20</v>
      </c>
      <c r="AE46" s="33"/>
      <c r="AF46" s="33">
        <f>$AB46/$R46*100</f>
        <v>80</v>
      </c>
      <c r="AG46" s="160"/>
      <c r="AH46" s="165">
        <f>COUNTIF($J$43:$L$47,AH$41)</f>
        <v>1</v>
      </c>
      <c r="AI46" s="166"/>
      <c r="AJ46" s="166">
        <f>COUNTIF($J$43:$L$47,AJ$41)</f>
        <v>0</v>
      </c>
      <c r="AK46" s="166"/>
      <c r="AL46" s="166">
        <f>COUNTIF($J$43:$L$47,AL$41)</f>
        <v>0</v>
      </c>
      <c r="AM46" s="166"/>
      <c r="AN46" s="166">
        <f>COUNTIF($J$43:$L$47,AN$41)</f>
        <v>4</v>
      </c>
      <c r="AO46" s="166"/>
      <c r="AP46" s="169">
        <f>COUNTIF($J$43:$L$47,AP$41)</f>
        <v>0</v>
      </c>
      <c r="AQ46" s="170"/>
      <c r="AR46" s="180">
        <f>AH46/R46*100</f>
        <v>20</v>
      </c>
      <c r="AS46" s="181"/>
      <c r="AT46" s="181">
        <f>AJ46/$R46*100</f>
        <v>0</v>
      </c>
      <c r="AU46" s="181"/>
      <c r="AV46" s="181">
        <f>AL46/$R46*100</f>
        <v>0</v>
      </c>
      <c r="AW46" s="181"/>
      <c r="AX46" s="181">
        <f>AN46/$R46*100</f>
        <v>80</v>
      </c>
      <c r="AY46" s="181"/>
      <c r="AZ46" s="181">
        <f>AP46/$R46*100</f>
        <v>0</v>
      </c>
      <c r="BA46" s="182"/>
      <c r="BB46" s="88"/>
    </row>
    <row r="47" spans="2:54" ht="15" customHeight="1" thickTop="1" thickBot="1" x14ac:dyDescent="0.3">
      <c r="B47" s="88"/>
      <c r="C47" s="88"/>
      <c r="D47" s="56" t="s">
        <v>12</v>
      </c>
      <c r="E47" s="57"/>
      <c r="F47" s="58"/>
      <c r="G47" s="59" t="s">
        <v>8</v>
      </c>
      <c r="H47" s="57"/>
      <c r="I47" s="58"/>
      <c r="J47" s="59">
        <v>4</v>
      </c>
      <c r="K47" s="57"/>
      <c r="L47" s="60"/>
      <c r="M47" s="88"/>
      <c r="N47" s="88"/>
      <c r="O47" s="106"/>
      <c r="P47" s="107"/>
      <c r="Q47" s="108"/>
      <c r="R47" s="165"/>
      <c r="S47" s="166"/>
      <c r="T47" s="166"/>
      <c r="U47" s="167"/>
      <c r="V47" s="89"/>
      <c r="W47" s="33"/>
      <c r="X47" s="33"/>
      <c r="Y47" s="160"/>
      <c r="Z47" s="165"/>
      <c r="AA47" s="166"/>
      <c r="AB47" s="166"/>
      <c r="AC47" s="167"/>
      <c r="AD47" s="89"/>
      <c r="AE47" s="33"/>
      <c r="AF47" s="33"/>
      <c r="AG47" s="160"/>
      <c r="AH47" s="165"/>
      <c r="AI47" s="166"/>
      <c r="AJ47" s="166"/>
      <c r="AK47" s="166"/>
      <c r="AL47" s="166"/>
      <c r="AM47" s="166"/>
      <c r="AN47" s="166"/>
      <c r="AO47" s="166"/>
      <c r="AP47" s="166"/>
      <c r="AQ47" s="167"/>
      <c r="AR47" s="180"/>
      <c r="AS47" s="181"/>
      <c r="AT47" s="181"/>
      <c r="AU47" s="181"/>
      <c r="AV47" s="181"/>
      <c r="AW47" s="181"/>
      <c r="AX47" s="181"/>
      <c r="AY47" s="181"/>
      <c r="AZ47" s="181"/>
      <c r="BA47" s="182"/>
      <c r="BB47" s="88"/>
    </row>
    <row r="48" spans="2:54" ht="15" customHeight="1" thickTop="1" thickBot="1" x14ac:dyDescent="0.3">
      <c r="B48" s="88"/>
      <c r="C48" s="88"/>
      <c r="D48" s="44" t="s">
        <v>11</v>
      </c>
      <c r="E48" s="45"/>
      <c r="F48" s="46"/>
      <c r="G48" s="47" t="s">
        <v>8</v>
      </c>
      <c r="H48" s="45"/>
      <c r="I48" s="46"/>
      <c r="J48" s="47">
        <v>4</v>
      </c>
      <c r="K48" s="45"/>
      <c r="L48" s="49"/>
      <c r="M48" s="88"/>
      <c r="N48" s="88"/>
      <c r="O48" s="106" t="s">
        <v>11</v>
      </c>
      <c r="P48" s="107"/>
      <c r="Q48" s="108"/>
      <c r="R48" s="165">
        <f>AB48+Z48</f>
        <v>1</v>
      </c>
      <c r="S48" s="166"/>
      <c r="T48" s="166">
        <f>R48/$R$61*100</f>
        <v>4</v>
      </c>
      <c r="U48" s="167"/>
      <c r="V48" s="109">
        <f t="shared" ref="V48" si="2">V46+R48</f>
        <v>8</v>
      </c>
      <c r="W48" s="110"/>
      <c r="X48" s="110">
        <f t="shared" ref="X48" si="3">X46+T48</f>
        <v>32</v>
      </c>
      <c r="Y48" s="161"/>
      <c r="Z48" s="168">
        <f>COUNTIF(G48,$AY$17)</f>
        <v>0</v>
      </c>
      <c r="AA48" s="169"/>
      <c r="AB48" s="169">
        <f>COUNTIF(G48,$AY$16)</f>
        <v>1</v>
      </c>
      <c r="AC48" s="170"/>
      <c r="AD48" s="89">
        <f>$Z48/$R48*100</f>
        <v>0</v>
      </c>
      <c r="AE48" s="33"/>
      <c r="AF48" s="33">
        <f>$AB48/$R48*100</f>
        <v>100</v>
      </c>
      <c r="AG48" s="160"/>
      <c r="AH48" s="165">
        <f>COUNTIF($J$48,AH$41)</f>
        <v>0</v>
      </c>
      <c r="AI48" s="166"/>
      <c r="AJ48" s="166">
        <f>COUNTIF($J$48,AJ$41)</f>
        <v>0</v>
      </c>
      <c r="AK48" s="166"/>
      <c r="AL48" s="166">
        <f>COUNTIF($J$48,AL$41)</f>
        <v>0</v>
      </c>
      <c r="AM48" s="166"/>
      <c r="AN48" s="166">
        <f>COUNTIF($J$48,AN$41)</f>
        <v>1</v>
      </c>
      <c r="AO48" s="166"/>
      <c r="AP48" s="169">
        <f>COUNTIF($J$48,AP$41)</f>
        <v>0</v>
      </c>
      <c r="AQ48" s="170"/>
      <c r="AR48" s="180">
        <f>AH48/R48*100</f>
        <v>0</v>
      </c>
      <c r="AS48" s="181"/>
      <c r="AT48" s="181">
        <f>AJ48/$R48*100</f>
        <v>0</v>
      </c>
      <c r="AU48" s="181"/>
      <c r="AV48" s="181">
        <f>AL48/$R48*100</f>
        <v>0</v>
      </c>
      <c r="AW48" s="181"/>
      <c r="AX48" s="181">
        <f>AN48/$R48*100</f>
        <v>100</v>
      </c>
      <c r="AY48" s="181"/>
      <c r="AZ48" s="181">
        <f>AP48/$R48*100</f>
        <v>0</v>
      </c>
      <c r="BA48" s="182"/>
      <c r="BB48" s="88"/>
    </row>
    <row r="49" spans="2:54" ht="15" customHeight="1" thickTop="1" thickBot="1" x14ac:dyDescent="0.3">
      <c r="B49" s="88"/>
      <c r="C49" s="88"/>
      <c r="D49" s="53" t="s">
        <v>7</v>
      </c>
      <c r="E49" s="54"/>
      <c r="F49" s="54"/>
      <c r="G49" s="54" t="s">
        <v>5</v>
      </c>
      <c r="H49" s="54"/>
      <c r="I49" s="54"/>
      <c r="J49" s="54">
        <v>5</v>
      </c>
      <c r="K49" s="54"/>
      <c r="L49" s="55"/>
      <c r="M49" s="88"/>
      <c r="N49" s="88"/>
      <c r="O49" s="106"/>
      <c r="P49" s="107"/>
      <c r="Q49" s="108"/>
      <c r="R49" s="165"/>
      <c r="S49" s="166"/>
      <c r="T49" s="166"/>
      <c r="U49" s="167"/>
      <c r="V49" s="89"/>
      <c r="W49" s="33"/>
      <c r="X49" s="33"/>
      <c r="Y49" s="160"/>
      <c r="Z49" s="165"/>
      <c r="AA49" s="166"/>
      <c r="AB49" s="166"/>
      <c r="AC49" s="167"/>
      <c r="AD49" s="89"/>
      <c r="AE49" s="33"/>
      <c r="AF49" s="33"/>
      <c r="AG49" s="160"/>
      <c r="AH49" s="165"/>
      <c r="AI49" s="166"/>
      <c r="AJ49" s="166"/>
      <c r="AK49" s="166"/>
      <c r="AL49" s="166"/>
      <c r="AM49" s="166"/>
      <c r="AN49" s="166"/>
      <c r="AO49" s="166"/>
      <c r="AP49" s="166"/>
      <c r="AQ49" s="167"/>
      <c r="AR49" s="180"/>
      <c r="AS49" s="181"/>
      <c r="AT49" s="181"/>
      <c r="AU49" s="181"/>
      <c r="AV49" s="181"/>
      <c r="AW49" s="181"/>
      <c r="AX49" s="181"/>
      <c r="AY49" s="181"/>
      <c r="AZ49" s="181"/>
      <c r="BA49" s="182"/>
      <c r="BB49" s="88"/>
    </row>
    <row r="50" spans="2:54" ht="15" customHeight="1" thickTop="1" thickBot="1" x14ac:dyDescent="0.3">
      <c r="B50" s="88"/>
      <c r="C50" s="88"/>
      <c r="D50" s="53" t="s">
        <v>7</v>
      </c>
      <c r="E50" s="54"/>
      <c r="F50" s="54"/>
      <c r="G50" s="54" t="s">
        <v>8</v>
      </c>
      <c r="H50" s="54"/>
      <c r="I50" s="54"/>
      <c r="J50" s="54">
        <v>4</v>
      </c>
      <c r="K50" s="54"/>
      <c r="L50" s="55"/>
      <c r="M50" s="88"/>
      <c r="N50" s="88"/>
      <c r="O50" s="106" t="s">
        <v>32</v>
      </c>
      <c r="P50" s="107"/>
      <c r="Q50" s="108"/>
      <c r="R50" s="165">
        <f>AB50+Z50</f>
        <v>4</v>
      </c>
      <c r="S50" s="166"/>
      <c r="T50" s="166">
        <f>R50/$R$61*100</f>
        <v>16</v>
      </c>
      <c r="U50" s="167"/>
      <c r="V50" s="109">
        <f t="shared" ref="V50" si="4">V48+R50</f>
        <v>12</v>
      </c>
      <c r="W50" s="110"/>
      <c r="X50" s="110">
        <f t="shared" ref="X50" si="5">X48+T50</f>
        <v>48</v>
      </c>
      <c r="Y50" s="161"/>
      <c r="Z50" s="168">
        <f>COUNTIF(G49:I52,$AY$17)</f>
        <v>1</v>
      </c>
      <c r="AA50" s="169"/>
      <c r="AB50" s="169">
        <f>COUNTIF(G49:I52,$AY$16)</f>
        <v>3</v>
      </c>
      <c r="AC50" s="170"/>
      <c r="AD50" s="89">
        <f>$Z50/$R50*100</f>
        <v>25</v>
      </c>
      <c r="AE50" s="33"/>
      <c r="AF50" s="33">
        <f>$AB50/$R50*100</f>
        <v>75</v>
      </c>
      <c r="AG50" s="160"/>
      <c r="AH50" s="165">
        <f>COUNTIF($J$49:$L$52,AH$41)</f>
        <v>0</v>
      </c>
      <c r="AI50" s="166"/>
      <c r="AJ50" s="166">
        <f>COUNTIF($J$49:$L$52,AJ$41)</f>
        <v>0</v>
      </c>
      <c r="AK50" s="166"/>
      <c r="AL50" s="166">
        <f>COUNTIF($J$49:$L$52,AL$41)</f>
        <v>0</v>
      </c>
      <c r="AM50" s="166"/>
      <c r="AN50" s="166">
        <f>COUNTIF($J$49:$L$52,AN$41)</f>
        <v>1</v>
      </c>
      <c r="AO50" s="166"/>
      <c r="AP50" s="169">
        <f>COUNTIF($J$49:$L$52,AP$41)</f>
        <v>3</v>
      </c>
      <c r="AQ50" s="170"/>
      <c r="AR50" s="180">
        <f>AH50/R50*100</f>
        <v>0</v>
      </c>
      <c r="AS50" s="181"/>
      <c r="AT50" s="181">
        <f>AJ50/$R50*100</f>
        <v>0</v>
      </c>
      <c r="AU50" s="181"/>
      <c r="AV50" s="181">
        <f>AL50/$R50*100</f>
        <v>0</v>
      </c>
      <c r="AW50" s="181"/>
      <c r="AX50" s="181">
        <f>AN50/$R50*100</f>
        <v>25</v>
      </c>
      <c r="AY50" s="181"/>
      <c r="AZ50" s="181">
        <f>AP50/$R50*100</f>
        <v>75</v>
      </c>
      <c r="BA50" s="182"/>
      <c r="BB50" s="88"/>
    </row>
    <row r="51" spans="2:54" ht="15" customHeight="1" thickTop="1" thickBot="1" x14ac:dyDescent="0.3">
      <c r="B51" s="88"/>
      <c r="C51" s="88"/>
      <c r="D51" s="53" t="s">
        <v>7</v>
      </c>
      <c r="E51" s="54"/>
      <c r="F51" s="54"/>
      <c r="G51" s="54" t="s">
        <v>8</v>
      </c>
      <c r="H51" s="54"/>
      <c r="I51" s="54"/>
      <c r="J51" s="54">
        <v>5</v>
      </c>
      <c r="K51" s="54"/>
      <c r="L51" s="55"/>
      <c r="M51" s="88"/>
      <c r="N51" s="88"/>
      <c r="O51" s="106"/>
      <c r="P51" s="107"/>
      <c r="Q51" s="108"/>
      <c r="R51" s="165"/>
      <c r="S51" s="166"/>
      <c r="T51" s="166"/>
      <c r="U51" s="167"/>
      <c r="V51" s="89"/>
      <c r="W51" s="33"/>
      <c r="X51" s="33"/>
      <c r="Y51" s="160"/>
      <c r="Z51" s="165"/>
      <c r="AA51" s="166"/>
      <c r="AB51" s="166"/>
      <c r="AC51" s="167"/>
      <c r="AD51" s="89"/>
      <c r="AE51" s="33"/>
      <c r="AF51" s="33"/>
      <c r="AG51" s="160"/>
      <c r="AH51" s="165"/>
      <c r="AI51" s="166"/>
      <c r="AJ51" s="166"/>
      <c r="AK51" s="166"/>
      <c r="AL51" s="166"/>
      <c r="AM51" s="166"/>
      <c r="AN51" s="166"/>
      <c r="AO51" s="166"/>
      <c r="AP51" s="166"/>
      <c r="AQ51" s="167"/>
      <c r="AR51" s="180"/>
      <c r="AS51" s="181"/>
      <c r="AT51" s="181"/>
      <c r="AU51" s="181"/>
      <c r="AV51" s="181"/>
      <c r="AW51" s="181"/>
      <c r="AX51" s="181"/>
      <c r="AY51" s="181"/>
      <c r="AZ51" s="181"/>
      <c r="BA51" s="182"/>
      <c r="BB51" s="88"/>
    </row>
    <row r="52" spans="2:54" ht="15" customHeight="1" thickTop="1" thickBot="1" x14ac:dyDescent="0.3">
      <c r="B52" s="88"/>
      <c r="C52" s="88"/>
      <c r="D52" s="56" t="s">
        <v>7</v>
      </c>
      <c r="E52" s="57"/>
      <c r="F52" s="58"/>
      <c r="G52" s="59" t="s">
        <v>8</v>
      </c>
      <c r="H52" s="57"/>
      <c r="I52" s="58"/>
      <c r="J52" s="59">
        <v>5</v>
      </c>
      <c r="K52" s="57"/>
      <c r="L52" s="60"/>
      <c r="M52" s="88"/>
      <c r="N52" s="88"/>
      <c r="O52" s="106" t="s">
        <v>9</v>
      </c>
      <c r="P52" s="107"/>
      <c r="Q52" s="108"/>
      <c r="R52" s="165">
        <f>AB52+Z52</f>
        <v>7</v>
      </c>
      <c r="S52" s="166"/>
      <c r="T52" s="166">
        <f>R52/$R$61*100</f>
        <v>28.000000000000004</v>
      </c>
      <c r="U52" s="167"/>
      <c r="V52" s="109">
        <f t="shared" ref="V52" si="6">V50+R52</f>
        <v>19</v>
      </c>
      <c r="W52" s="110"/>
      <c r="X52" s="110">
        <f t="shared" ref="X52" si="7">X50+T52</f>
        <v>76</v>
      </c>
      <c r="Y52" s="161"/>
      <c r="Z52" s="168">
        <f>COUNTIF(G53:I59,$AY$17)</f>
        <v>0</v>
      </c>
      <c r="AA52" s="169"/>
      <c r="AB52" s="169">
        <f>COUNTIF(G53:I59,$AY$16)</f>
        <v>7</v>
      </c>
      <c r="AC52" s="170"/>
      <c r="AD52" s="89">
        <f>$Z52/$R52*100</f>
        <v>0</v>
      </c>
      <c r="AE52" s="33"/>
      <c r="AF52" s="33">
        <f>$AB52/$R52*100</f>
        <v>100</v>
      </c>
      <c r="AG52" s="160"/>
      <c r="AH52" s="165">
        <f>COUNTIF($J$53:$L$59,AH$41)</f>
        <v>0</v>
      </c>
      <c r="AI52" s="166"/>
      <c r="AJ52" s="166">
        <f>COUNTIF($J$53:$L$59,AJ$41)</f>
        <v>0</v>
      </c>
      <c r="AK52" s="166"/>
      <c r="AL52" s="166">
        <f>COUNTIF($J$53:$L$59,AL$41)</f>
        <v>0</v>
      </c>
      <c r="AM52" s="166"/>
      <c r="AN52" s="166">
        <f>COUNTIF($J$53:$L$59,AN$41)</f>
        <v>3</v>
      </c>
      <c r="AO52" s="166"/>
      <c r="AP52" s="169">
        <f>COUNTIF($J$53:$L$59,AP$41)</f>
        <v>4</v>
      </c>
      <c r="AQ52" s="170"/>
      <c r="AR52" s="180">
        <f>AH52/R52*100</f>
        <v>0</v>
      </c>
      <c r="AS52" s="181"/>
      <c r="AT52" s="181">
        <f>AJ52/$R52*100</f>
        <v>0</v>
      </c>
      <c r="AU52" s="181"/>
      <c r="AV52" s="181">
        <f>AL52/$R52*100</f>
        <v>0</v>
      </c>
      <c r="AW52" s="181"/>
      <c r="AX52" s="181">
        <f>AN52/$R52*100</f>
        <v>42.857142857142854</v>
      </c>
      <c r="AY52" s="181"/>
      <c r="AZ52" s="181">
        <f>AP52/$R52*100</f>
        <v>57.142857142857139</v>
      </c>
      <c r="BA52" s="182"/>
      <c r="BB52" s="88"/>
    </row>
    <row r="53" spans="2:54" ht="15" customHeight="1" thickTop="1" thickBot="1" x14ac:dyDescent="0.3">
      <c r="B53" s="88"/>
      <c r="C53" s="88"/>
      <c r="D53" s="39" t="s">
        <v>9</v>
      </c>
      <c r="E53" s="40"/>
      <c r="F53" s="40"/>
      <c r="G53" s="40" t="s">
        <v>8</v>
      </c>
      <c r="H53" s="40"/>
      <c r="I53" s="40"/>
      <c r="J53" s="40">
        <v>4</v>
      </c>
      <c r="K53" s="40"/>
      <c r="L53" s="41"/>
      <c r="M53" s="88"/>
      <c r="N53" s="88"/>
      <c r="O53" s="106"/>
      <c r="P53" s="107"/>
      <c r="Q53" s="108"/>
      <c r="R53" s="165"/>
      <c r="S53" s="166"/>
      <c r="T53" s="166"/>
      <c r="U53" s="167"/>
      <c r="V53" s="89"/>
      <c r="W53" s="33"/>
      <c r="X53" s="33"/>
      <c r="Y53" s="160"/>
      <c r="Z53" s="165"/>
      <c r="AA53" s="166"/>
      <c r="AB53" s="166"/>
      <c r="AC53" s="167"/>
      <c r="AD53" s="89"/>
      <c r="AE53" s="33"/>
      <c r="AF53" s="33"/>
      <c r="AG53" s="160"/>
      <c r="AH53" s="165"/>
      <c r="AI53" s="166"/>
      <c r="AJ53" s="166"/>
      <c r="AK53" s="166"/>
      <c r="AL53" s="166"/>
      <c r="AM53" s="166"/>
      <c r="AN53" s="166"/>
      <c r="AO53" s="166"/>
      <c r="AP53" s="166"/>
      <c r="AQ53" s="167"/>
      <c r="AR53" s="180"/>
      <c r="AS53" s="181"/>
      <c r="AT53" s="181"/>
      <c r="AU53" s="181"/>
      <c r="AV53" s="181"/>
      <c r="AW53" s="181"/>
      <c r="AX53" s="181"/>
      <c r="AY53" s="181"/>
      <c r="AZ53" s="181"/>
      <c r="BA53" s="182"/>
      <c r="BB53" s="88"/>
    </row>
    <row r="54" spans="2:54" ht="15" customHeight="1" thickTop="1" thickBot="1" x14ac:dyDescent="0.3">
      <c r="B54" s="88"/>
      <c r="C54" s="88"/>
      <c r="D54" s="39" t="s">
        <v>9</v>
      </c>
      <c r="E54" s="40"/>
      <c r="F54" s="40"/>
      <c r="G54" s="40" t="s">
        <v>8</v>
      </c>
      <c r="H54" s="40"/>
      <c r="I54" s="40"/>
      <c r="J54" s="40">
        <v>4</v>
      </c>
      <c r="K54" s="40"/>
      <c r="L54" s="41"/>
      <c r="M54" s="88"/>
      <c r="N54" s="88"/>
      <c r="O54" s="106" t="s">
        <v>14</v>
      </c>
      <c r="P54" s="107"/>
      <c r="Q54" s="108"/>
      <c r="R54" s="165">
        <f>AB54+Z54</f>
        <v>1</v>
      </c>
      <c r="S54" s="166"/>
      <c r="T54" s="166">
        <f>R54/$R$61*100</f>
        <v>4</v>
      </c>
      <c r="U54" s="167"/>
      <c r="V54" s="109">
        <f t="shared" ref="V54" si="8">V52+R54</f>
        <v>20</v>
      </c>
      <c r="W54" s="110"/>
      <c r="X54" s="110">
        <f t="shared" ref="X54" si="9">X52+T54</f>
        <v>80</v>
      </c>
      <c r="Y54" s="161"/>
      <c r="Z54" s="168">
        <f>COUNTIF(G60,$AY$17)</f>
        <v>1</v>
      </c>
      <c r="AA54" s="169"/>
      <c r="AB54" s="169">
        <f>COUNTIF(G60,$AY$16)</f>
        <v>0</v>
      </c>
      <c r="AC54" s="170"/>
      <c r="AD54" s="89">
        <f>$Z54/$R54*100</f>
        <v>100</v>
      </c>
      <c r="AE54" s="33"/>
      <c r="AF54" s="33">
        <f>$AB54/$R54*100</f>
        <v>0</v>
      </c>
      <c r="AG54" s="160"/>
      <c r="AH54" s="165">
        <f>COUNTIF($J60,AH$41)</f>
        <v>0</v>
      </c>
      <c r="AI54" s="166"/>
      <c r="AJ54" s="166">
        <f>COUNTIF($J60,AJ$41)</f>
        <v>0</v>
      </c>
      <c r="AK54" s="166"/>
      <c r="AL54" s="166">
        <f>COUNTIF($J60,AL$41)</f>
        <v>0</v>
      </c>
      <c r="AM54" s="166"/>
      <c r="AN54" s="166">
        <f>COUNTIF($J60,AN$41)</f>
        <v>0</v>
      </c>
      <c r="AO54" s="166"/>
      <c r="AP54" s="169">
        <f>COUNTIF($J60,AP$41)</f>
        <v>1</v>
      </c>
      <c r="AQ54" s="170"/>
      <c r="AR54" s="180">
        <f>AH54/R54*100</f>
        <v>0</v>
      </c>
      <c r="AS54" s="181"/>
      <c r="AT54" s="181">
        <f>AJ54/$R54*100</f>
        <v>0</v>
      </c>
      <c r="AU54" s="181"/>
      <c r="AV54" s="181">
        <f>AL54/$R54*100</f>
        <v>0</v>
      </c>
      <c r="AW54" s="181"/>
      <c r="AX54" s="181">
        <f>AN54/$R54*100</f>
        <v>0</v>
      </c>
      <c r="AY54" s="181"/>
      <c r="AZ54" s="181">
        <f>AP54/$R54*100</f>
        <v>100</v>
      </c>
      <c r="BA54" s="182"/>
      <c r="BB54" s="88"/>
    </row>
    <row r="55" spans="2:54" ht="15" customHeight="1" thickTop="1" thickBot="1" x14ac:dyDescent="0.3">
      <c r="B55" s="88"/>
      <c r="C55" s="88"/>
      <c r="D55" s="39" t="s">
        <v>9</v>
      </c>
      <c r="E55" s="40"/>
      <c r="F55" s="40"/>
      <c r="G55" s="40" t="s">
        <v>8</v>
      </c>
      <c r="H55" s="40"/>
      <c r="I55" s="40"/>
      <c r="J55" s="40">
        <v>4</v>
      </c>
      <c r="K55" s="40"/>
      <c r="L55" s="41"/>
      <c r="M55" s="88"/>
      <c r="N55" s="88"/>
      <c r="O55" s="106"/>
      <c r="P55" s="107"/>
      <c r="Q55" s="108"/>
      <c r="R55" s="165"/>
      <c r="S55" s="166"/>
      <c r="T55" s="166"/>
      <c r="U55" s="167"/>
      <c r="V55" s="89"/>
      <c r="W55" s="33"/>
      <c r="X55" s="33"/>
      <c r="Y55" s="160"/>
      <c r="Z55" s="165"/>
      <c r="AA55" s="166"/>
      <c r="AB55" s="166"/>
      <c r="AC55" s="167"/>
      <c r="AD55" s="89"/>
      <c r="AE55" s="33"/>
      <c r="AF55" s="33"/>
      <c r="AG55" s="160"/>
      <c r="AH55" s="165"/>
      <c r="AI55" s="166"/>
      <c r="AJ55" s="166"/>
      <c r="AK55" s="166"/>
      <c r="AL55" s="166"/>
      <c r="AM55" s="166"/>
      <c r="AN55" s="166"/>
      <c r="AO55" s="166"/>
      <c r="AP55" s="166"/>
      <c r="AQ55" s="167"/>
      <c r="AR55" s="180"/>
      <c r="AS55" s="181"/>
      <c r="AT55" s="181"/>
      <c r="AU55" s="181"/>
      <c r="AV55" s="181"/>
      <c r="AW55" s="181"/>
      <c r="AX55" s="181"/>
      <c r="AY55" s="181"/>
      <c r="AZ55" s="181"/>
      <c r="BA55" s="182"/>
      <c r="BB55" s="88"/>
    </row>
    <row r="56" spans="2:54" ht="15" customHeight="1" thickTop="1" thickBot="1" x14ac:dyDescent="0.3">
      <c r="B56" s="88"/>
      <c r="C56" s="88"/>
      <c r="D56" s="39" t="s">
        <v>9</v>
      </c>
      <c r="E56" s="40"/>
      <c r="F56" s="40"/>
      <c r="G56" s="40" t="s">
        <v>8</v>
      </c>
      <c r="H56" s="40"/>
      <c r="I56" s="40"/>
      <c r="J56" s="40">
        <v>5</v>
      </c>
      <c r="K56" s="40"/>
      <c r="L56" s="41"/>
      <c r="M56" s="88"/>
      <c r="N56" s="88"/>
      <c r="O56" s="106" t="s">
        <v>13</v>
      </c>
      <c r="P56" s="107"/>
      <c r="Q56" s="108"/>
      <c r="R56" s="165">
        <f>AB56+Z56</f>
        <v>4</v>
      </c>
      <c r="S56" s="166"/>
      <c r="T56" s="166">
        <f>R56/$R$61*100</f>
        <v>16</v>
      </c>
      <c r="U56" s="167"/>
      <c r="V56" s="109">
        <f t="shared" ref="V56" si="10">V54+R56</f>
        <v>24</v>
      </c>
      <c r="W56" s="110"/>
      <c r="X56" s="110">
        <f t="shared" ref="X56" si="11">X54+T56</f>
        <v>96</v>
      </c>
      <c r="Y56" s="161"/>
      <c r="Z56" s="168">
        <f>COUNTIF(G61:I64,$AY$17)</f>
        <v>0</v>
      </c>
      <c r="AA56" s="169"/>
      <c r="AB56" s="169">
        <f>COUNTIF(G61:I64,$AY$16)</f>
        <v>4</v>
      </c>
      <c r="AC56" s="170"/>
      <c r="AD56" s="89">
        <f>$Z56/$R56*100</f>
        <v>0</v>
      </c>
      <c r="AE56" s="33"/>
      <c r="AF56" s="33">
        <f>$AB56/$R56*100</f>
        <v>100</v>
      </c>
      <c r="AG56" s="160"/>
      <c r="AH56" s="165">
        <f>COUNTIF($J$61:$L$64,AH$41)</f>
        <v>0</v>
      </c>
      <c r="AI56" s="166"/>
      <c r="AJ56" s="166">
        <f>COUNTIF($J$61:$L$64,AJ$41)</f>
        <v>1</v>
      </c>
      <c r="AK56" s="166"/>
      <c r="AL56" s="166">
        <f>COUNTIF($J$61:$L$64,AL$41)</f>
        <v>0</v>
      </c>
      <c r="AM56" s="166"/>
      <c r="AN56" s="166">
        <f>COUNTIF($J$61:$L$64,AN$41)</f>
        <v>1</v>
      </c>
      <c r="AO56" s="166"/>
      <c r="AP56" s="169">
        <f>COUNTIF($J$61:$L$64,AP$41)</f>
        <v>2</v>
      </c>
      <c r="AQ56" s="170"/>
      <c r="AR56" s="180">
        <f>AH56/R56*100</f>
        <v>0</v>
      </c>
      <c r="AS56" s="181"/>
      <c r="AT56" s="181">
        <f>AJ56/$R56*100</f>
        <v>25</v>
      </c>
      <c r="AU56" s="181"/>
      <c r="AV56" s="181">
        <f>AL56/$R56*100</f>
        <v>0</v>
      </c>
      <c r="AW56" s="181"/>
      <c r="AX56" s="181">
        <f>AN56/$R56*100</f>
        <v>25</v>
      </c>
      <c r="AY56" s="181"/>
      <c r="AZ56" s="181">
        <f>AP56/$R56*100</f>
        <v>50</v>
      </c>
      <c r="BA56" s="182"/>
      <c r="BB56" s="88"/>
    </row>
    <row r="57" spans="2:54" ht="15" customHeight="1" thickTop="1" thickBot="1" x14ac:dyDescent="0.3">
      <c r="B57" s="88"/>
      <c r="C57" s="88"/>
      <c r="D57" s="39" t="s">
        <v>9</v>
      </c>
      <c r="E57" s="40"/>
      <c r="F57" s="40"/>
      <c r="G57" s="40" t="s">
        <v>8</v>
      </c>
      <c r="H57" s="40"/>
      <c r="I57" s="40"/>
      <c r="J57" s="40">
        <v>5</v>
      </c>
      <c r="K57" s="40"/>
      <c r="L57" s="41"/>
      <c r="M57" s="88"/>
      <c r="N57" s="88"/>
      <c r="O57" s="106"/>
      <c r="P57" s="107"/>
      <c r="Q57" s="108"/>
      <c r="R57" s="165"/>
      <c r="S57" s="166"/>
      <c r="T57" s="166"/>
      <c r="U57" s="167"/>
      <c r="V57" s="89"/>
      <c r="W57" s="33"/>
      <c r="X57" s="33"/>
      <c r="Y57" s="160"/>
      <c r="Z57" s="165"/>
      <c r="AA57" s="166"/>
      <c r="AB57" s="166"/>
      <c r="AC57" s="167"/>
      <c r="AD57" s="89"/>
      <c r="AE57" s="33"/>
      <c r="AF57" s="33"/>
      <c r="AG57" s="160"/>
      <c r="AH57" s="165"/>
      <c r="AI57" s="166"/>
      <c r="AJ57" s="166"/>
      <c r="AK57" s="166"/>
      <c r="AL57" s="166"/>
      <c r="AM57" s="166"/>
      <c r="AN57" s="166"/>
      <c r="AO57" s="166"/>
      <c r="AP57" s="166"/>
      <c r="AQ57" s="167"/>
      <c r="AR57" s="180"/>
      <c r="AS57" s="181"/>
      <c r="AT57" s="181"/>
      <c r="AU57" s="181"/>
      <c r="AV57" s="181"/>
      <c r="AW57" s="181"/>
      <c r="AX57" s="181"/>
      <c r="AY57" s="181"/>
      <c r="AZ57" s="181"/>
      <c r="BA57" s="182"/>
      <c r="BB57" s="88"/>
    </row>
    <row r="58" spans="2:54" ht="15" customHeight="1" thickTop="1" thickBot="1" x14ac:dyDescent="0.3">
      <c r="B58" s="88"/>
      <c r="C58" s="88"/>
      <c r="D58" s="39" t="s">
        <v>9</v>
      </c>
      <c r="E58" s="40"/>
      <c r="F58" s="40"/>
      <c r="G58" s="40" t="s">
        <v>8</v>
      </c>
      <c r="H58" s="40"/>
      <c r="I58" s="40"/>
      <c r="J58" s="40">
        <v>5</v>
      </c>
      <c r="K58" s="40"/>
      <c r="L58" s="41"/>
      <c r="M58" s="88"/>
      <c r="N58" s="88"/>
      <c r="O58" s="106" t="s">
        <v>10</v>
      </c>
      <c r="P58" s="107"/>
      <c r="Q58" s="108"/>
      <c r="R58" s="165">
        <f>AB58+Z58</f>
        <v>1</v>
      </c>
      <c r="S58" s="166"/>
      <c r="T58" s="166">
        <f>R58/$R$61*100</f>
        <v>4</v>
      </c>
      <c r="U58" s="167"/>
      <c r="V58" s="174">
        <f t="shared" ref="V58" si="12">V56+R58</f>
        <v>25</v>
      </c>
      <c r="W58" s="33"/>
      <c r="X58" s="33">
        <f t="shared" ref="X58" si="13">X56+T58</f>
        <v>100</v>
      </c>
      <c r="Y58" s="160"/>
      <c r="Z58" s="165">
        <f>COUNTIF(G65,$AY$17)</f>
        <v>0</v>
      </c>
      <c r="AA58" s="166"/>
      <c r="AB58" s="169">
        <f>COUNTIF(G65,$AY$16)</f>
        <v>1</v>
      </c>
      <c r="AC58" s="170"/>
      <c r="AD58" s="89">
        <f>$Z58/$R58*100</f>
        <v>0</v>
      </c>
      <c r="AE58" s="33"/>
      <c r="AF58" s="33">
        <f>$AB58/$R58*100</f>
        <v>100</v>
      </c>
      <c r="AG58" s="160"/>
      <c r="AH58" s="165">
        <f>COUNTIF($J$65,AH$41)</f>
        <v>0</v>
      </c>
      <c r="AI58" s="166"/>
      <c r="AJ58" s="166">
        <f>COUNTIF($J$65,AJ$41)</f>
        <v>0</v>
      </c>
      <c r="AK58" s="166"/>
      <c r="AL58" s="166">
        <f>COUNTIF($J$65,AL$41)</f>
        <v>1</v>
      </c>
      <c r="AM58" s="166"/>
      <c r="AN58" s="166">
        <f>COUNTIF($J$65,AN$41)</f>
        <v>0</v>
      </c>
      <c r="AO58" s="166"/>
      <c r="AP58" s="166">
        <f>COUNTIF($J$65,AP$41)</f>
        <v>0</v>
      </c>
      <c r="AQ58" s="167"/>
      <c r="AR58" s="180">
        <f>AH58/R58*100</f>
        <v>0</v>
      </c>
      <c r="AS58" s="181"/>
      <c r="AT58" s="181">
        <f>AJ58/$R58*100</f>
        <v>0</v>
      </c>
      <c r="AU58" s="181"/>
      <c r="AV58" s="181">
        <f>AL58/$R58*100</f>
        <v>100</v>
      </c>
      <c r="AW58" s="181"/>
      <c r="AX58" s="181">
        <f>AN58/$R58*100</f>
        <v>0</v>
      </c>
      <c r="AY58" s="181"/>
      <c r="AZ58" s="181">
        <f>AP58/$R58*100</f>
        <v>0</v>
      </c>
      <c r="BA58" s="182"/>
      <c r="BB58" s="88"/>
    </row>
    <row r="59" spans="2:54" ht="15" customHeight="1" thickTop="1" thickBot="1" x14ac:dyDescent="0.3">
      <c r="B59" s="88"/>
      <c r="C59" s="88"/>
      <c r="D59" s="44" t="s">
        <v>9</v>
      </c>
      <c r="E59" s="45"/>
      <c r="F59" s="46"/>
      <c r="G59" s="47" t="s">
        <v>8</v>
      </c>
      <c r="H59" s="45"/>
      <c r="I59" s="46"/>
      <c r="J59" s="47">
        <v>5</v>
      </c>
      <c r="K59" s="45"/>
      <c r="L59" s="49"/>
      <c r="M59" s="88"/>
      <c r="N59" s="88"/>
      <c r="O59" s="119"/>
      <c r="P59" s="120"/>
      <c r="Q59" s="121"/>
      <c r="R59" s="171"/>
      <c r="S59" s="172"/>
      <c r="T59" s="172"/>
      <c r="U59" s="173"/>
      <c r="V59" s="175"/>
      <c r="W59" s="123"/>
      <c r="X59" s="123"/>
      <c r="Y59" s="176"/>
      <c r="Z59" s="171"/>
      <c r="AA59" s="172"/>
      <c r="AB59" s="172"/>
      <c r="AC59" s="173"/>
      <c r="AD59" s="124"/>
      <c r="AE59" s="123"/>
      <c r="AF59" s="123"/>
      <c r="AG59" s="176"/>
      <c r="AH59" s="171"/>
      <c r="AI59" s="172"/>
      <c r="AJ59" s="172"/>
      <c r="AK59" s="172"/>
      <c r="AL59" s="172"/>
      <c r="AM59" s="172"/>
      <c r="AN59" s="172"/>
      <c r="AO59" s="172"/>
      <c r="AP59" s="172"/>
      <c r="AQ59" s="173"/>
      <c r="AR59" s="185"/>
      <c r="AS59" s="186"/>
      <c r="AT59" s="186"/>
      <c r="AU59" s="186"/>
      <c r="AV59" s="186"/>
      <c r="AW59" s="186"/>
      <c r="AX59" s="186"/>
      <c r="AY59" s="186"/>
      <c r="AZ59" s="186"/>
      <c r="BA59" s="187"/>
      <c r="BB59" s="88"/>
    </row>
    <row r="60" spans="2:54" ht="15" customHeight="1" thickTop="1" thickBot="1" x14ac:dyDescent="0.3">
      <c r="B60" s="88"/>
      <c r="C60" s="88"/>
      <c r="D60" s="56" t="s">
        <v>14</v>
      </c>
      <c r="E60" s="57"/>
      <c r="F60" s="58"/>
      <c r="G60" s="59" t="s">
        <v>5</v>
      </c>
      <c r="H60" s="57"/>
      <c r="I60" s="58"/>
      <c r="J60" s="59">
        <v>5</v>
      </c>
      <c r="K60" s="57"/>
      <c r="L60" s="60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</row>
    <row r="61" spans="2:54" ht="15" customHeight="1" thickTop="1" x14ac:dyDescent="0.25">
      <c r="B61" s="88"/>
      <c r="C61" s="88"/>
      <c r="D61" s="39" t="s">
        <v>13</v>
      </c>
      <c r="E61" s="40"/>
      <c r="F61" s="40"/>
      <c r="G61" s="40" t="s">
        <v>8</v>
      </c>
      <c r="H61" s="40"/>
      <c r="I61" s="40"/>
      <c r="J61" s="40">
        <v>2</v>
      </c>
      <c r="K61" s="40"/>
      <c r="L61" s="41"/>
      <c r="M61" s="88"/>
      <c r="N61" s="88"/>
      <c r="O61" s="88"/>
      <c r="P61" s="125" t="s">
        <v>35</v>
      </c>
      <c r="Q61" s="125"/>
      <c r="R61" s="126">
        <f>SUM(R42:S59)</f>
        <v>25</v>
      </c>
      <c r="S61" s="126"/>
      <c r="T61" s="126">
        <f>SUM(T42:U59)</f>
        <v>100</v>
      </c>
      <c r="U61" s="126"/>
      <c r="V61" s="126">
        <f>V58</f>
        <v>25</v>
      </c>
      <c r="W61" s="126"/>
      <c r="X61" s="126">
        <f>X58</f>
        <v>100</v>
      </c>
      <c r="Y61" s="126"/>
      <c r="Z61" s="126">
        <f>SUM(Z42:AA59)</f>
        <v>3</v>
      </c>
      <c r="AA61" s="126"/>
      <c r="AB61" s="126">
        <f>SUM(AB42:AC59)</f>
        <v>22</v>
      </c>
      <c r="AC61" s="126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</row>
    <row r="62" spans="2:54" ht="15" customHeight="1" x14ac:dyDescent="0.25">
      <c r="B62" s="88"/>
      <c r="C62" s="88"/>
      <c r="D62" s="39" t="s">
        <v>13</v>
      </c>
      <c r="E62" s="40"/>
      <c r="F62" s="40"/>
      <c r="G62" s="40" t="s">
        <v>8</v>
      </c>
      <c r="H62" s="40"/>
      <c r="I62" s="40"/>
      <c r="J62" s="40">
        <v>4</v>
      </c>
      <c r="K62" s="40"/>
      <c r="L62" s="41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125" t="s">
        <v>41</v>
      </c>
      <c r="Y62" s="125"/>
      <c r="Z62" s="126">
        <f>Z61/$R$61*100</f>
        <v>12</v>
      </c>
      <c r="AA62" s="126"/>
      <c r="AB62" s="126">
        <f>AB61/$R$61*100</f>
        <v>88</v>
      </c>
      <c r="AC62" s="126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</row>
    <row r="63" spans="2:54" ht="15" customHeight="1" x14ac:dyDescent="0.25">
      <c r="B63" s="88"/>
      <c r="C63" s="88"/>
      <c r="D63" s="39" t="s">
        <v>13</v>
      </c>
      <c r="E63" s="40"/>
      <c r="F63" s="40"/>
      <c r="G63" s="40" t="s">
        <v>8</v>
      </c>
      <c r="H63" s="40"/>
      <c r="I63" s="40"/>
      <c r="J63" s="40">
        <v>5</v>
      </c>
      <c r="K63" s="40"/>
      <c r="L63" s="41"/>
      <c r="M63" s="88"/>
      <c r="N63" s="88"/>
      <c r="BB63" s="88"/>
    </row>
    <row r="64" spans="2:54" ht="15" customHeight="1" thickBot="1" x14ac:dyDescent="0.3">
      <c r="B64" s="88"/>
      <c r="C64" s="88"/>
      <c r="D64" s="44" t="s">
        <v>13</v>
      </c>
      <c r="E64" s="45"/>
      <c r="F64" s="46"/>
      <c r="G64" s="47" t="s">
        <v>8</v>
      </c>
      <c r="H64" s="45"/>
      <c r="I64" s="46"/>
      <c r="J64" s="47">
        <v>5</v>
      </c>
      <c r="K64" s="45"/>
      <c r="L64" s="49"/>
      <c r="M64" s="88"/>
      <c r="N64" s="88"/>
      <c r="BB64" s="88"/>
    </row>
    <row r="65" spans="2:54" ht="15" customHeight="1" thickTop="1" thickBot="1" x14ac:dyDescent="0.3">
      <c r="B65" s="88"/>
      <c r="C65" s="88"/>
      <c r="D65" s="61" t="s">
        <v>10</v>
      </c>
      <c r="E65" s="62"/>
      <c r="F65" s="62"/>
      <c r="G65" s="62" t="s">
        <v>8</v>
      </c>
      <c r="H65" s="62"/>
      <c r="I65" s="62"/>
      <c r="J65" s="62">
        <v>3</v>
      </c>
      <c r="K65" s="62"/>
      <c r="L65" s="63"/>
      <c r="M65" s="88"/>
      <c r="N65" s="88"/>
      <c r="BB65" s="88"/>
    </row>
    <row r="66" spans="2:54" ht="15" customHeight="1" thickTop="1" x14ac:dyDescent="0.25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BB66" s="88"/>
    </row>
    <row r="67" spans="2:54" ht="15" customHeight="1" x14ac:dyDescent="0.25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BB67" s="88"/>
    </row>
    <row r="68" spans="2:54" ht="15" customHeight="1" x14ac:dyDescent="0.25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BB68" s="88"/>
    </row>
    <row r="80" spans="2:54" ht="15" customHeight="1" x14ac:dyDescent="0.25"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</row>
  </sheetData>
  <sortState ref="J61:L64">
    <sortCondition ref="J61"/>
  </sortState>
  <mergeCells count="549">
    <mergeCell ref="AC7:AE8"/>
    <mergeCell ref="AA7:AB8"/>
    <mergeCell ref="X7:Z8"/>
    <mergeCell ref="O44:Q45"/>
    <mergeCell ref="R44:S45"/>
    <mergeCell ref="T44:U45"/>
    <mergeCell ref="V44:W45"/>
    <mergeCell ref="X44:Y45"/>
    <mergeCell ref="Z44:AA45"/>
    <mergeCell ref="AB44:AC45"/>
    <mergeCell ref="AD44:AE45"/>
    <mergeCell ref="Q6:S7"/>
    <mergeCell ref="N6:P7"/>
    <mergeCell ref="Q13:S13"/>
    <mergeCell ref="Q12:S12"/>
    <mergeCell ref="Q11:S11"/>
    <mergeCell ref="Q10:S10"/>
    <mergeCell ref="Q9:S9"/>
    <mergeCell ref="Q8:S8"/>
    <mergeCell ref="Q14:S14"/>
    <mergeCell ref="Q15:S15"/>
    <mergeCell ref="Q18:S18"/>
    <mergeCell ref="Q17:S17"/>
    <mergeCell ref="R58:S59"/>
    <mergeCell ref="R61:S61"/>
    <mergeCell ref="X62:Y62"/>
    <mergeCell ref="V61:W61"/>
    <mergeCell ref="X61:Y61"/>
    <mergeCell ref="R50:S51"/>
    <mergeCell ref="R52:S53"/>
    <mergeCell ref="R54:S55"/>
    <mergeCell ref="R56:S57"/>
    <mergeCell ref="AF44:AG45"/>
    <mergeCell ref="AH44:AI45"/>
    <mergeCell ref="AJ44:AK45"/>
    <mergeCell ref="AL44:AM45"/>
    <mergeCell ref="AN44:AO45"/>
    <mergeCell ref="AP44:AQ45"/>
    <mergeCell ref="AR44:AS45"/>
    <mergeCell ref="AT44:AU45"/>
    <mergeCell ref="AV44:AW45"/>
    <mergeCell ref="AX44:AY45"/>
    <mergeCell ref="AZ44:BA45"/>
    <mergeCell ref="BA18:BB18"/>
    <mergeCell ref="BC18:BD18"/>
    <mergeCell ref="BE18:BF18"/>
    <mergeCell ref="BF21:BG22"/>
    <mergeCell ref="BH21:BI22"/>
    <mergeCell ref="BC15:BD15"/>
    <mergeCell ref="BE15:BF15"/>
    <mergeCell ref="BE16:BF16"/>
    <mergeCell ref="BE17:BF17"/>
    <mergeCell ref="BG16:BH16"/>
    <mergeCell ref="BG17:BH17"/>
    <mergeCell ref="AY15:BB15"/>
    <mergeCell ref="AY16:BB16"/>
    <mergeCell ref="AY17:BB17"/>
    <mergeCell ref="BC16:BD16"/>
    <mergeCell ref="BC17:BD17"/>
    <mergeCell ref="AZ54:BA55"/>
    <mergeCell ref="AZ56:BA57"/>
    <mergeCell ref="AZ58:BA59"/>
    <mergeCell ref="BB28:BC28"/>
    <mergeCell ref="AZ28:BA28"/>
    <mergeCell ref="BD21:BE22"/>
    <mergeCell ref="BD23:BE23"/>
    <mergeCell ref="BF23:BG23"/>
    <mergeCell ref="BH23:BI23"/>
    <mergeCell ref="BD24:BE24"/>
    <mergeCell ref="BF24:BG24"/>
    <mergeCell ref="BH24:BI24"/>
    <mergeCell ref="BD25:BE25"/>
    <mergeCell ref="BF25:BG25"/>
    <mergeCell ref="BH25:BI25"/>
    <mergeCell ref="BD26:BE26"/>
    <mergeCell ref="BF26:BG26"/>
    <mergeCell ref="BH26:BI26"/>
    <mergeCell ref="BD27:BE27"/>
    <mergeCell ref="BF27:BG27"/>
    <mergeCell ref="BH27:BI27"/>
    <mergeCell ref="BD28:BE28"/>
    <mergeCell ref="BF28:BG28"/>
    <mergeCell ref="BH28:BI28"/>
    <mergeCell ref="AV54:AW55"/>
    <mergeCell ref="AV56:AW57"/>
    <mergeCell ref="AV58:AW59"/>
    <mergeCell ref="AX46:AY47"/>
    <mergeCell ref="AX48:AY49"/>
    <mergeCell ref="AX50:AY51"/>
    <mergeCell ref="AX52:AY53"/>
    <mergeCell ref="AX54:AY55"/>
    <mergeCell ref="AX56:AY57"/>
    <mergeCell ref="AX58:AY59"/>
    <mergeCell ref="AR54:AS55"/>
    <mergeCell ref="AR56:AS57"/>
    <mergeCell ref="AR58:AS59"/>
    <mergeCell ref="AT42:AU43"/>
    <mergeCell ref="AT46:AU47"/>
    <mergeCell ref="AT48:AU49"/>
    <mergeCell ref="AT50:AU51"/>
    <mergeCell ref="AT52:AU53"/>
    <mergeCell ref="AT54:AU55"/>
    <mergeCell ref="AT56:AU57"/>
    <mergeCell ref="AT58:AU59"/>
    <mergeCell ref="AT41:AU41"/>
    <mergeCell ref="AV41:AW41"/>
    <mergeCell ref="AX41:AY41"/>
    <mergeCell ref="AZ41:BA41"/>
    <mergeCell ref="AR42:AS43"/>
    <mergeCell ref="AR46:AS47"/>
    <mergeCell ref="AR48:AS49"/>
    <mergeCell ref="AR50:AS51"/>
    <mergeCell ref="AR52:AS53"/>
    <mergeCell ref="AV42:AW43"/>
    <mergeCell ref="AX42:AY43"/>
    <mergeCell ref="AZ42:BA43"/>
    <mergeCell ref="AV46:AW47"/>
    <mergeCell ref="AV48:AW49"/>
    <mergeCell ref="AV50:AW51"/>
    <mergeCell ref="AV52:AW53"/>
    <mergeCell ref="AZ46:BA47"/>
    <mergeCell ref="AZ48:BA49"/>
    <mergeCell ref="AZ50:BA51"/>
    <mergeCell ref="AZ52:BA53"/>
    <mergeCell ref="AL58:AM59"/>
    <mergeCell ref="AN46:AO47"/>
    <mergeCell ref="AN48:AO49"/>
    <mergeCell ref="AN50:AO51"/>
    <mergeCell ref="AN52:AO53"/>
    <mergeCell ref="AN54:AO55"/>
    <mergeCell ref="AN56:AO57"/>
    <mergeCell ref="AP46:AQ47"/>
    <mergeCell ref="AP48:AQ49"/>
    <mergeCell ref="AP50:AQ51"/>
    <mergeCell ref="AP52:AQ53"/>
    <mergeCell ref="AP54:AQ55"/>
    <mergeCell ref="AP56:AQ57"/>
    <mergeCell ref="AP58:AQ59"/>
    <mergeCell ref="AN58:AO59"/>
    <mergeCell ref="AL42:AM43"/>
    <mergeCell ref="AN42:AO43"/>
    <mergeCell ref="AP42:AQ43"/>
    <mergeCell ref="AL46:AM47"/>
    <mergeCell ref="AL48:AM49"/>
    <mergeCell ref="AL50:AM51"/>
    <mergeCell ref="AL52:AM53"/>
    <mergeCell ref="AL54:AM55"/>
    <mergeCell ref="AL56:AM57"/>
    <mergeCell ref="AH42:AI43"/>
    <mergeCell ref="AH46:AI47"/>
    <mergeCell ref="AH48:AI49"/>
    <mergeCell ref="AH50:AI51"/>
    <mergeCell ref="AH52:AI53"/>
    <mergeCell ref="AH54:AI55"/>
    <mergeCell ref="AH56:AI57"/>
    <mergeCell ref="AH58:AI59"/>
    <mergeCell ref="AJ42:AK43"/>
    <mergeCell ref="AJ46:AK47"/>
    <mergeCell ref="AJ48:AK49"/>
    <mergeCell ref="AJ50:AK51"/>
    <mergeCell ref="AJ52:AK53"/>
    <mergeCell ref="AJ54:AK55"/>
    <mergeCell ref="AJ56:AK57"/>
    <mergeCell ref="AJ58:AK59"/>
    <mergeCell ref="BB21:BC22"/>
    <mergeCell ref="BB23:BC23"/>
    <mergeCell ref="BB24:BC24"/>
    <mergeCell ref="BB25:BC25"/>
    <mergeCell ref="BB26:BC26"/>
    <mergeCell ref="BB27:BC27"/>
    <mergeCell ref="AH41:AI41"/>
    <mergeCell ref="AJ41:AK41"/>
    <mergeCell ref="AL41:AM41"/>
    <mergeCell ref="AN41:AO41"/>
    <mergeCell ref="AP41:AQ41"/>
    <mergeCell ref="AR41:AS41"/>
    <mergeCell ref="AH40:BA40"/>
    <mergeCell ref="AF7:AH8"/>
    <mergeCell ref="AI7:AK8"/>
    <mergeCell ref="AL7:AO8"/>
    <mergeCell ref="AY21:BA22"/>
    <mergeCell ref="AY27:BA27"/>
    <mergeCell ref="AY26:BA26"/>
    <mergeCell ref="AY25:BA25"/>
    <mergeCell ref="AY24:BA24"/>
    <mergeCell ref="AY23:BA23"/>
    <mergeCell ref="AD41:AE41"/>
    <mergeCell ref="AD42:AE43"/>
    <mergeCell ref="AD46:AE47"/>
    <mergeCell ref="AD48:AE49"/>
    <mergeCell ref="AD50:AE51"/>
    <mergeCell ref="AD52:AE53"/>
    <mergeCell ref="AD54:AE55"/>
    <mergeCell ref="AD56:AE57"/>
    <mergeCell ref="AD58:AE59"/>
    <mergeCell ref="AB62:AC62"/>
    <mergeCell ref="Z62:AA62"/>
    <mergeCell ref="T61:U61"/>
    <mergeCell ref="AF41:AG41"/>
    <mergeCell ref="AF42:AG43"/>
    <mergeCell ref="AF46:AG47"/>
    <mergeCell ref="AF48:AG49"/>
    <mergeCell ref="AF50:AG51"/>
    <mergeCell ref="AF52:AG53"/>
    <mergeCell ref="AF54:AG55"/>
    <mergeCell ref="AF56:AG57"/>
    <mergeCell ref="AF58:AG59"/>
    <mergeCell ref="T52:U53"/>
    <mergeCell ref="T54:U55"/>
    <mergeCell ref="T56:U57"/>
    <mergeCell ref="T58:U59"/>
    <mergeCell ref="X40:Y41"/>
    <mergeCell ref="X42:Y43"/>
    <mergeCell ref="X46:Y47"/>
    <mergeCell ref="X48:Y49"/>
    <mergeCell ref="X50:Y51"/>
    <mergeCell ref="X52:Y53"/>
    <mergeCell ref="X54:Y55"/>
    <mergeCell ref="X56:Y57"/>
    <mergeCell ref="X58:Y59"/>
    <mergeCell ref="V40:W41"/>
    <mergeCell ref="V42:W43"/>
    <mergeCell ref="V46:W47"/>
    <mergeCell ref="V48:W49"/>
    <mergeCell ref="V50:W51"/>
    <mergeCell ref="V52:W53"/>
    <mergeCell ref="V54:W55"/>
    <mergeCell ref="V56:W57"/>
    <mergeCell ref="V58:W59"/>
    <mergeCell ref="P61:Q61"/>
    <mergeCell ref="AB61:AC61"/>
    <mergeCell ref="Z61:AA61"/>
    <mergeCell ref="AL9:AO9"/>
    <mergeCell ref="AL10:AO10"/>
    <mergeCell ref="AL12:AO12"/>
    <mergeCell ref="AL11:AO11"/>
    <mergeCell ref="X9:Z9"/>
    <mergeCell ref="X12:Z12"/>
    <mergeCell ref="X11:Z11"/>
    <mergeCell ref="X10:Z10"/>
    <mergeCell ref="AC12:AE12"/>
    <mergeCell ref="AC11:AE11"/>
    <mergeCell ref="AC10:AE10"/>
    <mergeCell ref="AC9:AE9"/>
    <mergeCell ref="T40:U41"/>
    <mergeCell ref="T42:U43"/>
    <mergeCell ref="T46:U47"/>
    <mergeCell ref="T48:U49"/>
    <mergeCell ref="T50:U51"/>
    <mergeCell ref="AB56:AC57"/>
    <mergeCell ref="AB58:AC59"/>
    <mergeCell ref="Z42:AA43"/>
    <mergeCell ref="Z46:AA47"/>
    <mergeCell ref="Z48:AA49"/>
    <mergeCell ref="Z50:AA51"/>
    <mergeCell ref="Z52:AA53"/>
    <mergeCell ref="Z54:AA55"/>
    <mergeCell ref="Z56:AA57"/>
    <mergeCell ref="Z58:AA59"/>
    <mergeCell ref="AB41:AC41"/>
    <mergeCell ref="Z41:AA41"/>
    <mergeCell ref="AB42:AC43"/>
    <mergeCell ref="AB46:AC47"/>
    <mergeCell ref="AB48:AC49"/>
    <mergeCell ref="AB50:AC51"/>
    <mergeCell ref="AB52:AC53"/>
    <mergeCell ref="AB54:AC55"/>
    <mergeCell ref="Z40:AG40"/>
    <mergeCell ref="O58:Q59"/>
    <mergeCell ref="O56:Q57"/>
    <mergeCell ref="R40:S41"/>
    <mergeCell ref="R42:S43"/>
    <mergeCell ref="R46:S47"/>
    <mergeCell ref="R48:S49"/>
    <mergeCell ref="O40:Q41"/>
    <mergeCell ref="O54:Q55"/>
    <mergeCell ref="O52:Q53"/>
    <mergeCell ref="O50:Q51"/>
    <mergeCell ref="O48:Q49"/>
    <mergeCell ref="O46:Q47"/>
    <mergeCell ref="O42:Q43"/>
    <mergeCell ref="G62:I62"/>
    <mergeCell ref="G63:I63"/>
    <mergeCell ref="G64:I64"/>
    <mergeCell ref="G65:I6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J64:L64"/>
    <mergeCell ref="J65:L65"/>
    <mergeCell ref="G39:I40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J59:L59"/>
    <mergeCell ref="J60:L60"/>
    <mergeCell ref="J61:L61"/>
    <mergeCell ref="J62:L62"/>
    <mergeCell ref="J63:L63"/>
    <mergeCell ref="J54:L54"/>
    <mergeCell ref="J55:L55"/>
    <mergeCell ref="J56:L56"/>
    <mergeCell ref="J57:L57"/>
    <mergeCell ref="J58:L58"/>
    <mergeCell ref="D55:F55"/>
    <mergeCell ref="D54:F54"/>
    <mergeCell ref="J49:L49"/>
    <mergeCell ref="J50:L50"/>
    <mergeCell ref="J51:L51"/>
    <mergeCell ref="J52:L52"/>
    <mergeCell ref="J53:L53"/>
    <mergeCell ref="D53:F53"/>
    <mergeCell ref="D52:F52"/>
    <mergeCell ref="D51:F51"/>
    <mergeCell ref="D50:F50"/>
    <mergeCell ref="D49:F49"/>
    <mergeCell ref="J44:L44"/>
    <mergeCell ref="J45:L45"/>
    <mergeCell ref="J46:L46"/>
    <mergeCell ref="J47:L47"/>
    <mergeCell ref="J48:L48"/>
    <mergeCell ref="D48:F48"/>
    <mergeCell ref="D47:F47"/>
    <mergeCell ref="D46:F46"/>
    <mergeCell ref="D45:F45"/>
    <mergeCell ref="D44:F44"/>
    <mergeCell ref="G60:I60"/>
    <mergeCell ref="G61:I61"/>
    <mergeCell ref="D39:F40"/>
    <mergeCell ref="D43:F43"/>
    <mergeCell ref="D42:F42"/>
    <mergeCell ref="D41:F41"/>
    <mergeCell ref="E36:K37"/>
    <mergeCell ref="AF10:AH10"/>
    <mergeCell ref="AF11:AH11"/>
    <mergeCell ref="AF12:AH12"/>
    <mergeCell ref="AI10:AK10"/>
    <mergeCell ref="AI11:AK11"/>
    <mergeCell ref="AI12:AK12"/>
    <mergeCell ref="J39:L40"/>
    <mergeCell ref="J41:L41"/>
    <mergeCell ref="J42:L42"/>
    <mergeCell ref="J43:L43"/>
    <mergeCell ref="Z3:AJ4"/>
    <mergeCell ref="AA9:AB9"/>
    <mergeCell ref="AF9:AH9"/>
    <mergeCell ref="AI9:AK9"/>
    <mergeCell ref="AA10:AB10"/>
    <mergeCell ref="AA11:AB11"/>
    <mergeCell ref="AA12:AB12"/>
    <mergeCell ref="D15:F15"/>
    <mergeCell ref="D16:F16"/>
    <mergeCell ref="D17:F17"/>
    <mergeCell ref="D18:F18"/>
    <mergeCell ref="D19:F19"/>
    <mergeCell ref="X14:AV15"/>
    <mergeCell ref="X19:AV20"/>
    <mergeCell ref="X24:AV25"/>
    <mergeCell ref="X29:AV30"/>
    <mergeCell ref="Q16:S16"/>
    <mergeCell ref="Q26:S26"/>
    <mergeCell ref="Q25:S25"/>
    <mergeCell ref="Q24:S24"/>
    <mergeCell ref="Q23:S23"/>
    <mergeCell ref="Q22:S22"/>
    <mergeCell ref="Q21:S21"/>
    <mergeCell ref="Q20:S20"/>
    <mergeCell ref="Q19:S19"/>
    <mergeCell ref="Q30:S30"/>
    <mergeCell ref="Q29:S29"/>
    <mergeCell ref="Q28:S28"/>
    <mergeCell ref="Q27:S27"/>
    <mergeCell ref="N14:P14"/>
    <mergeCell ref="N15:P15"/>
    <mergeCell ref="L6:M7"/>
    <mergeCell ref="T6:V7"/>
    <mergeCell ref="D30:F30"/>
    <mergeCell ref="D31:F31"/>
    <mergeCell ref="D32:F32"/>
    <mergeCell ref="D6:F7"/>
    <mergeCell ref="D25:F25"/>
    <mergeCell ref="D26:F26"/>
    <mergeCell ref="D27:F27"/>
    <mergeCell ref="D28:F28"/>
    <mergeCell ref="D29:F29"/>
    <mergeCell ref="D20:F20"/>
    <mergeCell ref="D21:F21"/>
    <mergeCell ref="D22:F22"/>
    <mergeCell ref="D23:F23"/>
    <mergeCell ref="D24:F24"/>
    <mergeCell ref="D8:F8"/>
    <mergeCell ref="D9:F9"/>
    <mergeCell ref="D10:F10"/>
    <mergeCell ref="D11:F11"/>
    <mergeCell ref="D12:F12"/>
    <mergeCell ref="D13:F13"/>
    <mergeCell ref="G10:I10"/>
    <mergeCell ref="G11:I11"/>
    <mergeCell ref="G12:I12"/>
    <mergeCell ref="G13:I13"/>
    <mergeCell ref="G14:I14"/>
    <mergeCell ref="C6:C7"/>
    <mergeCell ref="G6:I7"/>
    <mergeCell ref="G8:I8"/>
    <mergeCell ref="G9:I9"/>
    <mergeCell ref="D14:F14"/>
    <mergeCell ref="G28:I28"/>
    <mergeCell ref="G29:I29"/>
    <mergeCell ref="G20:I20"/>
    <mergeCell ref="G21:I21"/>
    <mergeCell ref="G22:I22"/>
    <mergeCell ref="G23:I23"/>
    <mergeCell ref="G24:I24"/>
    <mergeCell ref="G15:I15"/>
    <mergeCell ref="G16:I16"/>
    <mergeCell ref="G17:I17"/>
    <mergeCell ref="G18:I18"/>
    <mergeCell ref="G19:I19"/>
    <mergeCell ref="J20:K20"/>
    <mergeCell ref="J21:K21"/>
    <mergeCell ref="J22:K22"/>
    <mergeCell ref="J23:K23"/>
    <mergeCell ref="J24:K24"/>
    <mergeCell ref="G30:I30"/>
    <mergeCell ref="G31:I31"/>
    <mergeCell ref="G32:I32"/>
    <mergeCell ref="J6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G25:I25"/>
    <mergeCell ref="G26:I26"/>
    <mergeCell ref="G27:I27"/>
    <mergeCell ref="L32:M32"/>
    <mergeCell ref="L31:M31"/>
    <mergeCell ref="L30:M30"/>
    <mergeCell ref="L29:M29"/>
    <mergeCell ref="L28:M28"/>
    <mergeCell ref="J27:K27"/>
    <mergeCell ref="J26:K26"/>
    <mergeCell ref="J25:K25"/>
    <mergeCell ref="J32:K32"/>
    <mergeCell ref="J31:K31"/>
    <mergeCell ref="J30:K30"/>
    <mergeCell ref="J29:K29"/>
    <mergeCell ref="J28:K28"/>
    <mergeCell ref="L22:M22"/>
    <mergeCell ref="L21:M21"/>
    <mergeCell ref="L20:M20"/>
    <mergeCell ref="L19:M19"/>
    <mergeCell ref="L18:M18"/>
    <mergeCell ref="L27:M27"/>
    <mergeCell ref="L26:M26"/>
    <mergeCell ref="L25:M25"/>
    <mergeCell ref="L24:M24"/>
    <mergeCell ref="L23:M23"/>
    <mergeCell ref="L12:M12"/>
    <mergeCell ref="L11:M11"/>
    <mergeCell ref="L10:M10"/>
    <mergeCell ref="L9:M9"/>
    <mergeCell ref="L8:M8"/>
    <mergeCell ref="L17:M17"/>
    <mergeCell ref="L16:M16"/>
    <mergeCell ref="L15:M15"/>
    <mergeCell ref="L14:M14"/>
    <mergeCell ref="L13:M13"/>
    <mergeCell ref="N8:P8"/>
    <mergeCell ref="N9:P9"/>
    <mergeCell ref="N10:P10"/>
    <mergeCell ref="N11:P11"/>
    <mergeCell ref="N12:P12"/>
    <mergeCell ref="N13:P13"/>
    <mergeCell ref="N16:P16"/>
    <mergeCell ref="N17:P17"/>
    <mergeCell ref="Q32:S32"/>
    <mergeCell ref="Q31:S31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18:P18"/>
    <mergeCell ref="N19:P19"/>
    <mergeCell ref="N20:P20"/>
    <mergeCell ref="N21:P21"/>
    <mergeCell ref="N22:P22"/>
    <mergeCell ref="T9:V9"/>
    <mergeCell ref="T11:V11"/>
    <mergeCell ref="T10:V10"/>
    <mergeCell ref="T15:V15"/>
    <mergeCell ref="T14:V14"/>
    <mergeCell ref="T13:V13"/>
    <mergeCell ref="T12:V12"/>
    <mergeCell ref="D3:U4"/>
    <mergeCell ref="T32:V32"/>
    <mergeCell ref="T31:V31"/>
    <mergeCell ref="T30:V30"/>
    <mergeCell ref="T29:V29"/>
    <mergeCell ref="T28:V28"/>
    <mergeCell ref="T16:V16"/>
    <mergeCell ref="T27:V27"/>
    <mergeCell ref="T26:V26"/>
    <mergeCell ref="T25:V25"/>
    <mergeCell ref="T24:V24"/>
    <mergeCell ref="T23:V23"/>
    <mergeCell ref="T22:V22"/>
    <mergeCell ref="T21:V21"/>
    <mergeCell ref="T20:V20"/>
    <mergeCell ref="T19:V19"/>
    <mergeCell ref="T18:V18"/>
    <mergeCell ref="T17:V17"/>
    <mergeCell ref="T8:V8"/>
  </mergeCells>
  <pageMargins left="0.7" right="0.7" top="0.75" bottom="0.75" header="0.3" footer="0.3"/>
  <pageSetup paperSize="9" orientation="portrait" r:id="rId1"/>
  <ignoredErrors>
    <ignoredError sqref="V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2020-10-30T20:40:41Z</dcterms:created>
  <dcterms:modified xsi:type="dcterms:W3CDTF">2020-10-31T16:43:39Z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