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536"/>
  </bookViews>
  <sheets>
    <sheet name="Compatibilidade" sheetId="1" r:id="rId1"/>
    <sheet name="Vendas" sheetId="7" r:id="rId2"/>
    <sheet name="Itens Mais Vendido" sheetId="8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8" l="1"/>
  <c r="D32" i="8"/>
  <c r="D34" i="8"/>
  <c r="D33" i="8"/>
  <c r="D31" i="8"/>
  <c r="D30" i="8"/>
  <c r="D29" i="8"/>
  <c r="D28" i="8"/>
  <c r="D27" i="8"/>
  <c r="D26" i="8"/>
  <c r="D25" i="8"/>
  <c r="D24" i="8"/>
  <c r="D23" i="8"/>
  <c r="C34" i="8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9" i="7"/>
  <c r="O8" i="7"/>
  <c r="O6" i="7"/>
  <c r="O5" i="7"/>
  <c r="O7" i="7"/>
  <c r="O10" i="7"/>
  <c r="C16" i="8"/>
  <c r="D13" i="8" s="1"/>
  <c r="O3" i="7"/>
  <c r="O47" i="7" l="1"/>
  <c r="P36" i="7" s="1"/>
  <c r="D9" i="8"/>
  <c r="D6" i="8"/>
  <c r="D14" i="8"/>
  <c r="D7" i="8"/>
  <c r="D15" i="8"/>
  <c r="D8" i="8"/>
  <c r="D10" i="8"/>
  <c r="D11" i="8"/>
  <c r="D4" i="8"/>
  <c r="D12" i="8"/>
  <c r="D5" i="8"/>
  <c r="P15" i="7" l="1"/>
  <c r="P4" i="7"/>
  <c r="P11" i="7"/>
  <c r="P35" i="7"/>
  <c r="P9" i="7"/>
  <c r="P37" i="7"/>
  <c r="P19" i="7"/>
  <c r="P30" i="7"/>
  <c r="P40" i="7"/>
  <c r="P26" i="7"/>
  <c r="P42" i="7"/>
  <c r="P43" i="7"/>
  <c r="P24" i="7"/>
  <c r="P13" i="7"/>
  <c r="P32" i="7"/>
  <c r="P12" i="7"/>
  <c r="P21" i="7"/>
  <c r="P6" i="7"/>
  <c r="P17" i="7"/>
  <c r="P45" i="7"/>
  <c r="P22" i="7"/>
  <c r="P18" i="7"/>
  <c r="P7" i="7"/>
  <c r="P29" i="7"/>
  <c r="P20" i="7"/>
  <c r="P34" i="7"/>
  <c r="P33" i="7"/>
  <c r="P23" i="7"/>
  <c r="P14" i="7"/>
  <c r="P27" i="7"/>
  <c r="P3" i="7"/>
  <c r="P41" i="7"/>
  <c r="P5" i="7"/>
  <c r="P28" i="7"/>
  <c r="P8" i="7"/>
  <c r="P39" i="7"/>
  <c r="P31" i="7"/>
  <c r="P25" i="7"/>
  <c r="P38" i="7"/>
  <c r="P16" i="7"/>
  <c r="P10" i="7"/>
  <c r="P44" i="7"/>
  <c r="P47" i="7" l="1"/>
  <c r="D16" i="8"/>
  <c r="E52" i="1"/>
  <c r="E61" i="1"/>
  <c r="E62" i="1"/>
  <c r="E63" i="1"/>
  <c r="E64" i="1"/>
  <c r="E66" i="1"/>
  <c r="E67" i="1"/>
  <c r="E68" i="1"/>
  <c r="E70" i="1"/>
  <c r="E71" i="1"/>
  <c r="E73" i="1"/>
  <c r="E74" i="1"/>
  <c r="E75" i="1"/>
  <c r="E57" i="1"/>
  <c r="E58" i="1"/>
  <c r="E59" i="1"/>
  <c r="E55" i="1"/>
  <c r="E53" i="1"/>
  <c r="E50" i="1"/>
  <c r="E51" i="1"/>
  <c r="E45" i="1"/>
  <c r="E46" i="1"/>
  <c r="E47" i="1"/>
  <c r="E48" i="1"/>
  <c r="E42" i="1"/>
  <c r="E43" i="1"/>
  <c r="E41" i="1"/>
  <c r="E37" i="1"/>
  <c r="E38" i="1"/>
  <c r="E39" i="1"/>
  <c r="E36" i="1"/>
  <c r="E30" i="1"/>
  <c r="E31" i="1"/>
  <c r="E32" i="1"/>
  <c r="E33" i="1"/>
  <c r="E34" i="1"/>
  <c r="E29" i="1"/>
  <c r="E24" i="1"/>
  <c r="E18" i="1"/>
  <c r="E12" i="1"/>
  <c r="E9" i="1"/>
  <c r="E6" i="1"/>
  <c r="E3" i="1"/>
</calcChain>
</file>

<file path=xl/sharedStrings.xml><?xml version="1.0" encoding="utf-8"?>
<sst xmlns="http://schemas.openxmlformats.org/spreadsheetml/2006/main" count="261" uniqueCount="153">
  <si>
    <t>Produtos</t>
  </si>
  <si>
    <t>Descrição</t>
  </si>
  <si>
    <t>Socket</t>
  </si>
  <si>
    <t>Placa Mãe</t>
  </si>
  <si>
    <t>ASUS p/ AMD AM3+ ATX SABERTOOTH 990FX R2.0, 4xDDR3, USB 3.0, Proc 200W, Componentes TUF, Saída SPDIF, SLI/CFX, Bios UEFI</t>
  </si>
  <si>
    <t>ASUS p/ AMD AM3+ ATX M5A99X EVO R2.0, 4xDDR3, USB 3.0 Boost, Digi+VRM, Proc 140W, Porta Serial, Saída SPDIF, SLI/CrossfireX</t>
  </si>
  <si>
    <t>GIGABYTE p/ AMD AM1 mATX GA-AM1M-S2P, DDR3, VGA, Porta Paralela, Porta Serial, SATA 6Gb/s, USB 3.0</t>
  </si>
  <si>
    <t>ASUS p/ Intel LGA 2011-3 ATX RAMPAGE V EDITION 10 8xDDR4, SLI/CrossFire</t>
  </si>
  <si>
    <t>ASRock p/ Intel LGA 1151 ATX Fatal1ty Z170 Gaming K6+, Ultra M.2, DVI-D, HDMI, USB 3.1 Box</t>
  </si>
  <si>
    <t>MSI p/ Intel LGA 1150 mATX H81M-E33 Military Class 4, 2xDDR3, SATA III, HDMI, VGA, USB 3.0</t>
  </si>
  <si>
    <t>Intel Deca Core I7-6950X LGA 2011-V3 3.0Ghz 25MB Cache s/Cooler - BX80671I76950X</t>
  </si>
  <si>
    <t>LGA 2011-V3</t>
  </si>
  <si>
    <t>AMD Sempron 2650, Cache 1MB, 1.45Ghz, AM1 SD2650JAHMBOX Box</t>
  </si>
  <si>
    <t>Memória DRAM</t>
  </si>
  <si>
    <t>Fonte</t>
  </si>
  <si>
    <t>AMD Sempron</t>
  </si>
  <si>
    <t>AMD Athlon</t>
  </si>
  <si>
    <t>LGA 2011-v3</t>
  </si>
  <si>
    <t>Compatibilidade</t>
  </si>
  <si>
    <t>AMD</t>
  </si>
  <si>
    <t>Phenom II</t>
  </si>
  <si>
    <t>Athlon II</t>
  </si>
  <si>
    <t>Sempron 100 processadores da série</t>
  </si>
  <si>
    <t>AMD FX 8320E Octa Core, Black Edition, Cache 16MB, 3.2GHz (4.0GHz Max Turbo) AM3+ FD832EWMHKBOX</t>
  </si>
  <si>
    <t>AMD AM3+</t>
  </si>
  <si>
    <t>AMD FX 8370 Octa Core, Black Edition, Cache 16MB, 4.0GHz (4.3GHz Max Turbo) AM3+ FD8370FRHKBOX</t>
  </si>
  <si>
    <t>LGA 1150</t>
  </si>
  <si>
    <t>INTEL</t>
  </si>
  <si>
    <t>LGA 1151</t>
  </si>
  <si>
    <t>Processador</t>
  </si>
  <si>
    <t>Intel Core i7-6700K, Cache 8MB, Skylake 6a Geração, Quad-Core 4.0GHz LGA 1151 BX80662I76700K</t>
  </si>
  <si>
    <t>Intel Celeron G1820 Haswell, Cache 2MB, 2.7GHz, LGA1150, Intel HD Graphics BX80646G1820</t>
  </si>
  <si>
    <t>Memória Crucial Ballistix Elite 8GB 3000Mhz DDR4 CL15 - BLE8G4D30AEEA</t>
  </si>
  <si>
    <t>S/E</t>
  </si>
  <si>
    <t>Memória Crucial Ballistix Sport LT 4GB 2400Mhz DDR4 CL16 Red - BLS4G4D240FSE</t>
  </si>
  <si>
    <t>Memória Corsair 4GB 1333MHz DDR3 CL9 - CMV4GX3M1A1333C9</t>
  </si>
  <si>
    <t>Memória Kingston HyperX Savage 8GB 2133Mhz DDR3 CL11 Vermelha - HX321C11SR/8</t>
  </si>
  <si>
    <t>Corsair 1000W ATX RM1000X 80PLUS Gold Ativo Modular - CP-9020094-WW</t>
  </si>
  <si>
    <t>Corsair CX-600W - CP-9020048-WW 80 Plus Bronze</t>
  </si>
  <si>
    <t>Corsair CX-430W - CP-9020046-WW 80 Plus Bronze</t>
  </si>
  <si>
    <t>HD WD SATA 3,5´ Blue PC 1TB 7200RPM 64MB Cache SATA 6.0Gb/s - WD10EZEX</t>
  </si>
  <si>
    <t>HD Seagate SATA 3,5´ Desktop HDD 3TB 7200RPM 64MB Cache SATA 6Gb/s - ST3000DM001</t>
  </si>
  <si>
    <t>SSD Kingston 2.5´ 120GB UV400 SATA III Leituras: 550MBs / Gravações: 350MBs - SUV400S37/120G</t>
  </si>
  <si>
    <t>SSD Kingston 2.5´ 240GB UV400 SATA III Leituras: 550MBs / Gravações: 490MBs - SUV400S37/240G</t>
  </si>
  <si>
    <t>Preço de Compra</t>
  </si>
  <si>
    <t>Preço de Venda</t>
  </si>
  <si>
    <t>Placa de Vídeo</t>
  </si>
  <si>
    <t>VGA GigaByte GeForce GTX 980 WaterForce 3-WAY SLI 4GB DVI/HDMI/DP GV-N980X3WA-4GD</t>
  </si>
  <si>
    <t>PCI-E 3.0</t>
  </si>
  <si>
    <t>VGA Power Color AMD Radeon R9 390 II Devil 13 AX 16GBD5 GDDR5 PCI-Express 3.0 512Bit X2 - AXR9390II16GBD5</t>
  </si>
  <si>
    <t>VGA PcYes AMD Radeon HD 5450 1GB Low Profile DDR3 64 BITS - PHD54506401D3 (H545HR1G)</t>
  </si>
  <si>
    <t>PCI-E 2.1</t>
  </si>
  <si>
    <t>PCI-E 2.0</t>
  </si>
  <si>
    <t>VGA PNY GeForce 8400GS 1GB DDR3 64 bits - RVCG84DMS1D3SXX</t>
  </si>
  <si>
    <t>Dispositivo de Armazenamento (HDD, SSD)</t>
  </si>
  <si>
    <t>Monitor</t>
  </si>
  <si>
    <t>Mouse</t>
  </si>
  <si>
    <t>Teclado</t>
  </si>
  <si>
    <t>Leitor Óptico</t>
  </si>
  <si>
    <t>Gabinete</t>
  </si>
  <si>
    <t>LG LED 15,6´ 16M38A-B Preto</t>
  </si>
  <si>
    <t>Asus 27´ ROG SWIFT PG278Q, USB 3.0, 3D, WQHD G-SYNC</t>
  </si>
  <si>
    <t>AOC LED 21.5 Polegadas Widescreen e2270Swn</t>
  </si>
  <si>
    <t>Laser Razer Naga Chroma Com Fio 16.000 DPI</t>
  </si>
  <si>
    <t>Sem Fio Logitech Full M510 Preto</t>
  </si>
  <si>
    <t>Microsoft Arc Touch Bluetooth - 7MP-00011</t>
  </si>
  <si>
    <t>Óptico Logitech USB M90 Preto</t>
  </si>
  <si>
    <t>Gamer Multilaser Semi Mecânico TC196</t>
  </si>
  <si>
    <t>Padrão Maxprint USB Preto 608145</t>
  </si>
  <si>
    <t>Razer Gamer Deathstalker Essential 2014</t>
  </si>
  <si>
    <t>Drive ASUS Gravador de DVD 24x Black - DRW-24F1MT/BLK/B/AS - 90DD01Y0-B30030</t>
  </si>
  <si>
    <t>Drive Lite On Gravador DVD/Blu-Ray - IHBS112-29</t>
  </si>
  <si>
    <t>Casemall Void Preto CP-686</t>
  </si>
  <si>
    <t>Azzatek Solano 1000 Black</t>
  </si>
  <si>
    <t>Ebolt ATX 3 Baias sem Fonte EB032 - 23535</t>
  </si>
  <si>
    <t>DIMM DDR4</t>
  </si>
  <si>
    <t>DIMM DDR3</t>
  </si>
  <si>
    <t>VGA EVGA GeForce GTX 750 Ti 2GB SC DDR5 128 bits PCI-E 3.0 02G-P4-3753-KR</t>
  </si>
  <si>
    <t>Placa Mãe ASUS p/ Intel LGA 2011-3 ATX RAMPAGE V EDITION 10 8xDDR4, SLI/CrossFire</t>
  </si>
  <si>
    <t>Placa Mãe ASRock p/ Intel LGA 1151 ATX Fatal1ty Z170 Gaming K6+, Ultra M.2, DVI-D, HDMI, USB 3.1 Box</t>
  </si>
  <si>
    <t>Placa Mãe MSI p/ Intel LGA 1150 mATX H81M-E33 Military Class 4, 2xDDR3, SATA III, HDMI, VGA, USB 3.0</t>
  </si>
  <si>
    <t>Placa Mãe ASUS p/ AMD AM3+ ATX SABERTOOTH 990FX R2.0, 4xDDR3, USB 3.0, Proc 200W, Componentes TUF, Saída SPDIF, SLI/CFX, Bios UEFI</t>
  </si>
  <si>
    <t>Placa Mãe ASUS p/ AMD AM3+ ATX M5A99X EVO R2.0, 4xDDR3, USB 3.0 Boost, Digi+VRM, Proc 140W, Porta Serial, Saída SPDIF, SLI/CrossfireX</t>
  </si>
  <si>
    <t>Placa Mãe GIGABYTE p/ AMD AM1 mATX GA-AM1M-S2P, DDR3, VGA, Porta Paralela, Porta Serial, SATA 6Gb/s, USB 3.0</t>
  </si>
  <si>
    <t>Processador Intel Deca Core I7-6950X LGA 2011-V3 3.0Ghz 25MB Cache s/Cooler - BX80671I76950X</t>
  </si>
  <si>
    <t>Processador Intel Core i7-6700K, Cache 8MB, Skylake 6a Geração, Quad-Core 4.0GHz LGA 1151 BX80662I76700K</t>
  </si>
  <si>
    <t>Processador Intel Celeron G1820 Haswell, Cache 2MB, 2.7GHz, LGA1150, Intel HD Graphics BX80646G1820</t>
  </si>
  <si>
    <t>Processador AMD FX 8370 Octa Core, Black Edition, Cache 16MB, 4.0GHz (4.3GHz Max Turbo) AM3+ FD8370FRHKBOX</t>
  </si>
  <si>
    <t>Processador AMD FX 8320E Octa Core, Black Edition, Cache 16MB, 3.2GHz (4.0GHz Max Turbo) AM3+ FD832EWMHKBOX</t>
  </si>
  <si>
    <t>Processador AMD Sempron 2650, Cache 1MB, 1.45Ghz, AM1 SD2650JAHMBOX Box</t>
  </si>
  <si>
    <t>Memória DRAM Crucial Ballistix Elite 8GB 3000Mhz DDR4 CL15 - BLE8G4D30AEEA</t>
  </si>
  <si>
    <t>Memória DRAM Crucial Ballistix Sport LT 4GB 2400Mhz DDR4 CL16 Red - BLS4G4D240FSE</t>
  </si>
  <si>
    <t>Memória DRAM Corsair 4GB 1333MHz DDR3 CL9 - CMV4GX3M1A1333C9</t>
  </si>
  <si>
    <t>Memória DRAM Kingston HyperX Savage 8GB 2133Mhz DDR3 CL11 Vermelha - HX321C11SR/8</t>
  </si>
  <si>
    <t>Fonte Corsair CX-430W - CP-9020046-WW 80 Plus Bronze</t>
  </si>
  <si>
    <t>Fonte Corsair CX-600W - CP-9020048-WW 80 Plus Bronze</t>
  </si>
  <si>
    <t>Fonte Corsair 1000W ATX RM1000X 80PLUS Gold Ativo Modular - CP-9020094-WW</t>
  </si>
  <si>
    <t>Placa de Video VGA GigaByte GeForce GTX 980 WaterForce 3-WAY SLI 4GB DVI/HDMI/DP GV-N980X3WA-4GD</t>
  </si>
  <si>
    <t>Placa de Video VGA Power Color AMD Radeon R9 390 II Devil 13 AX 16GBD5 GDDR5 PCI-Express 3.0 512Bit X2 - AXR9390II16GBD5</t>
  </si>
  <si>
    <t>Placa de Video VGA EVGA GeForce GTX 750 Ti 2GB SC DDR5 128 bits PCI-E 3.0 02G-P4-3753-KR</t>
  </si>
  <si>
    <t>Placa de Video VGA PcYes AMD Radeon HD 5450 1GB Low Profile DDR3 64 BITS - PHD54506401D3 (H545HR1G)</t>
  </si>
  <si>
    <t>Placa de Video VGA PNY GeForce 8400GS 1GB DDR3 64 bits - RVCG84DMS1D3SXX</t>
  </si>
  <si>
    <t>Monitor LG LED 15,6´ 16M38A-B Preto</t>
  </si>
  <si>
    <t>Monitor AOC LED 21.5 Polegadas Widescreen e2270Swn</t>
  </si>
  <si>
    <t>Monitor Asus 27´ ROG SWIFT PG278Q, USB 3.0, 3D, WQHD G-SYNC</t>
  </si>
  <si>
    <t>Mouse Laser Razer Naga Chroma Com Fio 16.000 DPI</t>
  </si>
  <si>
    <t>Mouse Microsoft Arc Touch Bluetooth - 7MP-00011</t>
  </si>
  <si>
    <t>Mouse Sem Fio Logitech Full M510 Preto</t>
  </si>
  <si>
    <t>Mouse Óptico Logitech USB M90 Preto</t>
  </si>
  <si>
    <t>Teclado Gamer Multilaser Semi Mecânico TC196</t>
  </si>
  <si>
    <t>Teclado Padrão Maxprint USB Preto 608145</t>
  </si>
  <si>
    <t>Teclado Razer Gamer Deathstalker Essential 2014</t>
  </si>
  <si>
    <t>Leitor Óptico Drive ASUS Gravador de DVD 24x Black - DRW-24F1MT/BLK/B/AS - 90DD01Y0-B30030</t>
  </si>
  <si>
    <t>Leitor Óptico Drive Lite On Gravador DVD/Blu-Ray - IHBS112-29</t>
  </si>
  <si>
    <t>Gabinete Casemall Void Preto CP-686</t>
  </si>
  <si>
    <t>Gabinete Azzatek Solano 1000 Black</t>
  </si>
  <si>
    <t>Gabinete Ebolt ATX 3 Baias sem Fonte EB032 - 23535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</si>
  <si>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</si>
  <si>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</si>
  <si>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</si>
  <si>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</si>
  <si>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</si>
  <si>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</si>
  <si>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</si>
  <si>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</si>
  <si>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</si>
  <si>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</si>
  <si>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</si>
  <si>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Descrição dos Itens</t>
  </si>
  <si>
    <t>Item mais Vendido</t>
  </si>
  <si>
    <t>Quantidade</t>
  </si>
  <si>
    <t>Segundo Item Mais Vendido</t>
  </si>
  <si>
    <t>S/E = Sem Especificação</t>
  </si>
  <si>
    <t>Porcentagem</t>
  </si>
  <si>
    <t>Totais</t>
  </si>
  <si>
    <t>MAR</t>
  </si>
  <si>
    <t>Total Ano</t>
  </si>
  <si>
    <t>Total Vendido</t>
  </si>
  <si>
    <t>JAN</t>
  </si>
  <si>
    <t>FEV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</si>
  <si>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</si>
  <si>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</si>
  <si>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</si>
  <si>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</si>
  <si>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</si>
  <si>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</si>
  <si>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</si>
  <si>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</si>
  <si>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</si>
  <si>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Maio</t>
  </si>
  <si>
    <t>Total de Produtos</t>
  </si>
  <si>
    <t>Lista de Componentes Eletrônicos e Compatibilidade</t>
  </si>
  <si>
    <t>Tabela de Estatística de Vendas por Período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</si>
</sst>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Arial"/>
      <family val="2"/>
    </font>
    <font>
      <b/>
      <sz val="12"/>
      <color rgb="FF0070C0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4" fontId="2" fillId="0" borderId="0" xfId="1" applyFont="1" applyFill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Border="1" applyAlignment="1">
      <alignment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44" fontId="2" fillId="8" borderId="1" xfId="1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4" fontId="2" fillId="5" borderId="1" xfId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44" fontId="2" fillId="3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left" vertical="center"/>
    </xf>
    <xf numFmtId="44" fontId="2" fillId="9" borderId="1" xfId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44" fontId="2" fillId="2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vertical="center"/>
    </xf>
    <xf numFmtId="44" fontId="2" fillId="5" borderId="1" xfId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44" fontId="2" fillId="4" borderId="1" xfId="1" applyFont="1" applyFill="1" applyBorder="1"/>
    <xf numFmtId="44" fontId="2" fillId="4" borderId="1" xfId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vertical="center"/>
    </xf>
    <xf numFmtId="44" fontId="2" fillId="10" borderId="1" xfId="1" applyFont="1" applyFill="1" applyBorder="1"/>
    <xf numFmtId="0" fontId="2" fillId="8" borderId="1" xfId="0" applyFont="1" applyFill="1" applyBorder="1"/>
    <xf numFmtId="44" fontId="2" fillId="8" borderId="1" xfId="1" applyFont="1" applyFill="1" applyBorder="1"/>
    <xf numFmtId="0" fontId="2" fillId="11" borderId="1" xfId="0" applyFont="1" applyFill="1" applyBorder="1" applyAlignment="1">
      <alignment wrapText="1"/>
    </xf>
    <xf numFmtId="0" fontId="2" fillId="11" borderId="1" xfId="0" applyFont="1" applyFill="1" applyBorder="1" applyAlignment="1">
      <alignment horizontal="left" vertical="center"/>
    </xf>
    <xf numFmtId="44" fontId="2" fillId="11" borderId="1" xfId="1" applyFont="1" applyFill="1" applyBorder="1" applyAlignment="1">
      <alignment vertical="center"/>
    </xf>
    <xf numFmtId="44" fontId="2" fillId="11" borderId="1" xfId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2" borderId="1" xfId="0" applyFont="1" applyFill="1" applyBorder="1"/>
    <xf numFmtId="0" fontId="2" fillId="12" borderId="1" xfId="0" applyFont="1" applyFill="1" applyBorder="1" applyAlignment="1">
      <alignment horizontal="left" vertical="center"/>
    </xf>
    <xf numFmtId="44" fontId="2" fillId="12" borderId="1" xfId="1" applyFont="1" applyFill="1" applyBorder="1" applyAlignment="1">
      <alignment vertical="center"/>
    </xf>
    <xf numFmtId="44" fontId="2" fillId="12" borderId="1" xfId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44" fontId="6" fillId="6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3" fillId="0" borderId="14" xfId="0" applyFont="1" applyBorder="1" applyAlignment="1">
      <alignment horizontal="center"/>
    </xf>
    <xf numFmtId="0" fontId="2" fillId="0" borderId="0" xfId="0" applyFont="1" applyAlignment="1"/>
    <xf numFmtId="9" fontId="3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2" fillId="0" borderId="5" xfId="3" applyNumberFormat="1" applyFont="1" applyBorder="1" applyAlignment="1">
      <alignment horizontal="center"/>
    </xf>
    <xf numFmtId="164" fontId="2" fillId="0" borderId="9" xfId="3" applyNumberFormat="1" applyFont="1" applyBorder="1" applyAlignment="1">
      <alignment horizontal="center" vertical="center"/>
    </xf>
    <xf numFmtId="164" fontId="2" fillId="0" borderId="11" xfId="3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3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3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2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164" fontId="5" fillId="0" borderId="17" xfId="3" applyNumberFormat="1" applyFont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 wrapText="1"/>
    </xf>
    <xf numFmtId="0" fontId="10" fillId="14" borderId="0" xfId="0" applyFont="1" applyFill="1" applyBorder="1" applyAlignment="1">
      <alignment horizontal="center" vertical="center"/>
    </xf>
    <xf numFmtId="164" fontId="10" fillId="14" borderId="0" xfId="3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9" fontId="7" fillId="7" borderId="5" xfId="3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4" fontId="2" fillId="4" borderId="4" xfId="1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44" fontId="2" fillId="2" borderId="3" xfId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4659260841701"/>
        </left>
        <right/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  <dxf>
      <border>
        <top style="thin">
          <color theme="4" tint="-0.24994659260841701"/>
        </top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border>
        <bottom style="thin">
          <color theme="4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/>
        <bottom/>
        <vertical style="thin">
          <color theme="4" tint="-0.24994659260841701"/>
        </vertical>
        <horizontal style="thin">
          <color theme="4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vertical="bottom" textRotation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  <dxf>
      <border>
        <top style="thin">
          <color theme="4" tint="-0.24994659260841701"/>
        </top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border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/>
        <bottom/>
        <vertical style="thin">
          <color theme="4" tint="-0.24994659260841701"/>
        </vertical>
        <horizontal style="thin">
          <color theme="4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theme="4" tint="-0.24994659260841701"/>
        </top>
      </border>
    </dxf>
    <dxf>
      <border outline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4659260841701"/>
        </left>
        <right style="thin">
          <color theme="4" tint="-0.24994659260841701"/>
        </right>
        <top/>
        <bottom/>
      </border>
    </dxf>
  </dxfs>
  <tableStyles count="0" defaultTableStyle="TableStyleMedium2" defaultPivotStyle="PivotStyleLight16"/>
  <colors>
    <mruColors>
      <color rgb="FF33CCCC"/>
      <color rgb="FF9999FF"/>
      <color rgb="FFCCFF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Segunto Item de Maior Venda no Ano</a:t>
            </a:r>
          </a:p>
        </c:rich>
      </c:tx>
      <c:layout>
        <c:manualLayout>
          <c:xMode val="edge"/>
          <c:yMode val="edge"/>
          <c:x val="0.1304919764331950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'Itens Mais Vendido'!$B$22:$B$33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'Itens Mais Vendido'!$C$22:$C$33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10</c:v>
                </c:pt>
                <c:pt idx="6">
                  <c:v>4</c:v>
                </c:pt>
                <c:pt idx="7">
                  <c:v>9</c:v>
                </c:pt>
                <c:pt idx="8">
                  <c:v>16</c:v>
                </c:pt>
                <c:pt idx="9">
                  <c:v>3</c:v>
                </c:pt>
                <c:pt idx="10">
                  <c:v>20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CF-44B7-AF36-538D30D89E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1103616"/>
        <c:axId val="221114752"/>
      </c:barChart>
      <c:catAx>
        <c:axId val="2211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4752"/>
        <c:crosses val="autoZero"/>
        <c:auto val="1"/>
        <c:lblAlgn val="ctr"/>
        <c:lblOffset val="100"/>
        <c:noMultiLvlLbl val="0"/>
      </c:catAx>
      <c:valAx>
        <c:axId val="221114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11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Primeiro Item</a:t>
            </a:r>
            <a:r>
              <a:rPr lang="pt-BR" baseline="0"/>
              <a:t> de Maior Venda no Ano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'Itens Mais Vendido'!$B$4:$B$15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'Itens Mais Vendido'!$C$4:$C$15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22</c:v>
                </c:pt>
                <c:pt idx="1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D5-4EEE-BEAB-AC85179D6E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66080"/>
        <c:axId val="238401792"/>
      </c:barChart>
      <c:catAx>
        <c:axId val="2383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401792"/>
        <c:crosses val="autoZero"/>
        <c:auto val="1"/>
        <c:lblAlgn val="ctr"/>
        <c:lblOffset val="100"/>
        <c:noMultiLvlLbl val="0"/>
      </c:catAx>
      <c:valAx>
        <c:axId val="238401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83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18</xdr:row>
      <xdr:rowOff>85726</xdr:rowOff>
    </xdr:from>
    <xdr:to>
      <xdr:col>11</xdr:col>
      <xdr:colOff>457201</xdr:colOff>
      <xdr:row>33</xdr:row>
      <xdr:rowOff>190501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946DBCA-6999-47C5-96FA-FB9B2F9F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536760</xdr:colOff>
      <xdr:row>0</xdr:row>
      <xdr:rowOff>193301</xdr:rowOff>
    </xdr:from>
    <xdr:to>
      <xdr:col>11</xdr:col>
      <xdr:colOff>352984</xdr:colOff>
      <xdr:row>15</xdr:row>
      <xdr:rowOff>179855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74629AD-841F-4332-B56D-D5D8BC1B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ela6" displayName="Tabela6" ref="B2:P47" totalsRowShown="0" headerRowDxfId="34" dataDxfId="32" headerRowBorderDxfId="33" tableBorderDxfId="31" totalsRowBorderDxfId="30">
  <autoFilter ref="B2:P47"/>
  <tableColumns count="15">
    <tableColumn id="1" name="Descrição dos Itens" dataDxfId="29"/>
    <tableColumn id="2" name="JAN" dataDxfId="28"/>
    <tableColumn id="3" name="FEV" dataDxfId="27"/>
    <tableColumn id="4" name="MAR" dataDxfId="26"/>
    <tableColumn id="5" name="ABR" dataDxfId="25"/>
    <tableColumn id="6" name="MAIO" dataDxfId="24"/>
    <tableColumn id="7" name="JUN" dataDxfId="23"/>
    <tableColumn id="8" name="JUL" dataDxfId="22"/>
    <tableColumn id="9" name="AGO" dataDxfId="21"/>
    <tableColumn id="10" name="SET" dataDxfId="20"/>
    <tableColumn id="11" name="OUT" dataDxfId="19"/>
    <tableColumn id="12" name="NOV" dataDxfId="18"/>
    <tableColumn id="13" name="DEZ" dataDxfId="17"/>
    <tableColumn id="14" name="Total Vendido" dataDxfId="16"/>
    <tableColumn id="15" name="Total Ano" dataDxfId="15" dataCellStyle="Porcentagem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3:D16" totalsRowShown="0" headerRowDxfId="14" dataDxfId="12" headerRowBorderDxfId="13" tableBorderDxfId="11" totalsRowBorderDxfId="10">
  <autoFilter ref="B3:D16"/>
  <tableColumns count="3">
    <tableColumn id="1" name="Item mais Vendido" dataDxfId="9"/>
    <tableColumn id="2" name="Quantidade" dataDxfId="8"/>
    <tableColumn id="3" name="Porcentagem" dataDxfId="7">
      <calculatedColumnFormula>Tabela1[[#This Row],[Quantidade]]/100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21:D33" totalsRowShown="0" headerRowDxfId="6" headerRowBorderDxfId="5" tableBorderDxfId="4" totalsRowBorderDxfId="3">
  <autoFilter ref="B21:D33"/>
  <tableColumns count="3">
    <tableColumn id="1" name="Segundo Item Mais Vendido" dataDxfId="2"/>
    <tableColumn id="2" name="Quantidade" dataDxfId="1"/>
    <tableColumn id="3" name="Porcentagem" dataDxfId="0">
      <calculatedColumnFormula>C22/C34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G78"/>
  <sheetViews>
    <sheetView showGridLines="0" tabSelected="1" zoomScale="85" zoomScaleNormal="85" workbookViewId="0">
      <selection activeCell="B1" sqref="B1:G1"/>
    </sheetView>
  </sheetViews>
  <sheetFormatPr defaultRowHeight="15.6" x14ac:dyDescent="0.25"/>
  <cols>
    <col min="1" max="1" width="7.109375" style="1" customWidth="1"/>
    <col min="2" max="2" width="17" style="7" customWidth="1"/>
    <col min="3" max="3" width="51.88671875" style="1" customWidth="1"/>
    <col min="4" max="4" width="38.6640625" style="4" bestFit="1" customWidth="1"/>
    <col min="5" max="5" width="27.109375" style="5" customWidth="1"/>
    <col min="6" max="6" width="26.21875" style="5" customWidth="1"/>
    <col min="7" max="7" width="23.33203125" style="1" customWidth="1"/>
    <col min="8" max="16384" width="8.88671875" style="1"/>
  </cols>
  <sheetData>
    <row r="1" spans="2:7" s="106" customFormat="1" ht="30.6" customHeight="1" thickBot="1" x14ac:dyDescent="0.4">
      <c r="B1" s="145" t="s">
        <v>151</v>
      </c>
      <c r="C1" s="146"/>
      <c r="D1" s="146"/>
      <c r="E1" s="146"/>
      <c r="F1" s="146"/>
      <c r="G1" s="147"/>
    </row>
    <row r="2" spans="2:7" s="68" customFormat="1" ht="33" customHeight="1" x14ac:dyDescent="0.3">
      <c r="B2" s="66" t="s">
        <v>0</v>
      </c>
      <c r="C2" s="66" t="s">
        <v>1</v>
      </c>
      <c r="D2" s="66" t="s">
        <v>2</v>
      </c>
      <c r="E2" s="67" t="s">
        <v>44</v>
      </c>
      <c r="F2" s="67" t="s">
        <v>45</v>
      </c>
      <c r="G2" s="66" t="s">
        <v>18</v>
      </c>
    </row>
    <row r="3" spans="2:7" ht="18.75" customHeight="1" x14ac:dyDescent="0.25">
      <c r="B3" s="126" t="s">
        <v>3</v>
      </c>
      <c r="C3" s="124" t="s">
        <v>7</v>
      </c>
      <c r="D3" s="18" t="s">
        <v>17</v>
      </c>
      <c r="E3" s="128">
        <f>F3-(F3*0.2)</f>
        <v>3456</v>
      </c>
      <c r="F3" s="128">
        <v>4320</v>
      </c>
      <c r="G3" s="121" t="s">
        <v>27</v>
      </c>
    </row>
    <row r="4" spans="2:7" ht="18.75" customHeight="1" x14ac:dyDescent="0.25">
      <c r="B4" s="126"/>
      <c r="C4" s="124"/>
      <c r="D4" s="17" t="s">
        <v>48</v>
      </c>
      <c r="E4" s="128"/>
      <c r="F4" s="128"/>
      <c r="G4" s="121"/>
    </row>
    <row r="5" spans="2:7" ht="18.75" customHeight="1" x14ac:dyDescent="0.25">
      <c r="B5" s="126"/>
      <c r="C5" s="125"/>
      <c r="D5" s="17" t="s">
        <v>75</v>
      </c>
      <c r="E5" s="129"/>
      <c r="F5" s="129"/>
      <c r="G5" s="122"/>
    </row>
    <row r="6" spans="2:7" ht="18.75" customHeight="1" x14ac:dyDescent="0.25">
      <c r="B6" s="126"/>
      <c r="C6" s="123" t="s">
        <v>8</v>
      </c>
      <c r="D6" s="17" t="s">
        <v>28</v>
      </c>
      <c r="E6" s="133">
        <f>F6-(F6*0.2)</f>
        <v>1128</v>
      </c>
      <c r="F6" s="133">
        <v>1410</v>
      </c>
      <c r="G6" s="120" t="s">
        <v>27</v>
      </c>
    </row>
    <row r="7" spans="2:7" ht="18.75" customHeight="1" x14ac:dyDescent="0.25">
      <c r="B7" s="126"/>
      <c r="C7" s="124"/>
      <c r="D7" s="17" t="s">
        <v>48</v>
      </c>
      <c r="E7" s="128"/>
      <c r="F7" s="128"/>
      <c r="G7" s="121"/>
    </row>
    <row r="8" spans="2:7" ht="15" x14ac:dyDescent="0.25">
      <c r="B8" s="126"/>
      <c r="C8" s="125"/>
      <c r="D8" s="17" t="s">
        <v>75</v>
      </c>
      <c r="E8" s="129"/>
      <c r="F8" s="129"/>
      <c r="G8" s="122"/>
    </row>
    <row r="9" spans="2:7" ht="15" x14ac:dyDescent="0.25">
      <c r="B9" s="126"/>
      <c r="C9" s="123" t="s">
        <v>9</v>
      </c>
      <c r="D9" s="17" t="s">
        <v>26</v>
      </c>
      <c r="E9" s="133">
        <f>F9-(F9*0.2)</f>
        <v>214.4</v>
      </c>
      <c r="F9" s="133">
        <v>268</v>
      </c>
      <c r="G9" s="120" t="s">
        <v>27</v>
      </c>
    </row>
    <row r="10" spans="2:7" ht="15" x14ac:dyDescent="0.25">
      <c r="B10" s="126"/>
      <c r="C10" s="124"/>
      <c r="D10" s="17" t="s">
        <v>52</v>
      </c>
      <c r="E10" s="128"/>
      <c r="F10" s="128"/>
      <c r="G10" s="121"/>
    </row>
    <row r="11" spans="2:7" ht="15" x14ac:dyDescent="0.25">
      <c r="B11" s="126"/>
      <c r="C11" s="125"/>
      <c r="D11" s="17" t="s">
        <v>76</v>
      </c>
      <c r="E11" s="129"/>
      <c r="F11" s="129"/>
      <c r="G11" s="122"/>
    </row>
    <row r="12" spans="2:7" ht="15" customHeight="1" x14ac:dyDescent="0.25">
      <c r="B12" s="126"/>
      <c r="C12" s="123" t="s">
        <v>4</v>
      </c>
      <c r="D12" s="17" t="s">
        <v>24</v>
      </c>
      <c r="E12" s="133">
        <f>F12-(F12*0.2)</f>
        <v>896</v>
      </c>
      <c r="F12" s="133">
        <v>1120</v>
      </c>
      <c r="G12" s="120" t="s">
        <v>19</v>
      </c>
    </row>
    <row r="13" spans="2:7" ht="15" customHeight="1" x14ac:dyDescent="0.25">
      <c r="B13" s="126"/>
      <c r="C13" s="124"/>
      <c r="D13" s="17" t="s">
        <v>20</v>
      </c>
      <c r="E13" s="128"/>
      <c r="F13" s="128"/>
      <c r="G13" s="121"/>
    </row>
    <row r="14" spans="2:7" ht="15" x14ac:dyDescent="0.25">
      <c r="B14" s="126"/>
      <c r="C14" s="124"/>
      <c r="D14" s="17" t="s">
        <v>21</v>
      </c>
      <c r="E14" s="128"/>
      <c r="F14" s="128"/>
      <c r="G14" s="121"/>
    </row>
    <row r="15" spans="2:7" ht="15" x14ac:dyDescent="0.25">
      <c r="B15" s="126"/>
      <c r="C15" s="124"/>
      <c r="D15" s="17" t="s">
        <v>22</v>
      </c>
      <c r="E15" s="128"/>
      <c r="F15" s="128"/>
      <c r="G15" s="121"/>
    </row>
    <row r="16" spans="2:7" ht="15" x14ac:dyDescent="0.25">
      <c r="B16" s="126"/>
      <c r="C16" s="124"/>
      <c r="D16" s="17" t="s">
        <v>52</v>
      </c>
      <c r="E16" s="128"/>
      <c r="F16" s="128"/>
      <c r="G16" s="121"/>
    </row>
    <row r="17" spans="2:7" ht="15" x14ac:dyDescent="0.25">
      <c r="B17" s="126"/>
      <c r="C17" s="125"/>
      <c r="D17" s="17" t="s">
        <v>76</v>
      </c>
      <c r="E17" s="129"/>
      <c r="F17" s="129"/>
      <c r="G17" s="122"/>
    </row>
    <row r="18" spans="2:7" ht="15" x14ac:dyDescent="0.25">
      <c r="B18" s="126"/>
      <c r="C18" s="123" t="s">
        <v>5</v>
      </c>
      <c r="D18" s="17" t="s">
        <v>24</v>
      </c>
      <c r="E18" s="133">
        <f>F18-(F18*0.2)</f>
        <v>492</v>
      </c>
      <c r="F18" s="133">
        <v>615</v>
      </c>
      <c r="G18" s="120" t="s">
        <v>19</v>
      </c>
    </row>
    <row r="19" spans="2:7" ht="15" x14ac:dyDescent="0.25">
      <c r="B19" s="126"/>
      <c r="C19" s="124"/>
      <c r="D19" s="17" t="s">
        <v>20</v>
      </c>
      <c r="E19" s="128"/>
      <c r="F19" s="128"/>
      <c r="G19" s="121"/>
    </row>
    <row r="20" spans="2:7" ht="15" x14ac:dyDescent="0.25">
      <c r="B20" s="126"/>
      <c r="C20" s="124"/>
      <c r="D20" s="17" t="s">
        <v>21</v>
      </c>
      <c r="E20" s="128"/>
      <c r="F20" s="128"/>
      <c r="G20" s="121"/>
    </row>
    <row r="21" spans="2:7" ht="15" x14ac:dyDescent="0.25">
      <c r="B21" s="126"/>
      <c r="C21" s="124"/>
      <c r="D21" s="17" t="s">
        <v>22</v>
      </c>
      <c r="E21" s="128"/>
      <c r="F21" s="128"/>
      <c r="G21" s="121"/>
    </row>
    <row r="22" spans="2:7" ht="15" x14ac:dyDescent="0.25">
      <c r="B22" s="126"/>
      <c r="C22" s="124"/>
      <c r="D22" s="17" t="s">
        <v>52</v>
      </c>
      <c r="E22" s="128"/>
      <c r="F22" s="128"/>
      <c r="G22" s="121"/>
    </row>
    <row r="23" spans="2:7" ht="15" x14ac:dyDescent="0.25">
      <c r="B23" s="126"/>
      <c r="C23" s="125"/>
      <c r="D23" s="17" t="s">
        <v>76</v>
      </c>
      <c r="E23" s="129"/>
      <c r="F23" s="129"/>
      <c r="G23" s="122"/>
    </row>
    <row r="24" spans="2:7" ht="15" x14ac:dyDescent="0.25">
      <c r="B24" s="126"/>
      <c r="C24" s="123" t="s">
        <v>6</v>
      </c>
      <c r="D24" s="17" t="s">
        <v>16</v>
      </c>
      <c r="E24" s="133">
        <f>F24-(F24*0.2)</f>
        <v>185.6</v>
      </c>
      <c r="F24" s="133">
        <v>232</v>
      </c>
      <c r="G24" s="120" t="s">
        <v>19</v>
      </c>
    </row>
    <row r="25" spans="2:7" ht="15" x14ac:dyDescent="0.25">
      <c r="B25" s="126"/>
      <c r="C25" s="124"/>
      <c r="D25" s="17" t="s">
        <v>15</v>
      </c>
      <c r="E25" s="128"/>
      <c r="F25" s="128"/>
      <c r="G25" s="121"/>
    </row>
    <row r="26" spans="2:7" ht="15" x14ac:dyDescent="0.25">
      <c r="B26" s="126"/>
      <c r="C26" s="124"/>
      <c r="D26" s="17" t="s">
        <v>52</v>
      </c>
      <c r="E26" s="128"/>
      <c r="F26" s="128"/>
      <c r="G26" s="121"/>
    </row>
    <row r="27" spans="2:7" ht="15" x14ac:dyDescent="0.25">
      <c r="B27" s="127"/>
      <c r="C27" s="125"/>
      <c r="D27" s="17" t="s">
        <v>76</v>
      </c>
      <c r="E27" s="129"/>
      <c r="F27" s="129"/>
      <c r="G27" s="122"/>
    </row>
    <row r="28" spans="2:7" x14ac:dyDescent="0.25">
      <c r="B28" s="2"/>
      <c r="C28" s="3"/>
      <c r="G28" s="6"/>
    </row>
    <row r="29" spans="2:7" ht="30" x14ac:dyDescent="0.25">
      <c r="B29" s="134" t="s">
        <v>29</v>
      </c>
      <c r="C29" s="46" t="s">
        <v>10</v>
      </c>
      <c r="D29" s="25" t="s">
        <v>11</v>
      </c>
      <c r="E29" s="45">
        <f>F29-(F29*0.2)</f>
        <v>7152</v>
      </c>
      <c r="F29" s="45">
        <v>8940</v>
      </c>
      <c r="G29" s="27" t="s">
        <v>27</v>
      </c>
    </row>
    <row r="30" spans="2:7" ht="45" x14ac:dyDescent="0.25">
      <c r="B30" s="135"/>
      <c r="C30" s="46" t="s">
        <v>30</v>
      </c>
      <c r="D30" s="25" t="s">
        <v>28</v>
      </c>
      <c r="E30" s="45">
        <f t="shared" ref="E30:E34" si="0">F30-(F30*0.2)</f>
        <v>1249.5999999999999</v>
      </c>
      <c r="F30" s="45">
        <v>1562</v>
      </c>
      <c r="G30" s="27" t="s">
        <v>27</v>
      </c>
    </row>
    <row r="31" spans="2:7" ht="45" x14ac:dyDescent="0.25">
      <c r="B31" s="135"/>
      <c r="C31" s="46" t="s">
        <v>31</v>
      </c>
      <c r="D31" s="25" t="s">
        <v>26</v>
      </c>
      <c r="E31" s="45">
        <f t="shared" si="0"/>
        <v>100</v>
      </c>
      <c r="F31" s="45">
        <v>125</v>
      </c>
      <c r="G31" s="27" t="s">
        <v>27</v>
      </c>
    </row>
    <row r="32" spans="2:7" ht="45" x14ac:dyDescent="0.25">
      <c r="B32" s="135"/>
      <c r="C32" s="46" t="s">
        <v>25</v>
      </c>
      <c r="D32" s="25" t="s">
        <v>24</v>
      </c>
      <c r="E32" s="45">
        <f t="shared" si="0"/>
        <v>831.6</v>
      </c>
      <c r="F32" s="26">
        <v>1039.5</v>
      </c>
      <c r="G32" s="27" t="s">
        <v>19</v>
      </c>
    </row>
    <row r="33" spans="2:7" ht="45" x14ac:dyDescent="0.25">
      <c r="B33" s="135"/>
      <c r="C33" s="46" t="s">
        <v>23</v>
      </c>
      <c r="D33" s="25" t="s">
        <v>24</v>
      </c>
      <c r="E33" s="45">
        <f t="shared" si="0"/>
        <v>432.8</v>
      </c>
      <c r="F33" s="26">
        <v>541</v>
      </c>
      <c r="G33" s="27" t="s">
        <v>19</v>
      </c>
    </row>
    <row r="34" spans="2:7" ht="30" x14ac:dyDescent="0.25">
      <c r="B34" s="136"/>
      <c r="C34" s="46" t="s">
        <v>12</v>
      </c>
      <c r="D34" s="25" t="s">
        <v>15</v>
      </c>
      <c r="E34" s="45">
        <f t="shared" si="0"/>
        <v>92</v>
      </c>
      <c r="F34" s="26">
        <v>115</v>
      </c>
      <c r="G34" s="27" t="s">
        <v>19</v>
      </c>
    </row>
    <row r="36" spans="2:7" ht="30" x14ac:dyDescent="0.25">
      <c r="B36" s="137" t="s">
        <v>13</v>
      </c>
      <c r="C36" s="32" t="s">
        <v>32</v>
      </c>
      <c r="D36" s="33" t="s">
        <v>75</v>
      </c>
      <c r="E36" s="34">
        <f>F36-(F36*0.2)</f>
        <v>260</v>
      </c>
      <c r="F36" s="34">
        <v>325</v>
      </c>
      <c r="G36" s="35" t="s">
        <v>33</v>
      </c>
    </row>
    <row r="37" spans="2:7" ht="30" x14ac:dyDescent="0.25">
      <c r="B37" s="138"/>
      <c r="C37" s="32" t="s">
        <v>34</v>
      </c>
      <c r="D37" s="33" t="s">
        <v>75</v>
      </c>
      <c r="E37" s="34">
        <f t="shared" ref="E37:E39" si="1">F37-(F37*0.2)</f>
        <v>112</v>
      </c>
      <c r="F37" s="34">
        <v>140</v>
      </c>
      <c r="G37" s="35" t="s">
        <v>33</v>
      </c>
    </row>
    <row r="38" spans="2:7" ht="30" x14ac:dyDescent="0.25">
      <c r="B38" s="138"/>
      <c r="C38" s="32" t="s">
        <v>35</v>
      </c>
      <c r="D38" s="33" t="s">
        <v>76</v>
      </c>
      <c r="E38" s="34">
        <f t="shared" si="1"/>
        <v>98.4</v>
      </c>
      <c r="F38" s="34">
        <v>123</v>
      </c>
      <c r="G38" s="35" t="s">
        <v>33</v>
      </c>
    </row>
    <row r="39" spans="2:7" ht="30" x14ac:dyDescent="0.25">
      <c r="B39" s="139"/>
      <c r="C39" s="32" t="s">
        <v>36</v>
      </c>
      <c r="D39" s="33" t="s">
        <v>76</v>
      </c>
      <c r="E39" s="34">
        <f t="shared" si="1"/>
        <v>294.39999999999998</v>
      </c>
      <c r="F39" s="34">
        <v>368</v>
      </c>
      <c r="G39" s="35" t="s">
        <v>33</v>
      </c>
    </row>
    <row r="41" spans="2:7" ht="30" x14ac:dyDescent="0.25">
      <c r="B41" s="154" t="s">
        <v>14</v>
      </c>
      <c r="C41" s="36" t="s">
        <v>39</v>
      </c>
      <c r="D41" s="37" t="s">
        <v>33</v>
      </c>
      <c r="E41" s="38">
        <f>F41-(F41*0.2)</f>
        <v>216</v>
      </c>
      <c r="F41" s="38">
        <v>270</v>
      </c>
      <c r="G41" s="39" t="s">
        <v>33</v>
      </c>
    </row>
    <row r="42" spans="2:7" ht="30" x14ac:dyDescent="0.25">
      <c r="B42" s="155"/>
      <c r="C42" s="36" t="s">
        <v>38</v>
      </c>
      <c r="D42" s="37" t="s">
        <v>33</v>
      </c>
      <c r="E42" s="38">
        <f t="shared" ref="E42:E52" si="2">F42-(F42*0.2)</f>
        <v>300</v>
      </c>
      <c r="F42" s="38">
        <v>375</v>
      </c>
      <c r="G42" s="39" t="s">
        <v>33</v>
      </c>
    </row>
    <row r="43" spans="2:7" ht="30" x14ac:dyDescent="0.25">
      <c r="B43" s="156"/>
      <c r="C43" s="40" t="s">
        <v>37</v>
      </c>
      <c r="D43" s="37" t="s">
        <v>33</v>
      </c>
      <c r="E43" s="38">
        <f t="shared" si="2"/>
        <v>920</v>
      </c>
      <c r="F43" s="38">
        <v>1150</v>
      </c>
      <c r="G43" s="39" t="s">
        <v>33</v>
      </c>
    </row>
    <row r="44" spans="2:7" x14ac:dyDescent="0.25">
      <c r="E44" s="8"/>
    </row>
    <row r="45" spans="2:7" ht="30" x14ac:dyDescent="0.25">
      <c r="B45" s="130" t="s">
        <v>54</v>
      </c>
      <c r="C45" s="28" t="s">
        <v>40</v>
      </c>
      <c r="D45" s="29" t="s">
        <v>33</v>
      </c>
      <c r="E45" s="30">
        <f t="shared" si="2"/>
        <v>228</v>
      </c>
      <c r="F45" s="30">
        <v>285</v>
      </c>
      <c r="G45" s="31" t="s">
        <v>33</v>
      </c>
    </row>
    <row r="46" spans="2:7" ht="45" x14ac:dyDescent="0.25">
      <c r="B46" s="131"/>
      <c r="C46" s="28" t="s">
        <v>41</v>
      </c>
      <c r="D46" s="29" t="s">
        <v>33</v>
      </c>
      <c r="E46" s="30">
        <f t="shared" si="2"/>
        <v>432</v>
      </c>
      <c r="F46" s="30">
        <v>540</v>
      </c>
      <c r="G46" s="31" t="s">
        <v>33</v>
      </c>
    </row>
    <row r="47" spans="2:7" ht="45" x14ac:dyDescent="0.25">
      <c r="B47" s="131"/>
      <c r="C47" s="28" t="s">
        <v>42</v>
      </c>
      <c r="D47" s="29" t="s">
        <v>33</v>
      </c>
      <c r="E47" s="30">
        <f t="shared" si="2"/>
        <v>204</v>
      </c>
      <c r="F47" s="30">
        <v>255</v>
      </c>
      <c r="G47" s="31" t="s">
        <v>33</v>
      </c>
    </row>
    <row r="48" spans="2:7" ht="45" x14ac:dyDescent="0.25">
      <c r="B48" s="132"/>
      <c r="C48" s="28" t="s">
        <v>43</v>
      </c>
      <c r="D48" s="29" t="s">
        <v>33</v>
      </c>
      <c r="E48" s="30">
        <f t="shared" si="2"/>
        <v>348</v>
      </c>
      <c r="F48" s="30">
        <v>435</v>
      </c>
      <c r="G48" s="31" t="s">
        <v>33</v>
      </c>
    </row>
    <row r="49" spans="2:7" x14ac:dyDescent="0.25">
      <c r="E49" s="8"/>
    </row>
    <row r="50" spans="2:7" ht="45" x14ac:dyDescent="0.25">
      <c r="B50" s="154" t="s">
        <v>46</v>
      </c>
      <c r="C50" s="40" t="s">
        <v>47</v>
      </c>
      <c r="D50" s="37" t="s">
        <v>48</v>
      </c>
      <c r="E50" s="38">
        <f t="shared" si="2"/>
        <v>10000</v>
      </c>
      <c r="F50" s="43">
        <v>12500</v>
      </c>
      <c r="G50" s="39" t="s">
        <v>33</v>
      </c>
    </row>
    <row r="51" spans="2:7" ht="53.4" customHeight="1" x14ac:dyDescent="0.25">
      <c r="B51" s="155"/>
      <c r="C51" s="36" t="s">
        <v>49</v>
      </c>
      <c r="D51" s="37" t="s">
        <v>48</v>
      </c>
      <c r="E51" s="38">
        <f t="shared" si="2"/>
        <v>3320</v>
      </c>
      <c r="F51" s="43">
        <v>4150</v>
      </c>
      <c r="G51" s="39" t="s">
        <v>33</v>
      </c>
    </row>
    <row r="52" spans="2:7" ht="30" x14ac:dyDescent="0.25">
      <c r="B52" s="155"/>
      <c r="C52" s="36" t="s">
        <v>77</v>
      </c>
      <c r="D52" s="37" t="s">
        <v>48</v>
      </c>
      <c r="E52" s="38">
        <f t="shared" si="2"/>
        <v>456</v>
      </c>
      <c r="F52" s="43">
        <v>570</v>
      </c>
      <c r="G52" s="39"/>
    </row>
    <row r="53" spans="2:7" ht="28.8" customHeight="1" x14ac:dyDescent="0.25">
      <c r="B53" s="155"/>
      <c r="C53" s="152" t="s">
        <v>50</v>
      </c>
      <c r="D53" s="37" t="s">
        <v>51</v>
      </c>
      <c r="E53" s="142">
        <f>F53-(F53*0.2)</f>
        <v>124</v>
      </c>
      <c r="F53" s="142">
        <v>155</v>
      </c>
      <c r="G53" s="140" t="s">
        <v>33</v>
      </c>
    </row>
    <row r="54" spans="2:7" ht="26.4" customHeight="1" x14ac:dyDescent="0.25">
      <c r="B54" s="155"/>
      <c r="C54" s="153"/>
      <c r="D54" s="37" t="s">
        <v>52</v>
      </c>
      <c r="E54" s="143"/>
      <c r="F54" s="143"/>
      <c r="G54" s="141"/>
    </row>
    <row r="55" spans="2:7" ht="30" x14ac:dyDescent="0.25">
      <c r="B55" s="156"/>
      <c r="C55" s="36" t="s">
        <v>53</v>
      </c>
      <c r="D55" s="37" t="s">
        <v>52</v>
      </c>
      <c r="E55" s="44">
        <f>F55-(F55*0.2)</f>
        <v>140</v>
      </c>
      <c r="F55" s="43">
        <v>175</v>
      </c>
      <c r="G55" s="39" t="s">
        <v>33</v>
      </c>
    </row>
    <row r="56" spans="2:7" x14ac:dyDescent="0.25">
      <c r="C56" s="9"/>
      <c r="D56" s="10"/>
      <c r="E56" s="11"/>
      <c r="F56" s="12"/>
      <c r="G56" s="13"/>
    </row>
    <row r="57" spans="2:7" ht="15" x14ac:dyDescent="0.25">
      <c r="B57" s="148" t="s">
        <v>55</v>
      </c>
      <c r="C57" s="47" t="s">
        <v>60</v>
      </c>
      <c r="D57" s="17" t="s">
        <v>33</v>
      </c>
      <c r="E57" s="20">
        <f t="shared" ref="E57:E75" si="3">F57-(F57*0.2)</f>
        <v>324</v>
      </c>
      <c r="F57" s="48">
        <v>405</v>
      </c>
      <c r="G57" s="21" t="s">
        <v>33</v>
      </c>
    </row>
    <row r="58" spans="2:7" ht="15" x14ac:dyDescent="0.25">
      <c r="B58" s="126"/>
      <c r="C58" s="19" t="s">
        <v>62</v>
      </c>
      <c r="D58" s="17" t="s">
        <v>33</v>
      </c>
      <c r="E58" s="20">
        <f t="shared" si="3"/>
        <v>460</v>
      </c>
      <c r="F58" s="48">
        <v>575</v>
      </c>
      <c r="G58" s="21" t="s">
        <v>33</v>
      </c>
    </row>
    <row r="59" spans="2:7" ht="30" x14ac:dyDescent="0.25">
      <c r="B59" s="127"/>
      <c r="C59" s="19" t="s">
        <v>61</v>
      </c>
      <c r="D59" s="17" t="s">
        <v>33</v>
      </c>
      <c r="E59" s="20">
        <f t="shared" si="3"/>
        <v>3600</v>
      </c>
      <c r="F59" s="49">
        <v>4500</v>
      </c>
      <c r="G59" s="21" t="s">
        <v>33</v>
      </c>
    </row>
    <row r="60" spans="2:7" x14ac:dyDescent="0.25">
      <c r="C60" s="3"/>
      <c r="D60" s="10"/>
      <c r="E60" s="11"/>
      <c r="G60" s="13"/>
    </row>
    <row r="61" spans="2:7" ht="15" x14ac:dyDescent="0.25">
      <c r="B61" s="149" t="s">
        <v>56</v>
      </c>
      <c r="C61" s="50" t="s">
        <v>63</v>
      </c>
      <c r="D61" s="41" t="s">
        <v>33</v>
      </c>
      <c r="E61" s="51">
        <f t="shared" si="3"/>
        <v>508</v>
      </c>
      <c r="F61" s="52">
        <v>635</v>
      </c>
      <c r="G61" s="42" t="s">
        <v>33</v>
      </c>
    </row>
    <row r="62" spans="2:7" ht="15" x14ac:dyDescent="0.25">
      <c r="B62" s="150"/>
      <c r="C62" s="50" t="s">
        <v>65</v>
      </c>
      <c r="D62" s="41" t="s">
        <v>33</v>
      </c>
      <c r="E62" s="51">
        <f t="shared" si="3"/>
        <v>300</v>
      </c>
      <c r="F62" s="52">
        <v>375</v>
      </c>
      <c r="G62" s="42" t="s">
        <v>33</v>
      </c>
    </row>
    <row r="63" spans="2:7" ht="15" x14ac:dyDescent="0.25">
      <c r="B63" s="150"/>
      <c r="C63" s="50" t="s">
        <v>64</v>
      </c>
      <c r="D63" s="41" t="s">
        <v>33</v>
      </c>
      <c r="E63" s="51">
        <f t="shared" si="3"/>
        <v>96</v>
      </c>
      <c r="F63" s="52">
        <v>120</v>
      </c>
      <c r="G63" s="42" t="s">
        <v>33</v>
      </c>
    </row>
    <row r="64" spans="2:7" ht="15" x14ac:dyDescent="0.25">
      <c r="B64" s="151"/>
      <c r="C64" s="50" t="s">
        <v>66</v>
      </c>
      <c r="D64" s="41" t="s">
        <v>33</v>
      </c>
      <c r="E64" s="51">
        <f t="shared" si="3"/>
        <v>22.4</v>
      </c>
      <c r="F64" s="52">
        <v>28</v>
      </c>
      <c r="G64" s="42" t="s">
        <v>33</v>
      </c>
    </row>
    <row r="65" spans="2:7" x14ac:dyDescent="0.25">
      <c r="E65" s="11"/>
    </row>
    <row r="66" spans="2:7" ht="15" x14ac:dyDescent="0.25">
      <c r="B66" s="112" t="s">
        <v>57</v>
      </c>
      <c r="C66" s="53" t="s">
        <v>67</v>
      </c>
      <c r="D66" s="22" t="s">
        <v>33</v>
      </c>
      <c r="E66" s="23">
        <f t="shared" si="3"/>
        <v>137.6</v>
      </c>
      <c r="F66" s="54">
        <v>172</v>
      </c>
      <c r="G66" s="24" t="s">
        <v>33</v>
      </c>
    </row>
    <row r="67" spans="2:7" ht="15" x14ac:dyDescent="0.25">
      <c r="B67" s="113"/>
      <c r="C67" s="53" t="s">
        <v>68</v>
      </c>
      <c r="D67" s="22" t="s">
        <v>33</v>
      </c>
      <c r="E67" s="23">
        <f t="shared" si="3"/>
        <v>17.600000000000001</v>
      </c>
      <c r="F67" s="54">
        <v>22</v>
      </c>
      <c r="G67" s="24" t="s">
        <v>33</v>
      </c>
    </row>
    <row r="68" spans="2:7" ht="15" x14ac:dyDescent="0.25">
      <c r="B68" s="114"/>
      <c r="C68" s="53" t="s">
        <v>69</v>
      </c>
      <c r="D68" s="22" t="s">
        <v>33</v>
      </c>
      <c r="E68" s="23">
        <f t="shared" si="3"/>
        <v>332</v>
      </c>
      <c r="F68" s="54">
        <v>415</v>
      </c>
      <c r="G68" s="24" t="s">
        <v>33</v>
      </c>
    </row>
    <row r="69" spans="2:7" x14ac:dyDescent="0.25">
      <c r="E69" s="11"/>
    </row>
    <row r="70" spans="2:7" ht="30" x14ac:dyDescent="0.25">
      <c r="B70" s="118" t="s">
        <v>58</v>
      </c>
      <c r="C70" s="55" t="s">
        <v>70</v>
      </c>
      <c r="D70" s="56" t="s">
        <v>33</v>
      </c>
      <c r="E70" s="57">
        <f t="shared" si="3"/>
        <v>56</v>
      </c>
      <c r="F70" s="58">
        <v>70</v>
      </c>
      <c r="G70" s="59" t="s">
        <v>33</v>
      </c>
    </row>
    <row r="71" spans="2:7" ht="20.399999999999999" customHeight="1" x14ac:dyDescent="0.25">
      <c r="B71" s="119"/>
      <c r="C71" s="60" t="s">
        <v>71</v>
      </c>
      <c r="D71" s="56" t="s">
        <v>33</v>
      </c>
      <c r="E71" s="57">
        <f t="shared" si="3"/>
        <v>220</v>
      </c>
      <c r="F71" s="58">
        <v>275</v>
      </c>
      <c r="G71" s="59" t="s">
        <v>33</v>
      </c>
    </row>
    <row r="72" spans="2:7" x14ac:dyDescent="0.25">
      <c r="E72" s="11"/>
      <c r="F72" s="14"/>
    </row>
    <row r="73" spans="2:7" ht="15" x14ac:dyDescent="0.25">
      <c r="B73" s="115" t="s">
        <v>59</v>
      </c>
      <c r="C73" s="61" t="s">
        <v>72</v>
      </c>
      <c r="D73" s="62" t="s">
        <v>33</v>
      </c>
      <c r="E73" s="63">
        <f t="shared" si="3"/>
        <v>253.6</v>
      </c>
      <c r="F73" s="64">
        <v>317</v>
      </c>
      <c r="G73" s="65" t="s">
        <v>33</v>
      </c>
    </row>
    <row r="74" spans="2:7" ht="15" x14ac:dyDescent="0.25">
      <c r="B74" s="116"/>
      <c r="C74" s="61" t="s">
        <v>73</v>
      </c>
      <c r="D74" s="62" t="s">
        <v>33</v>
      </c>
      <c r="E74" s="63">
        <f t="shared" si="3"/>
        <v>492</v>
      </c>
      <c r="F74" s="64">
        <v>615</v>
      </c>
      <c r="G74" s="65" t="s">
        <v>33</v>
      </c>
    </row>
    <row r="75" spans="2:7" ht="15" x14ac:dyDescent="0.25">
      <c r="B75" s="117"/>
      <c r="C75" s="61" t="s">
        <v>74</v>
      </c>
      <c r="D75" s="62" t="s">
        <v>33</v>
      </c>
      <c r="E75" s="63">
        <f t="shared" si="3"/>
        <v>92</v>
      </c>
      <c r="F75" s="64">
        <v>115</v>
      </c>
      <c r="G75" s="65" t="s">
        <v>33</v>
      </c>
    </row>
    <row r="78" spans="2:7" x14ac:dyDescent="0.25">
      <c r="B78" s="144" t="s">
        <v>132</v>
      </c>
      <c r="C78" s="144"/>
    </row>
  </sheetData>
  <mergeCells count="41">
    <mergeCell ref="G53:G54"/>
    <mergeCell ref="F53:F54"/>
    <mergeCell ref="E53:E54"/>
    <mergeCell ref="B78:C78"/>
    <mergeCell ref="B1:G1"/>
    <mergeCell ref="F24:F27"/>
    <mergeCell ref="B57:B59"/>
    <mergeCell ref="B61:B64"/>
    <mergeCell ref="C53:C54"/>
    <mergeCell ref="B50:B55"/>
    <mergeCell ref="F3:F5"/>
    <mergeCell ref="F6:F8"/>
    <mergeCell ref="F9:F11"/>
    <mergeCell ref="F12:F17"/>
    <mergeCell ref="F18:F23"/>
    <mergeCell ref="B41:B43"/>
    <mergeCell ref="B45:B48"/>
    <mergeCell ref="C6:C8"/>
    <mergeCell ref="E18:E23"/>
    <mergeCell ref="E24:E27"/>
    <mergeCell ref="E6:E8"/>
    <mergeCell ref="E9:E11"/>
    <mergeCell ref="E12:E17"/>
    <mergeCell ref="B29:B34"/>
    <mergeCell ref="B36:B39"/>
    <mergeCell ref="B66:B68"/>
    <mergeCell ref="B73:B75"/>
    <mergeCell ref="B70:B71"/>
    <mergeCell ref="G24:G27"/>
    <mergeCell ref="C18:C23"/>
    <mergeCell ref="G18:G23"/>
    <mergeCell ref="B3:B27"/>
    <mergeCell ref="C24:C27"/>
    <mergeCell ref="G6:G8"/>
    <mergeCell ref="C3:C5"/>
    <mergeCell ref="G3:G5"/>
    <mergeCell ref="C12:C17"/>
    <mergeCell ref="G12:G17"/>
    <mergeCell ref="C9:C11"/>
    <mergeCell ref="G9:G11"/>
    <mergeCell ref="E3:E5"/>
  </mergeCells>
  <pageMargins left="0.511811024" right="0.511811024" top="0.78740157499999996" bottom="0.78740157499999996" header="0.31496062000000002" footer="0.31496062000000002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B1:S47"/>
  <sheetViews>
    <sheetView showGridLines="0" zoomScale="85" zoomScaleNormal="85" workbookViewId="0">
      <selection activeCell="B1" sqref="B1:P1"/>
    </sheetView>
  </sheetViews>
  <sheetFormatPr defaultColWidth="62" defaultRowHeight="15" x14ac:dyDescent="0.3"/>
  <cols>
    <col min="1" max="1" width="3" style="16" customWidth="1"/>
    <col min="2" max="2" width="51.88671875" style="88" customWidth="1"/>
    <col min="3" max="4" width="11.33203125" style="16" bestFit="1" customWidth="1"/>
    <col min="5" max="5" width="12.109375" style="16" bestFit="1" customWidth="1"/>
    <col min="6" max="6" width="11.77734375" style="16" bestFit="1" customWidth="1"/>
    <col min="7" max="7" width="13" style="16" bestFit="1" customWidth="1"/>
    <col min="8" max="8" width="12.44140625" style="16" customWidth="1"/>
    <col min="9" max="9" width="11.21875" style="16" bestFit="1" customWidth="1"/>
    <col min="10" max="10" width="12.21875" style="16" bestFit="1" customWidth="1"/>
    <col min="11" max="11" width="11.44140625" style="16" bestFit="1" customWidth="1"/>
    <col min="12" max="13" width="12" style="16" bestFit="1" customWidth="1"/>
    <col min="14" max="14" width="11.33203125" style="16" bestFit="1" customWidth="1"/>
    <col min="15" max="15" width="23.77734375" style="16" bestFit="1" customWidth="1"/>
    <col min="16" max="16" width="20.21875" style="89" customWidth="1"/>
    <col min="17" max="17" width="62" style="90"/>
    <col min="18" max="18" width="72" style="16" bestFit="1" customWidth="1"/>
    <col min="19" max="19" width="36.77734375" style="16" bestFit="1" customWidth="1"/>
    <col min="20" max="16384" width="62" style="16"/>
  </cols>
  <sheetData>
    <row r="1" spans="2:19" ht="40.200000000000003" customHeight="1" x14ac:dyDescent="0.3">
      <c r="B1" s="157" t="s">
        <v>152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</row>
    <row r="2" spans="2:19" s="98" customFormat="1" ht="37.200000000000003" customHeight="1" x14ac:dyDescent="0.3">
      <c r="B2" s="103" t="s">
        <v>128</v>
      </c>
      <c r="C2" s="104" t="s">
        <v>138</v>
      </c>
      <c r="D2" s="104" t="s">
        <v>139</v>
      </c>
      <c r="E2" s="104" t="s">
        <v>135</v>
      </c>
      <c r="F2" s="104" t="s">
        <v>140</v>
      </c>
      <c r="G2" s="104" t="s">
        <v>141</v>
      </c>
      <c r="H2" s="104" t="s">
        <v>142</v>
      </c>
      <c r="I2" s="104" t="s">
        <v>143</v>
      </c>
      <c r="J2" s="104" t="s">
        <v>144</v>
      </c>
      <c r="K2" s="104" t="s">
        <v>145</v>
      </c>
      <c r="L2" s="104" t="s">
        <v>146</v>
      </c>
      <c r="M2" s="104" t="s">
        <v>147</v>
      </c>
      <c r="N2" s="104" t="s">
        <v>148</v>
      </c>
      <c r="O2" s="104" t="s">
        <v>137</v>
      </c>
      <c r="P2" s="105" t="s">
        <v>136</v>
      </c>
      <c r="Q2" s="99"/>
    </row>
    <row r="3" spans="2:19" ht="30" x14ac:dyDescent="0.3">
      <c r="B3" s="100" t="s">
        <v>78</v>
      </c>
      <c r="C3" s="100">
        <v>3</v>
      </c>
      <c r="D3" s="100">
        <v>5</v>
      </c>
      <c r="E3" s="100">
        <v>7</v>
      </c>
      <c r="F3" s="100">
        <v>3</v>
      </c>
      <c r="G3" s="100">
        <v>3</v>
      </c>
      <c r="H3" s="100">
        <v>5</v>
      </c>
      <c r="I3" s="100">
        <v>9</v>
      </c>
      <c r="J3" s="100">
        <v>2</v>
      </c>
      <c r="K3" s="100">
        <v>4</v>
      </c>
      <c r="L3" s="100">
        <v>6</v>
      </c>
      <c r="M3" s="100">
        <v>3</v>
      </c>
      <c r="N3" s="100">
        <v>2</v>
      </c>
      <c r="O3" s="101">
        <f>SUM(C3:N3)</f>
        <v>52</v>
      </c>
      <c r="P3" s="102">
        <f>O3/O47</f>
        <v>1.9490254872563718E-2</v>
      </c>
      <c r="R3" s="98"/>
      <c r="S3" s="97"/>
    </row>
    <row r="4" spans="2:19" ht="45" x14ac:dyDescent="0.3">
      <c r="B4" s="100" t="s">
        <v>79</v>
      </c>
      <c r="C4" s="100">
        <v>5</v>
      </c>
      <c r="D4" s="100">
        <v>7</v>
      </c>
      <c r="E4" s="100">
        <v>4</v>
      </c>
      <c r="F4" s="100">
        <v>5</v>
      </c>
      <c r="G4" s="100">
        <v>2</v>
      </c>
      <c r="H4" s="100">
        <v>6</v>
      </c>
      <c r="I4" s="100">
        <v>0</v>
      </c>
      <c r="J4" s="100">
        <v>2</v>
      </c>
      <c r="K4" s="100">
        <v>1</v>
      </c>
      <c r="L4" s="100">
        <v>3</v>
      </c>
      <c r="M4" s="100">
        <v>7</v>
      </c>
      <c r="N4" s="100">
        <v>5</v>
      </c>
      <c r="O4" s="101">
        <v>16</v>
      </c>
      <c r="P4" s="102">
        <f>O4/O47</f>
        <v>5.9970014992503746E-3</v>
      </c>
      <c r="R4" s="88"/>
    </row>
    <row r="5" spans="2:19" ht="45" x14ac:dyDescent="0.3">
      <c r="B5" s="100" t="s">
        <v>80</v>
      </c>
      <c r="C5" s="100">
        <v>2</v>
      </c>
      <c r="D5" s="100">
        <v>5</v>
      </c>
      <c r="E5" s="100">
        <v>2</v>
      </c>
      <c r="F5" s="100">
        <v>3</v>
      </c>
      <c r="G5" s="100">
        <v>1</v>
      </c>
      <c r="H5" s="100">
        <v>4</v>
      </c>
      <c r="I5" s="100">
        <v>3</v>
      </c>
      <c r="J5" s="100">
        <v>6</v>
      </c>
      <c r="K5" s="100">
        <v>1</v>
      </c>
      <c r="L5" s="100">
        <v>5</v>
      </c>
      <c r="M5" s="100">
        <v>5</v>
      </c>
      <c r="N5" s="100">
        <v>8</v>
      </c>
      <c r="O5" s="101">
        <f t="shared" ref="O5:O10" si="0">SUM(C5:N5)</f>
        <v>45</v>
      </c>
      <c r="P5" s="102">
        <f>O5/O47</f>
        <v>1.686656671664168E-2</v>
      </c>
      <c r="R5" s="88"/>
    </row>
    <row r="6" spans="2:19" ht="60" x14ac:dyDescent="0.3">
      <c r="B6" s="100" t="s">
        <v>81</v>
      </c>
      <c r="C6" s="100">
        <v>4</v>
      </c>
      <c r="D6" s="100">
        <v>6</v>
      </c>
      <c r="E6" s="100">
        <v>2</v>
      </c>
      <c r="F6" s="100">
        <v>7</v>
      </c>
      <c r="G6" s="100">
        <v>6</v>
      </c>
      <c r="H6" s="100">
        <v>12</v>
      </c>
      <c r="I6" s="100">
        <v>5</v>
      </c>
      <c r="J6" s="100">
        <v>2</v>
      </c>
      <c r="K6" s="100">
        <v>1</v>
      </c>
      <c r="L6" s="100">
        <v>7</v>
      </c>
      <c r="M6" s="100">
        <v>4</v>
      </c>
      <c r="N6" s="100">
        <v>3</v>
      </c>
      <c r="O6" s="101">
        <f t="shared" si="0"/>
        <v>59</v>
      </c>
      <c r="P6" s="102">
        <f>O6/O47</f>
        <v>2.2113943028485756E-2</v>
      </c>
    </row>
    <row r="7" spans="2:19" ht="60" x14ac:dyDescent="0.3">
      <c r="B7" s="100" t="s">
        <v>82</v>
      </c>
      <c r="C7" s="100">
        <v>8</v>
      </c>
      <c r="D7" s="100">
        <v>6</v>
      </c>
      <c r="E7" s="100">
        <v>8</v>
      </c>
      <c r="F7" s="100">
        <v>5</v>
      </c>
      <c r="G7" s="100">
        <v>0</v>
      </c>
      <c r="H7" s="100">
        <v>10</v>
      </c>
      <c r="I7" s="100">
        <v>4</v>
      </c>
      <c r="J7" s="100">
        <v>9</v>
      </c>
      <c r="K7" s="100">
        <v>6</v>
      </c>
      <c r="L7" s="100">
        <v>3</v>
      </c>
      <c r="M7" s="100">
        <v>20</v>
      </c>
      <c r="N7" s="100">
        <v>18</v>
      </c>
      <c r="O7" s="101">
        <f t="shared" si="0"/>
        <v>97</v>
      </c>
      <c r="P7" s="102">
        <f>O7/O47</f>
        <v>3.6356821589205397E-2</v>
      </c>
    </row>
    <row r="8" spans="2:19" ht="45" x14ac:dyDescent="0.3">
      <c r="B8" s="100" t="s">
        <v>83</v>
      </c>
      <c r="C8" s="100">
        <v>3</v>
      </c>
      <c r="D8" s="100">
        <v>6</v>
      </c>
      <c r="E8" s="100">
        <v>4</v>
      </c>
      <c r="F8" s="100">
        <v>2</v>
      </c>
      <c r="G8" s="100">
        <v>8</v>
      </c>
      <c r="H8" s="100">
        <v>5</v>
      </c>
      <c r="I8" s="100">
        <v>7</v>
      </c>
      <c r="J8" s="100">
        <v>2</v>
      </c>
      <c r="K8" s="100">
        <v>9</v>
      </c>
      <c r="L8" s="100">
        <v>2</v>
      </c>
      <c r="M8" s="100">
        <v>0</v>
      </c>
      <c r="N8" s="100">
        <v>11</v>
      </c>
      <c r="O8" s="101">
        <f t="shared" si="0"/>
        <v>59</v>
      </c>
      <c r="P8" s="102">
        <f>O8/O47</f>
        <v>2.2113943028485756E-2</v>
      </c>
    </row>
    <row r="9" spans="2:19" ht="45" x14ac:dyDescent="0.3">
      <c r="B9" s="100" t="s">
        <v>84</v>
      </c>
      <c r="C9" s="100">
        <v>0</v>
      </c>
      <c r="D9" s="100">
        <v>5</v>
      </c>
      <c r="E9" s="100">
        <v>6</v>
      </c>
      <c r="F9" s="100">
        <v>3</v>
      </c>
      <c r="G9" s="100">
        <v>8</v>
      </c>
      <c r="H9" s="100">
        <v>9</v>
      </c>
      <c r="I9" s="100">
        <v>1</v>
      </c>
      <c r="J9" s="100">
        <v>3</v>
      </c>
      <c r="K9" s="100">
        <v>4</v>
      </c>
      <c r="L9" s="100">
        <v>9</v>
      </c>
      <c r="M9" s="100">
        <v>10</v>
      </c>
      <c r="N9" s="100">
        <v>2</v>
      </c>
      <c r="O9" s="101">
        <f t="shared" si="0"/>
        <v>60</v>
      </c>
      <c r="P9" s="102">
        <f>O9/O47</f>
        <v>2.2488755622188907E-2</v>
      </c>
    </row>
    <row r="10" spans="2:19" ht="45" x14ac:dyDescent="0.3">
      <c r="B10" s="100" t="s">
        <v>85</v>
      </c>
      <c r="C10" s="100">
        <v>4</v>
      </c>
      <c r="D10" s="100">
        <v>6</v>
      </c>
      <c r="E10" s="100">
        <v>9</v>
      </c>
      <c r="F10" s="100">
        <v>4</v>
      </c>
      <c r="G10" s="100">
        <v>8</v>
      </c>
      <c r="H10" s="100">
        <v>8</v>
      </c>
      <c r="I10" s="100">
        <v>5</v>
      </c>
      <c r="J10" s="100">
        <v>10</v>
      </c>
      <c r="K10" s="100">
        <v>6</v>
      </c>
      <c r="L10" s="100">
        <v>8</v>
      </c>
      <c r="M10" s="100">
        <v>22</v>
      </c>
      <c r="N10" s="100">
        <v>18</v>
      </c>
      <c r="O10" s="101">
        <f t="shared" si="0"/>
        <v>108</v>
      </c>
      <c r="P10" s="102">
        <f>O10/O47</f>
        <v>4.0479760119940027E-2</v>
      </c>
    </row>
    <row r="11" spans="2:19" ht="45" x14ac:dyDescent="0.3">
      <c r="B11" s="100" t="s">
        <v>86</v>
      </c>
      <c r="C11" s="100">
        <v>3</v>
      </c>
      <c r="D11" s="100">
        <v>5</v>
      </c>
      <c r="E11" s="100">
        <v>4</v>
      </c>
      <c r="F11" s="100">
        <v>4</v>
      </c>
      <c r="G11" s="100">
        <v>8</v>
      </c>
      <c r="H11" s="100">
        <v>9</v>
      </c>
      <c r="I11" s="100">
        <v>11</v>
      </c>
      <c r="J11" s="100">
        <v>4</v>
      </c>
      <c r="K11" s="100">
        <v>6</v>
      </c>
      <c r="L11" s="100">
        <v>3</v>
      </c>
      <c r="M11" s="100">
        <v>2</v>
      </c>
      <c r="N11" s="100">
        <v>0</v>
      </c>
      <c r="O11" s="101">
        <f t="shared" ref="O11:O46" si="1">SUM(C11:N11)</f>
        <v>59</v>
      </c>
      <c r="P11" s="102">
        <f>O11/O47</f>
        <v>2.2113943028485756E-2</v>
      </c>
    </row>
    <row r="12" spans="2:19" ht="45" x14ac:dyDescent="0.3">
      <c r="B12" s="100" t="s">
        <v>87</v>
      </c>
      <c r="C12" s="100">
        <v>4</v>
      </c>
      <c r="D12" s="100">
        <v>8</v>
      </c>
      <c r="E12" s="100">
        <v>0</v>
      </c>
      <c r="F12" s="100">
        <v>3</v>
      </c>
      <c r="G12" s="100">
        <v>3</v>
      </c>
      <c r="H12" s="100">
        <v>2</v>
      </c>
      <c r="I12" s="100">
        <v>3</v>
      </c>
      <c r="J12" s="100">
        <v>9</v>
      </c>
      <c r="K12" s="100">
        <v>4</v>
      </c>
      <c r="L12" s="100">
        <v>5</v>
      </c>
      <c r="M12" s="100">
        <v>5</v>
      </c>
      <c r="N12" s="100">
        <v>8</v>
      </c>
      <c r="O12" s="101">
        <f t="shared" si="1"/>
        <v>54</v>
      </c>
      <c r="P12" s="102">
        <f>O12/O47</f>
        <v>2.0239880059970013E-2</v>
      </c>
    </row>
    <row r="13" spans="2:19" ht="45" x14ac:dyDescent="0.3">
      <c r="B13" s="100" t="s">
        <v>88</v>
      </c>
      <c r="C13" s="100">
        <v>3</v>
      </c>
      <c r="D13" s="100">
        <v>3</v>
      </c>
      <c r="E13" s="100">
        <v>5</v>
      </c>
      <c r="F13" s="100">
        <v>0</v>
      </c>
      <c r="G13" s="100">
        <v>4</v>
      </c>
      <c r="H13" s="100">
        <v>8</v>
      </c>
      <c r="I13" s="100">
        <v>3</v>
      </c>
      <c r="J13" s="100">
        <v>4</v>
      </c>
      <c r="K13" s="100">
        <v>2</v>
      </c>
      <c r="L13" s="100">
        <v>7</v>
      </c>
      <c r="M13" s="100">
        <v>4</v>
      </c>
      <c r="N13" s="100">
        <v>2</v>
      </c>
      <c r="O13" s="101">
        <f t="shared" si="1"/>
        <v>45</v>
      </c>
      <c r="P13" s="102">
        <f>O13/O47</f>
        <v>1.686656671664168E-2</v>
      </c>
    </row>
    <row r="14" spans="2:19" ht="30" x14ac:dyDescent="0.3">
      <c r="B14" s="100" t="s">
        <v>89</v>
      </c>
      <c r="C14" s="100">
        <v>4</v>
      </c>
      <c r="D14" s="100">
        <v>5</v>
      </c>
      <c r="E14" s="100">
        <v>6</v>
      </c>
      <c r="F14" s="100">
        <v>9</v>
      </c>
      <c r="G14" s="100">
        <v>5</v>
      </c>
      <c r="H14" s="100">
        <v>4</v>
      </c>
      <c r="I14" s="100">
        <v>1</v>
      </c>
      <c r="J14" s="100">
        <v>4</v>
      </c>
      <c r="K14" s="100">
        <v>5</v>
      </c>
      <c r="L14" s="100">
        <v>6</v>
      </c>
      <c r="M14" s="100">
        <v>3</v>
      </c>
      <c r="N14" s="100">
        <v>6</v>
      </c>
      <c r="O14" s="101">
        <f t="shared" si="1"/>
        <v>58</v>
      </c>
      <c r="P14" s="102">
        <f>O14/O47</f>
        <v>2.1739130434782608E-2</v>
      </c>
    </row>
    <row r="15" spans="2:19" ht="30" x14ac:dyDescent="0.3">
      <c r="B15" s="100" t="s">
        <v>90</v>
      </c>
      <c r="C15" s="100">
        <v>5</v>
      </c>
      <c r="D15" s="100">
        <v>3</v>
      </c>
      <c r="E15" s="100">
        <v>8</v>
      </c>
      <c r="F15" s="100">
        <v>8</v>
      </c>
      <c r="G15" s="100">
        <v>6</v>
      </c>
      <c r="H15" s="100">
        <v>6</v>
      </c>
      <c r="I15" s="100">
        <v>3</v>
      </c>
      <c r="J15" s="100">
        <v>3</v>
      </c>
      <c r="K15" s="100">
        <v>4</v>
      </c>
      <c r="L15" s="100">
        <v>5</v>
      </c>
      <c r="M15" s="100">
        <v>6</v>
      </c>
      <c r="N15" s="100">
        <v>4</v>
      </c>
      <c r="O15" s="101">
        <f t="shared" si="1"/>
        <v>61</v>
      </c>
      <c r="P15" s="102">
        <f>O15/O47</f>
        <v>2.2863568215892055E-2</v>
      </c>
    </row>
    <row r="16" spans="2:19" ht="30" x14ac:dyDescent="0.3">
      <c r="B16" s="100" t="s">
        <v>91</v>
      </c>
      <c r="C16" s="100">
        <v>7</v>
      </c>
      <c r="D16" s="100">
        <v>0</v>
      </c>
      <c r="E16" s="100">
        <v>7</v>
      </c>
      <c r="F16" s="100">
        <v>7</v>
      </c>
      <c r="G16" s="100">
        <v>7</v>
      </c>
      <c r="H16" s="100">
        <v>3</v>
      </c>
      <c r="I16" s="100">
        <v>6</v>
      </c>
      <c r="J16" s="100">
        <v>7</v>
      </c>
      <c r="K16" s="100">
        <v>0</v>
      </c>
      <c r="L16" s="100">
        <v>3</v>
      </c>
      <c r="M16" s="100">
        <v>5</v>
      </c>
      <c r="N16" s="100">
        <v>3</v>
      </c>
      <c r="O16" s="101">
        <f t="shared" si="1"/>
        <v>55</v>
      </c>
      <c r="P16" s="102">
        <f>O16/O47</f>
        <v>2.0614692653673165E-2</v>
      </c>
    </row>
    <row r="17" spans="2:18" ht="30" x14ac:dyDescent="0.3">
      <c r="B17" s="100" t="s">
        <v>92</v>
      </c>
      <c r="C17" s="100">
        <v>8</v>
      </c>
      <c r="D17" s="100">
        <v>2</v>
      </c>
      <c r="E17" s="100">
        <v>4</v>
      </c>
      <c r="F17" s="100">
        <v>4</v>
      </c>
      <c r="G17" s="100">
        <v>8</v>
      </c>
      <c r="H17" s="100">
        <v>2</v>
      </c>
      <c r="I17" s="100">
        <v>7</v>
      </c>
      <c r="J17" s="100">
        <v>6</v>
      </c>
      <c r="K17" s="100">
        <v>2</v>
      </c>
      <c r="L17" s="100">
        <v>5</v>
      </c>
      <c r="M17" s="100">
        <v>3</v>
      </c>
      <c r="N17" s="100">
        <v>2</v>
      </c>
      <c r="O17" s="101">
        <f t="shared" si="1"/>
        <v>53</v>
      </c>
      <c r="P17" s="102">
        <f>O17/O47</f>
        <v>1.9865067466266866E-2</v>
      </c>
    </row>
    <row r="18" spans="2:18" ht="30" x14ac:dyDescent="0.3">
      <c r="B18" s="100" t="s">
        <v>93</v>
      </c>
      <c r="C18" s="100">
        <v>9</v>
      </c>
      <c r="D18" s="100">
        <v>1</v>
      </c>
      <c r="E18" s="100">
        <v>3</v>
      </c>
      <c r="F18" s="100">
        <v>3</v>
      </c>
      <c r="G18" s="100">
        <v>9</v>
      </c>
      <c r="H18" s="100">
        <v>6</v>
      </c>
      <c r="I18" s="100">
        <v>8</v>
      </c>
      <c r="J18" s="100">
        <v>6</v>
      </c>
      <c r="K18" s="100">
        <v>3</v>
      </c>
      <c r="L18" s="100">
        <v>5</v>
      </c>
      <c r="M18" s="100">
        <v>2</v>
      </c>
      <c r="N18" s="100">
        <v>5</v>
      </c>
      <c r="O18" s="101">
        <f t="shared" si="1"/>
        <v>60</v>
      </c>
      <c r="P18" s="102">
        <f>O18/O47</f>
        <v>2.2488755622188907E-2</v>
      </c>
    </row>
    <row r="19" spans="2:18" ht="30" x14ac:dyDescent="0.3">
      <c r="B19" s="100" t="s">
        <v>94</v>
      </c>
      <c r="C19" s="100">
        <v>1</v>
      </c>
      <c r="D19" s="100">
        <v>2</v>
      </c>
      <c r="E19" s="100">
        <v>2</v>
      </c>
      <c r="F19" s="100">
        <v>2</v>
      </c>
      <c r="G19" s="100">
        <v>0</v>
      </c>
      <c r="H19" s="100">
        <v>2</v>
      </c>
      <c r="I19" s="100">
        <v>7</v>
      </c>
      <c r="J19" s="100">
        <v>4</v>
      </c>
      <c r="K19" s="100">
        <v>4</v>
      </c>
      <c r="L19" s="100">
        <v>4</v>
      </c>
      <c r="M19" s="100">
        <v>3</v>
      </c>
      <c r="N19" s="100">
        <v>4</v>
      </c>
      <c r="O19" s="101">
        <f t="shared" si="1"/>
        <v>35</v>
      </c>
      <c r="P19" s="102">
        <f>O19/O47</f>
        <v>1.3118440779610194E-2</v>
      </c>
    </row>
    <row r="20" spans="2:18" ht="30" x14ac:dyDescent="0.3">
      <c r="B20" s="100" t="s">
        <v>95</v>
      </c>
      <c r="C20" s="100">
        <v>2</v>
      </c>
      <c r="D20" s="100">
        <v>9</v>
      </c>
      <c r="E20" s="100">
        <v>9</v>
      </c>
      <c r="F20" s="100">
        <v>9</v>
      </c>
      <c r="G20" s="100">
        <v>3</v>
      </c>
      <c r="H20" s="100">
        <v>12</v>
      </c>
      <c r="I20" s="100">
        <v>5</v>
      </c>
      <c r="J20" s="100">
        <v>5</v>
      </c>
      <c r="K20" s="100">
        <v>3</v>
      </c>
      <c r="L20" s="100"/>
      <c r="M20" s="100">
        <v>7</v>
      </c>
      <c r="N20" s="100">
        <v>9</v>
      </c>
      <c r="O20" s="101">
        <f t="shared" si="1"/>
        <v>73</v>
      </c>
      <c r="P20" s="102">
        <f>O20/O47</f>
        <v>2.7361319340329836E-2</v>
      </c>
    </row>
    <row r="21" spans="2:18" ht="30" x14ac:dyDescent="0.3">
      <c r="B21" s="100" t="s">
        <v>96</v>
      </c>
      <c r="C21" s="100">
        <v>3</v>
      </c>
      <c r="D21" s="100">
        <v>5</v>
      </c>
      <c r="E21" s="100">
        <v>8</v>
      </c>
      <c r="F21" s="100">
        <v>7</v>
      </c>
      <c r="G21" s="100">
        <v>2</v>
      </c>
      <c r="H21" s="100">
        <v>2</v>
      </c>
      <c r="I21" s="100">
        <v>4</v>
      </c>
      <c r="J21" s="100">
        <v>6</v>
      </c>
      <c r="K21" s="100">
        <v>6</v>
      </c>
      <c r="L21" s="100">
        <v>7</v>
      </c>
      <c r="M21" s="100">
        <v>5</v>
      </c>
      <c r="N21" s="100">
        <v>3</v>
      </c>
      <c r="O21" s="101">
        <f t="shared" si="1"/>
        <v>58</v>
      </c>
      <c r="P21" s="102">
        <f>O21/O47</f>
        <v>2.1739130434782608E-2</v>
      </c>
    </row>
    <row r="22" spans="2:18" ht="30" x14ac:dyDescent="0.3">
      <c r="B22" s="100" t="s">
        <v>40</v>
      </c>
      <c r="C22" s="100">
        <v>4</v>
      </c>
      <c r="D22" s="100">
        <v>3</v>
      </c>
      <c r="E22" s="100">
        <v>6</v>
      </c>
      <c r="F22" s="100">
        <v>6</v>
      </c>
      <c r="G22" s="100">
        <v>4</v>
      </c>
      <c r="H22" s="100">
        <v>5</v>
      </c>
      <c r="I22" s="100">
        <v>3</v>
      </c>
      <c r="J22" s="100">
        <v>4</v>
      </c>
      <c r="K22" s="100">
        <v>6</v>
      </c>
      <c r="L22" s="100">
        <v>7</v>
      </c>
      <c r="M22" s="100">
        <v>4</v>
      </c>
      <c r="N22" s="100">
        <v>4</v>
      </c>
      <c r="O22" s="101">
        <f t="shared" si="1"/>
        <v>56</v>
      </c>
      <c r="P22" s="102">
        <f>O22/O47</f>
        <v>2.0989505247376312E-2</v>
      </c>
    </row>
    <row r="23" spans="2:18" ht="45" x14ac:dyDescent="0.3">
      <c r="B23" s="100" t="s">
        <v>41</v>
      </c>
      <c r="C23" s="100">
        <v>9</v>
      </c>
      <c r="D23" s="100">
        <v>2</v>
      </c>
      <c r="E23" s="100">
        <v>12</v>
      </c>
      <c r="F23" s="100">
        <v>5</v>
      </c>
      <c r="G23" s="100">
        <v>5</v>
      </c>
      <c r="H23" s="100">
        <v>16</v>
      </c>
      <c r="I23" s="100">
        <v>5</v>
      </c>
      <c r="J23" s="100">
        <v>6</v>
      </c>
      <c r="K23" s="100">
        <v>6</v>
      </c>
      <c r="L23" s="100">
        <v>3</v>
      </c>
      <c r="M23" s="100">
        <v>2</v>
      </c>
      <c r="N23" s="100">
        <v>6</v>
      </c>
      <c r="O23" s="101">
        <f t="shared" si="1"/>
        <v>77</v>
      </c>
      <c r="P23" s="102">
        <f>O23/O47</f>
        <v>2.886056971514243E-2</v>
      </c>
    </row>
    <row r="24" spans="2:18" ht="45" x14ac:dyDescent="0.3">
      <c r="B24" s="100" t="s">
        <v>42</v>
      </c>
      <c r="C24" s="100">
        <v>6</v>
      </c>
      <c r="D24" s="100">
        <v>9</v>
      </c>
      <c r="E24" s="100">
        <v>15</v>
      </c>
      <c r="F24" s="100">
        <v>3</v>
      </c>
      <c r="G24" s="100">
        <v>7</v>
      </c>
      <c r="H24" s="100">
        <v>11</v>
      </c>
      <c r="I24" s="100">
        <v>3</v>
      </c>
      <c r="J24" s="100">
        <v>3</v>
      </c>
      <c r="K24" s="100">
        <v>3</v>
      </c>
      <c r="L24" s="100">
        <v>4</v>
      </c>
      <c r="M24" s="100">
        <v>1</v>
      </c>
      <c r="N24" s="100">
        <v>7</v>
      </c>
      <c r="O24" s="101">
        <f t="shared" si="1"/>
        <v>72</v>
      </c>
      <c r="P24" s="102">
        <f>O24/O47</f>
        <v>2.6986506746626688E-2</v>
      </c>
    </row>
    <row r="25" spans="2:18" ht="45" x14ac:dyDescent="0.3">
      <c r="B25" s="100" t="s">
        <v>43</v>
      </c>
      <c r="C25" s="100">
        <v>7</v>
      </c>
      <c r="D25" s="100">
        <v>8</v>
      </c>
      <c r="E25" s="100">
        <v>6</v>
      </c>
      <c r="F25" s="100">
        <v>2</v>
      </c>
      <c r="G25" s="100">
        <v>6</v>
      </c>
      <c r="H25" s="100">
        <v>3</v>
      </c>
      <c r="I25" s="100">
        <v>3</v>
      </c>
      <c r="J25" s="100">
        <v>4</v>
      </c>
      <c r="K25" s="100">
        <v>5</v>
      </c>
      <c r="L25" s="100">
        <v>6</v>
      </c>
      <c r="M25" s="100">
        <v>2</v>
      </c>
      <c r="N25" s="100">
        <v>8</v>
      </c>
      <c r="O25" s="101">
        <f t="shared" si="1"/>
        <v>60</v>
      </c>
      <c r="P25" s="102">
        <f>O25/O47</f>
        <v>2.2488755622188907E-2</v>
      </c>
    </row>
    <row r="26" spans="2:18" ht="45" x14ac:dyDescent="0.3">
      <c r="B26" s="100" t="s">
        <v>97</v>
      </c>
      <c r="C26" s="100">
        <v>4</v>
      </c>
      <c r="D26" s="100">
        <v>3</v>
      </c>
      <c r="E26" s="100">
        <v>3</v>
      </c>
      <c r="F26" s="100">
        <v>8</v>
      </c>
      <c r="G26" s="100">
        <v>8</v>
      </c>
      <c r="H26" s="100">
        <v>2</v>
      </c>
      <c r="I26" s="100">
        <v>2</v>
      </c>
      <c r="J26" s="100">
        <v>2</v>
      </c>
      <c r="K26" s="100">
        <v>2</v>
      </c>
      <c r="L26" s="100">
        <v>3</v>
      </c>
      <c r="M26" s="100">
        <v>23</v>
      </c>
      <c r="N26" s="100">
        <v>4</v>
      </c>
      <c r="O26" s="101">
        <f t="shared" si="1"/>
        <v>64</v>
      </c>
      <c r="P26" s="102">
        <f>O26/O47</f>
        <v>2.3988005997001498E-2</v>
      </c>
    </row>
    <row r="27" spans="2:18" ht="45" x14ac:dyDescent="0.3">
      <c r="B27" s="100" t="s">
        <v>98</v>
      </c>
      <c r="C27" s="100">
        <v>3</v>
      </c>
      <c r="D27" s="100">
        <v>5</v>
      </c>
      <c r="E27" s="100">
        <v>4</v>
      </c>
      <c r="F27" s="100">
        <v>7</v>
      </c>
      <c r="G27" s="100">
        <v>2</v>
      </c>
      <c r="H27" s="100">
        <v>4</v>
      </c>
      <c r="I27" s="100">
        <v>3</v>
      </c>
      <c r="J27" s="100">
        <v>3</v>
      </c>
      <c r="K27" s="100">
        <v>3</v>
      </c>
      <c r="L27" s="100">
        <v>5</v>
      </c>
      <c r="M27" s="100">
        <v>9</v>
      </c>
      <c r="N27" s="100">
        <v>2</v>
      </c>
      <c r="O27" s="101">
        <f t="shared" si="1"/>
        <v>50</v>
      </c>
      <c r="P27" s="102">
        <f>O27/O47</f>
        <v>1.8740629685157422E-2</v>
      </c>
      <c r="R27" s="16">
        <v>46</v>
      </c>
    </row>
    <row r="28" spans="2:18" ht="45" x14ac:dyDescent="0.3">
      <c r="B28" s="100" t="s">
        <v>99</v>
      </c>
      <c r="C28" s="100">
        <v>2</v>
      </c>
      <c r="D28" s="100">
        <v>4</v>
      </c>
      <c r="E28" s="100">
        <v>8</v>
      </c>
      <c r="F28" s="100">
        <v>6</v>
      </c>
      <c r="G28" s="100">
        <v>3</v>
      </c>
      <c r="H28" s="100">
        <v>3</v>
      </c>
      <c r="I28" s="100">
        <v>3</v>
      </c>
      <c r="J28" s="100">
        <v>3</v>
      </c>
      <c r="K28" s="100">
        <v>4</v>
      </c>
      <c r="L28" s="100">
        <v>6</v>
      </c>
      <c r="M28" s="100">
        <v>8</v>
      </c>
      <c r="N28" s="100">
        <v>3</v>
      </c>
      <c r="O28" s="101">
        <f t="shared" si="1"/>
        <v>53</v>
      </c>
      <c r="P28" s="102">
        <f>O28/O47</f>
        <v>1.9865067466266866E-2</v>
      </c>
    </row>
    <row r="29" spans="2:18" ht="45" x14ac:dyDescent="0.3">
      <c r="B29" s="100" t="s">
        <v>100</v>
      </c>
      <c r="C29" s="100">
        <v>5</v>
      </c>
      <c r="D29" s="100">
        <v>7</v>
      </c>
      <c r="E29" s="100">
        <v>9</v>
      </c>
      <c r="F29" s="100">
        <v>3</v>
      </c>
      <c r="G29" s="100">
        <v>4</v>
      </c>
      <c r="H29" s="100">
        <v>21</v>
      </c>
      <c r="I29" s="100">
        <v>3</v>
      </c>
      <c r="J29" s="100">
        <v>3</v>
      </c>
      <c r="K29" s="100">
        <v>3</v>
      </c>
      <c r="L29" s="100">
        <v>3</v>
      </c>
      <c r="M29" s="100">
        <v>7</v>
      </c>
      <c r="N29" s="100">
        <v>2</v>
      </c>
      <c r="O29" s="101">
        <f t="shared" si="1"/>
        <v>70</v>
      </c>
      <c r="P29" s="102">
        <f>O29/O47</f>
        <v>2.6236881559220389E-2</v>
      </c>
    </row>
    <row r="30" spans="2:18" ht="30" x14ac:dyDescent="0.3">
      <c r="B30" s="100" t="s">
        <v>101</v>
      </c>
      <c r="C30" s="100">
        <v>2</v>
      </c>
      <c r="D30" s="100">
        <v>6</v>
      </c>
      <c r="E30" s="100">
        <v>2</v>
      </c>
      <c r="F30" s="100">
        <v>5</v>
      </c>
      <c r="G30" s="100">
        <v>5</v>
      </c>
      <c r="H30" s="100">
        <v>3</v>
      </c>
      <c r="I30" s="100">
        <v>3</v>
      </c>
      <c r="J30" s="100">
        <v>3</v>
      </c>
      <c r="K30" s="100">
        <v>3</v>
      </c>
      <c r="L30" s="100">
        <v>3</v>
      </c>
      <c r="M30" s="100">
        <v>6</v>
      </c>
      <c r="N30" s="100">
        <v>8</v>
      </c>
      <c r="O30" s="101">
        <f t="shared" si="1"/>
        <v>49</v>
      </c>
      <c r="P30" s="102">
        <f>O30/O47</f>
        <v>1.8365817091454274E-2</v>
      </c>
    </row>
    <row r="31" spans="2:18" ht="30.6" customHeight="1" x14ac:dyDescent="0.3">
      <c r="B31" s="100" t="s">
        <v>102</v>
      </c>
      <c r="C31" s="101">
        <v>7</v>
      </c>
      <c r="D31" s="101">
        <v>2</v>
      </c>
      <c r="E31" s="101">
        <v>4</v>
      </c>
      <c r="F31" s="101">
        <v>4</v>
      </c>
      <c r="G31" s="101">
        <v>3</v>
      </c>
      <c r="H31" s="101">
        <v>33</v>
      </c>
      <c r="I31" s="101">
        <v>4</v>
      </c>
      <c r="J31" s="101">
        <v>4</v>
      </c>
      <c r="K31" s="101">
        <v>6</v>
      </c>
      <c r="L31" s="101">
        <v>7</v>
      </c>
      <c r="M31" s="101">
        <v>4</v>
      </c>
      <c r="N31" s="101">
        <v>9</v>
      </c>
      <c r="O31" s="101">
        <f t="shared" si="1"/>
        <v>87</v>
      </c>
      <c r="P31" s="102">
        <f>O31/O47</f>
        <v>3.2608695652173912E-2</v>
      </c>
    </row>
    <row r="32" spans="2:18" ht="30" x14ac:dyDescent="0.3">
      <c r="B32" s="100" t="s">
        <v>103</v>
      </c>
      <c r="C32" s="100">
        <v>9</v>
      </c>
      <c r="D32" s="100">
        <v>2</v>
      </c>
      <c r="E32" s="100">
        <v>0</v>
      </c>
      <c r="F32" s="100">
        <v>3</v>
      </c>
      <c r="G32" s="100">
        <v>2</v>
      </c>
      <c r="H32" s="100">
        <v>4</v>
      </c>
      <c r="I32" s="100">
        <v>4</v>
      </c>
      <c r="J32" s="100">
        <v>5</v>
      </c>
      <c r="K32" s="100">
        <v>2</v>
      </c>
      <c r="L32" s="100">
        <v>7</v>
      </c>
      <c r="M32" s="100">
        <v>5</v>
      </c>
      <c r="N32" s="100">
        <v>8</v>
      </c>
      <c r="O32" s="101">
        <f t="shared" si="1"/>
        <v>51</v>
      </c>
      <c r="P32" s="102">
        <f>O32/O47</f>
        <v>1.911544227886057E-2</v>
      </c>
    </row>
    <row r="33" spans="2:16" ht="30" x14ac:dyDescent="0.3">
      <c r="B33" s="100" t="s">
        <v>104</v>
      </c>
      <c r="C33" s="100">
        <v>10</v>
      </c>
      <c r="D33" s="100">
        <v>9</v>
      </c>
      <c r="E33" s="100">
        <v>8</v>
      </c>
      <c r="F33" s="100">
        <v>8</v>
      </c>
      <c r="G33" s="100">
        <v>1</v>
      </c>
      <c r="H33" s="100">
        <v>6</v>
      </c>
      <c r="I33" s="100">
        <v>5</v>
      </c>
      <c r="J33" s="100">
        <v>3</v>
      </c>
      <c r="K33" s="100">
        <v>8</v>
      </c>
      <c r="L33" s="100">
        <v>8</v>
      </c>
      <c r="M33" s="100">
        <v>4</v>
      </c>
      <c r="N33" s="100">
        <v>2</v>
      </c>
      <c r="O33" s="101">
        <f t="shared" si="1"/>
        <v>72</v>
      </c>
      <c r="P33" s="102">
        <f>O33/O47</f>
        <v>2.6986506746626688E-2</v>
      </c>
    </row>
    <row r="34" spans="2:16" ht="30" x14ac:dyDescent="0.3">
      <c r="B34" s="100" t="s">
        <v>105</v>
      </c>
      <c r="C34" s="101">
        <v>8</v>
      </c>
      <c r="D34" s="101">
        <v>8</v>
      </c>
      <c r="E34" s="101">
        <v>7</v>
      </c>
      <c r="F34" s="101">
        <v>9</v>
      </c>
      <c r="G34" s="101">
        <v>6</v>
      </c>
      <c r="H34" s="101">
        <v>7</v>
      </c>
      <c r="I34" s="101">
        <v>9</v>
      </c>
      <c r="J34" s="101">
        <v>5</v>
      </c>
      <c r="K34" s="101">
        <v>6</v>
      </c>
      <c r="L34" s="101">
        <v>5</v>
      </c>
      <c r="M34" s="101">
        <v>2</v>
      </c>
      <c r="N34" s="101">
        <v>4</v>
      </c>
      <c r="O34" s="101">
        <f t="shared" si="1"/>
        <v>76</v>
      </c>
      <c r="P34" s="102">
        <f>O34/O47</f>
        <v>2.8485757121439279E-2</v>
      </c>
    </row>
    <row r="35" spans="2:16" ht="30" x14ac:dyDescent="0.3">
      <c r="B35" s="100" t="s">
        <v>106</v>
      </c>
      <c r="C35" s="101">
        <v>7</v>
      </c>
      <c r="D35" s="101">
        <v>6</v>
      </c>
      <c r="E35" s="101">
        <v>1</v>
      </c>
      <c r="F35" s="101">
        <v>3</v>
      </c>
      <c r="G35" s="101">
        <v>7</v>
      </c>
      <c r="H35" s="101">
        <v>8</v>
      </c>
      <c r="I35" s="101">
        <v>2</v>
      </c>
      <c r="J35" s="101">
        <v>6</v>
      </c>
      <c r="K35" s="101">
        <v>4</v>
      </c>
      <c r="L35" s="101">
        <v>4</v>
      </c>
      <c r="M35" s="101">
        <v>0</v>
      </c>
      <c r="N35" s="101">
        <v>5</v>
      </c>
      <c r="O35" s="101">
        <f t="shared" si="1"/>
        <v>53</v>
      </c>
      <c r="P35" s="102">
        <f>O35/O47</f>
        <v>1.9865067466266866E-2</v>
      </c>
    </row>
    <row r="36" spans="2:16" ht="32.4" customHeight="1" x14ac:dyDescent="0.3">
      <c r="B36" s="100" t="s">
        <v>107</v>
      </c>
      <c r="C36" s="101">
        <v>3</v>
      </c>
      <c r="D36" s="101">
        <v>5</v>
      </c>
      <c r="E36" s="101">
        <v>2</v>
      </c>
      <c r="F36" s="101">
        <v>2</v>
      </c>
      <c r="G36" s="101">
        <v>8</v>
      </c>
      <c r="H36" s="101">
        <v>5</v>
      </c>
      <c r="I36" s="101">
        <v>4</v>
      </c>
      <c r="J36" s="101">
        <v>7</v>
      </c>
      <c r="K36" s="101">
        <v>6</v>
      </c>
      <c r="L36" s="101">
        <v>2</v>
      </c>
      <c r="M36" s="101">
        <v>9</v>
      </c>
      <c r="N36" s="101">
        <v>4</v>
      </c>
      <c r="O36" s="101">
        <f t="shared" si="1"/>
        <v>57</v>
      </c>
      <c r="P36" s="102">
        <f>O36/O47</f>
        <v>2.136431784107946E-2</v>
      </c>
    </row>
    <row r="37" spans="2:16" ht="29.4" customHeight="1" x14ac:dyDescent="0.3">
      <c r="B37" s="100" t="s">
        <v>108</v>
      </c>
      <c r="C37" s="101">
        <v>5</v>
      </c>
      <c r="D37" s="101">
        <v>4</v>
      </c>
      <c r="E37" s="101">
        <v>3</v>
      </c>
      <c r="F37" s="101">
        <v>11</v>
      </c>
      <c r="G37" s="101">
        <v>3</v>
      </c>
      <c r="H37" s="101">
        <v>4</v>
      </c>
      <c r="I37" s="101">
        <v>6</v>
      </c>
      <c r="J37" s="101">
        <v>8</v>
      </c>
      <c r="K37" s="101">
        <v>5</v>
      </c>
      <c r="L37" s="101">
        <v>4</v>
      </c>
      <c r="M37" s="101">
        <v>8</v>
      </c>
      <c r="N37" s="101">
        <v>7</v>
      </c>
      <c r="O37" s="101">
        <f t="shared" si="1"/>
        <v>68</v>
      </c>
      <c r="P37" s="102">
        <f>O37/O47</f>
        <v>2.5487256371814093E-2</v>
      </c>
    </row>
    <row r="38" spans="2:16" ht="24" customHeight="1" x14ac:dyDescent="0.3">
      <c r="B38" s="100" t="s">
        <v>109</v>
      </c>
      <c r="C38" s="101">
        <v>9</v>
      </c>
      <c r="D38" s="101">
        <v>3</v>
      </c>
      <c r="E38" s="101">
        <v>4</v>
      </c>
      <c r="F38" s="101">
        <v>9</v>
      </c>
      <c r="G38" s="101">
        <v>4</v>
      </c>
      <c r="H38" s="101">
        <v>3</v>
      </c>
      <c r="I38" s="101">
        <v>6</v>
      </c>
      <c r="J38" s="101">
        <v>3</v>
      </c>
      <c r="K38" s="101">
        <v>3</v>
      </c>
      <c r="L38" s="101">
        <v>5</v>
      </c>
      <c r="M38" s="101">
        <v>3</v>
      </c>
      <c r="N38" s="101">
        <v>8</v>
      </c>
      <c r="O38" s="101">
        <f t="shared" si="1"/>
        <v>60</v>
      </c>
      <c r="P38" s="102">
        <f>O38/O47</f>
        <v>2.2488755622188907E-2</v>
      </c>
    </row>
    <row r="39" spans="2:16" ht="30.6" customHeight="1" x14ac:dyDescent="0.3">
      <c r="B39" s="100" t="s">
        <v>110</v>
      </c>
      <c r="C39" s="101">
        <v>11</v>
      </c>
      <c r="D39" s="101">
        <v>7</v>
      </c>
      <c r="E39" s="101">
        <v>9</v>
      </c>
      <c r="F39" s="101">
        <v>8</v>
      </c>
      <c r="G39" s="101">
        <v>5</v>
      </c>
      <c r="H39" s="101">
        <v>7</v>
      </c>
      <c r="I39" s="101">
        <v>8</v>
      </c>
      <c r="J39" s="101">
        <v>4</v>
      </c>
      <c r="K39" s="101">
        <v>7</v>
      </c>
      <c r="L39" s="101">
        <v>9</v>
      </c>
      <c r="M39" s="101">
        <v>2</v>
      </c>
      <c r="N39" s="101">
        <v>3</v>
      </c>
      <c r="O39" s="101">
        <f t="shared" si="1"/>
        <v>80</v>
      </c>
      <c r="P39" s="102">
        <f>O39/O47</f>
        <v>2.9985007496251874E-2</v>
      </c>
    </row>
    <row r="40" spans="2:16" ht="27.6" customHeight="1" x14ac:dyDescent="0.3">
      <c r="B40" s="100" t="s">
        <v>111</v>
      </c>
      <c r="C40" s="101">
        <v>5</v>
      </c>
      <c r="D40" s="101">
        <v>4</v>
      </c>
      <c r="E40" s="101">
        <v>6</v>
      </c>
      <c r="F40" s="101">
        <v>7</v>
      </c>
      <c r="G40" s="101">
        <v>6</v>
      </c>
      <c r="H40" s="101">
        <v>6</v>
      </c>
      <c r="I40" s="101">
        <v>9</v>
      </c>
      <c r="J40" s="101">
        <v>5</v>
      </c>
      <c r="K40" s="101">
        <v>14</v>
      </c>
      <c r="L40" s="101">
        <v>0</v>
      </c>
      <c r="M40" s="101">
        <v>5</v>
      </c>
      <c r="N40" s="101">
        <v>11</v>
      </c>
      <c r="O40" s="101">
        <f t="shared" si="1"/>
        <v>78</v>
      </c>
      <c r="P40" s="102">
        <f>O40/O47</f>
        <v>2.9235382308845578E-2</v>
      </c>
    </row>
    <row r="41" spans="2:16" ht="45" x14ac:dyDescent="0.3">
      <c r="B41" s="100" t="s">
        <v>112</v>
      </c>
      <c r="C41" s="100">
        <v>8</v>
      </c>
      <c r="D41" s="100">
        <v>5</v>
      </c>
      <c r="E41" s="100">
        <v>8</v>
      </c>
      <c r="F41" s="100">
        <v>2</v>
      </c>
      <c r="G41" s="100">
        <v>7</v>
      </c>
      <c r="H41" s="100">
        <v>4</v>
      </c>
      <c r="I41" s="100">
        <v>2</v>
      </c>
      <c r="J41" s="100">
        <v>9</v>
      </c>
      <c r="K41" s="100">
        <v>2</v>
      </c>
      <c r="L41" s="100">
        <v>2</v>
      </c>
      <c r="M41" s="100">
        <v>4</v>
      </c>
      <c r="N41" s="100">
        <v>5</v>
      </c>
      <c r="O41" s="101">
        <f t="shared" si="1"/>
        <v>58</v>
      </c>
      <c r="P41" s="102">
        <f>O41/O47</f>
        <v>2.1739130434782608E-2</v>
      </c>
    </row>
    <row r="42" spans="2:16" ht="30" x14ac:dyDescent="0.3">
      <c r="B42" s="100" t="s">
        <v>113</v>
      </c>
      <c r="C42" s="100">
        <v>4</v>
      </c>
      <c r="D42" s="100">
        <v>8</v>
      </c>
      <c r="E42" s="100">
        <v>2</v>
      </c>
      <c r="F42" s="100">
        <v>3</v>
      </c>
      <c r="G42" s="100">
        <v>8</v>
      </c>
      <c r="H42" s="100">
        <v>5</v>
      </c>
      <c r="I42" s="100">
        <v>4</v>
      </c>
      <c r="J42" s="100">
        <v>10</v>
      </c>
      <c r="K42" s="100">
        <v>9</v>
      </c>
      <c r="L42" s="100">
        <v>4</v>
      </c>
      <c r="M42" s="100">
        <v>3</v>
      </c>
      <c r="N42" s="100">
        <v>6</v>
      </c>
      <c r="O42" s="101">
        <f t="shared" si="1"/>
        <v>66</v>
      </c>
      <c r="P42" s="102">
        <f>O42/O47</f>
        <v>2.4737631184407798E-2</v>
      </c>
    </row>
    <row r="43" spans="2:16" ht="28.2" customHeight="1" x14ac:dyDescent="0.3">
      <c r="B43" s="100" t="s">
        <v>114</v>
      </c>
      <c r="C43" s="101">
        <v>9</v>
      </c>
      <c r="D43" s="101">
        <v>8</v>
      </c>
      <c r="E43" s="101">
        <v>3</v>
      </c>
      <c r="F43" s="101">
        <v>4</v>
      </c>
      <c r="G43" s="101">
        <v>9</v>
      </c>
      <c r="H43" s="101">
        <v>5</v>
      </c>
      <c r="I43" s="101">
        <v>5</v>
      </c>
      <c r="J43" s="101">
        <v>1</v>
      </c>
      <c r="K43" s="101">
        <v>8</v>
      </c>
      <c r="L43" s="101">
        <v>14</v>
      </c>
      <c r="M43" s="101">
        <v>3</v>
      </c>
      <c r="N43" s="101">
        <v>7</v>
      </c>
      <c r="O43" s="101">
        <f t="shared" si="1"/>
        <v>76</v>
      </c>
      <c r="P43" s="102">
        <f>O43/O47</f>
        <v>2.8485757121439279E-2</v>
      </c>
    </row>
    <row r="44" spans="2:16" ht="31.8" customHeight="1" x14ac:dyDescent="0.3">
      <c r="B44" s="100" t="s">
        <v>115</v>
      </c>
      <c r="C44" s="101">
        <v>2</v>
      </c>
      <c r="D44" s="101">
        <v>7</v>
      </c>
      <c r="E44" s="101">
        <v>5</v>
      </c>
      <c r="F44" s="101">
        <v>5</v>
      </c>
      <c r="G44" s="101">
        <v>1</v>
      </c>
      <c r="H44" s="101">
        <v>4</v>
      </c>
      <c r="I44" s="101">
        <v>6</v>
      </c>
      <c r="J44" s="101">
        <v>3</v>
      </c>
      <c r="K44" s="101">
        <v>5</v>
      </c>
      <c r="L44" s="101">
        <v>12</v>
      </c>
      <c r="M44" s="101">
        <v>5</v>
      </c>
      <c r="N44" s="101">
        <v>8</v>
      </c>
      <c r="O44" s="101">
        <f t="shared" si="1"/>
        <v>63</v>
      </c>
      <c r="P44" s="102">
        <f>O44/O47</f>
        <v>2.3613193403298351E-2</v>
      </c>
    </row>
    <row r="45" spans="2:16" ht="30" x14ac:dyDescent="0.3">
      <c r="B45" s="100" t="s">
        <v>116</v>
      </c>
      <c r="C45" s="101">
        <v>9</v>
      </c>
      <c r="D45" s="101">
        <v>6</v>
      </c>
      <c r="E45" s="101">
        <v>7</v>
      </c>
      <c r="F45" s="101">
        <v>4</v>
      </c>
      <c r="G45" s="101">
        <v>2</v>
      </c>
      <c r="H45" s="101">
        <v>3</v>
      </c>
      <c r="I45" s="101">
        <v>7</v>
      </c>
      <c r="J45" s="101">
        <v>11</v>
      </c>
      <c r="K45" s="101">
        <v>3</v>
      </c>
      <c r="L45" s="101">
        <v>6</v>
      </c>
      <c r="M45" s="101">
        <v>4</v>
      </c>
      <c r="N45" s="101">
        <v>3</v>
      </c>
      <c r="O45" s="101">
        <f t="shared" si="1"/>
        <v>65</v>
      </c>
      <c r="P45" s="102">
        <f>O45/O47</f>
        <v>2.4362818590704646E-2</v>
      </c>
    </row>
    <row r="46" spans="2:16" x14ac:dyDescent="0.3">
      <c r="B46" s="10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>
        <f t="shared" si="1"/>
        <v>0</v>
      </c>
      <c r="P46" s="102"/>
    </row>
    <row r="47" spans="2:16" ht="21" x14ac:dyDescent="0.3"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3" t="s">
        <v>150</v>
      </c>
      <c r="N47" s="94"/>
      <c r="O47" s="95">
        <f>SUBTOTAL(109,O3:O46)</f>
        <v>2668</v>
      </c>
      <c r="P47" s="96">
        <f>SUBTOTAL(109,P3:P46)</f>
        <v>0.99999999999999989</v>
      </c>
    </row>
  </sheetData>
  <mergeCells count="1">
    <mergeCell ref="B1:P1"/>
  </mergeCells>
  <conditionalFormatting sqref="P2:P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{0F11FB21-BB2D-480D-A66E-CBC7FDA0217A}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scale="2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1FB21-BB2D-480D-A66E-CBC7FDA02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E34"/>
  <sheetViews>
    <sheetView showGridLines="0" zoomScale="80" zoomScaleNormal="80" workbookViewId="0"/>
  </sheetViews>
  <sheetFormatPr defaultRowHeight="15.6" x14ac:dyDescent="0.3"/>
  <cols>
    <col min="1" max="1" width="13.5546875" customWidth="1"/>
    <col min="2" max="2" width="39.5546875" style="1" customWidth="1"/>
    <col min="3" max="3" width="24.21875" style="15" customWidth="1"/>
    <col min="4" max="4" width="24.21875" style="74" customWidth="1"/>
    <col min="5" max="5" width="8.88671875" style="1"/>
    <col min="6" max="7" width="12.88671875" customWidth="1"/>
  </cols>
  <sheetData>
    <row r="1" spans="2:4" ht="15.6" customHeight="1" x14ac:dyDescent="0.3">
      <c r="B1" s="158" t="s">
        <v>85</v>
      </c>
      <c r="C1" s="158"/>
      <c r="D1" s="158"/>
    </row>
    <row r="2" spans="2:4" ht="38.4" customHeight="1" x14ac:dyDescent="0.3">
      <c r="B2" s="158"/>
      <c r="C2" s="158"/>
      <c r="D2" s="158"/>
    </row>
    <row r="3" spans="2:4" x14ac:dyDescent="0.3">
      <c r="B3" s="76" t="s">
        <v>129</v>
      </c>
      <c r="C3" s="77" t="s">
        <v>130</v>
      </c>
      <c r="D3" s="78" t="s">
        <v>133</v>
      </c>
    </row>
    <row r="4" spans="2:4" x14ac:dyDescent="0.3">
      <c r="B4" s="79" t="s">
        <v>117</v>
      </c>
      <c r="C4" s="80">
        <v>4</v>
      </c>
      <c r="D4" s="85">
        <f>C4/C16</f>
        <v>3.7037037037037035E-2</v>
      </c>
    </row>
    <row r="5" spans="2:4" x14ac:dyDescent="0.3">
      <c r="B5" s="79" t="s">
        <v>118</v>
      </c>
      <c r="C5" s="80">
        <v>6</v>
      </c>
      <c r="D5" s="85">
        <f>C5/C16</f>
        <v>5.5555555555555552E-2</v>
      </c>
    </row>
    <row r="6" spans="2:4" x14ac:dyDescent="0.3">
      <c r="B6" s="79" t="s">
        <v>119</v>
      </c>
      <c r="C6" s="80">
        <v>9</v>
      </c>
      <c r="D6" s="85">
        <f>C6/C16</f>
        <v>8.3333333333333329E-2</v>
      </c>
    </row>
    <row r="7" spans="2:4" x14ac:dyDescent="0.3">
      <c r="B7" s="79" t="s">
        <v>120</v>
      </c>
      <c r="C7" s="80">
        <v>4</v>
      </c>
      <c r="D7" s="85">
        <f>C7/C16</f>
        <v>3.7037037037037035E-2</v>
      </c>
    </row>
    <row r="8" spans="2:4" x14ac:dyDescent="0.3">
      <c r="B8" s="79" t="s">
        <v>149</v>
      </c>
      <c r="C8" s="80">
        <v>8</v>
      </c>
      <c r="D8" s="85">
        <f>C8/C16</f>
        <v>7.407407407407407E-2</v>
      </c>
    </row>
    <row r="9" spans="2:4" x14ac:dyDescent="0.3">
      <c r="B9" s="79" t="s">
        <v>121</v>
      </c>
      <c r="C9" s="80">
        <v>8</v>
      </c>
      <c r="D9" s="85">
        <f>C9/C16</f>
        <v>7.407407407407407E-2</v>
      </c>
    </row>
    <row r="10" spans="2:4" x14ac:dyDescent="0.3">
      <c r="B10" s="79" t="s">
        <v>122</v>
      </c>
      <c r="C10" s="80">
        <v>5</v>
      </c>
      <c r="D10" s="85">
        <f>C10/C16</f>
        <v>4.6296296296296294E-2</v>
      </c>
    </row>
    <row r="11" spans="2:4" x14ac:dyDescent="0.3">
      <c r="B11" s="79" t="s">
        <v>123</v>
      </c>
      <c r="C11" s="80">
        <v>10</v>
      </c>
      <c r="D11" s="85">
        <f>C11/C16</f>
        <v>9.2592592592592587E-2</v>
      </c>
    </row>
    <row r="12" spans="2:4" x14ac:dyDescent="0.3">
      <c r="B12" s="79" t="s">
        <v>124</v>
      </c>
      <c r="C12" s="80">
        <v>6</v>
      </c>
      <c r="D12" s="85">
        <f>C12/C16</f>
        <v>5.5555555555555552E-2</v>
      </c>
    </row>
    <row r="13" spans="2:4" x14ac:dyDescent="0.3">
      <c r="B13" s="79" t="s">
        <v>125</v>
      </c>
      <c r="C13" s="80">
        <v>8</v>
      </c>
      <c r="D13" s="85">
        <f>C13/C16</f>
        <v>7.407407407407407E-2</v>
      </c>
    </row>
    <row r="14" spans="2:4" x14ac:dyDescent="0.3">
      <c r="B14" s="79" t="s">
        <v>126</v>
      </c>
      <c r="C14" s="80">
        <v>22</v>
      </c>
      <c r="D14" s="85">
        <f>C14/C16</f>
        <v>0.20370370370370369</v>
      </c>
    </row>
    <row r="15" spans="2:4" x14ac:dyDescent="0.3">
      <c r="B15" s="79" t="s">
        <v>127</v>
      </c>
      <c r="C15" s="80">
        <v>18</v>
      </c>
      <c r="D15" s="85">
        <f>C15/C16</f>
        <v>0.16666666666666666</v>
      </c>
    </row>
    <row r="16" spans="2:4" x14ac:dyDescent="0.3">
      <c r="B16" s="83" t="s">
        <v>134</v>
      </c>
      <c r="C16" s="81">
        <f>SUM(C4:C15)</f>
        <v>108</v>
      </c>
      <c r="D16" s="82">
        <f>SUBTOTAL(109,D4:D15)</f>
        <v>1</v>
      </c>
    </row>
    <row r="17" spans="2:4" x14ac:dyDescent="0.3">
      <c r="B17" s="84"/>
      <c r="C17" s="69"/>
      <c r="D17" s="75"/>
    </row>
    <row r="18" spans="2:4" x14ac:dyDescent="0.3">
      <c r="B18" s="159" t="s">
        <v>82</v>
      </c>
      <c r="C18" s="159"/>
      <c r="D18" s="159"/>
    </row>
    <row r="19" spans="2:4" x14ac:dyDescent="0.3">
      <c r="B19" s="159"/>
      <c r="C19" s="159"/>
      <c r="D19" s="159"/>
    </row>
    <row r="20" spans="2:4" x14ac:dyDescent="0.3">
      <c r="B20" s="159"/>
      <c r="C20" s="159"/>
      <c r="D20" s="159"/>
    </row>
    <row r="21" spans="2:4" x14ac:dyDescent="0.3">
      <c r="B21" s="70" t="s">
        <v>131</v>
      </c>
      <c r="C21" s="73" t="s">
        <v>130</v>
      </c>
      <c r="D21" s="107" t="s">
        <v>133</v>
      </c>
    </row>
    <row r="22" spans="2:4" x14ac:dyDescent="0.3">
      <c r="B22" s="71" t="s">
        <v>117</v>
      </c>
      <c r="C22" s="80">
        <v>8</v>
      </c>
      <c r="D22" s="86">
        <f>C22/C34</f>
        <v>8.247422680412371E-2</v>
      </c>
    </row>
    <row r="23" spans="2:4" x14ac:dyDescent="0.3">
      <c r="B23" s="71" t="s">
        <v>118</v>
      </c>
      <c r="C23" s="80">
        <v>6</v>
      </c>
      <c r="D23" s="86">
        <f>C23/C34</f>
        <v>6.1855670103092786E-2</v>
      </c>
    </row>
    <row r="24" spans="2:4" x14ac:dyDescent="0.3">
      <c r="B24" s="71" t="s">
        <v>119</v>
      </c>
      <c r="C24" s="80">
        <v>8</v>
      </c>
      <c r="D24" s="86">
        <f>C24/C34</f>
        <v>8.247422680412371E-2</v>
      </c>
    </row>
    <row r="25" spans="2:4" x14ac:dyDescent="0.3">
      <c r="B25" s="71" t="s">
        <v>120</v>
      </c>
      <c r="C25" s="80">
        <v>5</v>
      </c>
      <c r="D25" s="86">
        <f>C25/C34</f>
        <v>5.1546391752577317E-2</v>
      </c>
    </row>
    <row r="26" spans="2:4" x14ac:dyDescent="0.3">
      <c r="B26" s="71" t="s">
        <v>149</v>
      </c>
      <c r="C26" s="80">
        <v>0</v>
      </c>
      <c r="D26" s="86">
        <f>C26/C34</f>
        <v>0</v>
      </c>
    </row>
    <row r="27" spans="2:4" x14ac:dyDescent="0.3">
      <c r="B27" s="71" t="s">
        <v>121</v>
      </c>
      <c r="C27" s="80">
        <v>10</v>
      </c>
      <c r="D27" s="86">
        <f>C27/C34</f>
        <v>0.10309278350515463</v>
      </c>
    </row>
    <row r="28" spans="2:4" x14ac:dyDescent="0.3">
      <c r="B28" s="71" t="s">
        <v>122</v>
      </c>
      <c r="C28" s="80">
        <v>4</v>
      </c>
      <c r="D28" s="86">
        <f>C28/C34</f>
        <v>4.1237113402061855E-2</v>
      </c>
    </row>
    <row r="29" spans="2:4" x14ac:dyDescent="0.3">
      <c r="B29" s="71" t="s">
        <v>123</v>
      </c>
      <c r="C29" s="80">
        <v>9</v>
      </c>
      <c r="D29" s="86">
        <f>C29/C34</f>
        <v>9.2783505154639179E-2</v>
      </c>
    </row>
    <row r="30" spans="2:4" x14ac:dyDescent="0.3">
      <c r="B30" s="71" t="s">
        <v>124</v>
      </c>
      <c r="C30" s="80">
        <v>16</v>
      </c>
      <c r="D30" s="86">
        <f>C30/C34</f>
        <v>0.16494845360824742</v>
      </c>
    </row>
    <row r="31" spans="2:4" x14ac:dyDescent="0.3">
      <c r="B31" s="71" t="s">
        <v>125</v>
      </c>
      <c r="C31" s="80">
        <v>3</v>
      </c>
      <c r="D31" s="86">
        <f>C31/C34</f>
        <v>3.0927835051546393E-2</v>
      </c>
    </row>
    <row r="32" spans="2:4" x14ac:dyDescent="0.3">
      <c r="B32" s="71" t="s">
        <v>126</v>
      </c>
      <c r="C32" s="80">
        <v>20</v>
      </c>
      <c r="D32" s="86">
        <f>C32/C34</f>
        <v>0.20618556701030927</v>
      </c>
    </row>
    <row r="33" spans="2:4" x14ac:dyDescent="0.3">
      <c r="B33" s="72" t="s">
        <v>127</v>
      </c>
      <c r="C33" s="108">
        <v>8</v>
      </c>
      <c r="D33" s="87">
        <f>C33/C34</f>
        <v>8.247422680412371E-2</v>
      </c>
    </row>
    <row r="34" spans="2:4" x14ac:dyDescent="0.3">
      <c r="B34" s="110" t="s">
        <v>134</v>
      </c>
      <c r="C34" s="109">
        <f>SUBTOTAL(109,Tabela2[Quantidade])</f>
        <v>97</v>
      </c>
      <c r="D34" s="111">
        <f>SUM(Tabela2[Porcentagem])</f>
        <v>0.99999999999999989</v>
      </c>
    </row>
  </sheetData>
  <mergeCells count="2">
    <mergeCell ref="B1:D2"/>
    <mergeCell ref="B18:D20"/>
  </mergeCells>
  <pageMargins left="0.511811024" right="0.511811024" top="0.78740157499999996" bottom="0.78740157499999996" header="0.31496062000000002" footer="0.31496062000000002"/>
  <pageSetup paperSize="3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Compatibilidade</vt:lpstr>
      <vt:lpstr>Vendas</vt:lpstr>
      <vt:lpstr>Itens Mais Vendido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marilainny martins da silva</cp:lastModifiedBy>
  <cp:lastPrinted>2016-11-28T00:08:32Z</cp:lastPrinted>
  <dcterms:created xsi:type="dcterms:W3CDTF">2016-11-20T23:41:53Z</dcterms:created>
  <dcterms:modified xsi:type="dcterms:W3CDTF">2016-11-28T00:32:58Z</dcterms:modified>
</cp:coreProperties>
</file>