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tazník" sheetId="1" r:id="rId4"/>
    <sheet state="visible" name="Výsledky" sheetId="2" r:id="rId5"/>
    <sheet state="hidden" name="Výpočty" sheetId="3" r:id="rId6"/>
  </sheets>
  <definedNames/>
  <calcPr/>
  <extLst>
    <ext uri="GoogleSheetsCustomDataVersion1">
      <go:sheetsCustomData xmlns:go="http://customooxmlschemas.google.com/" r:id="rId7" roundtripDataSignature="AMtx7miOCDTXO0AgWetoe0VPdW+QGJ3QyQ=="/>
    </ext>
  </extLst>
</workbook>
</file>

<file path=xl/sharedStrings.xml><?xml version="1.0" encoding="utf-8"?>
<sst xmlns="http://schemas.openxmlformats.org/spreadsheetml/2006/main" count="244" uniqueCount="102">
  <si>
    <t>BELBINŮV TEST TÝMOVÝCH ROLÍ</t>
  </si>
  <si>
    <t>I.</t>
  </si>
  <si>
    <t>ČÍM, JAK VĚŘÍM, MOHU BÝT TÝMU PROSPĚŠNÝ:</t>
  </si>
  <si>
    <t>a)</t>
  </si>
  <si>
    <t>Myslím, že si dovedu rychle všimnout nových příležitostí a včas jich využít.</t>
  </si>
  <si>
    <t>b)</t>
  </si>
  <si>
    <t>Mohu dobře spolupracovat s velmi širokým okruhem lidí.</t>
  </si>
  <si>
    <t>c)</t>
  </si>
  <si>
    <t>Velmi snadno a přirozeně přicházím na nové myšlenky a nápady.</t>
  </si>
  <si>
    <t>d)</t>
  </si>
  <si>
    <t xml:space="preserve">Dokážu vyhecovat lidi k činnosti kdykoliv zjistím, že mohou něčím cenným přispět k skupinovým cílům. </t>
  </si>
  <si>
    <t>e)</t>
  </si>
  <si>
    <t>Moje schopnost dotahovat věci do konce vyplývá z mé osobní výkonnosti.</t>
  </si>
  <si>
    <t>f)</t>
  </si>
  <si>
    <t>Dokážu čelit občasné neoblíbenosti, jestliže to vede nakonec k dobrým výsledkům.</t>
  </si>
  <si>
    <t>g)</t>
  </si>
  <si>
    <t>Rychle vycítím, co se má dělat v situaci, kterou znám.</t>
  </si>
  <si>
    <t>h)</t>
  </si>
  <si>
    <t>Dovedu bez předsudků a zaujatosti najít rozumné důvody pro změnu zaměření činnosti.</t>
  </si>
  <si>
    <t>II.</t>
  </si>
  <si>
    <t>MÉ NEDOSTATKY V TÝMOVÉ PRÁCI BY SE NEJSPÍŠE PROJEVILY TÍM, ŽE:</t>
  </si>
  <si>
    <t xml:space="preserve">Necítím se dobře, pokud pracovní schůzka nemá jasnou strukturu a není dobře řízená. </t>
  </si>
  <si>
    <t>Mám tendenci být příliš velkorysý k lidem, kteří zastávají opodstatněné stanovisko, jemuž nebyla věnována náležitá pozornost.</t>
  </si>
  <si>
    <t>Mám tendenci mluvit příliš, když se skupina dostane k novým myšlenkám.</t>
  </si>
  <si>
    <t>Můj objektivní náhled mi neumožňuje sdílet nadšení ostatních.</t>
  </si>
  <si>
    <t>Někdy se jevím jako příliš energický a autoritářský, když potřebuji něco dodělat.</t>
  </si>
  <si>
    <t xml:space="preserve">Je pro mě těžké být v popředí nebo vystupovat ve vedoucí roli snad proto, že jsem příliš  citlivý na atmosféru ve skupině. </t>
  </si>
  <si>
    <t>Stává se mi, že se tak ponořím do svých myšlenek, že ztratím ponětí o tom, co se děje.</t>
  </si>
  <si>
    <t>Druzí mi někdy vyčítají, že se příliš starám o podružné detaily a lámu si hlavu nad  možnými nezdary.</t>
  </si>
  <si>
    <t>III.</t>
  </si>
  <si>
    <t>KDYŽ SPOLUPRACUJI NA NĚJAKÉM PROJEKTU S JINÝMI LIDMI:</t>
  </si>
  <si>
    <t>Mám schopnost lidi ovlivnit, aniž bych je k něčemu nutil.</t>
  </si>
  <si>
    <t>Moje bdělost umožňuje předcházet omylům a chybám.</t>
  </si>
  <si>
    <t xml:space="preserve">Jsem připraven tlačit ostatní do činnosti, aby se na setkání neztrácel čas a zřetel na hlavní cíl. </t>
  </si>
  <si>
    <t>Dá se počítat s tím, že přispěji něčím originálním.</t>
  </si>
  <si>
    <t>Jsem vždy připraven hájit dobrý návrh ve společném zájmu.</t>
  </si>
  <si>
    <t>Jsem blázen do nových myšlenek a posledních vývojových novinek.</t>
  </si>
  <si>
    <t>Věřím, že ostatní oceňují mou schopnost chladného úsudku.</t>
  </si>
  <si>
    <t xml:space="preserve">Je na mne spolehnutí, že dohlédnu na to, aby se udělalo, co je třeba. </t>
  </si>
  <si>
    <t>IV.</t>
  </si>
  <si>
    <t xml:space="preserve">MŮJ CHARAKTERISTICKÝ PŘÍSTUP K PRÁCI SE PROJEVUJE TÍM, ŽE:  </t>
  </si>
  <si>
    <t xml:space="preserve">Mám zájem lépe poznat své kolegy. </t>
  </si>
  <si>
    <t>Nezdráhám se odmítnout názory druhých a zastávám sám menšinové stanovisko.</t>
  </si>
  <si>
    <t>Obvykle najdu řadu argumentů vyvracejících nesmyslné návrhy.</t>
  </si>
  <si>
    <t>Dokážu uvést věci do chodu, kdyþ je třeba začít uskutečňovat plán.</t>
  </si>
  <si>
    <t>Mám tendenci vyhýbat se obvyklým věcem a přicházet s něčím nečekaným.</t>
  </si>
  <si>
    <t xml:space="preserve">Snažím se vnést náznak dokonalosti do každé týmové práce, na níž se podílím. </t>
  </si>
  <si>
    <t>Dokážu využít kontaktů vně samotného týmu.</t>
  </si>
  <si>
    <t>Zajímám se o všechna stanoviska, a tak se bez obtíží přizpůsobím, když už se musím rozhodnout.</t>
  </si>
  <si>
    <t>V.</t>
  </si>
  <si>
    <t>PRÁCE MĚ TĚŠÍ, PROTOŽE:</t>
  </si>
  <si>
    <t>Baví mě analyzovat situace a zvažovat všechny možné volby.</t>
  </si>
  <si>
    <t>Zajímá mě nacházet praktická řešení problémů.</t>
  </si>
  <si>
    <t>Rád cítím, že podporuji dobré pracovní vztahy.</t>
  </si>
  <si>
    <t>Mohu uplatnit silný vliv na rozhodnutí.</t>
  </si>
  <si>
    <t>Mám příležitost setkávat se s lidmi, kteří mi mohou poskytnout novou zkušenost.</t>
  </si>
  <si>
    <t>Dokážu sjednotit názory různých lidí a vést je ke společné žádoucí činnosti.</t>
  </si>
  <si>
    <t>Cítím se ve svém živlu, když se mohu věnovat nějakému úkolu.</t>
  </si>
  <si>
    <t xml:space="preserve">Mám rád věci, které napínají mou představivost.  </t>
  </si>
  <si>
    <t>VI.</t>
  </si>
  <si>
    <t>DOSTANU-LI NEČEKANĚ OBTÍŽNÝ ÚKOL, KTERÝ JE NUTNO SPLNIT V OMEZENÉM ČASE A S NEZNÁMÝMI LIDMI:</t>
  </si>
  <si>
    <t>Sedl bych si někam do kouta a přemýšlel o tom, jak se dostat ze slepé uličky a snažil se	ujasnit si další postup.</t>
  </si>
  <si>
    <t xml:space="preserve">Byl bych ochoten pracovat s člověkem, který projevuje nejpozitivnější přístup, bez ohledu na to, jak těžko snesitelný může být. </t>
  </si>
  <si>
    <t>Hledal bych způsob, jak zmenšit složitost úkolu stanovením toho, jak mohou různí lidé nejlépe přispět.</t>
  </si>
  <si>
    <t>Můj přirozený cit pro povinnost by pomohl zajistit, že dodržíme harmonogram.</t>
  </si>
  <si>
    <t>Věřím, že bych zůstal klidný a udržel si schopnost jasně myslet.</t>
  </si>
  <si>
    <t>Držel bych se stále účelu navzdory tlakům.</t>
  </si>
  <si>
    <t xml:space="preserve">Byl bych ochoten ujmout se vedení, kdybych cítil, že se skupina nehýbá z místa. </t>
  </si>
  <si>
    <t>Zahájil bych rozhovory a jednání se záměrem stimulovat nové myšlenky a uvést věci do pohybu.</t>
  </si>
  <si>
    <t>VII.</t>
  </si>
  <si>
    <t xml:space="preserve">VE VZTAHU K PROBLÉMŮM, V NICHŽ JSEM ZAANGAŽOVÁN, PŘI PRÁCI VE SKUPINĚ:   </t>
  </si>
  <si>
    <t>Mám sklon projevovat netrpělivost s těmi, kdo zdržují postup.</t>
  </si>
  <si>
    <t>Ostatní mě mohou kritizovat za to, že jsem příliš analytický a necitlivý.</t>
  </si>
  <si>
    <t>Moje potřeba ujistit se, že je práce udělána dobře, může být překážkou postupu.</t>
  </si>
  <si>
    <t>Snadno se začnu nudit a spoléhám na někoho z týmu, že mě vyburcuje.</t>
  </si>
  <si>
    <t xml:space="preserve">Je pro mě obtížné začít, dokud cíl není jasný. </t>
  </si>
  <si>
    <t>Někdy se mi nedaří vysvětlovat a objasňovat složité myšlenky, které mě napadají.</t>
  </si>
  <si>
    <t>Jsem si vědom toho, že požaduji od ostatních věci, které sám nedovedu.</t>
  </si>
  <si>
    <t>Váhám se postavit na odpor, když se setkám se skutečnou opozicí.</t>
  </si>
  <si>
    <t>KONTROLA</t>
  </si>
  <si>
    <t>Předseda</t>
  </si>
  <si>
    <t>Rejža</t>
  </si>
  <si>
    <t>Chrlič</t>
  </si>
  <si>
    <t>Rejpal</t>
  </si>
  <si>
    <t>Tahoun</t>
  </si>
  <si>
    <t>Shánil</t>
  </si>
  <si>
    <t>Hasič</t>
  </si>
  <si>
    <t>Dotahovač</t>
  </si>
  <si>
    <t>Sloupec1</t>
  </si>
  <si>
    <t>Sloupec2</t>
  </si>
  <si>
    <t>Shaper</t>
  </si>
  <si>
    <t>Implementor</t>
  </si>
  <si>
    <t>Plant</t>
  </si>
  <si>
    <t>Completer</t>
  </si>
  <si>
    <t>Monitor</t>
  </si>
  <si>
    <t>Resource</t>
  </si>
  <si>
    <t>Teamworker</t>
  </si>
  <si>
    <t>Specialist</t>
  </si>
  <si>
    <t>Chairman</t>
  </si>
  <si>
    <t>Coordinator</t>
  </si>
  <si>
    <t>Body</t>
  </si>
  <si>
    <t>Celkem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</si>
</sst>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sz val="12.0"/>
      <color rgb="FF000000"/>
      <name val="Calibri"/>
    </font>
    <font>
      <b/>
      <sz val="12.0"/>
      <color theme="1"/>
      <name val="Calibri"/>
    </font>
    <font>
      <b/>
      <sz val="18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i/>
      <sz val="12.0"/>
      <color rgb="FF000000"/>
      <name val="Calibri"/>
    </font>
    <font>
      <sz val="12.0"/>
      <color rgb="FFFFFFFF"/>
      <name val="Calibri"/>
    </font>
    <font>
      <b/>
      <sz val="16.0"/>
      <color rgb="FF000000"/>
      <name val="Calibri"/>
    </font>
    <font>
      <b/>
      <sz val="8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5">
    <border/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" fillId="0" fontId="6" numFmtId="0" xfId="0" applyAlignment="1" applyBorder="1" applyFont="1">
      <alignment horizontal="center"/>
    </xf>
    <xf borderId="1" fillId="0" fontId="7" numFmtId="0" xfId="0" applyAlignment="1" applyBorder="1" applyFont="1">
      <alignment horizontal="left" vertical="center"/>
    </xf>
    <xf borderId="0" fillId="0" fontId="1" numFmtId="0" xfId="0" applyAlignment="1" applyFont="1">
      <alignment readingOrder="0"/>
    </xf>
    <xf borderId="0" fillId="0" fontId="7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Font="1"/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11" numFmtId="0" xfId="0" applyFont="1"/>
    <xf borderId="2" fillId="0" fontId="11" numFmtId="0" xfId="0" applyAlignment="1" applyBorder="1" applyFont="1">
      <alignment horizontal="left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3" fillId="0" fontId="13" numFmtId="0" xfId="0" applyBorder="1" applyFont="1"/>
    <xf borderId="3" fillId="0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595959"/>
                </a:solidFill>
                <a:latin typeface="Calibri"/>
              </a:defRPr>
            </a:pPr>
            <a:r>
              <a:rPr b="1" i="0" sz="1800">
                <a:solidFill>
                  <a:srgbClr val="595959"/>
                </a:solidFill>
                <a:latin typeface="Calibri"/>
              </a:rPr>
              <a:t>BELBINŮV TEST TÝMOVÝCH ROLÍ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'Výsledky'!$B$4:$I$4</c:f>
            </c:strRef>
          </c:cat>
          <c:val>
            <c:numRef>
              <c:f>'Výsledky'!$B$5:$I$5</c:f>
              <c:numCache/>
            </c:numRef>
          </c:val>
        </c:ser>
        <c:axId val="933801916"/>
        <c:axId val="1973714726"/>
      </c:barChart>
      <c:catAx>
        <c:axId val="933801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</a:p>
        </c:txPr>
        <c:crossAx val="1973714726"/>
      </c:catAx>
      <c:valAx>
        <c:axId val="1973714726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33801916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595959"/>
                </a:solidFill>
                <a:latin typeface="Calibri"/>
              </a:defRPr>
            </a:pPr>
            <a:r>
              <a:rPr b="1" i="0" sz="1800">
                <a:solidFill>
                  <a:srgbClr val="595959"/>
                </a:solidFill>
                <a:latin typeface="Calibri"/>
              </a:rPr>
              <a:t>BELBINŮV TEST TÝMOVÝCH ROLÍ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800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'Výsledky'!$B$13:$B$20</c:f>
            </c:strRef>
          </c:cat>
          <c:val>
            <c:numRef>
              <c:f>'Výsledky'!$C$13:$C$20</c:f>
              <c:numCache/>
            </c:numRef>
          </c:val>
        </c:ser>
        <c:axId val="1813257390"/>
        <c:axId val="1499145863"/>
      </c:barChart>
      <c:catAx>
        <c:axId val="1813257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</a:p>
        </c:txPr>
        <c:crossAx val="1499145863"/>
      </c:catAx>
      <c:valAx>
        <c:axId val="1499145863"/>
        <c:scaling>
          <c:orientation val="minMax"/>
          <c:max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13257390"/>
      </c:valAx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6</xdr:row>
      <xdr:rowOff>28575</xdr:rowOff>
    </xdr:from>
    <xdr:ext cx="4829175" cy="3667125"/>
    <xdr:graphicFrame>
      <xdr:nvGraphicFramePr>
        <xdr:cNvPr id="17420110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838200</xdr:colOff>
      <xdr:row>10</xdr:row>
      <xdr:rowOff>38100</xdr:rowOff>
    </xdr:from>
    <xdr:ext cx="4933950" cy="3667125"/>
    <xdr:graphicFrame>
      <xdr:nvGraphicFramePr>
        <xdr:cNvPr id="12667661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44"/>
    <col customWidth="1" min="3" max="3" width="92.89"/>
    <col customWidth="1" min="4" max="26" width="8.44"/>
  </cols>
  <sheetData>
    <row r="1" ht="15.7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0</v>
      </c>
      <c r="B2" s="4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5" t="s">
        <v>1</v>
      </c>
      <c r="B4" s="6" t="s">
        <v>2</v>
      </c>
      <c r="C4" s="7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8" t="s">
        <v>3</v>
      </c>
      <c r="B5" s="9">
        <v>0.0</v>
      </c>
      <c r="C5" s="10" t="s">
        <v>4</v>
      </c>
      <c r="D5" s="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4.0" customHeight="1">
      <c r="A6" s="8" t="s">
        <v>5</v>
      </c>
      <c r="B6" s="9">
        <v>2.0</v>
      </c>
      <c r="C6" s="10" t="s">
        <v>6</v>
      </c>
      <c r="D6" s="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24.0" customHeight="1">
      <c r="A7" s="8" t="s">
        <v>7</v>
      </c>
      <c r="B7" s="9">
        <v>4.0</v>
      </c>
      <c r="C7" s="10" t="s">
        <v>8</v>
      </c>
      <c r="D7" s="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24.0" customHeight="1">
      <c r="A8" s="8" t="s">
        <v>9</v>
      </c>
      <c r="B8" s="8"/>
      <c r="C8" s="10" t="s">
        <v>10</v>
      </c>
      <c r="D8" s="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24.0" customHeight="1">
      <c r="A9" s="8" t="s">
        <v>11</v>
      </c>
      <c r="B9" s="8"/>
      <c r="C9" s="10" t="s">
        <v>12</v>
      </c>
      <c r="D9" s="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24.0" customHeight="1">
      <c r="A10" s="8" t="s">
        <v>13</v>
      </c>
      <c r="B10" s="9">
        <v>4.0</v>
      </c>
      <c r="C10" s="10" t="s">
        <v>14</v>
      </c>
      <c r="D10" s="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24.0" customHeight="1">
      <c r="A11" s="8" t="s">
        <v>15</v>
      </c>
      <c r="B11" s="8"/>
      <c r="C11" s="10" t="s">
        <v>16</v>
      </c>
      <c r="D11" s="2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24.0" customHeight="1">
      <c r="A12" s="8" t="s">
        <v>17</v>
      </c>
      <c r="B12" s="8"/>
      <c r="C12" s="10" t="s">
        <v>18</v>
      </c>
      <c r="D12" s="2"/>
      <c r="E12" s="11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1"/>
      <c r="B13" s="13">
        <f>SUM(B5:B12)</f>
        <v>10</v>
      </c>
      <c r="C13" s="14" t="str">
        <f>IF(B13=0,"Přidělte každému z výroků výše 0 - 10 bodů tak, aby byl součet všech bodů rovný 10",IF(B13=10,"V pořádku",IF(B13&lt;10,"Přidělili jste málo bodů - doplňte je tak, aby byl součet 10","Přidělili jste příliš mnoho bodů - uberte je tak, aby byl součet 10")))</f>
        <v>V pořádku</v>
      </c>
      <c r="D13" s="2" t="str">
        <f>IF(B13=10,"",A4)</f>
        <v/>
      </c>
      <c r="E13" s="1"/>
      <c r="F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6" t="str">
        <f>CONCATENATE("Bodů k přidělení: ",10-B13)</f>
        <v>Bodů k přidělení: 0</v>
      </c>
      <c r="D14" s="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5" t="s">
        <v>19</v>
      </c>
      <c r="B16" s="6" t="s">
        <v>20</v>
      </c>
      <c r="C16" s="7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4.0" customHeight="1">
      <c r="A17" s="8" t="s">
        <v>3</v>
      </c>
      <c r="B17" s="8"/>
      <c r="C17" s="10" t="s">
        <v>21</v>
      </c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24.0" customHeight="1">
      <c r="A18" s="8" t="s">
        <v>5</v>
      </c>
      <c r="B18" s="8"/>
      <c r="C18" s="10" t="s">
        <v>22</v>
      </c>
      <c r="D18" s="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4.0" customHeight="1">
      <c r="A19" s="8" t="s">
        <v>7</v>
      </c>
      <c r="B19" s="8">
        <v>1.0</v>
      </c>
      <c r="C19" s="10" t="s">
        <v>23</v>
      </c>
      <c r="D19" s="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24.0" customHeight="1">
      <c r="A20" s="8" t="s">
        <v>9</v>
      </c>
      <c r="B20" s="8"/>
      <c r="C20" s="17" t="s">
        <v>24</v>
      </c>
      <c r="D20" s="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24.0" customHeight="1">
      <c r="A21" s="8" t="s">
        <v>11</v>
      </c>
      <c r="B21" s="8">
        <v>8.0</v>
      </c>
      <c r="C21" s="10" t="s">
        <v>25</v>
      </c>
      <c r="D21" s="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24.0" customHeight="1">
      <c r="A22" s="8" t="s">
        <v>13</v>
      </c>
      <c r="B22" s="8"/>
      <c r="C22" s="10" t="s">
        <v>26</v>
      </c>
      <c r="D22" s="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4.0" customHeight="1">
      <c r="A23" s="8" t="s">
        <v>15</v>
      </c>
      <c r="B23" s="8"/>
      <c r="C23" s="10" t="s">
        <v>27</v>
      </c>
      <c r="D23" s="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24.0" customHeight="1">
      <c r="A24" s="8" t="s">
        <v>17</v>
      </c>
      <c r="B24" s="8">
        <v>1.0</v>
      </c>
      <c r="C24" s="10" t="s">
        <v>28</v>
      </c>
      <c r="D24" s="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"/>
      <c r="B25" s="13">
        <f>SUM(B17:B24)</f>
        <v>10</v>
      </c>
      <c r="C25" s="14" t="str">
        <f>IF(B25=0,"Přidělte každému z výroků výše 0 - 10 bodů tak, aby byl součet všech bodů rovný 10",IF(B25=10,"V pořádku",IF(B25&lt;10,"Přidělili jste málo bodů - doplňte je tak, aby byl součet 10","Přidělili jste příliš mnoho bodů - uberte je tak, aby byl součet 10")))</f>
        <v>V pořádku</v>
      </c>
      <c r="D25" s="2" t="str">
        <f>IF(B25=10,"",A16)</f>
        <v/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6" t="str">
        <f>CONCATENATE("Bodů k přidělení: ",10-B25)</f>
        <v>Bodů k přidělení: 0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 t="s">
        <v>29</v>
      </c>
      <c r="B28" s="6" t="s">
        <v>30</v>
      </c>
      <c r="C28" s="7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4.0" customHeight="1">
      <c r="A29" s="8" t="s">
        <v>3</v>
      </c>
      <c r="B29" s="8">
        <v>4.0</v>
      </c>
      <c r="C29" s="17" t="s">
        <v>31</v>
      </c>
      <c r="D29" s="2">
        <v>3.0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4.0" customHeight="1">
      <c r="A30" s="8" t="s">
        <v>5</v>
      </c>
      <c r="B30" s="8"/>
      <c r="C30" s="10" t="s">
        <v>32</v>
      </c>
      <c r="D30" s="2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24.0" customHeight="1">
      <c r="A31" s="8" t="s">
        <v>7</v>
      </c>
      <c r="B31" s="8"/>
      <c r="C31" s="10" t="s">
        <v>33</v>
      </c>
      <c r="D31" s="2">
        <v>2.0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24.0" customHeight="1">
      <c r="A32" s="8" t="s">
        <v>9</v>
      </c>
      <c r="B32" s="9">
        <v>2.0</v>
      </c>
      <c r="C32" s="10" t="s">
        <v>34</v>
      </c>
      <c r="D32" s="2">
        <v>4.0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24.0" customHeight="1">
      <c r="A33" s="8" t="s">
        <v>11</v>
      </c>
      <c r="B33" s="8"/>
      <c r="C33" s="10" t="s">
        <v>35</v>
      </c>
      <c r="D33" s="2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24.0" customHeight="1">
      <c r="A34" s="8" t="s">
        <v>13</v>
      </c>
      <c r="B34" s="8"/>
      <c r="C34" s="10" t="s">
        <v>36</v>
      </c>
      <c r="D34" s="2">
        <v>3.0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4.0" customHeight="1">
      <c r="A35" s="8" t="s">
        <v>15</v>
      </c>
      <c r="B35" s="8"/>
      <c r="C35" s="10" t="s">
        <v>37</v>
      </c>
      <c r="D35" s="2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24.0" customHeight="1">
      <c r="A36" s="8" t="s">
        <v>17</v>
      </c>
      <c r="B36" s="9">
        <v>4.0</v>
      </c>
      <c r="C36" s="10" t="s">
        <v>38</v>
      </c>
      <c r="D36" s="2">
        <v>4.0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"/>
      <c r="B37" s="13">
        <f>SUM(B29:B36)</f>
        <v>10</v>
      </c>
      <c r="C37" s="14" t="str">
        <f>IF(B37=0,"Přidělte každému z výroků výše 0 - 10 bodů tak, aby byl součet všech bodů rovný 10",IF(B37=10,"V pořádku",IF(B37&lt;10,"Přidělili jste málo bodů - doplňte je tak, aby byl součet 10","Přidělili jste příliš mnoho bodů - uberte je tak, aby byl součet 10")))</f>
        <v>V pořádku</v>
      </c>
      <c r="D37" s="2" t="str">
        <f>IF(B37=10,"",A28)</f>
        <v/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6" t="str">
        <f>CONCATENATE("Bodů k přidělení: ",10-B37)</f>
        <v>Bodů k přidělení: 0</v>
      </c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5" t="s">
        <v>39</v>
      </c>
      <c r="B40" s="6" t="s">
        <v>40</v>
      </c>
      <c r="C40" s="7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4.0" customHeight="1">
      <c r="A41" s="8" t="s">
        <v>3</v>
      </c>
      <c r="B41" s="8"/>
      <c r="C41" s="10" t="s">
        <v>41</v>
      </c>
      <c r="D41" s="2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24.0" customHeight="1">
      <c r="A42" s="8" t="s">
        <v>5</v>
      </c>
      <c r="B42" s="8"/>
      <c r="C42" s="10" t="s">
        <v>42</v>
      </c>
      <c r="D42" s="2">
        <v>2.0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24.0" customHeight="1">
      <c r="A43" s="8" t="s">
        <v>7</v>
      </c>
      <c r="B43" s="8"/>
      <c r="C43" s="10" t="s">
        <v>43</v>
      </c>
      <c r="D43" s="2">
        <v>2.0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24.0" customHeight="1">
      <c r="A44" s="8" t="s">
        <v>9</v>
      </c>
      <c r="B44" s="8">
        <v>6.0</v>
      </c>
      <c r="C44" s="10" t="s">
        <v>44</v>
      </c>
      <c r="D44" s="2">
        <v>5.0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24.0" customHeight="1">
      <c r="A45" s="8" t="s">
        <v>11</v>
      </c>
      <c r="B45" s="8">
        <v>2.0</v>
      </c>
      <c r="C45" s="10" t="s">
        <v>45</v>
      </c>
      <c r="D45" s="2">
        <v>3.0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24.0" customHeight="1">
      <c r="A46" s="8" t="s">
        <v>13</v>
      </c>
      <c r="B46" s="8">
        <v>2.0</v>
      </c>
      <c r="C46" s="10" t="s">
        <v>46</v>
      </c>
      <c r="D46" s="2">
        <v>2.0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24.0" customHeight="1">
      <c r="A47" s="8" t="s">
        <v>15</v>
      </c>
      <c r="B47" s="8"/>
      <c r="C47" s="10" t="s">
        <v>47</v>
      </c>
      <c r="D47" s="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24.0" customHeight="1">
      <c r="A48" s="8" t="s">
        <v>17</v>
      </c>
      <c r="B48" s="8"/>
      <c r="C48" s="10" t="s">
        <v>48</v>
      </c>
      <c r="D48" s="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"/>
      <c r="B49" s="13">
        <f>SUM(B41:B48)</f>
        <v>10</v>
      </c>
      <c r="C49" s="14" t="str">
        <f>IF(B49=0,"Přidělte každému z výroků výše 0 - 10 bodů tak, aby byl součet všech bodů rovný 10",IF(B49=10,"V pořádku",IF(B49&lt;10,"Přidělili jste málo bodů - doplňte je tak, aby byl součet 10","Přidělili jste příliš mnoho bodů - uberte je tak, aby byl součet 10")))</f>
        <v>V pořádku</v>
      </c>
      <c r="D49" s="2" t="str">
        <f>IF(B49=10,"",A40)</f>
        <v/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6" t="str">
        <f>CONCATENATE("Bodů k přidělení: ",10-B49)</f>
        <v>Bodů k přidělení: 0</v>
      </c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5" t="s">
        <v>49</v>
      </c>
      <c r="B52" s="6" t="s">
        <v>50</v>
      </c>
      <c r="C52" s="7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4.0" customHeight="1">
      <c r="A53" s="8" t="s">
        <v>3</v>
      </c>
      <c r="B53" s="8"/>
      <c r="C53" s="10" t="s">
        <v>51</v>
      </c>
      <c r="D53" s="2">
        <v>1.0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24.0" customHeight="1">
      <c r="A54" s="8" t="s">
        <v>5</v>
      </c>
      <c r="B54" s="8">
        <v>4.0</v>
      </c>
      <c r="C54" s="10" t="s">
        <v>52</v>
      </c>
      <c r="D54" s="2">
        <v>5.0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24.0" customHeight="1">
      <c r="A55" s="8" t="s">
        <v>7</v>
      </c>
      <c r="B55" s="8"/>
      <c r="C55" s="10" t="s">
        <v>53</v>
      </c>
      <c r="D55" s="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24.0" customHeight="1">
      <c r="A56" s="8" t="s">
        <v>9</v>
      </c>
      <c r="B56" s="8">
        <v>3.0</v>
      </c>
      <c r="C56" s="10" t="s">
        <v>54</v>
      </c>
      <c r="D56" s="2">
        <v>2.0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24.0" customHeight="1">
      <c r="A57" s="8" t="s">
        <v>11</v>
      </c>
      <c r="B57" s="8"/>
      <c r="C57" s="10" t="s">
        <v>55</v>
      </c>
      <c r="D57" s="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24.0" customHeight="1">
      <c r="A58" s="8" t="s">
        <v>13</v>
      </c>
      <c r="B58" s="8"/>
      <c r="C58" s="10" t="s">
        <v>56</v>
      </c>
      <c r="D58" s="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24.0" customHeight="1">
      <c r="A59" s="8" t="s">
        <v>15</v>
      </c>
      <c r="B59" s="8"/>
      <c r="C59" s="10" t="s">
        <v>57</v>
      </c>
      <c r="D59" s="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24.0" customHeight="1">
      <c r="A60" s="8" t="s">
        <v>17</v>
      </c>
      <c r="B60" s="8">
        <v>3.0</v>
      </c>
      <c r="C60" s="10" t="s">
        <v>58</v>
      </c>
      <c r="D60" s="2">
        <v>3.0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"/>
      <c r="B61" s="13">
        <f>SUM(B53:B60)</f>
        <v>10</v>
      </c>
      <c r="C61" s="14" t="str">
        <f>IF(B61=0,"Přidělte každému z výroků výše 0 - 10 bodů tak, aby byl součet všech bodů rovný 10",IF(B61=10,"V pořádku",IF(B61&lt;10,"Přidělili jste málo bodů - doplňte je tak, aby byl součet 10","Přidělili jste příliš mnoho bodů - uberte je tak, aby byl součet 10")))</f>
        <v>V pořádku</v>
      </c>
      <c r="D61" s="2" t="str">
        <f>IF(B61=10,"",A52)</f>
        <v/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6" t="str">
        <f>CONCATENATE("Bodů k přidělení: ",10-B61)</f>
        <v>Bodů k přidělení: 0</v>
      </c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5" t="s">
        <v>59</v>
      </c>
      <c r="B64" s="6" t="s">
        <v>60</v>
      </c>
      <c r="C64" s="7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4.0" customHeight="1">
      <c r="A65" s="8" t="s">
        <v>3</v>
      </c>
      <c r="B65" s="8"/>
      <c r="C65" s="10" t="s">
        <v>61</v>
      </c>
      <c r="D65" s="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24.0" customHeight="1">
      <c r="A66" s="8" t="s">
        <v>5</v>
      </c>
      <c r="B66" s="8"/>
      <c r="C66" s="10" t="s">
        <v>62</v>
      </c>
      <c r="D66" s="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24.0" customHeight="1">
      <c r="A67" s="8" t="s">
        <v>7</v>
      </c>
      <c r="B67" s="8"/>
      <c r="C67" s="10" t="s">
        <v>63</v>
      </c>
      <c r="D67" s="2">
        <v>3.0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24.0" customHeight="1">
      <c r="A68" s="8" t="s">
        <v>9</v>
      </c>
      <c r="B68" s="8"/>
      <c r="C68" s="10" t="s">
        <v>64</v>
      </c>
      <c r="D68" s="2">
        <v>1.0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24.0" customHeight="1">
      <c r="A69" s="8" t="s">
        <v>11</v>
      </c>
      <c r="B69" s="8">
        <v>4.0</v>
      </c>
      <c r="C69" s="10" t="s">
        <v>65</v>
      </c>
      <c r="D69" s="2">
        <v>5.0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24.0" customHeight="1">
      <c r="A70" s="8" t="s">
        <v>13</v>
      </c>
      <c r="B70" s="8"/>
      <c r="C70" s="10" t="s">
        <v>66</v>
      </c>
      <c r="D70" s="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24.0" customHeight="1">
      <c r="A71" s="8" t="s">
        <v>15</v>
      </c>
      <c r="B71" s="8">
        <v>4.0</v>
      </c>
      <c r="C71" s="10" t="s">
        <v>67</v>
      </c>
      <c r="D71" s="2">
        <v>5.0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24.0" customHeight="1">
      <c r="A72" s="8" t="s">
        <v>17</v>
      </c>
      <c r="B72" s="8">
        <v>2.0</v>
      </c>
      <c r="C72" s="10" t="s">
        <v>68</v>
      </c>
      <c r="D72" s="2">
        <v>2.0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"/>
      <c r="B73" s="13">
        <f>SUM(B65:B72)</f>
        <v>10</v>
      </c>
      <c r="C73" s="14" t="str">
        <f>IF(B73=0,"Přidělte každému z výroků výše 0 - 10 bodů tak, aby byl součet všech bodů rovný 10",IF(B73=10,"V pořádku",IF(B73&lt;10,"Přidělili jste málo bodů - doplňte je tak, aby byl součet 10","Přidělili jste příliš mnoho bodů - uberte je tak, aby byl součet 10")))</f>
        <v>V pořádku</v>
      </c>
      <c r="D73" s="2" t="str">
        <f>IF(B73=10,"",A64)</f>
        <v/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6" t="str">
        <f>CONCATENATE("Bodů k přidělení: ",10-B73)</f>
        <v>Bodů k přidělení: 0</v>
      </c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5" t="s">
        <v>69</v>
      </c>
      <c r="B76" s="6" t="s">
        <v>70</v>
      </c>
      <c r="C76" s="7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4.0" customHeight="1">
      <c r="A77" s="8" t="s">
        <v>3</v>
      </c>
      <c r="B77" s="8"/>
      <c r="C77" s="10" t="s">
        <v>71</v>
      </c>
      <c r="D77" s="2">
        <v>3.0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24.0" customHeight="1">
      <c r="A78" s="8" t="s">
        <v>5</v>
      </c>
      <c r="B78" s="8"/>
      <c r="C78" s="10" t="s">
        <v>72</v>
      </c>
      <c r="D78" s="2">
        <v>1.0</v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24.0" customHeight="1">
      <c r="A79" s="8" t="s">
        <v>7</v>
      </c>
      <c r="B79" s="8">
        <v>4.0</v>
      </c>
      <c r="C79" s="10" t="s">
        <v>73</v>
      </c>
      <c r="D79" s="2">
        <v>5.0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24.0" customHeight="1">
      <c r="A80" s="8" t="s">
        <v>9</v>
      </c>
      <c r="B80" s="8"/>
      <c r="C80" s="10" t="s">
        <v>74</v>
      </c>
      <c r="D80" s="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24.0" customHeight="1">
      <c r="A81" s="8" t="s">
        <v>11</v>
      </c>
      <c r="B81" s="8">
        <v>3.0</v>
      </c>
      <c r="C81" s="10" t="s">
        <v>75</v>
      </c>
      <c r="D81" s="2">
        <v>3.0</v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24.0" customHeight="1">
      <c r="A82" s="8" t="s">
        <v>13</v>
      </c>
      <c r="B82" s="8">
        <v>3.0</v>
      </c>
      <c r="C82" s="10" t="s">
        <v>76</v>
      </c>
      <c r="D82" s="2">
        <v>3.0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24.0" customHeight="1">
      <c r="A83" s="8" t="s">
        <v>15</v>
      </c>
      <c r="B83" s="8"/>
      <c r="C83" s="10" t="s">
        <v>77</v>
      </c>
      <c r="D83" s="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24.0" customHeight="1">
      <c r="A84" s="8" t="s">
        <v>17</v>
      </c>
      <c r="B84" s="8"/>
      <c r="C84" s="10" t="s">
        <v>78</v>
      </c>
      <c r="D84" s="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"/>
      <c r="B85" s="13">
        <f>SUM(B77:B84)</f>
        <v>10</v>
      </c>
      <c r="C85" s="14" t="str">
        <f>IF(B85=0,"Přidělte každému z výroků výše 0 - 10 bodů tak, aby byl součet všech bodů rovný 10",IF(B85=10,"V pořádku",IF(B85&lt;10,"Přidělili jste málo bodů - doplňte je tak, aby byl součet 10","Přidělili jste příliš mnoho bodů - uberte je tak, aby byl součet 10")))</f>
        <v>V pořádku</v>
      </c>
      <c r="D85" s="18" t="str">
        <f>IF(B85=10,"",A76)</f>
        <v/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6" t="str">
        <f>CONCATENATE("Bodů k přidělení: ",10-B85)</f>
        <v>Bodů k přidělení: 0</v>
      </c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9" t="str">
        <f>IF(B95=0,"Zkontrolujte své odpovědi!","Hotovo - můžete přejít k výsledkům ve vedlejším listu!")</f>
        <v>Hotovo - můžete přejít k výsledkům ve vedlejším listu!</v>
      </c>
      <c r="B88" s="1"/>
      <c r="C88" s="1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 t="str">
        <f>IF(B95=1,"",CONCATENATE("Vraťte se k těmto otázkám: ",D13," ",D25," ",D37," ",D49," ",D61," ",D73," ",D85))</f>
        <v/>
      </c>
      <c r="C89" s="1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20" t="s">
        <v>79</v>
      </c>
      <c r="C93" s="1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8" t="b">
        <f>AND(B13=10,B25=10,B37=10,B49=10,B61=10,B73=10,B85=10)</f>
        <v>1</v>
      </c>
      <c r="C94" s="1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21">
        <f>IF(AND(B13=10,B25=10,B37=10,B49=10,B61=10,B73=10,B85=10),1,0)</f>
        <v>1</v>
      </c>
      <c r="C95" s="1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8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8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8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8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8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8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8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8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8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8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8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8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8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8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8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8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8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8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8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8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8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8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8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8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8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8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8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8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8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8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8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8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8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8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8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8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8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8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8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8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8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8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8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8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8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8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8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8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8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8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8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8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8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8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8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8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8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8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8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8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8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8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8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8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8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8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8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8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8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8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8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8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8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8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8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8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8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8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8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8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8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8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8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8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8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8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8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8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8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8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8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13 B25 B37 B49 B61 B73 B85">
    <cfRule type="cellIs" dxfId="0" priority="1" operator="greaterThan">
      <formula>10</formula>
    </cfRule>
  </conditionalFormatting>
  <conditionalFormatting sqref="B13 B25 B37 B49 B61 B73 B85">
    <cfRule type="cellIs" dxfId="0" priority="2" operator="lessThan">
      <formula>10</formula>
    </cfRule>
  </conditionalFormatting>
  <conditionalFormatting sqref="B13 B25 B37 B49 B61 B73 B85">
    <cfRule type="cellIs" dxfId="1" priority="3" operator="equal">
      <formula>10</formula>
    </cfRule>
  </conditionalFormatting>
  <dataValidations>
    <dataValidation type="list" allowBlank="1" showErrorMessage="1" sqref="B5:B12 B17:B24 B29:B36 B41:B48 B53:B60 B65:B72 B77:B84">
      <formula1>'Výpočty'!$M$4:$M$14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9" width="17.11"/>
    <col customWidth="1" min="10" max="26" width="8.44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tr">
        <f>IF(K4=0,"Vraťte se na list Dotazník a zkontrolujte přiřazení bodů k jednotlivým výrokům!","BELBINŮV TEST TÝMOVÝCH ROLÍ")</f>
        <v>BELBINŮV TEST TÝMOVÝCH ROLÍ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2" t="s">
        <v>80</v>
      </c>
      <c r="C4" s="22" t="s">
        <v>81</v>
      </c>
      <c r="D4" s="22" t="s">
        <v>82</v>
      </c>
      <c r="E4" s="22" t="s">
        <v>83</v>
      </c>
      <c r="F4" s="22" t="s">
        <v>84</v>
      </c>
      <c r="G4" s="22" t="s">
        <v>85</v>
      </c>
      <c r="H4" s="22" t="s">
        <v>86</v>
      </c>
      <c r="I4" s="22" t="s">
        <v>87</v>
      </c>
      <c r="J4" s="1"/>
      <c r="K4" s="23">
        <f>'Dotazník'!B95</f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7"/>
      <c r="B5" s="24">
        <f>IF($K$4=0,"???",VLOOKUP(B4,'Výpočty'!$B$4:$J$11,9,FALSE()))</f>
        <v>4</v>
      </c>
      <c r="C5" s="24">
        <f>IF($K$4=0,"???",VLOOKUP(C4,'Výpočty'!$B$4:$J$11,9,FALSE()))</f>
        <v>19</v>
      </c>
      <c r="D5" s="24">
        <f>IF($K$4=0,"???",VLOOKUP(D4,'Výpočty'!$B$4:$J$11,9,FALSE()))</f>
        <v>14</v>
      </c>
      <c r="E5" s="24">
        <f>IF($K$4=0,"???",VLOOKUP(E4,'Výpočty'!$B$4:$J$11,9,FALSE()))</f>
        <v>4</v>
      </c>
      <c r="F5" s="24">
        <f>IF($K$4=0,"???",VLOOKUP(F4,'Výpočty'!$B$4:$J$11,9,FALSE()))</f>
        <v>17</v>
      </c>
      <c r="G5" s="24">
        <f>IF($K$4=0,"???",VLOOKUP(G4,'Výpočty'!$B$4:$J$11,9,FALSE()))</f>
        <v>3</v>
      </c>
      <c r="H5" s="24">
        <f>IF($K$4=0,"???",VLOOKUP(H4,'Výpočty'!$B$4:$J$11,9,FALSE()))</f>
        <v>2</v>
      </c>
      <c r="I5" s="24">
        <f>IF($K$4=0,"???",VLOOKUP(I4,'Výpočty'!$B$4:$J$11,9,FALSE()))</f>
        <v>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2" t="s">
        <v>88</v>
      </c>
      <c r="C12" s="24" t="s">
        <v>89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5" t="s">
        <v>90</v>
      </c>
      <c r="B13" s="22" t="s">
        <v>81</v>
      </c>
      <c r="C13" s="24">
        <f>IF($K$4=0,"???",VLOOKUP(B13,'Výpočty'!$B$4:$J$11,9,FALSE()))</f>
        <v>19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5" t="s">
        <v>91</v>
      </c>
      <c r="B14" s="22" t="s">
        <v>84</v>
      </c>
      <c r="C14" s="24">
        <f>IF($K$4=0,"???",VLOOKUP(B14,'Výpočty'!$B$4:$J$11,9,FALSE()))</f>
        <v>17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5" t="s">
        <v>92</v>
      </c>
      <c r="B15" s="22" t="s">
        <v>82</v>
      </c>
      <c r="C15" s="24">
        <f>IF($K$4=0,"???",VLOOKUP(B15,'Výpočty'!$B$4:$J$11,9,FALSE()))</f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5" t="s">
        <v>93</v>
      </c>
      <c r="B16" s="22" t="s">
        <v>87</v>
      </c>
      <c r="C16" s="24">
        <f>IF($K$4=0,"???",VLOOKUP(B16,'Výpočty'!$B$4:$J$11,9,FALSE()))</f>
        <v>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22" t="s">
        <v>80</v>
      </c>
      <c r="C17" s="24">
        <f>IF($K$4=0,"???",VLOOKUP(B17,'Výpočty'!$B$4:$J$11,9,FALSE()))</f>
        <v>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5" t="s">
        <v>94</v>
      </c>
      <c r="B18" s="22" t="s">
        <v>83</v>
      </c>
      <c r="C18" s="24">
        <f>IF($K$4=0,"???",VLOOKUP(B18,'Výpočty'!$B$4:$J$11,9,FALSE()))</f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5" t="s">
        <v>95</v>
      </c>
      <c r="B19" s="22" t="s">
        <v>85</v>
      </c>
      <c r="C19" s="24">
        <f>IF($K$4=0,"???",VLOOKUP(B19,'Výpočty'!$B$4:$J$11,9,FALSE()))</f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5" t="s">
        <v>96</v>
      </c>
      <c r="B20" s="22" t="s">
        <v>86</v>
      </c>
      <c r="C20" s="24">
        <f>IF($K$4=0,"???",VLOOKUP(B20,'Výpočty'!$B$4:$J$11,9,FALSE()))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5" t="s">
        <v>97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5" t="s">
        <v>98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5" t="s">
        <v>99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B5:I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C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44"/>
  </cols>
  <sheetData>
    <row r="1" ht="15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/>
      <c r="B2" s="26"/>
      <c r="C2" s="27" t="s">
        <v>1</v>
      </c>
      <c r="D2" s="27" t="s">
        <v>19</v>
      </c>
      <c r="E2" s="27" t="s">
        <v>29</v>
      </c>
      <c r="F2" s="27" t="s">
        <v>39</v>
      </c>
      <c r="G2" s="27" t="s">
        <v>49</v>
      </c>
      <c r="H2" s="27" t="s">
        <v>59</v>
      </c>
      <c r="I2" s="27" t="s">
        <v>69</v>
      </c>
      <c r="J2" s="27" t="s">
        <v>100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/>
      <c r="B3" s="28"/>
      <c r="C3" s="28"/>
      <c r="D3" s="28"/>
      <c r="E3" s="28"/>
      <c r="F3" s="28"/>
      <c r="G3" s="28"/>
      <c r="H3" s="28"/>
      <c r="I3" s="28"/>
      <c r="J3" s="29" t="s">
        <v>101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/>
      <c r="B4" s="30" t="s">
        <v>80</v>
      </c>
      <c r="C4" s="31" t="str">
        <f>VLOOKUP(C16,'Dotazník'!$A$5:$B$12,2)</f>
        <v/>
      </c>
      <c r="D4" s="31" t="str">
        <f>VLOOKUP(D16,'Dotazník'!$A$17:$B$24,2)</f>
        <v/>
      </c>
      <c r="E4" s="31">
        <f>VLOOKUP(E16,'Dotazník'!$A$29:$B$36,2)</f>
        <v>4</v>
      </c>
      <c r="F4" s="31" t="str">
        <f>VLOOKUP(F16,'Dotazník'!$A$41:$B$48,2)</f>
        <v/>
      </c>
      <c r="G4" s="31" t="str">
        <f>VLOOKUP(G16,'Dotazník'!$A$53:$B$60,2)</f>
        <v/>
      </c>
      <c r="H4" s="31" t="str">
        <f>VLOOKUP(H16,'Dotazník'!$A$65:$B$72,2)</f>
        <v/>
      </c>
      <c r="I4" s="31" t="str">
        <f>VLOOKUP(I16,'Dotazník'!$A$77:$B$84,2)</f>
        <v/>
      </c>
      <c r="J4" s="32">
        <f t="shared" ref="J4:J11" si="1">SUM(C4:I4)</f>
        <v>4</v>
      </c>
      <c r="K4" s="25"/>
      <c r="L4" s="25"/>
      <c r="M4" s="25">
        <v>0.0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/>
      <c r="B5" s="30" t="s">
        <v>81</v>
      </c>
      <c r="C5" s="31">
        <f>VLOOKUP(C17,'Dotazník'!$A$5:$B$12,2)</f>
        <v>4</v>
      </c>
      <c r="D5" s="31">
        <f>VLOOKUP(D17,'Dotazník'!$A$17:$B$24,2)</f>
        <v>8</v>
      </c>
      <c r="E5" s="31" t="str">
        <f>VLOOKUP(E17,'Dotazník'!$A$29:$B$36,2)</f>
        <v/>
      </c>
      <c r="F5" s="31" t="str">
        <f>VLOOKUP(F17,'Dotazník'!$A$41:$B$48,2)</f>
        <v/>
      </c>
      <c r="G5" s="31">
        <f>VLOOKUP(G17,'Dotazník'!$A$53:$B$60,2)</f>
        <v>3</v>
      </c>
      <c r="H5" s="31">
        <f>VLOOKUP(H17,'Dotazník'!$A$65:$B$72,2)</f>
        <v>4</v>
      </c>
      <c r="I5" s="31" t="str">
        <f>VLOOKUP(I17,'Dotazník'!$A$77:$B$84,2)</f>
        <v/>
      </c>
      <c r="J5" s="32">
        <f t="shared" si="1"/>
        <v>19</v>
      </c>
      <c r="K5" s="25"/>
      <c r="L5" s="25"/>
      <c r="M5" s="25">
        <v>1.0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/>
      <c r="B6" s="30" t="s">
        <v>82</v>
      </c>
      <c r="C6" s="31">
        <f>VLOOKUP(C18,'Dotazník'!$A$5:$B$12,2)</f>
        <v>4</v>
      </c>
      <c r="D6" s="31" t="str">
        <f>VLOOKUP(D18,'Dotazník'!$A$17:$B$24,2)</f>
        <v/>
      </c>
      <c r="E6" s="31">
        <f>VLOOKUP(E18,'Dotazník'!$A$29:$B$36,2)</f>
        <v>2</v>
      </c>
      <c r="F6" s="31">
        <f>VLOOKUP(F18,'Dotazník'!$A$41:$B$48,2)</f>
        <v>2</v>
      </c>
      <c r="G6" s="31">
        <f>VLOOKUP(G18,'Dotazník'!$A$53:$B$60,2)</f>
        <v>3</v>
      </c>
      <c r="H6" s="31" t="str">
        <f>VLOOKUP(H18,'Dotazník'!$A$65:$B$72,2)</f>
        <v/>
      </c>
      <c r="I6" s="31">
        <f>VLOOKUP(I18,'Dotazník'!$A$77:$B$84,2)</f>
        <v>3</v>
      </c>
      <c r="J6" s="32">
        <f t="shared" si="1"/>
        <v>14</v>
      </c>
      <c r="K6" s="25"/>
      <c r="L6" s="25"/>
      <c r="M6" s="25">
        <v>2.0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/>
      <c r="B7" s="30" t="s">
        <v>83</v>
      </c>
      <c r="C7" s="31" t="str">
        <f>VLOOKUP(C19,'Dotazník'!$A$5:$B$12,2)</f>
        <v/>
      </c>
      <c r="D7" s="31" t="str">
        <f>VLOOKUP(D19,'Dotazník'!$A$17:$B$24,2)</f>
        <v/>
      </c>
      <c r="E7" s="31" t="str">
        <f>VLOOKUP(E19,'Dotazník'!$A$29:$B$36,2)</f>
        <v/>
      </c>
      <c r="F7" s="31" t="str">
        <f>VLOOKUP(F19,'Dotazník'!$A$41:$B$48,2)</f>
        <v/>
      </c>
      <c r="G7" s="31" t="str">
        <f>VLOOKUP(G19,'Dotazník'!$A$53:$B$60,2)</f>
        <v/>
      </c>
      <c r="H7" s="31">
        <f>VLOOKUP(H19,'Dotazník'!$A$65:$B$72,2)</f>
        <v>4</v>
      </c>
      <c r="I7" s="31" t="str">
        <f>VLOOKUP(I19,'Dotazník'!$A$77:$B$84,2)</f>
        <v/>
      </c>
      <c r="J7" s="32">
        <f t="shared" si="1"/>
        <v>4</v>
      </c>
      <c r="K7" s="25"/>
      <c r="L7" s="25"/>
      <c r="M7" s="25">
        <v>3.0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/>
      <c r="B8" s="30" t="s">
        <v>84</v>
      </c>
      <c r="C8" s="31" t="str">
        <f>VLOOKUP(C20,'Dotazník'!$A$5:$B$12,2)</f>
        <v/>
      </c>
      <c r="D8" s="31" t="str">
        <f>VLOOKUP(D20,'Dotazník'!$A$17:$B$24,2)</f>
        <v/>
      </c>
      <c r="E8" s="31">
        <f>VLOOKUP(E20,'Dotazník'!$A$29:$B$36,2)</f>
        <v>4</v>
      </c>
      <c r="F8" s="31">
        <f>VLOOKUP(F20,'Dotazník'!$A$41:$B$48,2)</f>
        <v>6</v>
      </c>
      <c r="G8" s="31">
        <f>VLOOKUP(G20,'Dotazník'!$A$53:$B$60,2)</f>
        <v>4</v>
      </c>
      <c r="H8" s="31" t="str">
        <f>VLOOKUP(H20,'Dotazník'!$A$65:$B$72,2)</f>
        <v/>
      </c>
      <c r="I8" s="31">
        <f>VLOOKUP(I20,'Dotazník'!$A$77:$B$84,2)</f>
        <v>3</v>
      </c>
      <c r="J8" s="32">
        <f t="shared" si="1"/>
        <v>17</v>
      </c>
      <c r="K8" s="25"/>
      <c r="L8" s="25"/>
      <c r="M8" s="25">
        <v>4.0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/>
      <c r="B9" s="30" t="s">
        <v>85</v>
      </c>
      <c r="C9" s="31">
        <f>VLOOKUP(C21,'Dotazník'!$A$5:$B$12,2)</f>
        <v>0</v>
      </c>
      <c r="D9" s="31">
        <f>VLOOKUP(D21,'Dotazník'!$A$17:$B$24,2)</f>
        <v>1</v>
      </c>
      <c r="E9" s="31" t="str">
        <f>VLOOKUP(E21,'Dotazník'!$A$29:$B$36,2)</f>
        <v/>
      </c>
      <c r="F9" s="31" t="str">
        <f>VLOOKUP(F21,'Dotazník'!$A$41:$B$48,2)</f>
        <v/>
      </c>
      <c r="G9" s="31" t="str">
        <f>VLOOKUP(G21,'Dotazník'!$A$53:$B$60,2)</f>
        <v/>
      </c>
      <c r="H9" s="31">
        <f>VLOOKUP(H21,'Dotazník'!$A$65:$B$72,2)</f>
        <v>2</v>
      </c>
      <c r="I9" s="31" t="str">
        <f>VLOOKUP(I21,'Dotazník'!$A$77:$B$84,2)</f>
        <v/>
      </c>
      <c r="J9" s="32">
        <f t="shared" si="1"/>
        <v>3</v>
      </c>
      <c r="K9" s="25"/>
      <c r="L9" s="25"/>
      <c r="M9" s="25">
        <v>5.0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/>
      <c r="B10" s="30" t="s">
        <v>86</v>
      </c>
      <c r="C10" s="31">
        <f>VLOOKUP(C22,'Dotazník'!$A$5:$B$12,2)</f>
        <v>2</v>
      </c>
      <c r="D10" s="31" t="str">
        <f>VLOOKUP(D22,'Dotazník'!$A$17:$B$24,2)</f>
        <v/>
      </c>
      <c r="E10" s="31" t="str">
        <f>VLOOKUP(E22,'Dotazník'!$A$29:$B$36,2)</f>
        <v/>
      </c>
      <c r="F10" s="31" t="str">
        <f>VLOOKUP(F22,'Dotazník'!$A$41:$B$48,2)</f>
        <v/>
      </c>
      <c r="G10" s="31" t="str">
        <f>VLOOKUP(G22,'Dotazník'!$A$53:$B$60,2)</f>
        <v/>
      </c>
      <c r="H10" s="31" t="str">
        <f>VLOOKUP(H22,'Dotazník'!$A$65:$B$72,2)</f>
        <v/>
      </c>
      <c r="I10" s="31" t="str">
        <f>VLOOKUP(I22,'Dotazník'!$A$77:$B$84,2)</f>
        <v/>
      </c>
      <c r="J10" s="32">
        <f t="shared" si="1"/>
        <v>2</v>
      </c>
      <c r="K10" s="25"/>
      <c r="L10" s="25"/>
      <c r="M10" s="25">
        <v>6.0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/>
      <c r="B11" s="30" t="s">
        <v>87</v>
      </c>
      <c r="C11" s="31" t="str">
        <f>VLOOKUP(C23,'Dotazník'!$A$5:$B$12,2)</f>
        <v/>
      </c>
      <c r="D11" s="31">
        <f>VLOOKUP(D23,'Dotazník'!$A$17:$B$24,2)</f>
        <v>1</v>
      </c>
      <c r="E11" s="31" t="str">
        <f>VLOOKUP(E23,'Dotazník'!$A$29:$B$36,2)</f>
        <v/>
      </c>
      <c r="F11" s="31">
        <f>VLOOKUP(F23,'Dotazník'!$A$41:$B$48,2)</f>
        <v>2</v>
      </c>
      <c r="G11" s="31" t="str">
        <f>VLOOKUP(G23,'Dotazník'!$A$53:$B$60,2)</f>
        <v/>
      </c>
      <c r="H11" s="31" t="str">
        <f>VLOOKUP(H23,'Dotazník'!$A$65:$B$72,2)</f>
        <v/>
      </c>
      <c r="I11" s="31">
        <f>VLOOKUP(I23,'Dotazník'!$A$77:$B$84,2)</f>
        <v>4</v>
      </c>
      <c r="J11" s="32">
        <f t="shared" si="1"/>
        <v>7</v>
      </c>
      <c r="K11" s="25"/>
      <c r="L11" s="25"/>
      <c r="M11" s="25">
        <v>7.0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>
        <v>8.0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>
        <v>9.0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0" customHeight="1">
      <c r="A14" s="25"/>
      <c r="B14" s="26"/>
      <c r="C14" s="27" t="s">
        <v>1</v>
      </c>
      <c r="D14" s="27" t="s">
        <v>19</v>
      </c>
      <c r="E14" s="27" t="s">
        <v>29</v>
      </c>
      <c r="F14" s="27" t="s">
        <v>39</v>
      </c>
      <c r="G14" s="27" t="s">
        <v>49</v>
      </c>
      <c r="H14" s="27" t="s">
        <v>59</v>
      </c>
      <c r="I14" s="27" t="s">
        <v>69</v>
      </c>
      <c r="J14" s="25"/>
      <c r="K14" s="25"/>
      <c r="L14" s="25"/>
      <c r="M14" s="25">
        <v>10.0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/>
      <c r="B15" s="28"/>
      <c r="C15" s="28"/>
      <c r="D15" s="28"/>
      <c r="E15" s="28"/>
      <c r="F15" s="28"/>
      <c r="G15" s="28"/>
      <c r="H15" s="28"/>
      <c r="I15" s="28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/>
      <c r="B16" s="30" t="s">
        <v>80</v>
      </c>
      <c r="C16" s="31" t="s">
        <v>9</v>
      </c>
      <c r="D16" s="31" t="s">
        <v>5</v>
      </c>
      <c r="E16" s="31" t="s">
        <v>3</v>
      </c>
      <c r="F16" s="31" t="s">
        <v>17</v>
      </c>
      <c r="G16" s="31" t="s">
        <v>13</v>
      </c>
      <c r="H16" s="31" t="s">
        <v>7</v>
      </c>
      <c r="I16" s="31" t="s">
        <v>15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/>
      <c r="B17" s="30" t="s">
        <v>81</v>
      </c>
      <c r="C17" s="31" t="s">
        <v>13</v>
      </c>
      <c r="D17" s="31" t="s">
        <v>11</v>
      </c>
      <c r="E17" s="31" t="s">
        <v>7</v>
      </c>
      <c r="F17" s="31" t="s">
        <v>5</v>
      </c>
      <c r="G17" s="31" t="s">
        <v>9</v>
      </c>
      <c r="H17" s="31" t="s">
        <v>15</v>
      </c>
      <c r="I17" s="31" t="s">
        <v>3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/>
      <c r="B18" s="30" t="s">
        <v>82</v>
      </c>
      <c r="C18" s="31" t="s">
        <v>7</v>
      </c>
      <c r="D18" s="31" t="s">
        <v>15</v>
      </c>
      <c r="E18" s="31" t="s">
        <v>9</v>
      </c>
      <c r="F18" s="31" t="s">
        <v>11</v>
      </c>
      <c r="G18" s="31" t="s">
        <v>17</v>
      </c>
      <c r="H18" s="31" t="s">
        <v>3</v>
      </c>
      <c r="I18" s="31" t="s">
        <v>13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/>
      <c r="B19" s="30" t="s">
        <v>83</v>
      </c>
      <c r="C19" s="31" t="s">
        <v>17</v>
      </c>
      <c r="D19" s="31" t="s">
        <v>9</v>
      </c>
      <c r="E19" s="31" t="s">
        <v>15</v>
      </c>
      <c r="F19" s="31" t="s">
        <v>7</v>
      </c>
      <c r="G19" s="31" t="s">
        <v>3</v>
      </c>
      <c r="H19" s="31" t="s">
        <v>11</v>
      </c>
      <c r="I19" s="31" t="s">
        <v>5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/>
      <c r="B20" s="30" t="s">
        <v>84</v>
      </c>
      <c r="C20" s="31" t="s">
        <v>15</v>
      </c>
      <c r="D20" s="31" t="s">
        <v>3</v>
      </c>
      <c r="E20" s="31" t="s">
        <v>17</v>
      </c>
      <c r="F20" s="31" t="s">
        <v>9</v>
      </c>
      <c r="G20" s="31" t="s">
        <v>5</v>
      </c>
      <c r="H20" s="31" t="s">
        <v>13</v>
      </c>
      <c r="I20" s="31" t="s">
        <v>11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30" t="s">
        <v>85</v>
      </c>
      <c r="C21" s="31" t="s">
        <v>3</v>
      </c>
      <c r="D21" s="31" t="s">
        <v>7</v>
      </c>
      <c r="E21" s="31" t="s">
        <v>13</v>
      </c>
      <c r="F21" s="31" t="s">
        <v>15</v>
      </c>
      <c r="G21" s="31" t="s">
        <v>11</v>
      </c>
      <c r="H21" s="31" t="s">
        <v>17</v>
      </c>
      <c r="I21" s="31" t="s">
        <v>9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30" t="s">
        <v>86</v>
      </c>
      <c r="C22" s="31" t="s">
        <v>5</v>
      </c>
      <c r="D22" s="31" t="s">
        <v>13</v>
      </c>
      <c r="E22" s="31" t="s">
        <v>11</v>
      </c>
      <c r="F22" s="31" t="s">
        <v>3</v>
      </c>
      <c r="G22" s="31" t="s">
        <v>7</v>
      </c>
      <c r="H22" s="31" t="s">
        <v>5</v>
      </c>
      <c r="I22" s="31" t="s">
        <v>17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30" t="s">
        <v>87</v>
      </c>
      <c r="C23" s="31" t="s">
        <v>11</v>
      </c>
      <c r="D23" s="31" t="s">
        <v>17</v>
      </c>
      <c r="E23" s="31" t="s">
        <v>5</v>
      </c>
      <c r="F23" s="31" t="s">
        <v>13</v>
      </c>
      <c r="G23" s="31" t="s">
        <v>15</v>
      </c>
      <c r="H23" s="31" t="s">
        <v>9</v>
      </c>
      <c r="I23" s="31" t="s">
        <v>7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6">
    <mergeCell ref="C2:C3"/>
    <mergeCell ref="D2:D3"/>
    <mergeCell ref="E2:E3"/>
    <mergeCell ref="F2:F3"/>
    <mergeCell ref="G2:G3"/>
    <mergeCell ref="H2:H3"/>
    <mergeCell ref="I2:I3"/>
    <mergeCell ref="H14:H15"/>
    <mergeCell ref="I14:I15"/>
    <mergeCell ref="B2:B3"/>
    <mergeCell ref="B14:B15"/>
    <mergeCell ref="C14:C15"/>
    <mergeCell ref="D14:D15"/>
    <mergeCell ref="E14:E15"/>
    <mergeCell ref="F14:F15"/>
    <mergeCell ref="G14:G1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2020-04-26T12:39:52Z</dcterms:created>
  <dc:creator>Lukáš Konečný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0x0101009495041FCFFE1E4AAD1B11DF4ECE6631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